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PREETHI VARSHA\Desktop\Internship 2023\docs\"/>
    </mc:Choice>
  </mc:AlternateContent>
  <xr:revisionPtr revIDLastSave="0" documentId="13_ncr:1_{EA10A342-05C7-43E8-94C8-348FE8F87BFA}" xr6:coauthVersionLast="47" xr6:coauthVersionMax="47" xr10:uidLastSave="{00000000-0000-0000-0000-000000000000}"/>
  <bookViews>
    <workbookView xWindow="-110" yWindow="-110" windowWidth="19420" windowHeight="11020" tabRatio="693" firstSheet="5" activeTab="6" xr2:uid="{00000000-000D-0000-FFFF-FFFF00000000}"/>
  </bookViews>
  <sheets>
    <sheet name="Read Me" sheetId="1" r:id="rId1"/>
    <sheet name="Master Application Catalogue" sheetId="3" r:id="rId2"/>
    <sheet name="Scale" sheetId="5" r:id="rId3"/>
    <sheet name="App resp" sheetId="6" r:id="rId4"/>
    <sheet name="App Scores 31" sheetId="7" r:id="rId5"/>
    <sheet name="Analysis 3" sheetId="31" r:id="rId6"/>
    <sheet name=" 4R2" sheetId="26" r:id="rId7"/>
    <sheet name="Overall Spider" sheetId="27" r:id="rId8"/>
  </sheets>
  <externalReferences>
    <externalReference r:id="rId9"/>
    <externalReference r:id="rId10"/>
    <externalReference r:id="rId11"/>
    <externalReference r:id="rId12"/>
  </externalReferences>
  <definedNames>
    <definedName name="_xlnm._FilterDatabase" localSheetId="5" hidden="1">'Analysis 3'!#REF!</definedName>
    <definedName name="_xlnm._FilterDatabase" localSheetId="3" hidden="1">'App resp'!$A$2:$AP$27</definedName>
    <definedName name="_xlnm._FilterDatabase" localSheetId="4" hidden="1">'App Scores 31'!$A$2:$AP$95</definedName>
    <definedName name="_xlnm._FilterDatabase" localSheetId="1" hidden="1">'Master Application Catalogue'!$X$2:$CA$35</definedName>
    <definedName name="b">'[1]02 Application Details'!$D$671:$D$675</definedName>
    <definedName name="Boolean">[2]Lookups!$J$2:$J$3</definedName>
    <definedName name="Business1" localSheetId="5">#REF!</definedName>
    <definedName name="Business1">#REF!</definedName>
    <definedName name="Business101">#REF!</definedName>
    <definedName name="Business102">#REF!</definedName>
    <definedName name="Business2" localSheetId="5">#REF!</definedName>
    <definedName name="Business2">#REF!</definedName>
    <definedName name="Categories">#REF!</definedName>
    <definedName name="CATEGORIESERM">'[3]BIA Questionnaire'!$B$150:$B$158</definedName>
    <definedName name="Category">#REF!</definedName>
    <definedName name="Data_Source_Type">[2]Lookups!$M$2:$M$8</definedName>
    <definedName name="DataType">'[2]Simple Data Types'!$B$2:$B$16</definedName>
    <definedName name="EHSIV" comment="Environmental Health and Safety Impact Values">#REF!</definedName>
    <definedName name="FIV" comment="Financial Impact Values">#REF!</definedName>
    <definedName name="IMPACTERM">'[3]BIA Questionnaire'!$D$150:$D$156</definedName>
    <definedName name="ImpactV">#REF!</definedName>
    <definedName name="OIV" comment="Operational Impact Values">#REF!</definedName>
    <definedName name="_xlnm.Print_Area" localSheetId="0">'Read Me'!$B$7:$M$24</definedName>
    <definedName name="RCIV" comment="Regulatory and Compliance Impact Values">#REF!</definedName>
    <definedName name="RCSIV" comment="Reputation and Customer Service Impact Values">#REF!</definedName>
    <definedName name="Reengineer" localSheetId="5">#REF!</definedName>
    <definedName name="Reengineer">#REF!</definedName>
    <definedName name="Reengineer103">#REF!</definedName>
    <definedName name="RPO">'[4]BIA Questionnaire'!$I$138:$I$143</definedName>
    <definedName name="RTO">#REF!</definedName>
    <definedName name="Staff">#REF!</definedName>
    <definedName name="ValidDat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6" l="1"/>
  <c r="D8" i="27"/>
  <c r="D9" i="27"/>
  <c r="D6" i="27" l="1"/>
  <c r="G82" i="26"/>
  <c r="D82" i="26"/>
  <c r="E82" i="26" s="1"/>
  <c r="C82" i="26"/>
  <c r="AK86" i="31"/>
  <c r="AJ86" i="31"/>
  <c r="AI86" i="31"/>
  <c r="AH86" i="31"/>
  <c r="AG86" i="31"/>
  <c r="AF86" i="31"/>
  <c r="AE86" i="31"/>
  <c r="AD86" i="31"/>
  <c r="AB86" i="31"/>
  <c r="Z86" i="31"/>
  <c r="Y86" i="31"/>
  <c r="W86" i="31"/>
  <c r="V86" i="31"/>
  <c r="U86" i="31"/>
  <c r="X86" i="31" s="1"/>
  <c r="T86" i="31"/>
  <c r="S86" i="31"/>
  <c r="Q86" i="31"/>
  <c r="P86" i="31"/>
  <c r="O86" i="31"/>
  <c r="N86" i="31"/>
  <c r="M86" i="31"/>
  <c r="R86" i="31" s="1"/>
  <c r="L86" i="31"/>
  <c r="H86" i="31"/>
  <c r="E86" i="31"/>
  <c r="D86" i="31"/>
  <c r="AM84" i="7"/>
  <c r="AL84" i="7"/>
  <c r="AK84" i="7"/>
  <c r="AJ84" i="7"/>
  <c r="AI84" i="7"/>
  <c r="AH84" i="7"/>
  <c r="AG84" i="7"/>
  <c r="AF84" i="7"/>
  <c r="AE84" i="7"/>
  <c r="AD84" i="7"/>
  <c r="G86" i="31" s="1"/>
  <c r="AC84" i="7"/>
  <c r="AB84" i="7"/>
  <c r="AA84" i="7"/>
  <c r="Z84" i="7"/>
  <c r="Y84" i="7"/>
  <c r="X84" i="7"/>
  <c r="W84" i="7"/>
  <c r="V84" i="7"/>
  <c r="U84" i="7"/>
  <c r="T84" i="7"/>
  <c r="S84" i="7"/>
  <c r="R84" i="7"/>
  <c r="Q84" i="7"/>
  <c r="P84" i="7"/>
  <c r="O84" i="7"/>
  <c r="N84" i="7"/>
  <c r="M84" i="7"/>
  <c r="L84" i="7"/>
  <c r="K84" i="7"/>
  <c r="J86" i="31" s="1"/>
  <c r="J84" i="7"/>
  <c r="I86" i="31" s="1"/>
  <c r="I84" i="7"/>
  <c r="H84" i="7"/>
  <c r="G84" i="7"/>
  <c r="F86" i="31" s="1"/>
  <c r="F84" i="7"/>
  <c r="E84" i="7"/>
  <c r="AA86" i="31" l="1"/>
  <c r="AC86" i="31" s="1"/>
  <c r="F82" i="26" s="1"/>
  <c r="J182" i="26" s="1"/>
  <c r="K86" i="31"/>
  <c r="B82" i="26" s="1"/>
  <c r="I182" i="26" s="1"/>
  <c r="AJ85" i="31"/>
  <c r="AI85" i="31"/>
  <c r="AH85" i="31"/>
  <c r="AG85" i="31"/>
  <c r="AF85" i="31"/>
  <c r="AE85" i="31"/>
  <c r="AD85" i="31"/>
  <c r="AK85" i="31" s="1"/>
  <c r="AB85" i="31"/>
  <c r="Z85" i="31"/>
  <c r="Y85" i="31"/>
  <c r="W85" i="31"/>
  <c r="V85" i="31"/>
  <c r="U85" i="31"/>
  <c r="T85" i="31"/>
  <c r="S85" i="31"/>
  <c r="X85" i="31" s="1"/>
  <c r="D81" i="26" s="1"/>
  <c r="E81" i="26" s="1"/>
  <c r="Q85" i="31"/>
  <c r="P85" i="31"/>
  <c r="O85" i="31"/>
  <c r="N85" i="31"/>
  <c r="M85" i="31"/>
  <c r="R85" i="31" s="1"/>
  <c r="C81" i="26" s="1"/>
  <c r="L85" i="31"/>
  <c r="J85" i="31"/>
  <c r="H85" i="31"/>
  <c r="E85" i="31"/>
  <c r="D85" i="31"/>
  <c r="AG84" i="31"/>
  <c r="AF84" i="31"/>
  <c r="AE84" i="31"/>
  <c r="AD84" i="31"/>
  <c r="W84" i="31"/>
  <c r="V84" i="31"/>
  <c r="U84" i="31"/>
  <c r="T84" i="31"/>
  <c r="S84" i="31"/>
  <c r="Q84" i="31"/>
  <c r="P84" i="31"/>
  <c r="O84" i="31"/>
  <c r="N84" i="31"/>
  <c r="M84" i="31"/>
  <c r="L84" i="31"/>
  <c r="H84" i="31"/>
  <c r="E84" i="31"/>
  <c r="D84" i="31"/>
  <c r="AM83" i="7"/>
  <c r="AL83" i="7"/>
  <c r="AK83" i="7"/>
  <c r="AJ83" i="7"/>
  <c r="AI83" i="7"/>
  <c r="AH83" i="7"/>
  <c r="AG83" i="7"/>
  <c r="AF83" i="7"/>
  <c r="AE83" i="7"/>
  <c r="AD83" i="7"/>
  <c r="G85" i="31" s="1"/>
  <c r="AC83" i="7"/>
  <c r="AB83" i="7"/>
  <c r="AA83" i="7"/>
  <c r="Z83" i="7"/>
  <c r="Y83" i="7"/>
  <c r="X83" i="7"/>
  <c r="W83" i="7"/>
  <c r="V83" i="7"/>
  <c r="U83" i="7"/>
  <c r="T83" i="7"/>
  <c r="S83" i="7"/>
  <c r="R83" i="7"/>
  <c r="Q83" i="7"/>
  <c r="P83" i="7"/>
  <c r="O83" i="7"/>
  <c r="N83" i="7"/>
  <c r="M83" i="7"/>
  <c r="L83" i="7"/>
  <c r="K83" i="7"/>
  <c r="J83" i="7"/>
  <c r="I85" i="31" s="1"/>
  <c r="I83" i="7"/>
  <c r="H83" i="7"/>
  <c r="G83" i="7"/>
  <c r="F85" i="31" s="1"/>
  <c r="F83" i="7"/>
  <c r="E83" i="7"/>
  <c r="AM82" i="7"/>
  <c r="AJ84" i="31" s="1"/>
  <c r="AL82" i="7"/>
  <c r="AI84" i="31" s="1"/>
  <c r="AK82" i="7"/>
  <c r="AH84" i="31" s="1"/>
  <c r="AJ82" i="7"/>
  <c r="AI82" i="7"/>
  <c r="AH82" i="7"/>
  <c r="AG82" i="7"/>
  <c r="AF82" i="7"/>
  <c r="AE82" i="7"/>
  <c r="AB84" i="31" s="1"/>
  <c r="AD82" i="7"/>
  <c r="G84" i="31" s="1"/>
  <c r="AC82" i="7"/>
  <c r="AB82" i="7"/>
  <c r="Z84" i="31" s="1"/>
  <c r="AA82" i="7"/>
  <c r="Y84" i="31" s="1"/>
  <c r="Z82" i="7"/>
  <c r="Y82" i="7"/>
  <c r="X82" i="7"/>
  <c r="W82" i="7"/>
  <c r="V82" i="7"/>
  <c r="U82" i="7"/>
  <c r="T82" i="7"/>
  <c r="S82" i="7"/>
  <c r="R82" i="7"/>
  <c r="Q82" i="7"/>
  <c r="P82" i="7"/>
  <c r="O82" i="7"/>
  <c r="N82" i="7"/>
  <c r="M82" i="7"/>
  <c r="L82" i="7"/>
  <c r="K82" i="7"/>
  <c r="J84" i="31" s="1"/>
  <c r="J82" i="7"/>
  <c r="I84" i="31" s="1"/>
  <c r="I82" i="7"/>
  <c r="H82" i="7"/>
  <c r="G82" i="7"/>
  <c r="F84" i="31" s="1"/>
  <c r="F82" i="7"/>
  <c r="E82" i="7"/>
  <c r="G78" i="26"/>
  <c r="E78" i="26"/>
  <c r="D78" i="26"/>
  <c r="G77" i="26"/>
  <c r="D77" i="26"/>
  <c r="E77" i="26" s="1"/>
  <c r="AJ83" i="31"/>
  <c r="AI83" i="31"/>
  <c r="AH83" i="31"/>
  <c r="AG83" i="31"/>
  <c r="AF83" i="31"/>
  <c r="AE83" i="31"/>
  <c r="AB83" i="31"/>
  <c r="Z83" i="31"/>
  <c r="Y83" i="31"/>
  <c r="W83" i="31"/>
  <c r="V83" i="31"/>
  <c r="S83" i="31"/>
  <c r="P83" i="31"/>
  <c r="O83" i="31"/>
  <c r="N83" i="31"/>
  <c r="M83" i="31"/>
  <c r="L83" i="31"/>
  <c r="H83" i="31"/>
  <c r="E83" i="31"/>
  <c r="D83" i="31"/>
  <c r="AJ82" i="31"/>
  <c r="AI82" i="31"/>
  <c r="AH82" i="31"/>
  <c r="AG82" i="31"/>
  <c r="AF82" i="31"/>
  <c r="AE82" i="31"/>
  <c r="AK82" i="31" s="1"/>
  <c r="AD82" i="31"/>
  <c r="AB82" i="31"/>
  <c r="Z82" i="31"/>
  <c r="Y82" i="31"/>
  <c r="W82" i="31"/>
  <c r="V82" i="31"/>
  <c r="U82" i="31"/>
  <c r="T82" i="31"/>
  <c r="S82" i="31"/>
  <c r="X82" i="31" s="1"/>
  <c r="P82" i="31"/>
  <c r="O82" i="31"/>
  <c r="N82" i="31"/>
  <c r="M82" i="31"/>
  <c r="L82" i="31"/>
  <c r="J82" i="31"/>
  <c r="H82" i="31"/>
  <c r="E82" i="31"/>
  <c r="D82" i="31"/>
  <c r="AJ81" i="31"/>
  <c r="AI81" i="31"/>
  <c r="AH81" i="31"/>
  <c r="AG81" i="31"/>
  <c r="AF81" i="31"/>
  <c r="AE81" i="31"/>
  <c r="AD81" i="31"/>
  <c r="AK81" i="31" s="1"/>
  <c r="AB81" i="31"/>
  <c r="Z81" i="31"/>
  <c r="W81" i="31"/>
  <c r="V81" i="31"/>
  <c r="U81" i="31"/>
  <c r="T81" i="31"/>
  <c r="S81" i="31"/>
  <c r="X81" i="31" s="1"/>
  <c r="P81" i="31"/>
  <c r="O81" i="31"/>
  <c r="N81" i="31"/>
  <c r="M81" i="31"/>
  <c r="L81" i="31"/>
  <c r="H81" i="31"/>
  <c r="E81" i="31"/>
  <c r="D81" i="31"/>
  <c r="AM81" i="7"/>
  <c r="AL81" i="7"/>
  <c r="AK81" i="7"/>
  <c r="AJ81" i="7"/>
  <c r="AI81" i="7"/>
  <c r="AH81" i="7"/>
  <c r="AG81" i="7"/>
  <c r="AF81" i="7"/>
  <c r="AD83" i="31" s="1"/>
  <c r="AE81" i="7"/>
  <c r="AD81" i="7"/>
  <c r="G83" i="31" s="1"/>
  <c r="AC81" i="7"/>
  <c r="AB81" i="7"/>
  <c r="AA81" i="7"/>
  <c r="Z81" i="7"/>
  <c r="Y81" i="7"/>
  <c r="X81" i="7"/>
  <c r="W81" i="7"/>
  <c r="V81" i="7"/>
  <c r="U81" i="7"/>
  <c r="U83" i="31" s="1"/>
  <c r="T81" i="7"/>
  <c r="T83" i="31" s="1"/>
  <c r="S81" i="7"/>
  <c r="R81" i="7"/>
  <c r="Q81" i="7"/>
  <c r="Q83" i="31" s="1"/>
  <c r="P81" i="7"/>
  <c r="O81" i="7"/>
  <c r="N81" i="7"/>
  <c r="M81" i="7"/>
  <c r="L81" i="7"/>
  <c r="K81" i="7"/>
  <c r="J83" i="31" s="1"/>
  <c r="J81" i="7"/>
  <c r="I83" i="31" s="1"/>
  <c r="I81" i="7"/>
  <c r="H81" i="7"/>
  <c r="G81" i="7"/>
  <c r="F83" i="31" s="1"/>
  <c r="F81" i="7"/>
  <c r="E81" i="7"/>
  <c r="AM80" i="7"/>
  <c r="AL80" i="7"/>
  <c r="AK80" i="7"/>
  <c r="AJ80" i="7"/>
  <c r="AI80" i="7"/>
  <c r="AH80" i="7"/>
  <c r="AG80" i="7"/>
  <c r="AF80" i="7"/>
  <c r="AE80" i="7"/>
  <c r="AD80" i="7"/>
  <c r="G82" i="31" s="1"/>
  <c r="AC80" i="7"/>
  <c r="AB80" i="7"/>
  <c r="AA80" i="7"/>
  <c r="Z80" i="7"/>
  <c r="Y80" i="7"/>
  <c r="X80" i="7"/>
  <c r="W80" i="7"/>
  <c r="V80" i="7"/>
  <c r="U80" i="7"/>
  <c r="T80" i="7"/>
  <c r="S80" i="7"/>
  <c r="R80" i="7"/>
  <c r="Q80" i="7"/>
  <c r="Q82" i="31" s="1"/>
  <c r="P80" i="7"/>
  <c r="O80" i="7"/>
  <c r="N80" i="7"/>
  <c r="M80" i="7"/>
  <c r="L80" i="7"/>
  <c r="K80" i="7"/>
  <c r="J80" i="7"/>
  <c r="I82" i="31" s="1"/>
  <c r="I80" i="7"/>
  <c r="H80" i="7"/>
  <c r="G80" i="7"/>
  <c r="F82" i="31" s="1"/>
  <c r="F80" i="7"/>
  <c r="E80" i="7"/>
  <c r="AM79" i="7"/>
  <c r="AL79" i="7"/>
  <c r="AK79" i="7"/>
  <c r="AJ79" i="7"/>
  <c r="AI79" i="7"/>
  <c r="AH79" i="7"/>
  <c r="AG79" i="7"/>
  <c r="AF79" i="7"/>
  <c r="AE79" i="7"/>
  <c r="AD79" i="7"/>
  <c r="G81" i="31" s="1"/>
  <c r="AC79" i="7"/>
  <c r="AB79" i="7"/>
  <c r="AA79" i="7"/>
  <c r="Y81" i="31" s="1"/>
  <c r="Z79" i="7"/>
  <c r="Y79" i="7"/>
  <c r="X79" i="7"/>
  <c r="W79" i="7"/>
  <c r="V79" i="7"/>
  <c r="U79" i="7"/>
  <c r="T79" i="7"/>
  <c r="S79" i="7"/>
  <c r="R79" i="7"/>
  <c r="Q79" i="7"/>
  <c r="Q81" i="31" s="1"/>
  <c r="P79" i="7"/>
  <c r="O79" i="7"/>
  <c r="N79" i="7"/>
  <c r="M79" i="7"/>
  <c r="L79" i="7"/>
  <c r="K79" i="7"/>
  <c r="J81" i="31" s="1"/>
  <c r="J79" i="7"/>
  <c r="I81" i="31" s="1"/>
  <c r="I79" i="7"/>
  <c r="H79" i="7"/>
  <c r="G79" i="7"/>
  <c r="F81" i="31" s="1"/>
  <c r="F79" i="7"/>
  <c r="E79" i="7"/>
  <c r="G76" i="26"/>
  <c r="G75" i="26"/>
  <c r="E75" i="26"/>
  <c r="D75" i="26"/>
  <c r="G74" i="26"/>
  <c r="D74" i="26"/>
  <c r="E74" i="26" s="1"/>
  <c r="AJ80" i="31"/>
  <c r="AI80" i="31"/>
  <c r="AH80" i="31"/>
  <c r="AG80" i="31"/>
  <c r="AF80" i="31"/>
  <c r="AE80" i="31"/>
  <c r="AD80" i="31"/>
  <c r="AK80" i="31" s="1"/>
  <c r="AB80" i="31"/>
  <c r="Z80" i="31"/>
  <c r="W80" i="31"/>
  <c r="V80" i="31"/>
  <c r="U80" i="31"/>
  <c r="S80" i="31"/>
  <c r="P80" i="31"/>
  <c r="O80" i="31"/>
  <c r="N80" i="31"/>
  <c r="M80" i="31"/>
  <c r="L80" i="31"/>
  <c r="J80" i="31"/>
  <c r="I80" i="31"/>
  <c r="H80" i="31"/>
  <c r="AJ79" i="31"/>
  <c r="AI79" i="31"/>
  <c r="AH79" i="31"/>
  <c r="AG79" i="31"/>
  <c r="AF79" i="31"/>
  <c r="AE79" i="31"/>
  <c r="AD79" i="31"/>
  <c r="AK79" i="31" s="1"/>
  <c r="AB79" i="31"/>
  <c r="Z79" i="31"/>
  <c r="W79" i="31"/>
  <c r="V79" i="31"/>
  <c r="U79" i="31"/>
  <c r="X79" i="31" s="1"/>
  <c r="T79" i="31"/>
  <c r="S79" i="31"/>
  <c r="Q79" i="31"/>
  <c r="P79" i="31"/>
  <c r="O79" i="31"/>
  <c r="R79" i="31" s="1"/>
  <c r="C75" i="26" s="1"/>
  <c r="N79" i="31"/>
  <c r="M79" i="31"/>
  <c r="L79" i="31"/>
  <c r="J79" i="31"/>
  <c r="I79" i="31"/>
  <c r="H79" i="31"/>
  <c r="E79" i="31"/>
  <c r="D79" i="31"/>
  <c r="AJ78" i="31"/>
  <c r="AI78" i="31"/>
  <c r="AH78" i="31"/>
  <c r="AG78" i="31"/>
  <c r="AF78" i="31"/>
  <c r="AE78" i="31"/>
  <c r="AD78" i="31"/>
  <c r="AK78" i="31" s="1"/>
  <c r="AB78" i="31"/>
  <c r="Z78" i="31"/>
  <c r="W78" i="31"/>
  <c r="V78" i="31"/>
  <c r="U78" i="31"/>
  <c r="X78" i="31" s="1"/>
  <c r="T78" i="31"/>
  <c r="S78" i="31"/>
  <c r="P78" i="31"/>
  <c r="O78" i="31"/>
  <c r="N78" i="31"/>
  <c r="M78" i="31"/>
  <c r="L78" i="31"/>
  <c r="H78" i="31"/>
  <c r="F78" i="31"/>
  <c r="E78" i="31"/>
  <c r="D78" i="31"/>
  <c r="AM78" i="7"/>
  <c r="AL78" i="7"/>
  <c r="AK78" i="7"/>
  <c r="AJ78" i="7"/>
  <c r="AI78" i="7"/>
  <c r="AH78" i="7"/>
  <c r="AG78" i="7"/>
  <c r="AF78" i="7"/>
  <c r="AE78" i="7"/>
  <c r="AD78" i="7"/>
  <c r="G80" i="31" s="1"/>
  <c r="AC78" i="7"/>
  <c r="AB78" i="7"/>
  <c r="AA78" i="7"/>
  <c r="Y80" i="31" s="1"/>
  <c r="Z78" i="7"/>
  <c r="Y78" i="7"/>
  <c r="X78" i="7"/>
  <c r="W78" i="7"/>
  <c r="V78" i="7"/>
  <c r="U78" i="7"/>
  <c r="T78" i="7"/>
  <c r="T80" i="31" s="1"/>
  <c r="S78" i="7"/>
  <c r="R78" i="7"/>
  <c r="Q78" i="7"/>
  <c r="Q80" i="31" s="1"/>
  <c r="P78" i="7"/>
  <c r="O78" i="7"/>
  <c r="N78" i="7"/>
  <c r="M78" i="7"/>
  <c r="L78" i="7"/>
  <c r="K78" i="7"/>
  <c r="J78" i="7"/>
  <c r="I78" i="7"/>
  <c r="H78" i="7"/>
  <c r="G78" i="7"/>
  <c r="F80" i="31" s="1"/>
  <c r="F78" i="7"/>
  <c r="E80" i="31" s="1"/>
  <c r="E78" i="7"/>
  <c r="D80" i="31" s="1"/>
  <c r="AM77" i="7"/>
  <c r="AL77" i="7"/>
  <c r="AK77" i="7"/>
  <c r="AJ77" i="7"/>
  <c r="AI77" i="7"/>
  <c r="AH77" i="7"/>
  <c r="AG77" i="7"/>
  <c r="AF77" i="7"/>
  <c r="AE77" i="7"/>
  <c r="AD77" i="7"/>
  <c r="G79" i="31" s="1"/>
  <c r="AC77" i="7"/>
  <c r="AB77" i="7"/>
  <c r="AA77" i="7"/>
  <c r="Y79" i="31" s="1"/>
  <c r="Z77" i="7"/>
  <c r="Y77" i="7"/>
  <c r="X77" i="7"/>
  <c r="W77" i="7"/>
  <c r="V77" i="7"/>
  <c r="U77" i="7"/>
  <c r="T77" i="7"/>
  <c r="S77" i="7"/>
  <c r="R77" i="7"/>
  <c r="Q77" i="7"/>
  <c r="P77" i="7"/>
  <c r="O77" i="7"/>
  <c r="N77" i="7"/>
  <c r="M77" i="7"/>
  <c r="L77" i="7"/>
  <c r="K77" i="7"/>
  <c r="J77" i="7"/>
  <c r="I77" i="7"/>
  <c r="H77" i="7"/>
  <c r="G77" i="7"/>
  <c r="F79" i="31" s="1"/>
  <c r="F77" i="7"/>
  <c r="E77" i="7"/>
  <c r="AM76" i="7"/>
  <c r="AL76" i="7"/>
  <c r="AK76" i="7"/>
  <c r="AJ76" i="7"/>
  <c r="AI76" i="7"/>
  <c r="AH76" i="7"/>
  <c r="AG76" i="7"/>
  <c r="AF76" i="7"/>
  <c r="AE76" i="7"/>
  <c r="AD76" i="7"/>
  <c r="G78" i="31" s="1"/>
  <c r="AC76" i="7"/>
  <c r="AB76" i="7"/>
  <c r="AA76" i="7"/>
  <c r="Y78" i="31" s="1"/>
  <c r="Z76" i="7"/>
  <c r="Y76" i="7"/>
  <c r="X76" i="7"/>
  <c r="W76" i="7"/>
  <c r="V76" i="7"/>
  <c r="U76" i="7"/>
  <c r="T76" i="7"/>
  <c r="S76" i="7"/>
  <c r="R76" i="7"/>
  <c r="Q76" i="7"/>
  <c r="Q78" i="31" s="1"/>
  <c r="P76" i="7"/>
  <c r="O76" i="7"/>
  <c r="N76" i="7"/>
  <c r="M76" i="7"/>
  <c r="L76" i="7"/>
  <c r="K76" i="7"/>
  <c r="J78" i="31" s="1"/>
  <c r="J76" i="7"/>
  <c r="I78" i="31" s="1"/>
  <c r="I76" i="7"/>
  <c r="H76" i="7"/>
  <c r="G76" i="7"/>
  <c r="F76" i="7"/>
  <c r="E76" i="7"/>
  <c r="G73" i="26"/>
  <c r="G72" i="26"/>
  <c r="D72" i="26"/>
  <c r="E72" i="26" s="1"/>
  <c r="G71" i="26"/>
  <c r="D71" i="26"/>
  <c r="E71" i="26" s="1"/>
  <c r="AJ77" i="31"/>
  <c r="AI77" i="31"/>
  <c r="AH77" i="31"/>
  <c r="AG77" i="31"/>
  <c r="AF77" i="31"/>
  <c r="AE77" i="31"/>
  <c r="AD77" i="31"/>
  <c r="AK77" i="31" s="1"/>
  <c r="AB77" i="31"/>
  <c r="Z77" i="31"/>
  <c r="W77" i="31"/>
  <c r="V77" i="31"/>
  <c r="U77" i="31"/>
  <c r="T77" i="31"/>
  <c r="S77" i="31"/>
  <c r="P77" i="31"/>
  <c r="O77" i="31"/>
  <c r="L77" i="31"/>
  <c r="J77" i="31"/>
  <c r="I77" i="31"/>
  <c r="E77" i="31"/>
  <c r="D77" i="31"/>
  <c r="AJ76" i="31"/>
  <c r="AI76" i="31"/>
  <c r="AH76" i="31"/>
  <c r="AG76" i="31"/>
  <c r="AF76" i="31"/>
  <c r="AE76" i="31"/>
  <c r="AK76" i="31" s="1"/>
  <c r="AD76" i="31"/>
  <c r="AB76" i="31"/>
  <c r="Z76" i="31"/>
  <c r="W76" i="31"/>
  <c r="X76" i="31" s="1"/>
  <c r="V76" i="31"/>
  <c r="U76" i="31"/>
  <c r="T76" i="31"/>
  <c r="S76" i="31"/>
  <c r="P76" i="31"/>
  <c r="O76" i="31"/>
  <c r="N76" i="31"/>
  <c r="M76" i="31"/>
  <c r="L76" i="31"/>
  <c r="J76" i="31"/>
  <c r="I76" i="31"/>
  <c r="H76" i="31"/>
  <c r="F76" i="31"/>
  <c r="E76" i="31"/>
  <c r="D76" i="31"/>
  <c r="AJ75" i="31"/>
  <c r="AI75" i="31"/>
  <c r="AH75" i="31"/>
  <c r="AG75" i="31"/>
  <c r="AF75" i="31"/>
  <c r="AE75" i="31"/>
  <c r="AD75" i="31"/>
  <c r="AK75" i="31" s="1"/>
  <c r="AB75" i="31"/>
  <c r="Z75" i="31"/>
  <c r="Y75" i="31"/>
  <c r="W75" i="31"/>
  <c r="V75" i="31"/>
  <c r="U75" i="31"/>
  <c r="X75" i="31" s="1"/>
  <c r="T75" i="31"/>
  <c r="S75" i="31"/>
  <c r="P75" i="31"/>
  <c r="O75" i="31"/>
  <c r="N75" i="31"/>
  <c r="M75" i="31"/>
  <c r="L75" i="31"/>
  <c r="J75" i="31"/>
  <c r="H75" i="31"/>
  <c r="F75" i="31"/>
  <c r="E75" i="31"/>
  <c r="D75" i="31"/>
  <c r="AM75" i="7"/>
  <c r="AL75" i="7"/>
  <c r="AK75" i="7"/>
  <c r="AJ75" i="7"/>
  <c r="AI75" i="7"/>
  <c r="AH75" i="7"/>
  <c r="AG75" i="7"/>
  <c r="AF75" i="7"/>
  <c r="AE75" i="7"/>
  <c r="AD75" i="7"/>
  <c r="G77" i="31" s="1"/>
  <c r="AC75" i="7"/>
  <c r="AB75" i="7"/>
  <c r="AA75" i="7"/>
  <c r="Y77" i="31" s="1"/>
  <c r="Z75" i="7"/>
  <c r="Y75" i="7"/>
  <c r="X75" i="7"/>
  <c r="W75" i="7"/>
  <c r="V75" i="7"/>
  <c r="U75" i="7"/>
  <c r="T75" i="7"/>
  <c r="S75" i="7"/>
  <c r="R75" i="7"/>
  <c r="Q75" i="7"/>
  <c r="Q77" i="31" s="1"/>
  <c r="P75" i="7"/>
  <c r="O75" i="7"/>
  <c r="N75" i="7"/>
  <c r="N77" i="31" s="1"/>
  <c r="M75" i="7"/>
  <c r="M77" i="31" s="1"/>
  <c r="L75" i="7"/>
  <c r="K75" i="7"/>
  <c r="J75" i="7"/>
  <c r="I75" i="7"/>
  <c r="H77" i="31" s="1"/>
  <c r="H75" i="7"/>
  <c r="G75" i="7"/>
  <c r="F77" i="31" s="1"/>
  <c r="F75" i="7"/>
  <c r="E75" i="7"/>
  <c r="AM74" i="7"/>
  <c r="AL74" i="7"/>
  <c r="AK74" i="7"/>
  <c r="AJ74" i="7"/>
  <c r="AI74" i="7"/>
  <c r="AH74" i="7"/>
  <c r="AG74" i="7"/>
  <c r="AF74" i="7"/>
  <c r="AE74" i="7"/>
  <c r="AD74" i="7"/>
  <c r="G76" i="31" s="1"/>
  <c r="AC74" i="7"/>
  <c r="AB74" i="7"/>
  <c r="AA74" i="7"/>
  <c r="Y76" i="31" s="1"/>
  <c r="Z74" i="7"/>
  <c r="Y74" i="7"/>
  <c r="X74" i="7"/>
  <c r="W74" i="7"/>
  <c r="V74" i="7"/>
  <c r="U74" i="7"/>
  <c r="T74" i="7"/>
  <c r="S74" i="7"/>
  <c r="R74" i="7"/>
  <c r="Q74" i="7"/>
  <c r="Q76" i="31" s="1"/>
  <c r="P74" i="7"/>
  <c r="O74" i="7"/>
  <c r="N74" i="7"/>
  <c r="M74" i="7"/>
  <c r="L74" i="7"/>
  <c r="K74" i="7"/>
  <c r="J74" i="7"/>
  <c r="I74" i="7"/>
  <c r="H74" i="7"/>
  <c r="G74" i="7"/>
  <c r="F74" i="7"/>
  <c r="E74" i="7"/>
  <c r="AM73" i="7"/>
  <c r="AL73" i="7"/>
  <c r="AK73" i="7"/>
  <c r="AJ73" i="7"/>
  <c r="AI73" i="7"/>
  <c r="AH73" i="7"/>
  <c r="AG73" i="7"/>
  <c r="AF73" i="7"/>
  <c r="AE73" i="7"/>
  <c r="AD73" i="7"/>
  <c r="G75" i="31" s="1"/>
  <c r="AC73" i="7"/>
  <c r="AB73" i="7"/>
  <c r="AA73" i="7"/>
  <c r="Z73" i="7"/>
  <c r="Y73" i="7"/>
  <c r="X73" i="7"/>
  <c r="W73" i="7"/>
  <c r="V73" i="7"/>
  <c r="U73" i="7"/>
  <c r="T73" i="7"/>
  <c r="S73" i="7"/>
  <c r="R73" i="7"/>
  <c r="Q73" i="7"/>
  <c r="Q75" i="31" s="1"/>
  <c r="R75" i="31" s="1"/>
  <c r="C71" i="26" s="1"/>
  <c r="P73" i="7"/>
  <c r="O73" i="7"/>
  <c r="N73" i="7"/>
  <c r="M73" i="7"/>
  <c r="L73" i="7"/>
  <c r="K73" i="7"/>
  <c r="J73" i="7"/>
  <c r="I75" i="31" s="1"/>
  <c r="I73" i="7"/>
  <c r="H73" i="7"/>
  <c r="G73" i="7"/>
  <c r="F73" i="7"/>
  <c r="E73" i="7"/>
  <c r="G68" i="26"/>
  <c r="D68" i="26"/>
  <c r="E68" i="26" s="1"/>
  <c r="AJ72" i="31"/>
  <c r="AI72" i="31"/>
  <c r="AH72" i="31"/>
  <c r="AG72" i="31"/>
  <c r="AF72" i="31"/>
  <c r="AE72" i="31"/>
  <c r="AD72" i="31"/>
  <c r="AK72" i="31" s="1"/>
  <c r="AB72" i="31"/>
  <c r="Z72" i="31"/>
  <c r="W72" i="31"/>
  <c r="V72" i="31"/>
  <c r="U72" i="31"/>
  <c r="X72" i="31" s="1"/>
  <c r="T72" i="31"/>
  <c r="S72" i="31"/>
  <c r="Q72" i="31"/>
  <c r="P72" i="31"/>
  <c r="O72" i="31"/>
  <c r="N72" i="31"/>
  <c r="M72" i="31"/>
  <c r="L72" i="31"/>
  <c r="J72" i="31"/>
  <c r="I72" i="31"/>
  <c r="H72" i="31"/>
  <c r="E72" i="31"/>
  <c r="D72" i="31"/>
  <c r="AM70" i="7"/>
  <c r="AL70" i="7"/>
  <c r="AK70" i="7"/>
  <c r="AJ70" i="7"/>
  <c r="AI70" i="7"/>
  <c r="AH70" i="7"/>
  <c r="AG70" i="7"/>
  <c r="AF70" i="7"/>
  <c r="AE70" i="7"/>
  <c r="AD70" i="7"/>
  <c r="G72" i="31" s="1"/>
  <c r="AC70" i="7"/>
  <c r="AB70" i="7"/>
  <c r="AA70" i="7"/>
  <c r="Y72" i="31" s="1"/>
  <c r="Z70" i="7"/>
  <c r="Y70" i="7"/>
  <c r="X70" i="7"/>
  <c r="W70" i="7"/>
  <c r="V70" i="7"/>
  <c r="U70" i="7"/>
  <c r="T70" i="7"/>
  <c r="S70" i="7"/>
  <c r="R70" i="7"/>
  <c r="Q70" i="7"/>
  <c r="P70" i="7"/>
  <c r="O70" i="7"/>
  <c r="N70" i="7"/>
  <c r="M70" i="7"/>
  <c r="L70" i="7"/>
  <c r="K70" i="7"/>
  <c r="J70" i="7"/>
  <c r="I70" i="7"/>
  <c r="H70" i="7"/>
  <c r="G70" i="7"/>
  <c r="F72" i="31" s="1"/>
  <c r="F70" i="7"/>
  <c r="E70" i="7"/>
  <c r="G69" i="26"/>
  <c r="D69" i="26"/>
  <c r="E69" i="26" s="1"/>
  <c r="G67" i="26"/>
  <c r="E67" i="26"/>
  <c r="D67" i="26"/>
  <c r="AJ74" i="31"/>
  <c r="AI74" i="31"/>
  <c r="AH74" i="31"/>
  <c r="AF74" i="31"/>
  <c r="AE74" i="31"/>
  <c r="AB74" i="31"/>
  <c r="Z74" i="31"/>
  <c r="W74" i="31"/>
  <c r="V74" i="31"/>
  <c r="U74" i="31"/>
  <c r="T74" i="31"/>
  <c r="S74" i="31"/>
  <c r="P74" i="31"/>
  <c r="O74" i="31"/>
  <c r="N74" i="31"/>
  <c r="L74" i="31"/>
  <c r="H74" i="31"/>
  <c r="F74" i="31"/>
  <c r="E74" i="31"/>
  <c r="AJ73" i="31"/>
  <c r="AI73" i="31"/>
  <c r="AH73" i="31"/>
  <c r="AG73" i="31"/>
  <c r="AF73" i="31"/>
  <c r="AE73" i="31"/>
  <c r="AD73" i="31"/>
  <c r="AK73" i="31" s="1"/>
  <c r="AB73" i="31"/>
  <c r="Z73" i="31"/>
  <c r="W73" i="31"/>
  <c r="X73" i="31" s="1"/>
  <c r="V73" i="31"/>
  <c r="U73" i="31"/>
  <c r="T73" i="31"/>
  <c r="S73" i="31"/>
  <c r="P73" i="31"/>
  <c r="O73" i="31"/>
  <c r="N73" i="31"/>
  <c r="M73" i="31"/>
  <c r="L73" i="31"/>
  <c r="H73" i="31"/>
  <c r="E73" i="31"/>
  <c r="D73" i="31"/>
  <c r="AJ71" i="31"/>
  <c r="AI71" i="31"/>
  <c r="AH71" i="31"/>
  <c r="AG71" i="31"/>
  <c r="AF71" i="31"/>
  <c r="AE71" i="31"/>
  <c r="AD71" i="31"/>
  <c r="AK71" i="31" s="1"/>
  <c r="AB71" i="31"/>
  <c r="Z71" i="31"/>
  <c r="Y71" i="31"/>
  <c r="W71" i="31"/>
  <c r="V71" i="31"/>
  <c r="U71" i="31"/>
  <c r="X71" i="31" s="1"/>
  <c r="T71" i="31"/>
  <c r="S71" i="31"/>
  <c r="Q71" i="31"/>
  <c r="P71" i="31"/>
  <c r="O71" i="31"/>
  <c r="N71" i="31"/>
  <c r="M71" i="31"/>
  <c r="L71" i="31"/>
  <c r="J71" i="31"/>
  <c r="I71" i="31"/>
  <c r="H71" i="31"/>
  <c r="F71" i="31"/>
  <c r="E71" i="31"/>
  <c r="D71" i="31"/>
  <c r="AM72" i="7"/>
  <c r="AL72" i="7"/>
  <c r="AK72" i="7"/>
  <c r="AJ72" i="7"/>
  <c r="AI72" i="7"/>
  <c r="AG74" i="31" s="1"/>
  <c r="AH72" i="7"/>
  <c r="AG72" i="7"/>
  <c r="AF72" i="7"/>
  <c r="AD74" i="31" s="1"/>
  <c r="AE72" i="7"/>
  <c r="AD72" i="7"/>
  <c r="G74" i="31" s="1"/>
  <c r="AC72" i="7"/>
  <c r="AB72" i="7"/>
  <c r="AA72" i="7"/>
  <c r="Y74" i="31" s="1"/>
  <c r="Z72" i="7"/>
  <c r="Y72" i="7"/>
  <c r="X72" i="7"/>
  <c r="W72" i="7"/>
  <c r="V72" i="7"/>
  <c r="U72" i="7"/>
  <c r="T72" i="7"/>
  <c r="S72" i="7"/>
  <c r="R72" i="7"/>
  <c r="Q72" i="7"/>
  <c r="Q74" i="31" s="1"/>
  <c r="P72" i="7"/>
  <c r="O72" i="7"/>
  <c r="N72" i="7"/>
  <c r="M72" i="7"/>
  <c r="M74" i="31" s="1"/>
  <c r="L72" i="7"/>
  <c r="K72" i="7"/>
  <c r="J74" i="31" s="1"/>
  <c r="J72" i="7"/>
  <c r="I74" i="31" s="1"/>
  <c r="I72" i="7"/>
  <c r="H72" i="7"/>
  <c r="G72" i="7"/>
  <c r="F72" i="7"/>
  <c r="E72" i="7"/>
  <c r="D74" i="31" s="1"/>
  <c r="AM71" i="7"/>
  <c r="AL71" i="7"/>
  <c r="AK71" i="7"/>
  <c r="AJ71" i="7"/>
  <c r="AI71" i="7"/>
  <c r="AH71" i="7"/>
  <c r="AG71" i="7"/>
  <c r="AF71" i="7"/>
  <c r="AE71" i="7"/>
  <c r="AD71" i="7"/>
  <c r="G73" i="31" s="1"/>
  <c r="AC71" i="7"/>
  <c r="AB71" i="7"/>
  <c r="AA71" i="7"/>
  <c r="Y73" i="31" s="1"/>
  <c r="Z71" i="7"/>
  <c r="Y71" i="7"/>
  <c r="X71" i="7"/>
  <c r="W71" i="7"/>
  <c r="V71" i="7"/>
  <c r="U71" i="7"/>
  <c r="T71" i="7"/>
  <c r="S71" i="7"/>
  <c r="R71" i="7"/>
  <c r="Q71" i="7"/>
  <c r="Q73" i="31" s="1"/>
  <c r="P71" i="7"/>
  <c r="O71" i="7"/>
  <c r="N71" i="7"/>
  <c r="M71" i="7"/>
  <c r="L71" i="7"/>
  <c r="K71" i="7"/>
  <c r="J73" i="31" s="1"/>
  <c r="J71" i="7"/>
  <c r="I73" i="31" s="1"/>
  <c r="I71" i="7"/>
  <c r="H71" i="7"/>
  <c r="G71" i="7"/>
  <c r="F73" i="31" s="1"/>
  <c r="F71" i="7"/>
  <c r="E71" i="7"/>
  <c r="AM69" i="7"/>
  <c r="AL69" i="7"/>
  <c r="AK69" i="7"/>
  <c r="AJ69" i="7"/>
  <c r="AI69" i="7"/>
  <c r="AH69" i="7"/>
  <c r="AG69" i="7"/>
  <c r="AF69" i="7"/>
  <c r="AE69" i="7"/>
  <c r="AD69" i="7"/>
  <c r="G71" i="31" s="1"/>
  <c r="AC69" i="7"/>
  <c r="AB69" i="7"/>
  <c r="AA69" i="7"/>
  <c r="Z69" i="7"/>
  <c r="Y69" i="7"/>
  <c r="X69" i="7"/>
  <c r="W69" i="7"/>
  <c r="V69" i="7"/>
  <c r="U69" i="7"/>
  <c r="T69" i="7"/>
  <c r="S69" i="7"/>
  <c r="R69" i="7"/>
  <c r="Q69" i="7"/>
  <c r="P69" i="7"/>
  <c r="O69" i="7"/>
  <c r="N69" i="7"/>
  <c r="M69" i="7"/>
  <c r="L69" i="7"/>
  <c r="K69" i="7"/>
  <c r="J69" i="7"/>
  <c r="I69" i="7"/>
  <c r="H69" i="7"/>
  <c r="G69" i="7"/>
  <c r="F69" i="7"/>
  <c r="E69" i="7"/>
  <c r="G66" i="26"/>
  <c r="D66" i="26"/>
  <c r="E66" i="26" s="1"/>
  <c r="AK70" i="31"/>
  <c r="AJ70" i="31"/>
  <c r="AI70" i="31"/>
  <c r="AH70" i="31"/>
  <c r="AG70" i="31"/>
  <c r="AF70" i="31"/>
  <c r="AE70" i="31"/>
  <c r="AD70" i="31"/>
  <c r="AB70" i="31"/>
  <c r="Z70" i="31"/>
  <c r="W70" i="31"/>
  <c r="V70" i="31"/>
  <c r="U70" i="31"/>
  <c r="T70" i="31"/>
  <c r="S70" i="31"/>
  <c r="X70" i="31" s="1"/>
  <c r="Q70" i="31"/>
  <c r="P70" i="31"/>
  <c r="O70" i="31"/>
  <c r="N70" i="31"/>
  <c r="M70" i="31"/>
  <c r="L70" i="31"/>
  <c r="J70" i="31"/>
  <c r="I70" i="31"/>
  <c r="H70" i="31"/>
  <c r="F70" i="31"/>
  <c r="E70" i="31"/>
  <c r="D70" i="31"/>
  <c r="AM68" i="7"/>
  <c r="AL68" i="7"/>
  <c r="AK68" i="7"/>
  <c r="AJ68" i="7"/>
  <c r="AI68" i="7"/>
  <c r="AH68" i="7"/>
  <c r="AG68" i="7"/>
  <c r="AF68" i="7"/>
  <c r="AE68" i="7"/>
  <c r="AD68" i="7"/>
  <c r="G70" i="31" s="1"/>
  <c r="AC68" i="7"/>
  <c r="AB68" i="7"/>
  <c r="AA68" i="7"/>
  <c r="Y70" i="31" s="1"/>
  <c r="Z68" i="7"/>
  <c r="Y68" i="7"/>
  <c r="X68" i="7"/>
  <c r="W68" i="7"/>
  <c r="V68" i="7"/>
  <c r="U68" i="7"/>
  <c r="T68" i="7"/>
  <c r="S68" i="7"/>
  <c r="R68" i="7"/>
  <c r="Q68" i="7"/>
  <c r="P68" i="7"/>
  <c r="O68" i="7"/>
  <c r="N68" i="7"/>
  <c r="M68" i="7"/>
  <c r="L68" i="7"/>
  <c r="K68" i="7"/>
  <c r="J68" i="7"/>
  <c r="I68" i="7"/>
  <c r="H68" i="7"/>
  <c r="G68" i="7"/>
  <c r="F68" i="7"/>
  <c r="E68" i="7"/>
  <c r="G65" i="26"/>
  <c r="E65" i="26"/>
  <c r="D65" i="26"/>
  <c r="G64" i="26"/>
  <c r="E64" i="26"/>
  <c r="D64" i="26"/>
  <c r="G63" i="26"/>
  <c r="D63" i="26"/>
  <c r="E63" i="26" s="1"/>
  <c r="G62" i="26"/>
  <c r="E62" i="26"/>
  <c r="D62" i="26"/>
  <c r="G61" i="26"/>
  <c r="E61" i="26"/>
  <c r="D61" i="26"/>
  <c r="G60" i="26"/>
  <c r="E60" i="26"/>
  <c r="D60" i="26"/>
  <c r="G59" i="26"/>
  <c r="D59" i="26"/>
  <c r="E59" i="26" s="1"/>
  <c r="AK69" i="31"/>
  <c r="AJ69" i="31"/>
  <c r="AI69" i="31"/>
  <c r="AH69" i="31"/>
  <c r="AG69" i="31"/>
  <c r="AF69" i="31"/>
  <c r="AE69" i="31"/>
  <c r="AD69" i="31"/>
  <c r="AB69" i="31"/>
  <c r="Z69" i="31"/>
  <c r="W69" i="31"/>
  <c r="V69" i="31"/>
  <c r="U69" i="31"/>
  <c r="T69" i="31"/>
  <c r="S69" i="31"/>
  <c r="X69" i="31" s="1"/>
  <c r="P69" i="31"/>
  <c r="O69" i="31"/>
  <c r="N69" i="31"/>
  <c r="M69" i="31"/>
  <c r="L69" i="31"/>
  <c r="J69" i="31"/>
  <c r="I69" i="31"/>
  <c r="H69" i="31"/>
  <c r="F69" i="31"/>
  <c r="E69" i="31"/>
  <c r="D69" i="31"/>
  <c r="AJ68" i="31"/>
  <c r="AK68" i="31" s="1"/>
  <c r="AI68" i="31"/>
  <c r="AH68" i="31"/>
  <c r="AG68" i="31"/>
  <c r="AF68" i="31"/>
  <c r="AE68" i="31"/>
  <c r="AD68" i="31"/>
  <c r="AB68" i="31"/>
  <c r="Z68" i="31"/>
  <c r="Y68" i="31"/>
  <c r="W68" i="31"/>
  <c r="V68" i="31"/>
  <c r="U68" i="31"/>
  <c r="T68" i="31"/>
  <c r="X68" i="31" s="1"/>
  <c r="S68" i="31"/>
  <c r="P68" i="31"/>
  <c r="O68" i="31"/>
  <c r="N68" i="31"/>
  <c r="M68" i="31"/>
  <c r="L68" i="31"/>
  <c r="J68" i="31"/>
  <c r="I68" i="31"/>
  <c r="H68" i="31"/>
  <c r="F68" i="31"/>
  <c r="E68" i="31"/>
  <c r="D68" i="31"/>
  <c r="AK67" i="31"/>
  <c r="AJ67" i="31"/>
  <c r="AI67" i="31"/>
  <c r="AH67" i="31"/>
  <c r="AG67" i="31"/>
  <c r="AF67" i="31"/>
  <c r="AE67" i="31"/>
  <c r="AD67" i="31"/>
  <c r="AB67" i="31"/>
  <c r="Z67" i="31"/>
  <c r="Y67" i="31"/>
  <c r="W67" i="31"/>
  <c r="V67" i="31"/>
  <c r="U67" i="31"/>
  <c r="T67" i="31"/>
  <c r="S67" i="31"/>
  <c r="X67" i="31" s="1"/>
  <c r="P67" i="31"/>
  <c r="O67" i="31"/>
  <c r="N67" i="31"/>
  <c r="M67" i="31"/>
  <c r="L67" i="31"/>
  <c r="H67" i="31"/>
  <c r="E67" i="31"/>
  <c r="D67" i="31"/>
  <c r="AK66" i="31"/>
  <c r="AJ66" i="31"/>
  <c r="AI66" i="31"/>
  <c r="AH66" i="31"/>
  <c r="AG66" i="31"/>
  <c r="AF66" i="31"/>
  <c r="AE66" i="31"/>
  <c r="AD66" i="31"/>
  <c r="AB66" i="31"/>
  <c r="Z66" i="31"/>
  <c r="W66" i="31"/>
  <c r="V66" i="31"/>
  <c r="U66" i="31"/>
  <c r="T66" i="31"/>
  <c r="S66" i="31"/>
  <c r="X66" i="31" s="1"/>
  <c r="P66" i="31"/>
  <c r="O66" i="31"/>
  <c r="N66" i="31"/>
  <c r="M66" i="31"/>
  <c r="L66" i="31"/>
  <c r="J66" i="31"/>
  <c r="I66" i="31"/>
  <c r="H66" i="31"/>
  <c r="E66" i="31"/>
  <c r="D66" i="31"/>
  <c r="AJ65" i="31"/>
  <c r="AI65" i="31"/>
  <c r="AH65" i="31"/>
  <c r="AG65" i="31"/>
  <c r="AF65" i="31"/>
  <c r="AE65" i="31"/>
  <c r="AD65" i="31"/>
  <c r="AK65" i="31" s="1"/>
  <c r="AB65" i="31"/>
  <c r="Z65" i="31"/>
  <c r="Y65" i="31"/>
  <c r="W65" i="31"/>
  <c r="V65" i="31"/>
  <c r="U65" i="31"/>
  <c r="X65" i="31" s="1"/>
  <c r="T65" i="31"/>
  <c r="S65" i="31"/>
  <c r="P65" i="31"/>
  <c r="O65" i="31"/>
  <c r="N65" i="31"/>
  <c r="M65" i="31"/>
  <c r="L65" i="31"/>
  <c r="H65" i="31"/>
  <c r="E65" i="31"/>
  <c r="D65" i="31"/>
  <c r="AJ64" i="31"/>
  <c r="AI64" i="31"/>
  <c r="AH64" i="31"/>
  <c r="AG64" i="31"/>
  <c r="AF64" i="31"/>
  <c r="AE64" i="31"/>
  <c r="AD64" i="31"/>
  <c r="AK64" i="31" s="1"/>
  <c r="AB64" i="31"/>
  <c r="Z64" i="31"/>
  <c r="Y64" i="31"/>
  <c r="W64" i="31"/>
  <c r="V64" i="31"/>
  <c r="U64" i="31"/>
  <c r="T64" i="31"/>
  <c r="S64" i="31"/>
  <c r="X64" i="31" s="1"/>
  <c r="P64" i="31"/>
  <c r="O64" i="31"/>
  <c r="N64" i="31"/>
  <c r="M64" i="31"/>
  <c r="L64" i="31"/>
  <c r="J64" i="31"/>
  <c r="I64" i="31"/>
  <c r="H64" i="31"/>
  <c r="F64" i="31"/>
  <c r="E64" i="31"/>
  <c r="D64" i="31"/>
  <c r="AJ63" i="31"/>
  <c r="AI63" i="31"/>
  <c r="AH63" i="31"/>
  <c r="AK63" i="31" s="1"/>
  <c r="AG63" i="31"/>
  <c r="AF63" i="31"/>
  <c r="AE63" i="31"/>
  <c r="AD63" i="31"/>
  <c r="AB63" i="31"/>
  <c r="Z63" i="31"/>
  <c r="W63" i="31"/>
  <c r="V63" i="31"/>
  <c r="U63" i="31"/>
  <c r="T63" i="31"/>
  <c r="S63" i="31"/>
  <c r="X63" i="31" s="1"/>
  <c r="P63" i="31"/>
  <c r="O63" i="31"/>
  <c r="N63" i="31"/>
  <c r="M63" i="31"/>
  <c r="L63" i="31"/>
  <c r="J63" i="31"/>
  <c r="I63" i="31"/>
  <c r="H63" i="31"/>
  <c r="F63" i="31"/>
  <c r="E63" i="31"/>
  <c r="D63" i="31"/>
  <c r="AM67" i="7"/>
  <c r="AL67" i="7"/>
  <c r="AK67" i="7"/>
  <c r="AJ67" i="7"/>
  <c r="AI67" i="7"/>
  <c r="AH67" i="7"/>
  <c r="AG67" i="7"/>
  <c r="AF67" i="7"/>
  <c r="AE67" i="7"/>
  <c r="AD67" i="7"/>
  <c r="G69" i="31" s="1"/>
  <c r="AC67" i="7"/>
  <c r="AB67" i="7"/>
  <c r="AA67" i="7"/>
  <c r="Y69" i="31" s="1"/>
  <c r="Z67" i="7"/>
  <c r="Y67" i="7"/>
  <c r="X67" i="7"/>
  <c r="W67" i="7"/>
  <c r="V67" i="7"/>
  <c r="U67" i="7"/>
  <c r="T67" i="7"/>
  <c r="S67" i="7"/>
  <c r="R67" i="7"/>
  <c r="Q67" i="7"/>
  <c r="Q69" i="31" s="1"/>
  <c r="P67" i="7"/>
  <c r="O67" i="7"/>
  <c r="N67" i="7"/>
  <c r="M67" i="7"/>
  <c r="L67" i="7"/>
  <c r="K67" i="7"/>
  <c r="J67" i="7"/>
  <c r="I67" i="7"/>
  <c r="H67" i="7"/>
  <c r="G67" i="7"/>
  <c r="F67" i="7"/>
  <c r="E67" i="7"/>
  <c r="AM66" i="7"/>
  <c r="AL66" i="7"/>
  <c r="AK66" i="7"/>
  <c r="AJ66" i="7"/>
  <c r="AI66" i="7"/>
  <c r="AH66" i="7"/>
  <c r="AG66" i="7"/>
  <c r="AF66" i="7"/>
  <c r="AE66" i="7"/>
  <c r="AD66" i="7"/>
  <c r="G68" i="31" s="1"/>
  <c r="AC66" i="7"/>
  <c r="AB66" i="7"/>
  <c r="AA66" i="7"/>
  <c r="Z66" i="7"/>
  <c r="Y66" i="7"/>
  <c r="X66" i="7"/>
  <c r="W66" i="7"/>
  <c r="V66" i="7"/>
  <c r="U66" i="7"/>
  <c r="T66" i="7"/>
  <c r="S66" i="7"/>
  <c r="R66" i="7"/>
  <c r="Q66" i="7"/>
  <c r="Q68" i="31" s="1"/>
  <c r="P66" i="7"/>
  <c r="O66" i="7"/>
  <c r="N66" i="7"/>
  <c r="M66" i="7"/>
  <c r="L66" i="7"/>
  <c r="K66" i="7"/>
  <c r="J66" i="7"/>
  <c r="I66" i="7"/>
  <c r="H66" i="7"/>
  <c r="G66" i="7"/>
  <c r="F66" i="7"/>
  <c r="E66" i="7"/>
  <c r="AM65" i="7"/>
  <c r="AL65" i="7"/>
  <c r="AK65" i="7"/>
  <c r="AJ65" i="7"/>
  <c r="AI65" i="7"/>
  <c r="AH65" i="7"/>
  <c r="AG65" i="7"/>
  <c r="AF65" i="7"/>
  <c r="AE65" i="7"/>
  <c r="AD65" i="7"/>
  <c r="G67" i="31" s="1"/>
  <c r="AC65" i="7"/>
  <c r="AB65" i="7"/>
  <c r="AA65" i="7"/>
  <c r="Z65" i="7"/>
  <c r="Y65" i="7"/>
  <c r="X65" i="7"/>
  <c r="W65" i="7"/>
  <c r="V65" i="7"/>
  <c r="U65" i="7"/>
  <c r="T65" i="7"/>
  <c r="S65" i="7"/>
  <c r="R65" i="7"/>
  <c r="Q65" i="7"/>
  <c r="Q67" i="31" s="1"/>
  <c r="P65" i="7"/>
  <c r="O65" i="7"/>
  <c r="N65" i="7"/>
  <c r="M65" i="7"/>
  <c r="L65" i="7"/>
  <c r="K65" i="7"/>
  <c r="J67" i="31" s="1"/>
  <c r="J65" i="7"/>
  <c r="I67" i="31" s="1"/>
  <c r="I65" i="7"/>
  <c r="H65" i="7"/>
  <c r="G65" i="7"/>
  <c r="F67" i="31" s="1"/>
  <c r="F65" i="7"/>
  <c r="E65" i="7"/>
  <c r="AM64" i="7"/>
  <c r="AL64" i="7"/>
  <c r="AK64" i="7"/>
  <c r="AJ64" i="7"/>
  <c r="AI64" i="7"/>
  <c r="AH64" i="7"/>
  <c r="AG64" i="7"/>
  <c r="AF64" i="7"/>
  <c r="AE64" i="7"/>
  <c r="AD64" i="7"/>
  <c r="G66" i="31" s="1"/>
  <c r="AC64" i="7"/>
  <c r="AB64" i="7"/>
  <c r="AA64" i="7"/>
  <c r="Y66" i="31" s="1"/>
  <c r="Z64" i="7"/>
  <c r="Y64" i="7"/>
  <c r="X64" i="7"/>
  <c r="W64" i="7"/>
  <c r="V64" i="7"/>
  <c r="U64" i="7"/>
  <c r="T64" i="7"/>
  <c r="S64" i="7"/>
  <c r="R64" i="7"/>
  <c r="Q64" i="7"/>
  <c r="Q66" i="31" s="1"/>
  <c r="P64" i="7"/>
  <c r="O64" i="7"/>
  <c r="N64" i="7"/>
  <c r="M64" i="7"/>
  <c r="L64" i="7"/>
  <c r="K64" i="7"/>
  <c r="J64" i="7"/>
  <c r="I64" i="7"/>
  <c r="H64" i="7"/>
  <c r="G64" i="7"/>
  <c r="F66" i="31" s="1"/>
  <c r="F64" i="7"/>
  <c r="E64" i="7"/>
  <c r="AM63" i="7"/>
  <c r="AL63" i="7"/>
  <c r="AK63" i="7"/>
  <c r="AJ63" i="7"/>
  <c r="AI63" i="7"/>
  <c r="AH63" i="7"/>
  <c r="AG63" i="7"/>
  <c r="AF63" i="7"/>
  <c r="AE63" i="7"/>
  <c r="AD63" i="7"/>
  <c r="G65" i="31" s="1"/>
  <c r="AC63" i="7"/>
  <c r="AB63" i="7"/>
  <c r="AA63" i="7"/>
  <c r="Z63" i="7"/>
  <c r="Y63" i="7"/>
  <c r="X63" i="7"/>
  <c r="W63" i="7"/>
  <c r="V63" i="7"/>
  <c r="U63" i="7"/>
  <c r="T63" i="7"/>
  <c r="S63" i="7"/>
  <c r="R63" i="7"/>
  <c r="Q63" i="7"/>
  <c r="Q65" i="31" s="1"/>
  <c r="R65" i="31" s="1"/>
  <c r="C61" i="26" s="1"/>
  <c r="P63" i="7"/>
  <c r="O63" i="7"/>
  <c r="N63" i="7"/>
  <c r="M63" i="7"/>
  <c r="L63" i="7"/>
  <c r="K63" i="7"/>
  <c r="J65" i="31" s="1"/>
  <c r="J63" i="7"/>
  <c r="I65" i="31" s="1"/>
  <c r="I63" i="7"/>
  <c r="H63" i="7"/>
  <c r="G63" i="7"/>
  <c r="F65" i="31" s="1"/>
  <c r="F63" i="7"/>
  <c r="E63" i="7"/>
  <c r="AM62" i="7"/>
  <c r="AL62" i="7"/>
  <c r="AK62" i="7"/>
  <c r="AJ62" i="7"/>
  <c r="AI62" i="7"/>
  <c r="AH62" i="7"/>
  <c r="AG62" i="7"/>
  <c r="AF62" i="7"/>
  <c r="AE62" i="7"/>
  <c r="AD62" i="7"/>
  <c r="G64" i="31" s="1"/>
  <c r="AC62" i="7"/>
  <c r="AB62" i="7"/>
  <c r="AA62" i="7"/>
  <c r="Z62" i="7"/>
  <c r="Y62" i="7"/>
  <c r="X62" i="7"/>
  <c r="W62" i="7"/>
  <c r="V62" i="7"/>
  <c r="U62" i="7"/>
  <c r="T62" i="7"/>
  <c r="S62" i="7"/>
  <c r="R62" i="7"/>
  <c r="Q62" i="7"/>
  <c r="Q64" i="31" s="1"/>
  <c r="P62" i="7"/>
  <c r="O62" i="7"/>
  <c r="N62" i="7"/>
  <c r="M62" i="7"/>
  <c r="L62" i="7"/>
  <c r="K62" i="7"/>
  <c r="J62" i="7"/>
  <c r="I62" i="7"/>
  <c r="H62" i="7"/>
  <c r="G62" i="7"/>
  <c r="F62" i="7"/>
  <c r="E62" i="7"/>
  <c r="AM61" i="7"/>
  <c r="AL61" i="7"/>
  <c r="AK61" i="7"/>
  <c r="AJ61" i="7"/>
  <c r="AI61" i="7"/>
  <c r="AH61" i="7"/>
  <c r="AG61" i="7"/>
  <c r="AF61" i="7"/>
  <c r="AE61" i="7"/>
  <c r="AD61" i="7"/>
  <c r="G63" i="31" s="1"/>
  <c r="AC61" i="7"/>
  <c r="AB61" i="7"/>
  <c r="AA61" i="7"/>
  <c r="Y63" i="31" s="1"/>
  <c r="Z61" i="7"/>
  <c r="Y61" i="7"/>
  <c r="X61" i="7"/>
  <c r="W61" i="7"/>
  <c r="V61" i="7"/>
  <c r="U61" i="7"/>
  <c r="T61" i="7"/>
  <c r="S61" i="7"/>
  <c r="R61" i="7"/>
  <c r="Q61" i="7"/>
  <c r="Q63" i="31" s="1"/>
  <c r="R63" i="31" s="1"/>
  <c r="C59" i="26" s="1"/>
  <c r="P61" i="7"/>
  <c r="O61" i="7"/>
  <c r="N61" i="7"/>
  <c r="M61" i="7"/>
  <c r="L61" i="7"/>
  <c r="K61" i="7"/>
  <c r="J61" i="7"/>
  <c r="I61" i="7"/>
  <c r="H61" i="7"/>
  <c r="G61" i="7"/>
  <c r="F61" i="7"/>
  <c r="E61" i="7"/>
  <c r="G57" i="26"/>
  <c r="AJ62" i="31"/>
  <c r="AI62" i="31"/>
  <c r="AH62" i="31"/>
  <c r="AG62" i="31"/>
  <c r="AF62" i="31"/>
  <c r="AE62" i="31"/>
  <c r="AB62" i="31"/>
  <c r="Z62" i="31"/>
  <c r="Y62" i="31"/>
  <c r="V62" i="31"/>
  <c r="U62" i="31"/>
  <c r="T62" i="31"/>
  <c r="S62" i="31"/>
  <c r="P62" i="31"/>
  <c r="O62" i="31"/>
  <c r="M62" i="31"/>
  <c r="L62" i="31"/>
  <c r="H62" i="31"/>
  <c r="E62" i="31"/>
  <c r="D62" i="31"/>
  <c r="AK61" i="31"/>
  <c r="AJ61" i="31"/>
  <c r="AI61" i="31"/>
  <c r="AH61" i="31"/>
  <c r="AG61" i="31"/>
  <c r="AF61" i="31"/>
  <c r="AE61" i="31"/>
  <c r="AD61" i="31"/>
  <c r="AB61" i="31"/>
  <c r="Z61" i="31"/>
  <c r="V61" i="31"/>
  <c r="U61" i="31"/>
  <c r="T61" i="31"/>
  <c r="S61" i="31"/>
  <c r="P61" i="31"/>
  <c r="O61" i="31"/>
  <c r="N61" i="31"/>
  <c r="M61" i="31"/>
  <c r="L61" i="31"/>
  <c r="J61" i="31"/>
  <c r="H61" i="31"/>
  <c r="E61" i="31"/>
  <c r="D61" i="31"/>
  <c r="AM60" i="7"/>
  <c r="AL60" i="7"/>
  <c r="AK60" i="7"/>
  <c r="AJ60" i="7"/>
  <c r="AI60" i="7"/>
  <c r="AH60" i="7"/>
  <c r="AG60" i="7"/>
  <c r="AF60" i="7"/>
  <c r="AD62" i="31" s="1"/>
  <c r="AK62" i="31" s="1"/>
  <c r="G58" i="26" s="1"/>
  <c r="AE60" i="7"/>
  <c r="AD60" i="7"/>
  <c r="G62" i="31" s="1"/>
  <c r="AC60" i="7"/>
  <c r="AB60" i="7"/>
  <c r="AA60" i="7"/>
  <c r="Z60" i="7"/>
  <c r="W62" i="31" s="1"/>
  <c r="Y60" i="7"/>
  <c r="X60" i="7"/>
  <c r="W60" i="7"/>
  <c r="V60" i="7"/>
  <c r="U60" i="7"/>
  <c r="T60" i="7"/>
  <c r="S60" i="7"/>
  <c r="R60" i="7"/>
  <c r="Q60" i="7"/>
  <c r="Q62" i="31" s="1"/>
  <c r="P60" i="7"/>
  <c r="O60" i="7"/>
  <c r="N60" i="7"/>
  <c r="N62" i="31" s="1"/>
  <c r="M60" i="7"/>
  <c r="L60" i="7"/>
  <c r="K60" i="7"/>
  <c r="J62" i="31" s="1"/>
  <c r="J60" i="7"/>
  <c r="I62" i="31" s="1"/>
  <c r="I60" i="7"/>
  <c r="H60" i="7"/>
  <c r="G60" i="7"/>
  <c r="F62" i="31" s="1"/>
  <c r="F60" i="7"/>
  <c r="E60" i="7"/>
  <c r="AM59" i="7"/>
  <c r="AL59" i="7"/>
  <c r="AK59" i="7"/>
  <c r="AJ59" i="7"/>
  <c r="AI59" i="7"/>
  <c r="AH59" i="7"/>
  <c r="AG59" i="7"/>
  <c r="AF59" i="7"/>
  <c r="AE59" i="7"/>
  <c r="AD59" i="7"/>
  <c r="G61" i="31" s="1"/>
  <c r="AC59" i="7"/>
  <c r="AB59" i="7"/>
  <c r="AA59" i="7"/>
  <c r="Y61" i="31" s="1"/>
  <c r="Z59" i="7"/>
  <c r="W61" i="31" s="1"/>
  <c r="Y59" i="7"/>
  <c r="X59" i="7"/>
  <c r="W59" i="7"/>
  <c r="V59" i="7"/>
  <c r="U59" i="7"/>
  <c r="T59" i="7"/>
  <c r="S59" i="7"/>
  <c r="R59" i="7"/>
  <c r="Q59" i="7"/>
  <c r="Q61" i="31" s="1"/>
  <c r="P59" i="7"/>
  <c r="O59" i="7"/>
  <c r="N59" i="7"/>
  <c r="M59" i="7"/>
  <c r="L59" i="7"/>
  <c r="K59" i="7"/>
  <c r="J59" i="7"/>
  <c r="I61" i="31" s="1"/>
  <c r="I59" i="7"/>
  <c r="H59" i="7"/>
  <c r="G59" i="7"/>
  <c r="F61" i="31" s="1"/>
  <c r="F59" i="7"/>
  <c r="E59" i="7"/>
  <c r="G55" i="26"/>
  <c r="G54" i="26"/>
  <c r="G53" i="26"/>
  <c r="G52" i="26"/>
  <c r="AJ60" i="31"/>
  <c r="AI60" i="31"/>
  <c r="AH60" i="31"/>
  <c r="AG60" i="31"/>
  <c r="AF60" i="31"/>
  <c r="AD60" i="31"/>
  <c r="AB60" i="31"/>
  <c r="Z60" i="31"/>
  <c r="V60" i="31"/>
  <c r="U60" i="31"/>
  <c r="S60" i="31"/>
  <c r="P60" i="31"/>
  <c r="O60" i="31"/>
  <c r="N60" i="31"/>
  <c r="L60" i="31"/>
  <c r="J60" i="31"/>
  <c r="I60" i="31"/>
  <c r="H60" i="31"/>
  <c r="E60" i="31"/>
  <c r="D60" i="31"/>
  <c r="AJ59" i="31"/>
  <c r="AI59" i="31"/>
  <c r="AH59" i="31"/>
  <c r="AG59" i="31"/>
  <c r="AF59" i="31"/>
  <c r="AE59" i="31"/>
  <c r="AD59" i="31"/>
  <c r="AK59" i="31" s="1"/>
  <c r="AB59" i="31"/>
  <c r="Z59" i="31"/>
  <c r="V59" i="31"/>
  <c r="U59" i="31"/>
  <c r="T59" i="31"/>
  <c r="S59" i="31"/>
  <c r="P59" i="31"/>
  <c r="O59" i="31"/>
  <c r="N59" i="31"/>
  <c r="M59" i="31"/>
  <c r="L59" i="31"/>
  <c r="H59" i="31"/>
  <c r="F59" i="31"/>
  <c r="E59" i="31"/>
  <c r="D59" i="31"/>
  <c r="AJ58" i="31"/>
  <c r="AI58" i="31"/>
  <c r="AH58" i="31"/>
  <c r="AG58" i="31"/>
  <c r="AF58" i="31"/>
  <c r="AE58" i="31"/>
  <c r="AD58" i="31"/>
  <c r="AK58" i="31" s="1"/>
  <c r="AB58" i="31"/>
  <c r="Z58" i="31"/>
  <c r="V58" i="31"/>
  <c r="U58" i="31"/>
  <c r="T58" i="31"/>
  <c r="S58" i="31"/>
  <c r="P58" i="31"/>
  <c r="O58" i="31"/>
  <c r="N58" i="31"/>
  <c r="M58" i="31"/>
  <c r="L58" i="31"/>
  <c r="H58" i="31"/>
  <c r="E58" i="31"/>
  <c r="D58" i="31"/>
  <c r="AJ57" i="31"/>
  <c r="AI57" i="31"/>
  <c r="AH57" i="31"/>
  <c r="AG57" i="31"/>
  <c r="AF57" i="31"/>
  <c r="AE57" i="31"/>
  <c r="AD57" i="31"/>
  <c r="AK57" i="31" s="1"/>
  <c r="AB57" i="31"/>
  <c r="Z57" i="31"/>
  <c r="Y57" i="31"/>
  <c r="V57" i="31"/>
  <c r="U57" i="31"/>
  <c r="T57" i="31"/>
  <c r="S57" i="31"/>
  <c r="P57" i="31"/>
  <c r="O57" i="31"/>
  <c r="N57" i="31"/>
  <c r="M57" i="31"/>
  <c r="L57" i="31"/>
  <c r="J57" i="31"/>
  <c r="I57" i="31"/>
  <c r="H57" i="31"/>
  <c r="F57" i="31"/>
  <c r="E57" i="31"/>
  <c r="D57" i="31"/>
  <c r="AJ56" i="31"/>
  <c r="AI56" i="31"/>
  <c r="AH56" i="31"/>
  <c r="AG56" i="31"/>
  <c r="AF56" i="31"/>
  <c r="AE56" i="31"/>
  <c r="AD56" i="31"/>
  <c r="AK56" i="31" s="1"/>
  <c r="AB56" i="31"/>
  <c r="Z56" i="31"/>
  <c r="V56" i="31"/>
  <c r="U56" i="31"/>
  <c r="T56" i="31"/>
  <c r="S56" i="31"/>
  <c r="P56" i="31"/>
  <c r="O56" i="31"/>
  <c r="N56" i="31"/>
  <c r="M56" i="31"/>
  <c r="L56" i="31"/>
  <c r="J56" i="31"/>
  <c r="I56" i="31"/>
  <c r="H56" i="31"/>
  <c r="F56" i="31"/>
  <c r="E56" i="31"/>
  <c r="D56" i="31"/>
  <c r="AM58" i="7"/>
  <c r="AL58" i="7"/>
  <c r="AK58" i="7"/>
  <c r="AJ58" i="7"/>
  <c r="AI58" i="7"/>
  <c r="AH58" i="7"/>
  <c r="AG58" i="7"/>
  <c r="AE60" i="31" s="1"/>
  <c r="AF58" i="7"/>
  <c r="AE58" i="7"/>
  <c r="AD58" i="7"/>
  <c r="G60" i="31" s="1"/>
  <c r="AC58" i="7"/>
  <c r="AB58" i="7"/>
  <c r="AA58" i="7"/>
  <c r="Y60" i="31" s="1"/>
  <c r="Z58" i="7"/>
  <c r="W60" i="31" s="1"/>
  <c r="Y58" i="7"/>
  <c r="X58" i="7"/>
  <c r="W58" i="7"/>
  <c r="V58" i="7"/>
  <c r="U58" i="7"/>
  <c r="T58" i="7"/>
  <c r="T60" i="31" s="1"/>
  <c r="S58" i="7"/>
  <c r="R58" i="7"/>
  <c r="Q58" i="7"/>
  <c r="Q60" i="31" s="1"/>
  <c r="P58" i="7"/>
  <c r="O58" i="7"/>
  <c r="N58" i="7"/>
  <c r="M58" i="7"/>
  <c r="M60" i="31" s="1"/>
  <c r="L58" i="7"/>
  <c r="K58" i="7"/>
  <c r="J58" i="7"/>
  <c r="I58" i="7"/>
  <c r="H58" i="7"/>
  <c r="G58" i="7"/>
  <c r="F60" i="31" s="1"/>
  <c r="F58" i="7"/>
  <c r="E58" i="7"/>
  <c r="AM57" i="7"/>
  <c r="AL57" i="7"/>
  <c r="AK57" i="7"/>
  <c r="AJ57" i="7"/>
  <c r="AI57" i="7"/>
  <c r="AH57" i="7"/>
  <c r="AG57" i="7"/>
  <c r="AF57" i="7"/>
  <c r="AE57" i="7"/>
  <c r="AD57" i="7"/>
  <c r="G59" i="31" s="1"/>
  <c r="AC57" i="7"/>
  <c r="AB57" i="7"/>
  <c r="AA57" i="7"/>
  <c r="Y59" i="31" s="1"/>
  <c r="Z57" i="7"/>
  <c r="W59" i="31" s="1"/>
  <c r="Y57" i="7"/>
  <c r="X57" i="7"/>
  <c r="W57" i="7"/>
  <c r="V57" i="7"/>
  <c r="U57" i="7"/>
  <c r="T57" i="7"/>
  <c r="S57" i="7"/>
  <c r="R57" i="7"/>
  <c r="Q57" i="7"/>
  <c r="Q59" i="31" s="1"/>
  <c r="P57" i="7"/>
  <c r="O57" i="7"/>
  <c r="N57" i="7"/>
  <c r="M57" i="7"/>
  <c r="L57" i="7"/>
  <c r="K57" i="7"/>
  <c r="J59" i="31" s="1"/>
  <c r="J57" i="7"/>
  <c r="I59" i="31" s="1"/>
  <c r="I57" i="7"/>
  <c r="H57" i="7"/>
  <c r="G57" i="7"/>
  <c r="F57" i="7"/>
  <c r="E57" i="7"/>
  <c r="AM56" i="7"/>
  <c r="AL56" i="7"/>
  <c r="AK56" i="7"/>
  <c r="AJ56" i="7"/>
  <c r="AI56" i="7"/>
  <c r="AH56" i="7"/>
  <c r="AG56" i="7"/>
  <c r="AF56" i="7"/>
  <c r="AE56" i="7"/>
  <c r="AD56" i="7"/>
  <c r="G58" i="31" s="1"/>
  <c r="AC56" i="7"/>
  <c r="AB56" i="7"/>
  <c r="AA56" i="7"/>
  <c r="Y58" i="31" s="1"/>
  <c r="Z56" i="7"/>
  <c r="W58" i="31" s="1"/>
  <c r="Y56" i="7"/>
  <c r="X56" i="7"/>
  <c r="W56" i="7"/>
  <c r="V56" i="7"/>
  <c r="U56" i="7"/>
  <c r="T56" i="7"/>
  <c r="S56" i="7"/>
  <c r="R56" i="7"/>
  <c r="Q56" i="7"/>
  <c r="Q58" i="31" s="1"/>
  <c r="R58" i="31" s="1"/>
  <c r="C54" i="26" s="1"/>
  <c r="P56" i="7"/>
  <c r="O56" i="7"/>
  <c r="N56" i="7"/>
  <c r="M56" i="7"/>
  <c r="L56" i="7"/>
  <c r="K56" i="7"/>
  <c r="J58" i="31" s="1"/>
  <c r="J56" i="7"/>
  <c r="I58" i="31" s="1"/>
  <c r="I56" i="7"/>
  <c r="H56" i="7"/>
  <c r="G56" i="7"/>
  <c r="F58" i="31" s="1"/>
  <c r="F56" i="7"/>
  <c r="E56" i="7"/>
  <c r="AM55" i="7"/>
  <c r="AL55" i="7"/>
  <c r="AK55" i="7"/>
  <c r="AJ55" i="7"/>
  <c r="AI55" i="7"/>
  <c r="AH55" i="7"/>
  <c r="AG55" i="7"/>
  <c r="AF55" i="7"/>
  <c r="AE55" i="7"/>
  <c r="AD55" i="7"/>
  <c r="G57" i="31" s="1"/>
  <c r="AC55" i="7"/>
  <c r="AB55" i="7"/>
  <c r="AA55" i="7"/>
  <c r="Z55" i="7"/>
  <c r="W57" i="31" s="1"/>
  <c r="Y55" i="7"/>
  <c r="X55" i="7"/>
  <c r="W55" i="7"/>
  <c r="V55" i="7"/>
  <c r="U55" i="7"/>
  <c r="T55" i="7"/>
  <c r="S55" i="7"/>
  <c r="R55" i="7"/>
  <c r="Q55" i="7"/>
  <c r="Q57" i="31" s="1"/>
  <c r="P55" i="7"/>
  <c r="O55" i="7"/>
  <c r="N55" i="7"/>
  <c r="M55" i="7"/>
  <c r="L55" i="7"/>
  <c r="K55" i="7"/>
  <c r="J55" i="7"/>
  <c r="I55" i="7"/>
  <c r="H55" i="7"/>
  <c r="G55" i="7"/>
  <c r="F55" i="7"/>
  <c r="E55" i="7"/>
  <c r="AM54" i="7"/>
  <c r="AL54" i="7"/>
  <c r="AK54" i="7"/>
  <c r="AJ54" i="7"/>
  <c r="AI54" i="7"/>
  <c r="AH54" i="7"/>
  <c r="AG54" i="7"/>
  <c r="AF54" i="7"/>
  <c r="AE54" i="7"/>
  <c r="AD54" i="7"/>
  <c r="G56" i="31" s="1"/>
  <c r="AC54" i="7"/>
  <c r="AB54" i="7"/>
  <c r="AA54" i="7"/>
  <c r="Y56" i="31" s="1"/>
  <c r="Z54" i="7"/>
  <c r="W56" i="31" s="1"/>
  <c r="Y54" i="7"/>
  <c r="X54" i="7"/>
  <c r="W54" i="7"/>
  <c r="V54" i="7"/>
  <c r="U54" i="7"/>
  <c r="T54" i="7"/>
  <c r="S54" i="7"/>
  <c r="R54" i="7"/>
  <c r="Q54" i="7"/>
  <c r="Q56" i="31" s="1"/>
  <c r="R56" i="31" s="1"/>
  <c r="C52" i="26" s="1"/>
  <c r="P54" i="7"/>
  <c r="O54" i="7"/>
  <c r="N54" i="7"/>
  <c r="M54" i="7"/>
  <c r="L54" i="7"/>
  <c r="K54" i="7"/>
  <c r="J54" i="7"/>
  <c r="I54" i="7"/>
  <c r="H54" i="7"/>
  <c r="G54" i="7"/>
  <c r="F54" i="7"/>
  <c r="E54" i="7"/>
  <c r="AA59" i="31" l="1"/>
  <c r="AA78" i="31"/>
  <c r="K70" i="31"/>
  <c r="B66" i="26" s="1"/>
  <c r="I166" i="26" s="1"/>
  <c r="AA62" i="31"/>
  <c r="AA60" i="31"/>
  <c r="K79" i="31"/>
  <c r="B75" i="26" s="1"/>
  <c r="I175" i="26" s="1"/>
  <c r="AA70" i="31"/>
  <c r="AC70" i="31" s="1"/>
  <c r="F66" i="26" s="1"/>
  <c r="J166" i="26" s="1"/>
  <c r="K61" i="31"/>
  <c r="B57" i="26" s="1"/>
  <c r="I157" i="26" s="1"/>
  <c r="AA61" i="31"/>
  <c r="AC61" i="31" s="1"/>
  <c r="AC59" i="31"/>
  <c r="F55" i="26" s="1"/>
  <c r="AA56" i="31"/>
  <c r="K56" i="31"/>
  <c r="B52" i="26" s="1"/>
  <c r="I152" i="26" s="1"/>
  <c r="K57" i="31"/>
  <c r="B53" i="26" s="1"/>
  <c r="I153" i="26" s="1"/>
  <c r="AA67" i="31"/>
  <c r="AC67" i="31" s="1"/>
  <c r="F63" i="26" s="1"/>
  <c r="AC78" i="31"/>
  <c r="F74" i="26" s="1"/>
  <c r="AA58" i="31"/>
  <c r="K68" i="31"/>
  <c r="B64" i="26" s="1"/>
  <c r="I164" i="26" s="1"/>
  <c r="AA57" i="31"/>
  <c r="K64" i="31"/>
  <c r="B60" i="26" s="1"/>
  <c r="I160" i="26" s="1"/>
  <c r="AA64" i="31"/>
  <c r="AC60" i="31"/>
  <c r="F56" i="26" s="1"/>
  <c r="K60" i="31"/>
  <c r="B56" i="26" s="1"/>
  <c r="I156" i="26" s="1"/>
  <c r="AA65" i="31"/>
  <c r="AC65" i="31" s="1"/>
  <c r="F61" i="26" s="1"/>
  <c r="J161" i="26" s="1"/>
  <c r="AA68" i="31"/>
  <c r="AC68" i="31" s="1"/>
  <c r="AA75" i="31"/>
  <c r="AC75" i="31" s="1"/>
  <c r="F71" i="26" s="1"/>
  <c r="J171" i="26" s="1"/>
  <c r="AA81" i="31"/>
  <c r="AA83" i="31"/>
  <c r="AC83" i="31" s="1"/>
  <c r="F79" i="26" s="1"/>
  <c r="AA77" i="31"/>
  <c r="AC77" i="31" s="1"/>
  <c r="F73" i="26" s="1"/>
  <c r="AA80" i="31"/>
  <c r="AC80" i="31" s="1"/>
  <c r="F76" i="26" s="1"/>
  <c r="AC58" i="31"/>
  <c r="F54" i="26" s="1"/>
  <c r="K66" i="31"/>
  <c r="B62" i="26" s="1"/>
  <c r="I162" i="26" s="1"/>
  <c r="AA66" i="31"/>
  <c r="AC66" i="31" s="1"/>
  <c r="F62" i="26" s="1"/>
  <c r="K69" i="31"/>
  <c r="B65" i="26" s="1"/>
  <c r="I165" i="26" s="1"/>
  <c r="AA69" i="31"/>
  <c r="AC69" i="31" s="1"/>
  <c r="F65" i="26" s="1"/>
  <c r="K71" i="31"/>
  <c r="B67" i="26" s="1"/>
  <c r="I167" i="26" s="1"/>
  <c r="AA74" i="31"/>
  <c r="AC74" i="31" s="1"/>
  <c r="F70" i="26" s="1"/>
  <c r="K72" i="31"/>
  <c r="B68" i="26" s="1"/>
  <c r="I168" i="26" s="1"/>
  <c r="K76" i="31"/>
  <c r="B72" i="26" s="1"/>
  <c r="I172" i="26" s="1"/>
  <c r="AA76" i="31"/>
  <c r="AC76" i="31" s="1"/>
  <c r="AA79" i="31"/>
  <c r="AA82" i="31"/>
  <c r="AC82" i="31" s="1"/>
  <c r="F78" i="26" s="1"/>
  <c r="AA85" i="31"/>
  <c r="AC85" i="31" s="1"/>
  <c r="F81" i="26" s="1"/>
  <c r="J181" i="26" s="1"/>
  <c r="AC81" i="31"/>
  <c r="F77" i="26" s="1"/>
  <c r="AC62" i="31"/>
  <c r="F58" i="26" s="1"/>
  <c r="AA72" i="31"/>
  <c r="AC72" i="31" s="1"/>
  <c r="AA84" i="31"/>
  <c r="AC56" i="31"/>
  <c r="F52" i="26" s="1"/>
  <c r="K63" i="31"/>
  <c r="B59" i="26" s="1"/>
  <c r="I159" i="26" s="1"/>
  <c r="AA63" i="31"/>
  <c r="AC63" i="31" s="1"/>
  <c r="F59" i="26" s="1"/>
  <c r="J159" i="26" s="1"/>
  <c r="AA71" i="31"/>
  <c r="AC71" i="31" s="1"/>
  <c r="F67" i="26" s="1"/>
  <c r="AA73" i="31"/>
  <c r="AC73" i="31" s="1"/>
  <c r="F69" i="26" s="1"/>
  <c r="AL86" i="31"/>
  <c r="K85" i="31"/>
  <c r="B81" i="26" s="1"/>
  <c r="I181" i="26" s="1"/>
  <c r="K84" i="31"/>
  <c r="B80" i="26" s="1"/>
  <c r="I180" i="26" s="1"/>
  <c r="K82" i="31"/>
  <c r="B78" i="26" s="1"/>
  <c r="I178" i="26" s="1"/>
  <c r="K81" i="31"/>
  <c r="B77" i="26" s="1"/>
  <c r="I177" i="26" s="1"/>
  <c r="K78" i="31"/>
  <c r="B74" i="26" s="1"/>
  <c r="I174" i="26" s="1"/>
  <c r="K75" i="31"/>
  <c r="B71" i="26" s="1"/>
  <c r="I171" i="26" s="1"/>
  <c r="K73" i="31"/>
  <c r="B69" i="26" s="1"/>
  <c r="I169" i="26" s="1"/>
  <c r="K67" i="31"/>
  <c r="B63" i="26" s="1"/>
  <c r="I163" i="26" s="1"/>
  <c r="K65" i="31"/>
  <c r="B61" i="26" s="1"/>
  <c r="I161" i="26" s="1"/>
  <c r="K59" i="31"/>
  <c r="B55" i="26" s="1"/>
  <c r="I155" i="26" s="1"/>
  <c r="K58" i="31"/>
  <c r="B54" i="26" s="1"/>
  <c r="I154" i="26" s="1"/>
  <c r="AC57" i="31"/>
  <c r="F53" i="26" s="1"/>
  <c r="AC79" i="31"/>
  <c r="F75" i="26" s="1"/>
  <c r="J175" i="26" s="1"/>
  <c r="AC64" i="31"/>
  <c r="F60" i="26" s="1"/>
  <c r="R84" i="31"/>
  <c r="C80" i="26" s="1"/>
  <c r="AK84" i="31"/>
  <c r="G80" i="26" s="1"/>
  <c r="AC84" i="31"/>
  <c r="F80" i="26" s="1"/>
  <c r="X84" i="31"/>
  <c r="D80" i="26" s="1"/>
  <c r="E80" i="26" s="1"/>
  <c r="G81" i="26"/>
  <c r="R57" i="31"/>
  <c r="C53" i="26" s="1"/>
  <c r="R61" i="31"/>
  <c r="C57" i="26" s="1"/>
  <c r="R67" i="31"/>
  <c r="C63" i="26" s="1"/>
  <c r="R70" i="31"/>
  <c r="C66" i="26" s="1"/>
  <c r="R81" i="31"/>
  <c r="C77" i="26" s="1"/>
  <c r="R59" i="31"/>
  <c r="C55" i="26" s="1"/>
  <c r="R66" i="31"/>
  <c r="C62" i="26" s="1"/>
  <c r="R83" i="31"/>
  <c r="C79" i="26" s="1"/>
  <c r="R72" i="31"/>
  <c r="C68" i="26" s="1"/>
  <c r="R78" i="31"/>
  <c r="C74" i="26" s="1"/>
  <c r="R80" i="31"/>
  <c r="C76" i="26" s="1"/>
  <c r="R69" i="31"/>
  <c r="C65" i="26" s="1"/>
  <c r="R68" i="31"/>
  <c r="C64" i="26" s="1"/>
  <c r="R71" i="31"/>
  <c r="C67" i="26" s="1"/>
  <c r="R73" i="31"/>
  <c r="C69" i="26" s="1"/>
  <c r="R76" i="31"/>
  <c r="C72" i="26" s="1"/>
  <c r="R64" i="31"/>
  <c r="C60" i="26" s="1"/>
  <c r="R82" i="31"/>
  <c r="C78" i="26" s="1"/>
  <c r="X83" i="31"/>
  <c r="D79" i="26" s="1"/>
  <c r="E79" i="26" s="1"/>
  <c r="AK83" i="31"/>
  <c r="G79" i="26" s="1"/>
  <c r="K83" i="31"/>
  <c r="B79" i="26" s="1"/>
  <c r="I179" i="26" s="1"/>
  <c r="K80" i="31"/>
  <c r="B76" i="26" s="1"/>
  <c r="I176" i="26" s="1"/>
  <c r="X80" i="31"/>
  <c r="D76" i="26" s="1"/>
  <c r="E76" i="26" s="1"/>
  <c r="X77" i="31"/>
  <c r="D73" i="26" s="1"/>
  <c r="E73" i="26" s="1"/>
  <c r="R77" i="31"/>
  <c r="C73" i="26" s="1"/>
  <c r="K77" i="31"/>
  <c r="B73" i="26" s="1"/>
  <c r="I173" i="26" s="1"/>
  <c r="K74" i="31"/>
  <c r="B70" i="26" s="1"/>
  <c r="I170" i="26" s="1"/>
  <c r="AK74" i="31"/>
  <c r="G70" i="26" s="1"/>
  <c r="X74" i="31"/>
  <c r="D70" i="26" s="1"/>
  <c r="E70" i="26" s="1"/>
  <c r="R74" i="31"/>
  <c r="C70" i="26" s="1"/>
  <c r="X56" i="31"/>
  <c r="D52" i="26" s="1"/>
  <c r="E52" i="26" s="1"/>
  <c r="X59" i="31"/>
  <c r="D55" i="26" s="1"/>
  <c r="E55" i="26" s="1"/>
  <c r="J155" i="26" s="1"/>
  <c r="X57" i="31"/>
  <c r="D53" i="26" s="1"/>
  <c r="E53" i="26" s="1"/>
  <c r="AL57" i="31"/>
  <c r="X61" i="31"/>
  <c r="D57" i="26" s="1"/>
  <c r="E57" i="26" s="1"/>
  <c r="X58" i="31"/>
  <c r="D54" i="26" s="1"/>
  <c r="E54" i="26" s="1"/>
  <c r="X62" i="31"/>
  <c r="D58" i="26" s="1"/>
  <c r="E58" i="26" s="1"/>
  <c r="R62" i="31"/>
  <c r="C58" i="26" s="1"/>
  <c r="K62" i="31"/>
  <c r="B58" i="26" s="1"/>
  <c r="I158" i="26" s="1"/>
  <c r="AK60" i="31"/>
  <c r="G56" i="26" s="1"/>
  <c r="R60" i="31"/>
  <c r="C56" i="26" s="1"/>
  <c r="X60" i="31"/>
  <c r="D56" i="26" s="1"/>
  <c r="E56" i="26" s="1"/>
  <c r="G41" i="26"/>
  <c r="AJ46" i="31"/>
  <c r="AI46" i="31"/>
  <c r="AH46" i="31"/>
  <c r="AG46" i="31"/>
  <c r="AF46" i="31"/>
  <c r="AE46" i="31"/>
  <c r="AD46" i="31"/>
  <c r="AK46" i="31" s="1"/>
  <c r="AB46" i="31"/>
  <c r="Z46" i="31"/>
  <c r="V46" i="31"/>
  <c r="U46" i="31"/>
  <c r="T46" i="31"/>
  <c r="S46" i="31"/>
  <c r="P46" i="31"/>
  <c r="O46" i="31"/>
  <c r="N46" i="31"/>
  <c r="M46" i="31"/>
  <c r="L46" i="31"/>
  <c r="H46" i="31"/>
  <c r="E46" i="31"/>
  <c r="D46" i="31"/>
  <c r="AJ45" i="31"/>
  <c r="AI45" i="31"/>
  <c r="AH45" i="31"/>
  <c r="AG45" i="31"/>
  <c r="AF45" i="31"/>
  <c r="AE45" i="31"/>
  <c r="AK45" i="31" s="1"/>
  <c r="AD45" i="31"/>
  <c r="AB45" i="31"/>
  <c r="Z45" i="31"/>
  <c r="V45" i="31"/>
  <c r="U45" i="31"/>
  <c r="T45" i="31"/>
  <c r="S45" i="31"/>
  <c r="P45" i="31"/>
  <c r="O45" i="31"/>
  <c r="N45" i="31"/>
  <c r="M45" i="31"/>
  <c r="L45" i="31"/>
  <c r="H45" i="31"/>
  <c r="E45" i="31"/>
  <c r="D45" i="31"/>
  <c r="AJ44" i="31"/>
  <c r="AI44" i="31"/>
  <c r="AH44" i="31"/>
  <c r="AG44" i="31"/>
  <c r="AF44" i="31"/>
  <c r="AE44" i="31"/>
  <c r="AD44" i="31"/>
  <c r="AK44" i="31" s="1"/>
  <c r="AB44" i="31"/>
  <c r="Z44" i="31"/>
  <c r="V44" i="31"/>
  <c r="U44" i="31"/>
  <c r="T44" i="31"/>
  <c r="S44" i="31"/>
  <c r="P44" i="31"/>
  <c r="O44" i="31"/>
  <c r="N44" i="31"/>
  <c r="M44" i="31"/>
  <c r="L44" i="31"/>
  <c r="H44" i="31"/>
  <c r="E44" i="31"/>
  <c r="D44" i="31"/>
  <c r="AJ43" i="31"/>
  <c r="AI43" i="31"/>
  <c r="AH43" i="31"/>
  <c r="AG43" i="31"/>
  <c r="AF43" i="31"/>
  <c r="AE43" i="31"/>
  <c r="AK43" i="31" s="1"/>
  <c r="AD43" i="31"/>
  <c r="AB43" i="31"/>
  <c r="Z43" i="31"/>
  <c r="V43" i="31"/>
  <c r="U43" i="31"/>
  <c r="T43" i="31"/>
  <c r="S43" i="31"/>
  <c r="P43" i="31"/>
  <c r="O43" i="31"/>
  <c r="N43" i="31"/>
  <c r="M43" i="31"/>
  <c r="L43" i="31"/>
  <c r="H43" i="31"/>
  <c r="E43" i="31"/>
  <c r="D43" i="31"/>
  <c r="AJ42" i="31"/>
  <c r="AI42" i="31"/>
  <c r="AH42" i="31"/>
  <c r="AG42" i="31"/>
  <c r="AF42" i="31"/>
  <c r="AE42" i="31"/>
  <c r="AK42" i="31" s="1"/>
  <c r="AD42" i="31"/>
  <c r="AB42" i="31"/>
  <c r="Z42" i="31"/>
  <c r="V42" i="31"/>
  <c r="U42" i="31"/>
  <c r="T42" i="31"/>
  <c r="S42" i="31"/>
  <c r="P42" i="31"/>
  <c r="O42" i="31"/>
  <c r="N42" i="31"/>
  <c r="M42" i="31"/>
  <c r="L42" i="31"/>
  <c r="H42" i="31"/>
  <c r="E42" i="31"/>
  <c r="D42" i="31"/>
  <c r="AJ41" i="31"/>
  <c r="AI41" i="31"/>
  <c r="AH41" i="31"/>
  <c r="AG41" i="31"/>
  <c r="AF41" i="31"/>
  <c r="AE41" i="31"/>
  <c r="AD41" i="31"/>
  <c r="AK41" i="31" s="1"/>
  <c r="AB41" i="31"/>
  <c r="Z41" i="31"/>
  <c r="V41" i="31"/>
  <c r="U41" i="31"/>
  <c r="T41" i="31"/>
  <c r="S41" i="31"/>
  <c r="P41" i="31"/>
  <c r="O41" i="31"/>
  <c r="N41" i="31"/>
  <c r="M41" i="31"/>
  <c r="L41" i="31"/>
  <c r="J41" i="31"/>
  <c r="I41" i="31"/>
  <c r="H41" i="31"/>
  <c r="E41" i="31"/>
  <c r="D41" i="31"/>
  <c r="AJ40" i="31"/>
  <c r="AI40" i="31"/>
  <c r="AH40" i="31"/>
  <c r="AG40" i="31"/>
  <c r="AF40" i="31"/>
  <c r="AE40" i="31"/>
  <c r="AK40" i="31" s="1"/>
  <c r="AD40" i="31"/>
  <c r="AB40" i="31"/>
  <c r="Z40" i="31"/>
  <c r="V40" i="31"/>
  <c r="U40" i="31"/>
  <c r="T40" i="31"/>
  <c r="S40" i="31"/>
  <c r="P40" i="31"/>
  <c r="O40" i="31"/>
  <c r="N40" i="31"/>
  <c r="M40" i="31"/>
  <c r="L40" i="31"/>
  <c r="H40" i="31"/>
  <c r="E40" i="31"/>
  <c r="D40" i="31"/>
  <c r="AJ39" i="31"/>
  <c r="AI39" i="31"/>
  <c r="AH39" i="31"/>
  <c r="AG39" i="31"/>
  <c r="AF39" i="31"/>
  <c r="AE39" i="31"/>
  <c r="AD39" i="31"/>
  <c r="AK39" i="31" s="1"/>
  <c r="AB39" i="31"/>
  <c r="Z39" i="31"/>
  <c r="V39" i="31"/>
  <c r="U39" i="31"/>
  <c r="T39" i="31"/>
  <c r="S39" i="31"/>
  <c r="P39" i="31"/>
  <c r="O39" i="31"/>
  <c r="N39" i="31"/>
  <c r="M39" i="31"/>
  <c r="L39" i="31"/>
  <c r="J39" i="31"/>
  <c r="I39" i="31"/>
  <c r="H39" i="31"/>
  <c r="E39" i="31"/>
  <c r="D39" i="31"/>
  <c r="AJ38" i="31"/>
  <c r="AI38" i="31"/>
  <c r="AH38" i="31"/>
  <c r="AG38" i="31"/>
  <c r="AF38" i="31"/>
  <c r="AE38" i="31"/>
  <c r="AD38" i="31"/>
  <c r="AK38" i="31" s="1"/>
  <c r="AB38" i="31"/>
  <c r="Z38" i="31"/>
  <c r="V38" i="31"/>
  <c r="U38" i="31"/>
  <c r="T38" i="31"/>
  <c r="S38" i="31"/>
  <c r="P38" i="31"/>
  <c r="O38" i="31"/>
  <c r="N38" i="31"/>
  <c r="M38" i="31"/>
  <c r="L38" i="31"/>
  <c r="H38" i="31"/>
  <c r="E38" i="31"/>
  <c r="D38" i="31"/>
  <c r="AJ37" i="31"/>
  <c r="AI37" i="31"/>
  <c r="AH37" i="31"/>
  <c r="AG37" i="31"/>
  <c r="AF37" i="31"/>
  <c r="AE37" i="31"/>
  <c r="AD37" i="31"/>
  <c r="AK37" i="31" s="1"/>
  <c r="AB37" i="31"/>
  <c r="Z37" i="31"/>
  <c r="V37" i="31"/>
  <c r="U37" i="31"/>
  <c r="T37" i="31"/>
  <c r="S37" i="31"/>
  <c r="P37" i="31"/>
  <c r="O37" i="31"/>
  <c r="N37" i="31"/>
  <c r="M37" i="31"/>
  <c r="L37" i="31"/>
  <c r="H37" i="31"/>
  <c r="E37" i="31"/>
  <c r="D37" i="31"/>
  <c r="AJ36" i="31"/>
  <c r="AI36" i="31"/>
  <c r="AH36" i="31"/>
  <c r="AG36" i="31"/>
  <c r="AF36" i="31"/>
  <c r="AE36" i="31"/>
  <c r="AD36" i="31"/>
  <c r="AK36" i="31" s="1"/>
  <c r="AB36" i="31"/>
  <c r="Z36" i="31"/>
  <c r="V36" i="31"/>
  <c r="U36" i="31"/>
  <c r="T36" i="31"/>
  <c r="S36" i="31"/>
  <c r="P36" i="31"/>
  <c r="O36" i="31"/>
  <c r="N36" i="31"/>
  <c r="M36" i="31"/>
  <c r="L36" i="31"/>
  <c r="J36" i="31"/>
  <c r="I36" i="31"/>
  <c r="H36" i="31"/>
  <c r="E36" i="31"/>
  <c r="D36" i="31"/>
  <c r="AJ35" i="31"/>
  <c r="AI35" i="31"/>
  <c r="AH35" i="31"/>
  <c r="AG35" i="31"/>
  <c r="AF35" i="31"/>
  <c r="AE35" i="31"/>
  <c r="AD35" i="31"/>
  <c r="AK35" i="31" s="1"/>
  <c r="AB35" i="31"/>
  <c r="Z35" i="31"/>
  <c r="V35" i="31"/>
  <c r="U35" i="31"/>
  <c r="T35" i="31"/>
  <c r="S35" i="31"/>
  <c r="P35" i="31"/>
  <c r="O35" i="31"/>
  <c r="N35" i="31"/>
  <c r="M35" i="31"/>
  <c r="L35" i="31"/>
  <c r="J35" i="31"/>
  <c r="I35" i="31"/>
  <c r="H35" i="31"/>
  <c r="E35" i="31"/>
  <c r="D35" i="31"/>
  <c r="AJ34" i="31"/>
  <c r="AI34" i="31"/>
  <c r="AH34" i="31"/>
  <c r="AG34" i="31"/>
  <c r="AF34" i="31"/>
  <c r="AE34" i="31"/>
  <c r="AD34" i="31"/>
  <c r="AK34" i="31" s="1"/>
  <c r="AB34" i="31"/>
  <c r="Z34" i="31"/>
  <c r="V34" i="31"/>
  <c r="U34" i="31"/>
  <c r="T34" i="31"/>
  <c r="S34" i="31"/>
  <c r="P34" i="31"/>
  <c r="O34" i="31"/>
  <c r="N34" i="31"/>
  <c r="M34" i="31"/>
  <c r="L34" i="31"/>
  <c r="J34" i="31"/>
  <c r="I34" i="31"/>
  <c r="H34" i="31"/>
  <c r="E34" i="31"/>
  <c r="D34" i="31"/>
  <c r="AJ33" i="31"/>
  <c r="AI33" i="31"/>
  <c r="AH33" i="31"/>
  <c r="AG33" i="31"/>
  <c r="AF33" i="31"/>
  <c r="AE33" i="31"/>
  <c r="AD33" i="31"/>
  <c r="AK33" i="31" s="1"/>
  <c r="AB33" i="31"/>
  <c r="Z33" i="31"/>
  <c r="V33" i="31"/>
  <c r="U33" i="31"/>
  <c r="T33" i="31"/>
  <c r="S33" i="31"/>
  <c r="P33" i="31"/>
  <c r="O33" i="31"/>
  <c r="N33" i="31"/>
  <c r="M33" i="31"/>
  <c r="L33" i="31"/>
  <c r="J33" i="31"/>
  <c r="I33" i="31"/>
  <c r="H33" i="31"/>
  <c r="E33" i="31"/>
  <c r="D33" i="31"/>
  <c r="AJ32" i="31"/>
  <c r="AI32" i="31"/>
  <c r="AH32" i="31"/>
  <c r="AG32" i="31"/>
  <c r="AF32" i="31"/>
  <c r="AE32" i="31"/>
  <c r="AD32" i="31"/>
  <c r="AK32" i="31" s="1"/>
  <c r="AB32" i="31"/>
  <c r="Z32" i="31"/>
  <c r="V32" i="31"/>
  <c r="U32" i="31"/>
  <c r="T32" i="31"/>
  <c r="S32" i="31"/>
  <c r="P32" i="31"/>
  <c r="O32" i="31"/>
  <c r="N32" i="31"/>
  <c r="M32" i="31"/>
  <c r="L32" i="31"/>
  <c r="J32" i="31"/>
  <c r="I32" i="31"/>
  <c r="H32" i="31"/>
  <c r="E32" i="31"/>
  <c r="D32" i="31"/>
  <c r="AG31" i="31"/>
  <c r="AF31" i="31"/>
  <c r="AE31" i="31"/>
  <c r="AD31" i="31"/>
  <c r="AB31" i="31"/>
  <c r="Z31" i="31"/>
  <c r="V31" i="31"/>
  <c r="U31" i="31"/>
  <c r="T31" i="31"/>
  <c r="S31" i="31"/>
  <c r="P31" i="31"/>
  <c r="O31" i="31"/>
  <c r="N31" i="31"/>
  <c r="M31" i="31"/>
  <c r="L31" i="31"/>
  <c r="H31" i="31"/>
  <c r="E31" i="31"/>
  <c r="D31" i="31"/>
  <c r="AG30" i="31"/>
  <c r="AF30" i="31"/>
  <c r="AE30" i="31"/>
  <c r="AD30" i="31"/>
  <c r="AB30" i="31"/>
  <c r="Z30" i="31"/>
  <c r="V30" i="31"/>
  <c r="U30" i="31"/>
  <c r="T30" i="31"/>
  <c r="S30" i="31"/>
  <c r="P30" i="31"/>
  <c r="O30" i="31"/>
  <c r="N30" i="31"/>
  <c r="M30" i="31"/>
  <c r="L30" i="31"/>
  <c r="H30" i="31"/>
  <c r="E30" i="31"/>
  <c r="D30" i="31"/>
  <c r="AG29" i="31"/>
  <c r="AF29" i="31"/>
  <c r="AE29" i="31"/>
  <c r="AD29" i="31"/>
  <c r="AB29" i="31"/>
  <c r="Z29" i="31"/>
  <c r="V29" i="31"/>
  <c r="U29" i="31"/>
  <c r="T29" i="31"/>
  <c r="S29" i="31"/>
  <c r="P29" i="31"/>
  <c r="O29" i="31"/>
  <c r="N29" i="31"/>
  <c r="M29" i="31"/>
  <c r="L29" i="31"/>
  <c r="J29" i="31"/>
  <c r="I29" i="31"/>
  <c r="H29" i="31"/>
  <c r="E29" i="31"/>
  <c r="D29" i="31"/>
  <c r="AJ28" i="31"/>
  <c r="AI28" i="31"/>
  <c r="AH28" i="31"/>
  <c r="AG28" i="31"/>
  <c r="AF28" i="31"/>
  <c r="AE28" i="31"/>
  <c r="AD28" i="31"/>
  <c r="AK28" i="31" s="1"/>
  <c r="AB28" i="31"/>
  <c r="Z28" i="31"/>
  <c r="V28" i="31"/>
  <c r="U28" i="31"/>
  <c r="T28" i="31"/>
  <c r="S28" i="31"/>
  <c r="P28" i="31"/>
  <c r="O28" i="31"/>
  <c r="N28" i="31"/>
  <c r="M28" i="31"/>
  <c r="L28" i="31"/>
  <c r="H28" i="31"/>
  <c r="E28" i="31"/>
  <c r="D28" i="31"/>
  <c r="AJ27" i="31"/>
  <c r="AI27" i="31"/>
  <c r="AH27" i="31"/>
  <c r="AG27" i="31"/>
  <c r="AF27" i="31"/>
  <c r="AE27" i="31"/>
  <c r="AD27" i="31"/>
  <c r="AK27" i="31" s="1"/>
  <c r="AB27" i="31"/>
  <c r="Z27" i="31"/>
  <c r="V27" i="31"/>
  <c r="U27" i="31"/>
  <c r="T27" i="31"/>
  <c r="S27" i="31"/>
  <c r="P27" i="31"/>
  <c r="O27" i="31"/>
  <c r="N27" i="31"/>
  <c r="M27" i="31"/>
  <c r="L27" i="31"/>
  <c r="H27" i="31"/>
  <c r="E27" i="31"/>
  <c r="D27" i="31"/>
  <c r="AJ26" i="31"/>
  <c r="AI26" i="31"/>
  <c r="AH26" i="31"/>
  <c r="AG26" i="31"/>
  <c r="AF26" i="31"/>
  <c r="AE26" i="31"/>
  <c r="AD26" i="31"/>
  <c r="AK26" i="31" s="1"/>
  <c r="AB26" i="31"/>
  <c r="Z26" i="31"/>
  <c r="V26" i="31"/>
  <c r="U26" i="31"/>
  <c r="T26" i="31"/>
  <c r="S26" i="31"/>
  <c r="P26" i="31"/>
  <c r="O26" i="31"/>
  <c r="N26" i="31"/>
  <c r="M26" i="31"/>
  <c r="L26" i="31"/>
  <c r="H26" i="31"/>
  <c r="E26" i="31"/>
  <c r="D26" i="31"/>
  <c r="AJ25" i="31"/>
  <c r="AI25" i="31"/>
  <c r="AH25" i="31"/>
  <c r="AG25" i="31"/>
  <c r="AF25" i="31"/>
  <c r="AE25" i="31"/>
  <c r="AK25" i="31" s="1"/>
  <c r="AD25" i="31"/>
  <c r="AB25" i="31"/>
  <c r="Z25" i="31"/>
  <c r="V25" i="31"/>
  <c r="U25" i="31"/>
  <c r="T25" i="31"/>
  <c r="S25" i="31"/>
  <c r="P25" i="31"/>
  <c r="O25" i="31"/>
  <c r="N25" i="31"/>
  <c r="M25" i="31"/>
  <c r="L25" i="31"/>
  <c r="H25" i="31"/>
  <c r="E25" i="31"/>
  <c r="D25" i="31"/>
  <c r="AJ24" i="31"/>
  <c r="AI24" i="31"/>
  <c r="AH24" i="31"/>
  <c r="AG24" i="31"/>
  <c r="AF24" i="31"/>
  <c r="AE24" i="31"/>
  <c r="AD24" i="31"/>
  <c r="AK24" i="31" s="1"/>
  <c r="AB24" i="31"/>
  <c r="Z24" i="31"/>
  <c r="V24" i="31"/>
  <c r="U24" i="31"/>
  <c r="T24" i="31"/>
  <c r="S24" i="31"/>
  <c r="P24" i="31"/>
  <c r="O24" i="31"/>
  <c r="N24" i="31"/>
  <c r="M24" i="31"/>
  <c r="L24" i="31"/>
  <c r="H24" i="31"/>
  <c r="E24" i="31"/>
  <c r="D24" i="31"/>
  <c r="AJ23" i="31"/>
  <c r="AI23" i="31"/>
  <c r="AH23" i="31"/>
  <c r="AG23" i="31"/>
  <c r="AF23" i="31"/>
  <c r="AE23" i="31"/>
  <c r="AD23" i="31"/>
  <c r="AK23" i="31" s="1"/>
  <c r="AB23" i="31"/>
  <c r="Z23" i="31"/>
  <c r="V23" i="31"/>
  <c r="U23" i="31"/>
  <c r="T23" i="31"/>
  <c r="S23" i="31"/>
  <c r="P23" i="31"/>
  <c r="O23" i="31"/>
  <c r="N23" i="31"/>
  <c r="M23" i="31"/>
  <c r="L23" i="31"/>
  <c r="H23" i="31"/>
  <c r="E23" i="31"/>
  <c r="D23" i="31"/>
  <c r="AJ22" i="31"/>
  <c r="AI22" i="31"/>
  <c r="AH22" i="31"/>
  <c r="AG22" i="31"/>
  <c r="AF22" i="31"/>
  <c r="AE22" i="31"/>
  <c r="AD22" i="31"/>
  <c r="AK22" i="31" s="1"/>
  <c r="AB22" i="31"/>
  <c r="Z22" i="31"/>
  <c r="V22" i="31"/>
  <c r="U22" i="31"/>
  <c r="T22" i="31"/>
  <c r="S22" i="31"/>
  <c r="P22" i="31"/>
  <c r="O22" i="31"/>
  <c r="N22" i="31"/>
  <c r="M22" i="31"/>
  <c r="L22" i="31"/>
  <c r="H22" i="31"/>
  <c r="E22" i="31"/>
  <c r="D22" i="31"/>
  <c r="AJ21" i="31"/>
  <c r="AI21" i="31"/>
  <c r="AH21" i="31"/>
  <c r="AG21" i="31"/>
  <c r="AF21" i="31"/>
  <c r="AE21" i="31"/>
  <c r="AD21" i="31"/>
  <c r="AK21" i="31" s="1"/>
  <c r="AB21" i="31"/>
  <c r="Z21" i="31"/>
  <c r="V21" i="31"/>
  <c r="U21" i="31"/>
  <c r="T21" i="31"/>
  <c r="S21" i="31"/>
  <c r="P21" i="31"/>
  <c r="O21" i="31"/>
  <c r="N21" i="31"/>
  <c r="M21" i="31"/>
  <c r="L21" i="31"/>
  <c r="H21" i="31"/>
  <c r="E21" i="31"/>
  <c r="D21" i="31"/>
  <c r="AJ20" i="31"/>
  <c r="AI20" i="31"/>
  <c r="AH20" i="31"/>
  <c r="AG20" i="31"/>
  <c r="AF20" i="31"/>
  <c r="AE20" i="31"/>
  <c r="AK20" i="31" s="1"/>
  <c r="AD20" i="31"/>
  <c r="AB20" i="31"/>
  <c r="Z20" i="31"/>
  <c r="V20" i="31"/>
  <c r="U20" i="31"/>
  <c r="T20" i="31"/>
  <c r="S20" i="31"/>
  <c r="P20" i="31"/>
  <c r="O20" i="31"/>
  <c r="N20" i="31"/>
  <c r="M20" i="31"/>
  <c r="L20" i="31"/>
  <c r="H20" i="31"/>
  <c r="E20" i="31"/>
  <c r="D20" i="31"/>
  <c r="AJ19" i="31"/>
  <c r="AI19" i="31"/>
  <c r="AH19" i="31"/>
  <c r="AG19" i="31"/>
  <c r="AF19" i="31"/>
  <c r="AE19" i="31"/>
  <c r="AD19" i="31"/>
  <c r="AK19" i="31" s="1"/>
  <c r="AB19" i="31"/>
  <c r="Z19" i="31"/>
  <c r="V19" i="31"/>
  <c r="U19" i="31"/>
  <c r="T19" i="31"/>
  <c r="S19" i="31"/>
  <c r="P19" i="31"/>
  <c r="O19" i="31"/>
  <c r="N19" i="31"/>
  <c r="M19" i="31"/>
  <c r="L19" i="31"/>
  <c r="H19" i="31"/>
  <c r="E19" i="31"/>
  <c r="D19" i="31"/>
  <c r="AJ18" i="31"/>
  <c r="AI18" i="31"/>
  <c r="AH18" i="31"/>
  <c r="AG18" i="31"/>
  <c r="AF18" i="31"/>
  <c r="AE18" i="31"/>
  <c r="AD18" i="31"/>
  <c r="AK18" i="31" s="1"/>
  <c r="AB18" i="31"/>
  <c r="Z18" i="31"/>
  <c r="V18" i="31"/>
  <c r="U18" i="31"/>
  <c r="T18" i="31"/>
  <c r="S18" i="31"/>
  <c r="P18" i="31"/>
  <c r="O18" i="31"/>
  <c r="N18" i="31"/>
  <c r="M18" i="31"/>
  <c r="L18" i="31"/>
  <c r="J18" i="31"/>
  <c r="I18" i="31"/>
  <c r="H18" i="31"/>
  <c r="E18" i="31"/>
  <c r="D18" i="31"/>
  <c r="AJ17" i="31"/>
  <c r="AI17" i="31"/>
  <c r="AH17" i="31"/>
  <c r="AG17" i="31"/>
  <c r="AE17" i="31"/>
  <c r="AD17" i="31"/>
  <c r="AB17" i="31"/>
  <c r="Z17" i="31"/>
  <c r="V17" i="31"/>
  <c r="T17" i="31"/>
  <c r="S17" i="31"/>
  <c r="P17" i="31"/>
  <c r="O17" i="31"/>
  <c r="N17" i="31"/>
  <c r="M17" i="31"/>
  <c r="L17" i="31"/>
  <c r="H17" i="31"/>
  <c r="E17" i="31"/>
  <c r="D17" i="31"/>
  <c r="AJ16" i="31"/>
  <c r="AI16" i="31"/>
  <c r="AH16" i="31"/>
  <c r="AG16" i="31"/>
  <c r="AF16" i="31"/>
  <c r="AE16" i="31"/>
  <c r="AK16" i="31" s="1"/>
  <c r="AD16" i="31"/>
  <c r="AB16" i="31"/>
  <c r="Z16" i="31"/>
  <c r="V16" i="31"/>
  <c r="U16" i="31"/>
  <c r="T16" i="31"/>
  <c r="S16" i="31"/>
  <c r="P16" i="31"/>
  <c r="O16" i="31"/>
  <c r="N16" i="31"/>
  <c r="M16" i="31"/>
  <c r="L16" i="31"/>
  <c r="J16" i="31"/>
  <c r="I16" i="31"/>
  <c r="H16" i="31"/>
  <c r="E16" i="31"/>
  <c r="D16" i="31"/>
  <c r="AJ15" i="31"/>
  <c r="AI15" i="31"/>
  <c r="AH15" i="31"/>
  <c r="AG15" i="31"/>
  <c r="AF15" i="31"/>
  <c r="AE15" i="31"/>
  <c r="AD15" i="31"/>
  <c r="AK15" i="31" s="1"/>
  <c r="AB15" i="31"/>
  <c r="Z15" i="31"/>
  <c r="V15" i="31"/>
  <c r="U15" i="31"/>
  <c r="T15" i="31"/>
  <c r="S15" i="31"/>
  <c r="Q15" i="31"/>
  <c r="P15" i="31"/>
  <c r="O15" i="31"/>
  <c r="N15" i="31"/>
  <c r="M15" i="31"/>
  <c r="R15" i="31" s="1"/>
  <c r="L15" i="31"/>
  <c r="J15" i="31"/>
  <c r="I15" i="31"/>
  <c r="H15" i="31"/>
  <c r="E15" i="31"/>
  <c r="D15" i="31"/>
  <c r="AJ14" i="31"/>
  <c r="AI14" i="31"/>
  <c r="AH14" i="31"/>
  <c r="AG14" i="31"/>
  <c r="AF14" i="31"/>
  <c r="AE14" i="31"/>
  <c r="AD14" i="31"/>
  <c r="AK14" i="31" s="1"/>
  <c r="AB14" i="31"/>
  <c r="Z14" i="31"/>
  <c r="V14" i="31"/>
  <c r="U14" i="31"/>
  <c r="T14" i="31"/>
  <c r="S14" i="31"/>
  <c r="Q14" i="31"/>
  <c r="P14" i="31"/>
  <c r="O14" i="31"/>
  <c r="N14" i="31"/>
  <c r="M14" i="31"/>
  <c r="R14" i="31" s="1"/>
  <c r="L14" i="31"/>
  <c r="H14" i="31"/>
  <c r="E14" i="31"/>
  <c r="D14" i="31"/>
  <c r="AJ13" i="31"/>
  <c r="AI13" i="31"/>
  <c r="AK13" i="31" s="1"/>
  <c r="AH13" i="31"/>
  <c r="AG13" i="31"/>
  <c r="AF13" i="31"/>
  <c r="AE13" i="31"/>
  <c r="AD13" i="31"/>
  <c r="AB13" i="31"/>
  <c r="Z13" i="31"/>
  <c r="V13" i="31"/>
  <c r="U13" i="31"/>
  <c r="T13" i="31"/>
  <c r="S13" i="31"/>
  <c r="P13" i="31"/>
  <c r="O13" i="31"/>
  <c r="N13" i="31"/>
  <c r="M13" i="31"/>
  <c r="L13" i="31"/>
  <c r="J13" i="31"/>
  <c r="I13" i="31"/>
  <c r="H13" i="31"/>
  <c r="E13" i="31"/>
  <c r="D13" i="31"/>
  <c r="AJ12" i="31"/>
  <c r="AI12" i="31"/>
  <c r="AH12" i="31"/>
  <c r="AG12" i="31"/>
  <c r="AF12" i="31"/>
  <c r="AE12" i="31"/>
  <c r="AK12" i="31" s="1"/>
  <c r="AD12" i="31"/>
  <c r="AB12" i="31"/>
  <c r="Z12" i="31"/>
  <c r="V12" i="31"/>
  <c r="U12" i="31"/>
  <c r="T12" i="31"/>
  <c r="S12" i="31"/>
  <c r="Q12" i="31"/>
  <c r="P12" i="31"/>
  <c r="O12" i="31"/>
  <c r="N12" i="31"/>
  <c r="M12" i="31"/>
  <c r="R12" i="31" s="1"/>
  <c r="L12" i="31"/>
  <c r="J12" i="31"/>
  <c r="I12" i="31"/>
  <c r="H12" i="31"/>
  <c r="E12" i="31"/>
  <c r="D12" i="31"/>
  <c r="AK11" i="31"/>
  <c r="AJ11" i="31"/>
  <c r="AI11" i="31"/>
  <c r="AH11" i="31"/>
  <c r="AG11" i="31"/>
  <c r="AF11" i="31"/>
  <c r="AE11" i="31"/>
  <c r="AD11" i="31"/>
  <c r="AB11" i="31"/>
  <c r="Z11" i="31"/>
  <c r="V11" i="31"/>
  <c r="U11" i="31"/>
  <c r="T11" i="31"/>
  <c r="S11" i="31"/>
  <c r="Q11" i="31"/>
  <c r="P11" i="31"/>
  <c r="O11" i="31"/>
  <c r="N11" i="31"/>
  <c r="M11" i="31"/>
  <c r="L11" i="31"/>
  <c r="R11" i="31" s="1"/>
  <c r="J11" i="31"/>
  <c r="I11" i="31"/>
  <c r="H11" i="31"/>
  <c r="E11" i="31"/>
  <c r="D11" i="31"/>
  <c r="AJ10" i="31"/>
  <c r="AI10" i="31"/>
  <c r="AH10" i="31"/>
  <c r="AG10" i="31"/>
  <c r="AF10" i="31"/>
  <c r="AE10" i="31"/>
  <c r="Z10" i="31"/>
  <c r="V10" i="31"/>
  <c r="U10" i="31"/>
  <c r="T10" i="31"/>
  <c r="S10" i="31"/>
  <c r="Q10" i="31"/>
  <c r="P10" i="31"/>
  <c r="O10" i="31"/>
  <c r="N10" i="31"/>
  <c r="M10" i="31"/>
  <c r="R10" i="31" s="1"/>
  <c r="L10" i="31"/>
  <c r="J10" i="31"/>
  <c r="I10" i="31"/>
  <c r="H10" i="31"/>
  <c r="E10" i="31"/>
  <c r="D10" i="31"/>
  <c r="AJ9" i="31"/>
  <c r="AI9" i="31"/>
  <c r="AH9" i="31"/>
  <c r="AG9" i="31"/>
  <c r="AF9" i="31"/>
  <c r="AE9" i="31"/>
  <c r="AD9" i="31"/>
  <c r="AK9" i="31" s="1"/>
  <c r="AB9" i="31"/>
  <c r="Z9" i="31"/>
  <c r="V9" i="31"/>
  <c r="U9" i="31"/>
  <c r="T9" i="31"/>
  <c r="S9" i="31"/>
  <c r="Q9" i="31"/>
  <c r="P9" i="31"/>
  <c r="O9" i="31"/>
  <c r="N9" i="31"/>
  <c r="M9" i="31"/>
  <c r="R9" i="31" s="1"/>
  <c r="L9" i="31"/>
  <c r="H9" i="31"/>
  <c r="E9" i="31"/>
  <c r="D9" i="31"/>
  <c r="AJ8" i="31"/>
  <c r="AI8" i="31"/>
  <c r="AH8" i="31"/>
  <c r="AG8" i="31"/>
  <c r="AF8" i="31"/>
  <c r="AE8" i="31"/>
  <c r="AD8" i="31"/>
  <c r="AK8" i="31" s="1"/>
  <c r="AB8" i="31"/>
  <c r="Z8" i="31"/>
  <c r="V8" i="31"/>
  <c r="U8" i="31"/>
  <c r="T8" i="31"/>
  <c r="S8" i="31"/>
  <c r="Q8" i="31"/>
  <c r="P8" i="31"/>
  <c r="O8" i="31"/>
  <c r="N8" i="31"/>
  <c r="M8" i="31"/>
  <c r="R8" i="31" s="1"/>
  <c r="L8" i="31"/>
  <c r="H8" i="31"/>
  <c r="E8" i="31"/>
  <c r="D8" i="31"/>
  <c r="AJ7" i="31"/>
  <c r="AI7" i="31"/>
  <c r="AH7" i="31"/>
  <c r="AG7" i="31"/>
  <c r="AF7" i="31"/>
  <c r="AE7" i="31"/>
  <c r="AD7" i="31"/>
  <c r="AK7" i="31" s="1"/>
  <c r="AB7" i="31"/>
  <c r="Z7" i="31"/>
  <c r="V7" i="31"/>
  <c r="U7" i="31"/>
  <c r="T7" i="31"/>
  <c r="S7" i="31"/>
  <c r="P7" i="31"/>
  <c r="O7" i="31"/>
  <c r="N7" i="31"/>
  <c r="M7" i="31"/>
  <c r="L7" i="31"/>
  <c r="J7" i="31"/>
  <c r="I7" i="31"/>
  <c r="H7" i="31"/>
  <c r="E7" i="31"/>
  <c r="D7" i="31"/>
  <c r="AJ55" i="31"/>
  <c r="AI55" i="31"/>
  <c r="AH55" i="31"/>
  <c r="AG55" i="31"/>
  <c r="AF55" i="31"/>
  <c r="AE55" i="31"/>
  <c r="AB55" i="31"/>
  <c r="V55" i="31"/>
  <c r="U55" i="31"/>
  <c r="S55" i="31"/>
  <c r="P55" i="31"/>
  <c r="O55" i="31"/>
  <c r="N55" i="31"/>
  <c r="L55" i="31"/>
  <c r="H55" i="31"/>
  <c r="E55" i="31"/>
  <c r="AJ54" i="31"/>
  <c r="AI54" i="31"/>
  <c r="AH54" i="31"/>
  <c r="AG54" i="31"/>
  <c r="AF54" i="31"/>
  <c r="AE54" i="31"/>
  <c r="AD54" i="31"/>
  <c r="AK54" i="31" s="1"/>
  <c r="AB54" i="31"/>
  <c r="Z54" i="31"/>
  <c r="V54" i="31"/>
  <c r="U54" i="31"/>
  <c r="T54" i="31"/>
  <c r="S54" i="31"/>
  <c r="P54" i="31"/>
  <c r="O54" i="31"/>
  <c r="N54" i="31"/>
  <c r="M54" i="31"/>
  <c r="L54" i="31"/>
  <c r="H54" i="31"/>
  <c r="E54" i="31"/>
  <c r="D54" i="31"/>
  <c r="AJ53" i="31"/>
  <c r="AI53" i="31"/>
  <c r="AH53" i="31"/>
  <c r="AG53" i="31"/>
  <c r="AF53" i="31"/>
  <c r="AE53" i="31"/>
  <c r="AD53" i="31"/>
  <c r="AK53" i="31" s="1"/>
  <c r="AB53" i="31"/>
  <c r="Z53" i="31"/>
  <c r="V53" i="31"/>
  <c r="U53" i="31"/>
  <c r="T53" i="31"/>
  <c r="S53" i="31"/>
  <c r="P53" i="31"/>
  <c r="O53" i="31"/>
  <c r="N53" i="31"/>
  <c r="M53" i="31"/>
  <c r="L53" i="31"/>
  <c r="H53" i="31"/>
  <c r="E53" i="31"/>
  <c r="D53" i="31"/>
  <c r="AJ52" i="31"/>
  <c r="AI52" i="31"/>
  <c r="AH52" i="31"/>
  <c r="AG52" i="31"/>
  <c r="AF52" i="31"/>
  <c r="AE52" i="31"/>
  <c r="AD52" i="31"/>
  <c r="AK52" i="31" s="1"/>
  <c r="AB52" i="31"/>
  <c r="Z52" i="31"/>
  <c r="V52" i="31"/>
  <c r="U52" i="31"/>
  <c r="T52" i="31"/>
  <c r="S52" i="31"/>
  <c r="P52" i="31"/>
  <c r="O52" i="31"/>
  <c r="N52" i="31"/>
  <c r="M52" i="31"/>
  <c r="L52" i="31"/>
  <c r="H52" i="31"/>
  <c r="E52" i="31"/>
  <c r="D52" i="31"/>
  <c r="AJ51" i="31"/>
  <c r="AI51" i="31"/>
  <c r="AH51" i="31"/>
  <c r="AG51" i="31"/>
  <c r="AF51" i="31"/>
  <c r="AE51" i="31"/>
  <c r="AD51" i="31"/>
  <c r="AK51" i="31" s="1"/>
  <c r="AB51" i="31"/>
  <c r="Z51" i="31"/>
  <c r="V51" i="31"/>
  <c r="U51" i="31"/>
  <c r="T51" i="31"/>
  <c r="S51" i="31"/>
  <c r="P51" i="31"/>
  <c r="O51" i="31"/>
  <c r="N51" i="31"/>
  <c r="M51" i="31"/>
  <c r="L51" i="31"/>
  <c r="H51" i="31"/>
  <c r="E51" i="31"/>
  <c r="D51" i="31"/>
  <c r="AJ50" i="31"/>
  <c r="AI50" i="31"/>
  <c r="AH50" i="31"/>
  <c r="AG50" i="31"/>
  <c r="AF50" i="31"/>
  <c r="AE50" i="31"/>
  <c r="AD50" i="31"/>
  <c r="AK50" i="31" s="1"/>
  <c r="AB50" i="31"/>
  <c r="Z50" i="31"/>
  <c r="V50" i="31"/>
  <c r="U50" i="31"/>
  <c r="T50" i="31"/>
  <c r="S50" i="31"/>
  <c r="P50" i="31"/>
  <c r="O50" i="31"/>
  <c r="N50" i="31"/>
  <c r="M50" i="31"/>
  <c r="L50" i="31"/>
  <c r="H50" i="31"/>
  <c r="E50" i="31"/>
  <c r="D50" i="31"/>
  <c r="AJ49" i="31"/>
  <c r="AI49" i="31"/>
  <c r="AH49" i="31"/>
  <c r="AG49" i="31"/>
  <c r="AF49" i="31"/>
  <c r="AE49" i="31"/>
  <c r="AD49" i="31"/>
  <c r="AK49" i="31" s="1"/>
  <c r="AB49" i="31"/>
  <c r="Z49" i="31"/>
  <c r="V49" i="31"/>
  <c r="U49" i="31"/>
  <c r="T49" i="31"/>
  <c r="S49" i="31"/>
  <c r="P49" i="31"/>
  <c r="O49" i="31"/>
  <c r="N49" i="31"/>
  <c r="M49" i="31"/>
  <c r="L49" i="31"/>
  <c r="H49" i="31"/>
  <c r="E49" i="31"/>
  <c r="D49" i="31"/>
  <c r="AJ48" i="31"/>
  <c r="AI48" i="31"/>
  <c r="AH48" i="31"/>
  <c r="AG48" i="31"/>
  <c r="AF48" i="31"/>
  <c r="AE48" i="31"/>
  <c r="AD48" i="31"/>
  <c r="AK48" i="31" s="1"/>
  <c r="AB48" i="31"/>
  <c r="Z48" i="31"/>
  <c r="V48" i="31"/>
  <c r="U48" i="31"/>
  <c r="T48" i="31"/>
  <c r="S48" i="31"/>
  <c r="P48" i="31"/>
  <c r="O48" i="31"/>
  <c r="N48" i="31"/>
  <c r="M48" i="31"/>
  <c r="L48" i="31"/>
  <c r="H48" i="31"/>
  <c r="E48" i="31"/>
  <c r="D48" i="31"/>
  <c r="AJ47" i="31"/>
  <c r="AI47" i="31"/>
  <c r="AH47" i="31"/>
  <c r="AG47" i="31"/>
  <c r="AF47" i="31"/>
  <c r="AE47" i="31"/>
  <c r="AK47" i="31" s="1"/>
  <c r="AD47" i="31"/>
  <c r="AB47" i="31"/>
  <c r="Z47" i="31"/>
  <c r="V47" i="31"/>
  <c r="U47" i="31"/>
  <c r="T47" i="31"/>
  <c r="S47" i="31"/>
  <c r="P47" i="31"/>
  <c r="O47" i="31"/>
  <c r="N47" i="31"/>
  <c r="M47" i="31"/>
  <c r="L47" i="31"/>
  <c r="H47" i="31"/>
  <c r="E47" i="31"/>
  <c r="D47" i="31"/>
  <c r="AB95" i="31"/>
  <c r="AB94" i="31"/>
  <c r="AB93" i="31"/>
  <c r="AB92" i="31"/>
  <c r="AB91" i="31"/>
  <c r="AB90" i="31"/>
  <c r="AB89" i="31"/>
  <c r="AB88" i="31"/>
  <c r="AB87" i="31"/>
  <c r="AB6" i="31"/>
  <c r="AJ6" i="31"/>
  <c r="AI6" i="31"/>
  <c r="AH6" i="31"/>
  <c r="J163" i="26" l="1"/>
  <c r="F57" i="26"/>
  <c r="J157" i="26" s="1"/>
  <c r="AL61" i="31"/>
  <c r="J160" i="26"/>
  <c r="AL64" i="31"/>
  <c r="J154" i="26"/>
  <c r="AL70" i="31"/>
  <c r="AL56" i="31"/>
  <c r="J176" i="26"/>
  <c r="J153" i="26"/>
  <c r="J174" i="26"/>
  <c r="J152" i="26"/>
  <c r="F72" i="26"/>
  <c r="J172" i="26" s="1"/>
  <c r="AL76" i="31"/>
  <c r="F68" i="26"/>
  <c r="J168" i="26" s="1"/>
  <c r="AL72" i="31"/>
  <c r="F64" i="26"/>
  <c r="J164" i="26" s="1"/>
  <c r="AL68" i="31"/>
  <c r="J169" i="26"/>
  <c r="J178" i="26"/>
  <c r="J167" i="26"/>
  <c r="J162" i="26"/>
  <c r="J165" i="26"/>
  <c r="AL63" i="31"/>
  <c r="J177" i="26"/>
  <c r="AL59" i="31"/>
  <c r="AL81" i="31"/>
  <c r="AL85" i="31"/>
  <c r="AL78" i="31"/>
  <c r="AL73" i="31"/>
  <c r="AL75" i="31"/>
  <c r="AL67" i="31"/>
  <c r="AL65" i="31"/>
  <c r="AL79" i="31"/>
  <c r="J180" i="26"/>
  <c r="AL84" i="31"/>
  <c r="R41" i="31"/>
  <c r="C37" i="26" s="1"/>
  <c r="R46" i="31"/>
  <c r="C42" i="26" s="1"/>
  <c r="AL66" i="31"/>
  <c r="R54" i="31"/>
  <c r="C50" i="26" s="1"/>
  <c r="AL69" i="31"/>
  <c r="R21" i="31"/>
  <c r="R29" i="31"/>
  <c r="AL82" i="31"/>
  <c r="R47" i="31"/>
  <c r="C43" i="26" s="1"/>
  <c r="R18" i="31"/>
  <c r="R7" i="31"/>
  <c r="R23" i="31"/>
  <c r="AL71" i="31"/>
  <c r="J179" i="26"/>
  <c r="AL83" i="31"/>
  <c r="AL80" i="31"/>
  <c r="J173" i="26"/>
  <c r="AL77" i="31"/>
  <c r="J170" i="26"/>
  <c r="AL74" i="31"/>
  <c r="X25" i="31"/>
  <c r="AL58" i="31"/>
  <c r="X43" i="31"/>
  <c r="D39" i="26" s="1"/>
  <c r="E39" i="26" s="1"/>
  <c r="X44" i="31"/>
  <c r="D40" i="26" s="1"/>
  <c r="E40" i="26" s="1"/>
  <c r="X13" i="31"/>
  <c r="X31" i="31"/>
  <c r="X27" i="31"/>
  <c r="J158" i="26"/>
  <c r="AL62" i="31"/>
  <c r="J156" i="26"/>
  <c r="AL60" i="31"/>
  <c r="G37" i="26"/>
  <c r="G50" i="26"/>
  <c r="G49" i="26"/>
  <c r="G48" i="26"/>
  <c r="G47" i="26"/>
  <c r="G46" i="26"/>
  <c r="G45" i="26"/>
  <c r="G44" i="26"/>
  <c r="G43" i="26"/>
  <c r="G42" i="26"/>
  <c r="G39" i="26"/>
  <c r="G40" i="26"/>
  <c r="G38" i="26"/>
  <c r="G34" i="26"/>
  <c r="G33" i="26"/>
  <c r="G35" i="26"/>
  <c r="G32" i="26"/>
  <c r="G31" i="26"/>
  <c r="AH28" i="7"/>
  <c r="Q93" i="7"/>
  <c r="Q92" i="7"/>
  <c r="Q91" i="7"/>
  <c r="Q90" i="7"/>
  <c r="Q89" i="7"/>
  <c r="Q88" i="7"/>
  <c r="Q87" i="7"/>
  <c r="Q86" i="7"/>
  <c r="Q85" i="7"/>
  <c r="Q53" i="7"/>
  <c r="Q55" i="31" s="1"/>
  <c r="Q52" i="7"/>
  <c r="Q54" i="31" s="1"/>
  <c r="Q51" i="7"/>
  <c r="Q53" i="31" s="1"/>
  <c r="R53" i="31" s="1"/>
  <c r="C49" i="26" s="1"/>
  <c r="Q50" i="7"/>
  <c r="Q52" i="31" s="1"/>
  <c r="R52" i="31" s="1"/>
  <c r="C48" i="26" s="1"/>
  <c r="Q49" i="7"/>
  <c r="Q51" i="31" s="1"/>
  <c r="R51" i="31" s="1"/>
  <c r="C47" i="26" s="1"/>
  <c r="Q48" i="7"/>
  <c r="Q50" i="31" s="1"/>
  <c r="R50" i="31" s="1"/>
  <c r="Q47" i="7"/>
  <c r="Q49" i="31" s="1"/>
  <c r="R49" i="31" s="1"/>
  <c r="C45" i="26" s="1"/>
  <c r="Q46" i="7"/>
  <c r="Q48" i="31" s="1"/>
  <c r="R48" i="31" s="1"/>
  <c r="C44" i="26" s="1"/>
  <c r="Q45" i="7"/>
  <c r="Q47" i="31" s="1"/>
  <c r="Q44" i="7"/>
  <c r="Q46" i="31" s="1"/>
  <c r="Q43" i="7"/>
  <c r="Q45" i="31" s="1"/>
  <c r="R45" i="31" s="1"/>
  <c r="C41" i="26" s="1"/>
  <c r="Q42" i="7"/>
  <c r="Q44" i="31" s="1"/>
  <c r="R44" i="31" s="1"/>
  <c r="Q41" i="7"/>
  <c r="Q43" i="31" s="1"/>
  <c r="R43" i="31" s="1"/>
  <c r="C39" i="26" s="1"/>
  <c r="Q40" i="7"/>
  <c r="Q42" i="31" s="1"/>
  <c r="R42" i="31" s="1"/>
  <c r="C38" i="26" s="1"/>
  <c r="Q39" i="7"/>
  <c r="Q41" i="31" s="1"/>
  <c r="Q38" i="7"/>
  <c r="Q40" i="31" s="1"/>
  <c r="R40" i="31" s="1"/>
  <c r="Q37" i="7"/>
  <c r="Q39" i="31" s="1"/>
  <c r="R39" i="31" s="1"/>
  <c r="C35" i="26" s="1"/>
  <c r="Q36" i="7"/>
  <c r="Q38" i="31" s="1"/>
  <c r="R38" i="31" s="1"/>
  <c r="C34" i="26" s="1"/>
  <c r="Q35" i="7"/>
  <c r="Q37" i="31" s="1"/>
  <c r="R37" i="31" s="1"/>
  <c r="C33" i="26" s="1"/>
  <c r="Q34" i="7"/>
  <c r="Q36" i="31" s="1"/>
  <c r="R36" i="31" s="1"/>
  <c r="C32" i="26" s="1"/>
  <c r="Q33" i="7"/>
  <c r="Q35" i="31" s="1"/>
  <c r="R35" i="31" s="1"/>
  <c r="C31" i="26" s="1"/>
  <c r="Q32" i="7"/>
  <c r="Q34" i="31" s="1"/>
  <c r="R34" i="31" s="1"/>
  <c r="Q31" i="7"/>
  <c r="Q33" i="31" s="1"/>
  <c r="R33" i="31" s="1"/>
  <c r="Q30" i="7"/>
  <c r="Q32" i="31" s="1"/>
  <c r="R32" i="31" s="1"/>
  <c r="Q29" i="7"/>
  <c r="Q31" i="31" s="1"/>
  <c r="R31" i="31" s="1"/>
  <c r="Q28" i="7"/>
  <c r="Q30" i="31" s="1"/>
  <c r="R30" i="31" s="1"/>
  <c r="Q27" i="7"/>
  <c r="Q29" i="31" s="1"/>
  <c r="Q26" i="7"/>
  <c r="Q28" i="31" s="1"/>
  <c r="R28" i="31" s="1"/>
  <c r="Q25" i="7"/>
  <c r="Q27" i="31" s="1"/>
  <c r="R27" i="31" s="1"/>
  <c r="Q24" i="7"/>
  <c r="Q26" i="31" s="1"/>
  <c r="R26" i="31" s="1"/>
  <c r="Q23" i="7"/>
  <c r="Q25" i="31" s="1"/>
  <c r="R25" i="31" s="1"/>
  <c r="Q22" i="7"/>
  <c r="Q24" i="31" s="1"/>
  <c r="R24" i="31" s="1"/>
  <c r="Q21" i="7"/>
  <c r="Q23" i="31" s="1"/>
  <c r="Q20" i="7"/>
  <c r="Q22" i="31" s="1"/>
  <c r="R22" i="31" s="1"/>
  <c r="Q19" i="7"/>
  <c r="Q21" i="31" s="1"/>
  <c r="Q18" i="7"/>
  <c r="Q20" i="31" s="1"/>
  <c r="R20" i="31" s="1"/>
  <c r="Q17" i="7"/>
  <c r="Q19" i="31" s="1"/>
  <c r="R19" i="31" s="1"/>
  <c r="Q16" i="7"/>
  <c r="Q18" i="31" s="1"/>
  <c r="Q15" i="7"/>
  <c r="Q17" i="31" s="1"/>
  <c r="R17" i="31" s="1"/>
  <c r="AM93" i="7"/>
  <c r="AL93" i="7"/>
  <c r="AK93" i="7"/>
  <c r="AJ93" i="7"/>
  <c r="AI93" i="7"/>
  <c r="AH93" i="7"/>
  <c r="AG93" i="7"/>
  <c r="AF93" i="7"/>
  <c r="AE93" i="7"/>
  <c r="AD93" i="7"/>
  <c r="AA95" i="31" s="1"/>
  <c r="AC93" i="7"/>
  <c r="AB93" i="7"/>
  <c r="AA93" i="7"/>
  <c r="Z93" i="7"/>
  <c r="W95" i="31" s="1"/>
  <c r="Y93" i="7"/>
  <c r="X93" i="7"/>
  <c r="W93" i="7"/>
  <c r="V93" i="7"/>
  <c r="U93" i="7"/>
  <c r="T93" i="7"/>
  <c r="S93" i="7"/>
  <c r="R93" i="7"/>
  <c r="P93" i="7"/>
  <c r="O93" i="7"/>
  <c r="N93" i="7"/>
  <c r="M93" i="7"/>
  <c r="L93" i="7"/>
  <c r="K93" i="7"/>
  <c r="J93" i="7"/>
  <c r="I93" i="7"/>
  <c r="H93" i="7"/>
  <c r="G93" i="7"/>
  <c r="F93" i="7"/>
  <c r="E93" i="7"/>
  <c r="AM92" i="7"/>
  <c r="AL92" i="7"/>
  <c r="AK92" i="7"/>
  <c r="AJ92" i="7"/>
  <c r="AI92" i="7"/>
  <c r="AH92" i="7"/>
  <c r="AG92" i="7"/>
  <c r="AF92" i="7"/>
  <c r="AE92" i="7"/>
  <c r="AD92" i="7"/>
  <c r="AA94" i="31" s="1"/>
  <c r="AC92" i="7"/>
  <c r="AB92" i="7"/>
  <c r="AA92" i="7"/>
  <c r="Z92" i="7"/>
  <c r="W94" i="31" s="1"/>
  <c r="Y92" i="7"/>
  <c r="X92" i="7"/>
  <c r="W92" i="7"/>
  <c r="V92" i="7"/>
  <c r="U92" i="7"/>
  <c r="T92" i="7"/>
  <c r="S92" i="7"/>
  <c r="R92" i="7"/>
  <c r="P92" i="7"/>
  <c r="O92" i="7"/>
  <c r="N92" i="7"/>
  <c r="M92" i="7"/>
  <c r="L92" i="7"/>
  <c r="K92" i="7"/>
  <c r="J92" i="7"/>
  <c r="I92" i="7"/>
  <c r="H92" i="7"/>
  <c r="G92" i="7"/>
  <c r="F92" i="7"/>
  <c r="E92" i="7"/>
  <c r="AM91" i="7"/>
  <c r="AL91" i="7"/>
  <c r="AK91" i="7"/>
  <c r="AJ91" i="7"/>
  <c r="AI91" i="7"/>
  <c r="AH91" i="7"/>
  <c r="AG91" i="7"/>
  <c r="AF91" i="7"/>
  <c r="AE91" i="7"/>
  <c r="AD91" i="7"/>
  <c r="AA93" i="31" s="1"/>
  <c r="AC91" i="7"/>
  <c r="AB91" i="7"/>
  <c r="AA91" i="7"/>
  <c r="Z91" i="7"/>
  <c r="W93" i="31" s="1"/>
  <c r="Y91" i="7"/>
  <c r="X91" i="7"/>
  <c r="W91" i="7"/>
  <c r="V91" i="7"/>
  <c r="U91" i="7"/>
  <c r="T91" i="7"/>
  <c r="S91" i="7"/>
  <c r="R91" i="7"/>
  <c r="P91" i="7"/>
  <c r="O91" i="7"/>
  <c r="N91" i="7"/>
  <c r="M91" i="7"/>
  <c r="L91" i="7"/>
  <c r="K91" i="7"/>
  <c r="J91" i="7"/>
  <c r="I91" i="7"/>
  <c r="H91" i="7"/>
  <c r="G91" i="7"/>
  <c r="F91" i="7"/>
  <c r="E91" i="7"/>
  <c r="AM90" i="7"/>
  <c r="AL90" i="7"/>
  <c r="AK90" i="7"/>
  <c r="AJ90" i="7"/>
  <c r="AI90" i="7"/>
  <c r="AH90" i="7"/>
  <c r="AG90" i="7"/>
  <c r="AF90" i="7"/>
  <c r="AE90" i="7"/>
  <c r="AD90" i="7"/>
  <c r="AA92" i="31" s="1"/>
  <c r="AC90" i="7"/>
  <c r="AB90" i="7"/>
  <c r="AA90" i="7"/>
  <c r="Z90" i="7"/>
  <c r="W92" i="31" s="1"/>
  <c r="Y90" i="7"/>
  <c r="X90" i="7"/>
  <c r="W90" i="7"/>
  <c r="V90" i="7"/>
  <c r="U90" i="7"/>
  <c r="T90" i="7"/>
  <c r="S90" i="7"/>
  <c r="R90" i="7"/>
  <c r="P90" i="7"/>
  <c r="O90" i="7"/>
  <c r="N90" i="7"/>
  <c r="M90" i="7"/>
  <c r="L90" i="7"/>
  <c r="K90" i="7"/>
  <c r="J90" i="7"/>
  <c r="I90" i="7"/>
  <c r="H90" i="7"/>
  <c r="G90" i="7"/>
  <c r="F90" i="7"/>
  <c r="E90" i="7"/>
  <c r="AM89" i="7"/>
  <c r="AL89" i="7"/>
  <c r="AK89" i="7"/>
  <c r="AJ89" i="7"/>
  <c r="AI89" i="7"/>
  <c r="AH89" i="7"/>
  <c r="AG89" i="7"/>
  <c r="AF89" i="7"/>
  <c r="AE89" i="7"/>
  <c r="AD89" i="7"/>
  <c r="AA91" i="31" s="1"/>
  <c r="AC89" i="7"/>
  <c r="AB89" i="7"/>
  <c r="AA89" i="7"/>
  <c r="Z89" i="7"/>
  <c r="W91" i="31" s="1"/>
  <c r="Y89" i="7"/>
  <c r="X89" i="7"/>
  <c r="W89" i="7"/>
  <c r="V89" i="7"/>
  <c r="U89" i="7"/>
  <c r="T89" i="7"/>
  <c r="S89" i="7"/>
  <c r="R89" i="7"/>
  <c r="P89" i="7"/>
  <c r="O89" i="7"/>
  <c r="N89" i="7"/>
  <c r="M89" i="7"/>
  <c r="L89" i="7"/>
  <c r="K89" i="7"/>
  <c r="J89" i="7"/>
  <c r="I89" i="7"/>
  <c r="H89" i="7"/>
  <c r="G89" i="7"/>
  <c r="F89" i="7"/>
  <c r="E89" i="7"/>
  <c r="AM88" i="7"/>
  <c r="AL88" i="7"/>
  <c r="AK88" i="7"/>
  <c r="AJ88" i="7"/>
  <c r="AI88" i="7"/>
  <c r="AH88" i="7"/>
  <c r="AG88" i="7"/>
  <c r="AF88" i="7"/>
  <c r="AE88" i="7"/>
  <c r="AD88" i="7"/>
  <c r="AA90" i="31" s="1"/>
  <c r="AC88" i="7"/>
  <c r="AB88" i="7"/>
  <c r="AA88" i="7"/>
  <c r="Z88" i="7"/>
  <c r="W90" i="31" s="1"/>
  <c r="Y88" i="7"/>
  <c r="X88" i="7"/>
  <c r="W88" i="7"/>
  <c r="V88" i="7"/>
  <c r="U88" i="7"/>
  <c r="T88" i="7"/>
  <c r="S88" i="7"/>
  <c r="R88" i="7"/>
  <c r="P88" i="7"/>
  <c r="O88" i="7"/>
  <c r="N88" i="7"/>
  <c r="M88" i="7"/>
  <c r="L88" i="7"/>
  <c r="K88" i="7"/>
  <c r="J88" i="7"/>
  <c r="I88" i="7"/>
  <c r="H88" i="7"/>
  <c r="G88" i="7"/>
  <c r="F88" i="7"/>
  <c r="E88" i="7"/>
  <c r="AM87" i="7"/>
  <c r="AL87" i="7"/>
  <c r="AK87" i="7"/>
  <c r="AJ87" i="7"/>
  <c r="AI87" i="7"/>
  <c r="AH87" i="7"/>
  <c r="AG87" i="7"/>
  <c r="AF87" i="7"/>
  <c r="AE87" i="7"/>
  <c r="AD87" i="7"/>
  <c r="AA89" i="31" s="1"/>
  <c r="AC87" i="7"/>
  <c r="AB87" i="7"/>
  <c r="AA87" i="7"/>
  <c r="Z87" i="7"/>
  <c r="W89" i="31" s="1"/>
  <c r="Y87" i="7"/>
  <c r="X87" i="7"/>
  <c r="W87" i="7"/>
  <c r="V87" i="7"/>
  <c r="U87" i="7"/>
  <c r="T87" i="7"/>
  <c r="S87" i="7"/>
  <c r="R87" i="7"/>
  <c r="P87" i="7"/>
  <c r="O87" i="7"/>
  <c r="N87" i="7"/>
  <c r="M87" i="7"/>
  <c r="L87" i="7"/>
  <c r="K87" i="7"/>
  <c r="J87" i="7"/>
  <c r="I87" i="7"/>
  <c r="H87" i="7"/>
  <c r="G87" i="7"/>
  <c r="F87" i="7"/>
  <c r="E87" i="7"/>
  <c r="AM86" i="7"/>
  <c r="AL86" i="7"/>
  <c r="AK86" i="7"/>
  <c r="AJ86" i="7"/>
  <c r="AI86" i="7"/>
  <c r="AH86" i="7"/>
  <c r="AG86" i="7"/>
  <c r="AF86" i="7"/>
  <c r="AE86" i="7"/>
  <c r="AD86" i="7"/>
  <c r="AA88" i="31" s="1"/>
  <c r="AC86" i="7"/>
  <c r="AB86" i="7"/>
  <c r="AA86" i="7"/>
  <c r="Z86" i="7"/>
  <c r="W88" i="31" s="1"/>
  <c r="Y86" i="7"/>
  <c r="X86" i="7"/>
  <c r="W86" i="7"/>
  <c r="V86" i="7"/>
  <c r="U86" i="7"/>
  <c r="T86" i="7"/>
  <c r="S86" i="7"/>
  <c r="R86" i="7"/>
  <c r="P86" i="7"/>
  <c r="O86" i="7"/>
  <c r="N86" i="7"/>
  <c r="M86" i="7"/>
  <c r="L86" i="7"/>
  <c r="K86" i="7"/>
  <c r="J86" i="7"/>
  <c r="I86" i="7"/>
  <c r="H86" i="7"/>
  <c r="G86" i="7"/>
  <c r="F86" i="7"/>
  <c r="E86" i="7"/>
  <c r="AM85" i="7"/>
  <c r="AL85" i="7"/>
  <c r="AK85" i="7"/>
  <c r="AJ85" i="7"/>
  <c r="AI85" i="7"/>
  <c r="AH85" i="7"/>
  <c r="AG85" i="7"/>
  <c r="AF85" i="7"/>
  <c r="AE85" i="7"/>
  <c r="AD85" i="7"/>
  <c r="AA87" i="31" s="1"/>
  <c r="AC85" i="7"/>
  <c r="AB85" i="7"/>
  <c r="AA85" i="7"/>
  <c r="Z85" i="7"/>
  <c r="W87" i="31" s="1"/>
  <c r="Y85" i="7"/>
  <c r="X85" i="7"/>
  <c r="W85" i="7"/>
  <c r="V85" i="7"/>
  <c r="U85" i="7"/>
  <c r="T85" i="7"/>
  <c r="S85" i="7"/>
  <c r="R85" i="7"/>
  <c r="P85" i="7"/>
  <c r="O85" i="7"/>
  <c r="N85" i="7"/>
  <c r="M85" i="7"/>
  <c r="L85" i="7"/>
  <c r="K85" i="7"/>
  <c r="J85" i="7"/>
  <c r="I85" i="7"/>
  <c r="H85" i="7"/>
  <c r="G85" i="7"/>
  <c r="F85" i="7"/>
  <c r="E85" i="7"/>
  <c r="AM53" i="7"/>
  <c r="AL53" i="7"/>
  <c r="AK53" i="7"/>
  <c r="AJ53" i="7"/>
  <c r="AI53" i="7"/>
  <c r="AH53" i="7"/>
  <c r="AG53" i="7"/>
  <c r="AF53" i="7"/>
  <c r="AD55" i="31" s="1"/>
  <c r="AK55" i="31" s="1"/>
  <c r="AE53" i="7"/>
  <c r="AD53" i="7"/>
  <c r="AC53" i="7"/>
  <c r="AB53" i="7"/>
  <c r="Z55" i="31" s="1"/>
  <c r="AA53" i="7"/>
  <c r="Y55" i="31" s="1"/>
  <c r="Z53" i="7"/>
  <c r="W55" i="31" s="1"/>
  <c r="Y53" i="7"/>
  <c r="X53" i="7"/>
  <c r="W53" i="7"/>
  <c r="V53" i="7"/>
  <c r="U53" i="7"/>
  <c r="T53" i="7"/>
  <c r="T55" i="31" s="1"/>
  <c r="X55" i="31" s="1"/>
  <c r="D51" i="26" s="1"/>
  <c r="E51" i="26" s="1"/>
  <c r="S53" i="7"/>
  <c r="R53" i="7"/>
  <c r="P53" i="7"/>
  <c r="O53" i="7"/>
  <c r="N53" i="7"/>
  <c r="M53" i="7"/>
  <c r="M55" i="31" s="1"/>
  <c r="R55" i="31" s="1"/>
  <c r="C51" i="26" s="1"/>
  <c r="L53" i="7"/>
  <c r="K53" i="7"/>
  <c r="J55" i="31" s="1"/>
  <c r="J53" i="7"/>
  <c r="I55" i="31" s="1"/>
  <c r="I53" i="7"/>
  <c r="H53" i="7"/>
  <c r="G53" i="7"/>
  <c r="F55" i="31" s="1"/>
  <c r="F53" i="7"/>
  <c r="E53" i="7"/>
  <c r="D55" i="31" s="1"/>
  <c r="AM52" i="7"/>
  <c r="AL52" i="7"/>
  <c r="AK52" i="7"/>
  <c r="AJ52" i="7"/>
  <c r="AI52" i="7"/>
  <c r="AH52" i="7"/>
  <c r="AG52" i="7"/>
  <c r="AF52" i="7"/>
  <c r="AE52" i="7"/>
  <c r="AD52" i="7"/>
  <c r="AC52" i="7"/>
  <c r="AB52" i="7"/>
  <c r="AA52" i="7"/>
  <c r="Y54" i="31" s="1"/>
  <c r="Z52" i="7"/>
  <c r="W54" i="31" s="1"/>
  <c r="X54" i="31" s="1"/>
  <c r="Y52" i="7"/>
  <c r="X52" i="7"/>
  <c r="W52" i="7"/>
  <c r="V52" i="7"/>
  <c r="U52" i="7"/>
  <c r="T52" i="7"/>
  <c r="S52" i="7"/>
  <c r="R52" i="7"/>
  <c r="P52" i="7"/>
  <c r="O52" i="7"/>
  <c r="N52" i="7"/>
  <c r="M52" i="7"/>
  <c r="L52" i="7"/>
  <c r="K52" i="7"/>
  <c r="J54" i="31" s="1"/>
  <c r="J52" i="7"/>
  <c r="I54" i="31" s="1"/>
  <c r="I52" i="7"/>
  <c r="H52" i="7"/>
  <c r="G52" i="7"/>
  <c r="F54" i="31" s="1"/>
  <c r="F52" i="7"/>
  <c r="E52" i="7"/>
  <c r="AM51" i="7"/>
  <c r="AL51" i="7"/>
  <c r="AK51" i="7"/>
  <c r="AJ51" i="7"/>
  <c r="AI51" i="7"/>
  <c r="AH51" i="7"/>
  <c r="AG51" i="7"/>
  <c r="AF51" i="7"/>
  <c r="AE51" i="7"/>
  <c r="AD51" i="7"/>
  <c r="AC51" i="7"/>
  <c r="AB51" i="7"/>
  <c r="AA51" i="7"/>
  <c r="Y53" i="31" s="1"/>
  <c r="Z51" i="7"/>
  <c r="W53" i="31" s="1"/>
  <c r="X53" i="31" s="1"/>
  <c r="Y51" i="7"/>
  <c r="X51" i="7"/>
  <c r="W51" i="7"/>
  <c r="V51" i="7"/>
  <c r="U51" i="7"/>
  <c r="T51" i="7"/>
  <c r="S51" i="7"/>
  <c r="R51" i="7"/>
  <c r="P51" i="7"/>
  <c r="O51" i="7"/>
  <c r="N51" i="7"/>
  <c r="M51" i="7"/>
  <c r="L51" i="7"/>
  <c r="K51" i="7"/>
  <c r="J53" i="31" s="1"/>
  <c r="J51" i="7"/>
  <c r="I53" i="31" s="1"/>
  <c r="I51" i="7"/>
  <c r="H51" i="7"/>
  <c r="G51" i="7"/>
  <c r="F53" i="31" s="1"/>
  <c r="F51" i="7"/>
  <c r="E51" i="7"/>
  <c r="AM50" i="7"/>
  <c r="AL50" i="7"/>
  <c r="AK50" i="7"/>
  <c r="AJ50" i="7"/>
  <c r="AI50" i="7"/>
  <c r="AH50" i="7"/>
  <c r="AG50" i="7"/>
  <c r="AF50" i="7"/>
  <c r="AE50" i="7"/>
  <c r="AD50" i="7"/>
  <c r="AC50" i="7"/>
  <c r="AB50" i="7"/>
  <c r="AA50" i="7"/>
  <c r="Y52" i="31" s="1"/>
  <c r="Z50" i="7"/>
  <c r="W52" i="31" s="1"/>
  <c r="X52" i="31" s="1"/>
  <c r="Y50" i="7"/>
  <c r="X50" i="7"/>
  <c r="W50" i="7"/>
  <c r="V50" i="7"/>
  <c r="U50" i="7"/>
  <c r="T50" i="7"/>
  <c r="S50" i="7"/>
  <c r="R50" i="7"/>
  <c r="P50" i="7"/>
  <c r="O50" i="7"/>
  <c r="N50" i="7"/>
  <c r="M50" i="7"/>
  <c r="L50" i="7"/>
  <c r="K50" i="7"/>
  <c r="J52" i="31" s="1"/>
  <c r="J50" i="7"/>
  <c r="I52" i="31" s="1"/>
  <c r="I50" i="7"/>
  <c r="H50" i="7"/>
  <c r="G50" i="7"/>
  <c r="F52" i="31" s="1"/>
  <c r="F50" i="7"/>
  <c r="E50" i="7"/>
  <c r="AM49" i="7"/>
  <c r="AL49" i="7"/>
  <c r="AK49" i="7"/>
  <c r="AJ49" i="7"/>
  <c r="AI49" i="7"/>
  <c r="AH49" i="7"/>
  <c r="AG49" i="7"/>
  <c r="AF49" i="7"/>
  <c r="AE49" i="7"/>
  <c r="AD49" i="7"/>
  <c r="AC49" i="7"/>
  <c r="AB49" i="7"/>
  <c r="AA49" i="7"/>
  <c r="Y51" i="31" s="1"/>
  <c r="Z49" i="7"/>
  <c r="W51" i="31" s="1"/>
  <c r="X51" i="31" s="1"/>
  <c r="D47" i="26" s="1"/>
  <c r="E47" i="26" s="1"/>
  <c r="Y49" i="7"/>
  <c r="X49" i="7"/>
  <c r="W49" i="7"/>
  <c r="V49" i="7"/>
  <c r="U49" i="7"/>
  <c r="T49" i="7"/>
  <c r="S49" i="7"/>
  <c r="R49" i="7"/>
  <c r="P49" i="7"/>
  <c r="O49" i="7"/>
  <c r="N49" i="7"/>
  <c r="M49" i="7"/>
  <c r="L49" i="7"/>
  <c r="K49" i="7"/>
  <c r="J51" i="31" s="1"/>
  <c r="J49" i="7"/>
  <c r="I51" i="31" s="1"/>
  <c r="I49" i="7"/>
  <c r="H49" i="7"/>
  <c r="G49" i="7"/>
  <c r="F51" i="31" s="1"/>
  <c r="F49" i="7"/>
  <c r="E49" i="7"/>
  <c r="AM48" i="7"/>
  <c r="AL48" i="7"/>
  <c r="AK48" i="7"/>
  <c r="AJ48" i="7"/>
  <c r="AI48" i="7"/>
  <c r="AH48" i="7"/>
  <c r="AG48" i="7"/>
  <c r="AF48" i="7"/>
  <c r="AE48" i="7"/>
  <c r="AD48" i="7"/>
  <c r="AC48" i="7"/>
  <c r="AB48" i="7"/>
  <c r="AA48" i="7"/>
  <c r="Y50" i="31" s="1"/>
  <c r="Z48" i="7"/>
  <c r="W50" i="31" s="1"/>
  <c r="X50" i="31" s="1"/>
  <c r="D46" i="26" s="1"/>
  <c r="E46" i="26" s="1"/>
  <c r="Y48" i="7"/>
  <c r="X48" i="7"/>
  <c r="W48" i="7"/>
  <c r="V48" i="7"/>
  <c r="U48" i="7"/>
  <c r="T48" i="7"/>
  <c r="S48" i="7"/>
  <c r="R48" i="7"/>
  <c r="P48" i="7"/>
  <c r="O48" i="7"/>
  <c r="N48" i="7"/>
  <c r="M48" i="7"/>
  <c r="L48" i="7"/>
  <c r="K48" i="7"/>
  <c r="J50" i="31" s="1"/>
  <c r="J48" i="7"/>
  <c r="I50" i="31" s="1"/>
  <c r="I48" i="7"/>
  <c r="H48" i="7"/>
  <c r="G48" i="7"/>
  <c r="F50" i="31" s="1"/>
  <c r="F48" i="7"/>
  <c r="E48" i="7"/>
  <c r="AM47" i="7"/>
  <c r="AL47" i="7"/>
  <c r="AK47" i="7"/>
  <c r="AJ47" i="7"/>
  <c r="AI47" i="7"/>
  <c r="AH47" i="7"/>
  <c r="AG47" i="7"/>
  <c r="AF47" i="7"/>
  <c r="AE47" i="7"/>
  <c r="AD47" i="7"/>
  <c r="AC47" i="7"/>
  <c r="AB47" i="7"/>
  <c r="AA47" i="7"/>
  <c r="Y49" i="31" s="1"/>
  <c r="Z47" i="7"/>
  <c r="W49" i="31" s="1"/>
  <c r="X49" i="31" s="1"/>
  <c r="Y47" i="7"/>
  <c r="X47" i="7"/>
  <c r="W47" i="7"/>
  <c r="V47" i="7"/>
  <c r="U47" i="7"/>
  <c r="T47" i="7"/>
  <c r="S47" i="7"/>
  <c r="R47" i="7"/>
  <c r="P47" i="7"/>
  <c r="O47" i="7"/>
  <c r="N47" i="7"/>
  <c r="M47" i="7"/>
  <c r="L47" i="7"/>
  <c r="K47" i="7"/>
  <c r="J49" i="31" s="1"/>
  <c r="J47" i="7"/>
  <c r="I49" i="31" s="1"/>
  <c r="I47" i="7"/>
  <c r="H47" i="7"/>
  <c r="G47" i="7"/>
  <c r="F49" i="31" s="1"/>
  <c r="F47" i="7"/>
  <c r="E47" i="7"/>
  <c r="AM46" i="7"/>
  <c r="AL46" i="7"/>
  <c r="AK46" i="7"/>
  <c r="AJ46" i="7"/>
  <c r="AI46" i="7"/>
  <c r="AH46" i="7"/>
  <c r="AG46" i="7"/>
  <c r="AF46" i="7"/>
  <c r="AE46" i="7"/>
  <c r="AD46" i="7"/>
  <c r="AC46" i="7"/>
  <c r="AB46" i="7"/>
  <c r="AA46" i="7"/>
  <c r="Y48" i="31" s="1"/>
  <c r="Z46" i="7"/>
  <c r="W48" i="31" s="1"/>
  <c r="X48" i="31" s="1"/>
  <c r="D44" i="26" s="1"/>
  <c r="E44" i="26" s="1"/>
  <c r="Y46" i="7"/>
  <c r="X46" i="7"/>
  <c r="W46" i="7"/>
  <c r="V46" i="7"/>
  <c r="U46" i="7"/>
  <c r="T46" i="7"/>
  <c r="S46" i="7"/>
  <c r="R46" i="7"/>
  <c r="P46" i="7"/>
  <c r="O46" i="7"/>
  <c r="N46" i="7"/>
  <c r="M46" i="7"/>
  <c r="L46" i="7"/>
  <c r="K46" i="7"/>
  <c r="J48" i="31" s="1"/>
  <c r="J46" i="7"/>
  <c r="I48" i="31" s="1"/>
  <c r="I46" i="7"/>
  <c r="H46" i="7"/>
  <c r="G46" i="7"/>
  <c r="F48" i="31" s="1"/>
  <c r="F46" i="7"/>
  <c r="E46" i="7"/>
  <c r="AM45" i="7"/>
  <c r="AL45" i="7"/>
  <c r="AK45" i="7"/>
  <c r="AJ45" i="7"/>
  <c r="AI45" i="7"/>
  <c r="AH45" i="7"/>
  <c r="AG45" i="7"/>
  <c r="AF45" i="7"/>
  <c r="AE45" i="7"/>
  <c r="AD45" i="7"/>
  <c r="AC45" i="7"/>
  <c r="AB45" i="7"/>
  <c r="AA45" i="7"/>
  <c r="Y47" i="31" s="1"/>
  <c r="Z45" i="7"/>
  <c r="W47" i="31" s="1"/>
  <c r="X47" i="31" s="1"/>
  <c r="D43" i="26" s="1"/>
  <c r="E43" i="26" s="1"/>
  <c r="Y45" i="7"/>
  <c r="X45" i="7"/>
  <c r="W45" i="7"/>
  <c r="V45" i="7"/>
  <c r="U45" i="7"/>
  <c r="T45" i="7"/>
  <c r="S45" i="7"/>
  <c r="R45" i="7"/>
  <c r="P45" i="7"/>
  <c r="O45" i="7"/>
  <c r="N45" i="7"/>
  <c r="M45" i="7"/>
  <c r="L45" i="7"/>
  <c r="K45" i="7"/>
  <c r="J47" i="31" s="1"/>
  <c r="J45" i="7"/>
  <c r="I47" i="31" s="1"/>
  <c r="I45" i="7"/>
  <c r="H45" i="7"/>
  <c r="G45" i="7"/>
  <c r="F47" i="31" s="1"/>
  <c r="F45" i="7"/>
  <c r="E45" i="7"/>
  <c r="AM44" i="7"/>
  <c r="AL44" i="7"/>
  <c r="AK44" i="7"/>
  <c r="AJ44" i="7"/>
  <c r="AI44" i="7"/>
  <c r="AH44" i="7"/>
  <c r="AG44" i="7"/>
  <c r="AF44" i="7"/>
  <c r="AE44" i="7"/>
  <c r="AD44" i="7"/>
  <c r="AC44" i="7"/>
  <c r="AB44" i="7"/>
  <c r="AA44" i="7"/>
  <c r="Y46" i="31" s="1"/>
  <c r="Z44" i="7"/>
  <c r="W46" i="31" s="1"/>
  <c r="X46" i="31" s="1"/>
  <c r="Y44" i="7"/>
  <c r="X44" i="7"/>
  <c r="W44" i="7"/>
  <c r="V44" i="7"/>
  <c r="U44" i="7"/>
  <c r="T44" i="7"/>
  <c r="S44" i="7"/>
  <c r="R44" i="7"/>
  <c r="P44" i="7"/>
  <c r="O44" i="7"/>
  <c r="N44" i="7"/>
  <c r="M44" i="7"/>
  <c r="L44" i="7"/>
  <c r="K44" i="7"/>
  <c r="J46" i="31" s="1"/>
  <c r="J44" i="7"/>
  <c r="I46" i="31" s="1"/>
  <c r="I44" i="7"/>
  <c r="H44" i="7"/>
  <c r="G44" i="7"/>
  <c r="F46" i="31" s="1"/>
  <c r="F44" i="7"/>
  <c r="E44" i="7"/>
  <c r="AM43" i="7"/>
  <c r="AL43" i="7"/>
  <c r="AK43" i="7"/>
  <c r="AJ43" i="7"/>
  <c r="AI43" i="7"/>
  <c r="AH43" i="7"/>
  <c r="AG43" i="7"/>
  <c r="AF43" i="7"/>
  <c r="AE43" i="7"/>
  <c r="AD43" i="7"/>
  <c r="AC43" i="7"/>
  <c r="AB43" i="7"/>
  <c r="AA43" i="7"/>
  <c r="Y45" i="31" s="1"/>
  <c r="Z43" i="7"/>
  <c r="W45" i="31" s="1"/>
  <c r="X45" i="31" s="1"/>
  <c r="Y43" i="7"/>
  <c r="X43" i="7"/>
  <c r="W43" i="7"/>
  <c r="V43" i="7"/>
  <c r="U43" i="7"/>
  <c r="T43" i="7"/>
  <c r="S43" i="7"/>
  <c r="R43" i="7"/>
  <c r="P43" i="7"/>
  <c r="O43" i="7"/>
  <c r="N43" i="7"/>
  <c r="M43" i="7"/>
  <c r="L43" i="7"/>
  <c r="K43" i="7"/>
  <c r="J45" i="31" s="1"/>
  <c r="J43" i="7"/>
  <c r="I45" i="31" s="1"/>
  <c r="I43" i="7"/>
  <c r="H43" i="7"/>
  <c r="G43" i="7"/>
  <c r="F45" i="31" s="1"/>
  <c r="F43" i="7"/>
  <c r="E43" i="7"/>
  <c r="AM42" i="7"/>
  <c r="AL42" i="7"/>
  <c r="AK42" i="7"/>
  <c r="AJ42" i="7"/>
  <c r="AI42" i="7"/>
  <c r="AH42" i="7"/>
  <c r="AG42" i="7"/>
  <c r="AF42" i="7"/>
  <c r="AE42" i="7"/>
  <c r="AD42" i="7"/>
  <c r="AC42" i="7"/>
  <c r="AB42" i="7"/>
  <c r="AA42" i="7"/>
  <c r="Y44" i="31" s="1"/>
  <c r="Z42" i="7"/>
  <c r="W44" i="31" s="1"/>
  <c r="Y42" i="7"/>
  <c r="X42" i="7"/>
  <c r="W42" i="7"/>
  <c r="V42" i="7"/>
  <c r="U42" i="7"/>
  <c r="T42" i="7"/>
  <c r="S42" i="7"/>
  <c r="R42" i="7"/>
  <c r="P42" i="7"/>
  <c r="O42" i="7"/>
  <c r="N42" i="7"/>
  <c r="M42" i="7"/>
  <c r="L42" i="7"/>
  <c r="K42" i="7"/>
  <c r="J44" i="31" s="1"/>
  <c r="J42" i="7"/>
  <c r="I44" i="31" s="1"/>
  <c r="I42" i="7"/>
  <c r="H42" i="7"/>
  <c r="G42" i="7"/>
  <c r="F44" i="31" s="1"/>
  <c r="F42" i="7"/>
  <c r="E42" i="7"/>
  <c r="AM41" i="7"/>
  <c r="AL41" i="7"/>
  <c r="AK41" i="7"/>
  <c r="AJ41" i="7"/>
  <c r="AI41" i="7"/>
  <c r="AH41" i="7"/>
  <c r="AG41" i="7"/>
  <c r="AF41" i="7"/>
  <c r="AE41" i="7"/>
  <c r="AD41" i="7"/>
  <c r="AC41" i="7"/>
  <c r="AB41" i="7"/>
  <c r="AA41" i="7"/>
  <c r="Y43" i="31" s="1"/>
  <c r="Z41" i="7"/>
  <c r="W43" i="31" s="1"/>
  <c r="Y41" i="7"/>
  <c r="X41" i="7"/>
  <c r="W41" i="7"/>
  <c r="V41" i="7"/>
  <c r="U41" i="7"/>
  <c r="T41" i="7"/>
  <c r="S41" i="7"/>
  <c r="R41" i="7"/>
  <c r="P41" i="7"/>
  <c r="O41" i="7"/>
  <c r="N41" i="7"/>
  <c r="M41" i="7"/>
  <c r="L41" i="7"/>
  <c r="K41" i="7"/>
  <c r="J43" i="31" s="1"/>
  <c r="J41" i="7"/>
  <c r="I43" i="31" s="1"/>
  <c r="I41" i="7"/>
  <c r="H41" i="7"/>
  <c r="G41" i="7"/>
  <c r="F43" i="31" s="1"/>
  <c r="F41" i="7"/>
  <c r="E41" i="7"/>
  <c r="AM40" i="7"/>
  <c r="AL40" i="7"/>
  <c r="AK40" i="7"/>
  <c r="AJ40" i="7"/>
  <c r="AI40" i="7"/>
  <c r="AH40" i="7"/>
  <c r="AG40" i="7"/>
  <c r="AF40" i="7"/>
  <c r="AE40" i="7"/>
  <c r="AD40" i="7"/>
  <c r="AC40" i="7"/>
  <c r="AB40" i="7"/>
  <c r="AA40" i="7"/>
  <c r="Y42" i="31" s="1"/>
  <c r="Z40" i="7"/>
  <c r="W42" i="31" s="1"/>
  <c r="X42" i="31" s="1"/>
  <c r="Y40" i="7"/>
  <c r="X40" i="7"/>
  <c r="W40" i="7"/>
  <c r="V40" i="7"/>
  <c r="U40" i="7"/>
  <c r="T40" i="7"/>
  <c r="S40" i="7"/>
  <c r="R40" i="7"/>
  <c r="P40" i="7"/>
  <c r="O40" i="7"/>
  <c r="N40" i="7"/>
  <c r="M40" i="7"/>
  <c r="L40" i="7"/>
  <c r="K40" i="7"/>
  <c r="J42" i="31" s="1"/>
  <c r="J40" i="7"/>
  <c r="I42" i="31" s="1"/>
  <c r="I40" i="7"/>
  <c r="H40" i="7"/>
  <c r="G40" i="7"/>
  <c r="F42" i="31" s="1"/>
  <c r="F40" i="7"/>
  <c r="E40" i="7"/>
  <c r="AM39" i="7"/>
  <c r="AL39" i="7"/>
  <c r="AK39" i="7"/>
  <c r="AJ39" i="7"/>
  <c r="AI39" i="7"/>
  <c r="AH39" i="7"/>
  <c r="AG39" i="7"/>
  <c r="AF39" i="7"/>
  <c r="AE39" i="7"/>
  <c r="AD39" i="7"/>
  <c r="AC39" i="7"/>
  <c r="AB39" i="7"/>
  <c r="AA39" i="7"/>
  <c r="Y41" i="31" s="1"/>
  <c r="Z39" i="7"/>
  <c r="W41" i="31" s="1"/>
  <c r="X41" i="31" s="1"/>
  <c r="Y39" i="7"/>
  <c r="X39" i="7"/>
  <c r="W39" i="7"/>
  <c r="V39" i="7"/>
  <c r="U39" i="7"/>
  <c r="T39" i="7"/>
  <c r="S39" i="7"/>
  <c r="R39" i="7"/>
  <c r="P39" i="7"/>
  <c r="O39" i="7"/>
  <c r="N39" i="7"/>
  <c r="M39" i="7"/>
  <c r="L39" i="7"/>
  <c r="K39" i="7"/>
  <c r="J39" i="7"/>
  <c r="I39" i="7"/>
  <c r="H39" i="7"/>
  <c r="G39" i="7"/>
  <c r="F41" i="31" s="1"/>
  <c r="F39" i="7"/>
  <c r="E39" i="7"/>
  <c r="AM38" i="7"/>
  <c r="AL38" i="7"/>
  <c r="AK38" i="7"/>
  <c r="AJ38" i="7"/>
  <c r="AI38" i="7"/>
  <c r="AH38" i="7"/>
  <c r="AG38" i="7"/>
  <c r="G36" i="26" s="1"/>
  <c r="AF38" i="7"/>
  <c r="AE38" i="7"/>
  <c r="AD38" i="7"/>
  <c r="AC38" i="7"/>
  <c r="AB38" i="7"/>
  <c r="AA38" i="7"/>
  <c r="Y40" i="31" s="1"/>
  <c r="Z38" i="7"/>
  <c r="W40" i="31" s="1"/>
  <c r="X40" i="31" s="1"/>
  <c r="Y38" i="7"/>
  <c r="X38" i="7"/>
  <c r="W38" i="7"/>
  <c r="V38" i="7"/>
  <c r="U38" i="7"/>
  <c r="T38" i="7"/>
  <c r="S38" i="7"/>
  <c r="R38" i="7"/>
  <c r="P38" i="7"/>
  <c r="O38" i="7"/>
  <c r="N38" i="7"/>
  <c r="M38" i="7"/>
  <c r="L38" i="7"/>
  <c r="K38" i="7"/>
  <c r="J40" i="31" s="1"/>
  <c r="J38" i="7"/>
  <c r="I40" i="31" s="1"/>
  <c r="I38" i="7"/>
  <c r="H38" i="7"/>
  <c r="G38" i="7"/>
  <c r="F40" i="31" s="1"/>
  <c r="F38" i="7"/>
  <c r="E38" i="7"/>
  <c r="AM37" i="7"/>
  <c r="AL37" i="7"/>
  <c r="AK37" i="7"/>
  <c r="AJ37" i="7"/>
  <c r="AI37" i="7"/>
  <c r="AH37" i="7"/>
  <c r="AG37" i="7"/>
  <c r="AF37" i="7"/>
  <c r="AE37" i="7"/>
  <c r="AD37" i="7"/>
  <c r="AC37" i="7"/>
  <c r="AB37" i="7"/>
  <c r="AA37" i="7"/>
  <c r="Y39" i="31" s="1"/>
  <c r="Z37" i="7"/>
  <c r="W39" i="31" s="1"/>
  <c r="X39" i="31" s="1"/>
  <c r="Y37" i="7"/>
  <c r="X37" i="7"/>
  <c r="W37" i="7"/>
  <c r="V37" i="7"/>
  <c r="U37" i="7"/>
  <c r="T37" i="7"/>
  <c r="S37" i="7"/>
  <c r="R37" i="7"/>
  <c r="P37" i="7"/>
  <c r="O37" i="7"/>
  <c r="N37" i="7"/>
  <c r="M37" i="7"/>
  <c r="L37" i="7"/>
  <c r="K37" i="7"/>
  <c r="J37" i="7"/>
  <c r="I37" i="7"/>
  <c r="H37" i="7"/>
  <c r="G37" i="7"/>
  <c r="F39" i="31" s="1"/>
  <c r="F37" i="7"/>
  <c r="E37" i="7"/>
  <c r="AM36" i="7"/>
  <c r="AL36" i="7"/>
  <c r="AK36" i="7"/>
  <c r="AJ36" i="7"/>
  <c r="AI36" i="7"/>
  <c r="AH36" i="7"/>
  <c r="AG36" i="7"/>
  <c r="AF36" i="7"/>
  <c r="AE36" i="7"/>
  <c r="AD36" i="7"/>
  <c r="AC36" i="7"/>
  <c r="AB36" i="7"/>
  <c r="AA36" i="7"/>
  <c r="Y38" i="31" s="1"/>
  <c r="Z36" i="7"/>
  <c r="W38" i="31" s="1"/>
  <c r="X38" i="31" s="1"/>
  <c r="Y36" i="7"/>
  <c r="X36" i="7"/>
  <c r="W36" i="7"/>
  <c r="V36" i="7"/>
  <c r="U36" i="7"/>
  <c r="T36" i="7"/>
  <c r="S36" i="7"/>
  <c r="R36" i="7"/>
  <c r="P36" i="7"/>
  <c r="O36" i="7"/>
  <c r="N36" i="7"/>
  <c r="M36" i="7"/>
  <c r="L36" i="7"/>
  <c r="K36" i="7"/>
  <c r="J38" i="31" s="1"/>
  <c r="J36" i="7"/>
  <c r="I38" i="31" s="1"/>
  <c r="I36" i="7"/>
  <c r="H36" i="7"/>
  <c r="G36" i="7"/>
  <c r="F38" i="31" s="1"/>
  <c r="F36" i="7"/>
  <c r="E36" i="7"/>
  <c r="AM35" i="7"/>
  <c r="AL35" i="7"/>
  <c r="AK35" i="7"/>
  <c r="AJ35" i="7"/>
  <c r="AI35" i="7"/>
  <c r="AH35" i="7"/>
  <c r="AG35" i="7"/>
  <c r="AF35" i="7"/>
  <c r="AE35" i="7"/>
  <c r="AD35" i="7"/>
  <c r="AC35" i="7"/>
  <c r="AB35" i="7"/>
  <c r="AA35" i="7"/>
  <c r="Y37" i="31" s="1"/>
  <c r="Z35" i="7"/>
  <c r="W37" i="31" s="1"/>
  <c r="X37" i="31" s="1"/>
  <c r="Y35" i="7"/>
  <c r="X35" i="7"/>
  <c r="W35" i="7"/>
  <c r="V35" i="7"/>
  <c r="U35" i="7"/>
  <c r="T35" i="7"/>
  <c r="S35" i="7"/>
  <c r="R35" i="7"/>
  <c r="P35" i="7"/>
  <c r="O35" i="7"/>
  <c r="N35" i="7"/>
  <c r="M35" i="7"/>
  <c r="L35" i="7"/>
  <c r="K35" i="7"/>
  <c r="J37" i="31" s="1"/>
  <c r="J35" i="7"/>
  <c r="I37" i="31" s="1"/>
  <c r="I35" i="7"/>
  <c r="H35" i="7"/>
  <c r="G35" i="7"/>
  <c r="F37" i="31" s="1"/>
  <c r="F35" i="7"/>
  <c r="E35" i="7"/>
  <c r="AM34" i="7"/>
  <c r="AL34" i="7"/>
  <c r="AK34" i="7"/>
  <c r="AJ34" i="7"/>
  <c r="AI34" i="7"/>
  <c r="AH34" i="7"/>
  <c r="AG34" i="7"/>
  <c r="AF34" i="7"/>
  <c r="AE34" i="7"/>
  <c r="AD34" i="7"/>
  <c r="AC34" i="7"/>
  <c r="AB34" i="7"/>
  <c r="AA34" i="7"/>
  <c r="Y36" i="31" s="1"/>
  <c r="Z34" i="7"/>
  <c r="W36" i="31" s="1"/>
  <c r="X36" i="31" s="1"/>
  <c r="Y34" i="7"/>
  <c r="X34" i="7"/>
  <c r="W34" i="7"/>
  <c r="V34" i="7"/>
  <c r="U34" i="7"/>
  <c r="T34" i="7"/>
  <c r="S34" i="7"/>
  <c r="R34" i="7"/>
  <c r="P34" i="7"/>
  <c r="O34" i="7"/>
  <c r="N34" i="7"/>
  <c r="M34" i="7"/>
  <c r="L34" i="7"/>
  <c r="K34" i="7"/>
  <c r="J34" i="7"/>
  <c r="I34" i="7"/>
  <c r="H34" i="7"/>
  <c r="G34" i="7"/>
  <c r="F36" i="31" s="1"/>
  <c r="F34" i="7"/>
  <c r="E34" i="7"/>
  <c r="AM33" i="7"/>
  <c r="AL33" i="7"/>
  <c r="AK33" i="7"/>
  <c r="AJ33" i="7"/>
  <c r="AI33" i="7"/>
  <c r="AH33" i="7"/>
  <c r="AG33" i="7"/>
  <c r="AF33" i="7"/>
  <c r="AE33" i="7"/>
  <c r="AD33" i="7"/>
  <c r="AC33" i="7"/>
  <c r="AB33" i="7"/>
  <c r="AA33" i="7"/>
  <c r="Y35" i="31" s="1"/>
  <c r="Z33" i="7"/>
  <c r="W35" i="31" s="1"/>
  <c r="X35" i="31" s="1"/>
  <c r="Y33" i="7"/>
  <c r="X33" i="7"/>
  <c r="W33" i="7"/>
  <c r="V33" i="7"/>
  <c r="U33" i="7"/>
  <c r="T33" i="7"/>
  <c r="S33" i="7"/>
  <c r="R33" i="7"/>
  <c r="P33" i="7"/>
  <c r="O33" i="7"/>
  <c r="N33" i="7"/>
  <c r="M33" i="7"/>
  <c r="L33" i="7"/>
  <c r="K33" i="7"/>
  <c r="J33" i="7"/>
  <c r="I33" i="7"/>
  <c r="H33" i="7"/>
  <c r="G33" i="7"/>
  <c r="F35" i="31" s="1"/>
  <c r="F33" i="7"/>
  <c r="E33" i="7"/>
  <c r="AM32" i="7"/>
  <c r="AL32" i="7"/>
  <c r="AK32" i="7"/>
  <c r="AJ32" i="7"/>
  <c r="AI32" i="7"/>
  <c r="AH32" i="7"/>
  <c r="AG32" i="7"/>
  <c r="AF32" i="7"/>
  <c r="AE32" i="7"/>
  <c r="AD32" i="7"/>
  <c r="AC32" i="7"/>
  <c r="AB32" i="7"/>
  <c r="AA32" i="7"/>
  <c r="Y34" i="31" s="1"/>
  <c r="Z32" i="7"/>
  <c r="W34" i="31" s="1"/>
  <c r="X34" i="31" s="1"/>
  <c r="Y32" i="7"/>
  <c r="X32" i="7"/>
  <c r="W32" i="7"/>
  <c r="V32" i="7"/>
  <c r="U32" i="7"/>
  <c r="T32" i="7"/>
  <c r="S32" i="7"/>
  <c r="R32" i="7"/>
  <c r="P32" i="7"/>
  <c r="O32" i="7"/>
  <c r="N32" i="7"/>
  <c r="M32" i="7"/>
  <c r="L32" i="7"/>
  <c r="K32" i="7"/>
  <c r="J32" i="7"/>
  <c r="I32" i="7"/>
  <c r="H32" i="7"/>
  <c r="G32" i="7"/>
  <c r="F34" i="31" s="1"/>
  <c r="F32" i="7"/>
  <c r="E32" i="7"/>
  <c r="AM31" i="7"/>
  <c r="AL31" i="7"/>
  <c r="AK31" i="7"/>
  <c r="AJ31" i="7"/>
  <c r="AI31" i="7"/>
  <c r="AH31" i="7"/>
  <c r="AG31" i="7"/>
  <c r="AF31" i="7"/>
  <c r="AE31" i="7"/>
  <c r="AD31" i="7"/>
  <c r="AC31" i="7"/>
  <c r="AB31" i="7"/>
  <c r="AA31" i="7"/>
  <c r="Y33" i="31" s="1"/>
  <c r="Z31" i="7"/>
  <c r="W33" i="31" s="1"/>
  <c r="X33" i="31" s="1"/>
  <c r="Y31" i="7"/>
  <c r="X31" i="7"/>
  <c r="W31" i="7"/>
  <c r="V31" i="7"/>
  <c r="U31" i="7"/>
  <c r="T31" i="7"/>
  <c r="S31" i="7"/>
  <c r="R31" i="7"/>
  <c r="P31" i="7"/>
  <c r="O31" i="7"/>
  <c r="N31" i="7"/>
  <c r="M31" i="7"/>
  <c r="L31" i="7"/>
  <c r="K31" i="7"/>
  <c r="J31" i="7"/>
  <c r="I31" i="7"/>
  <c r="H31" i="7"/>
  <c r="G31" i="7"/>
  <c r="F33" i="31" s="1"/>
  <c r="F31" i="7"/>
  <c r="E31" i="7"/>
  <c r="AM30" i="7"/>
  <c r="AL30" i="7"/>
  <c r="AK30" i="7"/>
  <c r="AJ30" i="7"/>
  <c r="AI30" i="7"/>
  <c r="AH30" i="7"/>
  <c r="G28" i="26" s="1"/>
  <c r="AG30" i="7"/>
  <c r="AF30" i="7"/>
  <c r="AE30" i="7"/>
  <c r="AD30" i="7"/>
  <c r="AC30" i="7"/>
  <c r="AB30" i="7"/>
  <c r="AA30" i="7"/>
  <c r="Y32" i="31" s="1"/>
  <c r="Z30" i="7"/>
  <c r="W32" i="31" s="1"/>
  <c r="X32" i="31" s="1"/>
  <c r="Y30" i="7"/>
  <c r="X30" i="7"/>
  <c r="W30" i="7"/>
  <c r="V30" i="7"/>
  <c r="U30" i="7"/>
  <c r="T30" i="7"/>
  <c r="S30" i="7"/>
  <c r="R30" i="7"/>
  <c r="P30" i="7"/>
  <c r="O30" i="7"/>
  <c r="N30" i="7"/>
  <c r="M30" i="7"/>
  <c r="L30" i="7"/>
  <c r="K30" i="7"/>
  <c r="J30" i="7"/>
  <c r="I30" i="7"/>
  <c r="H30" i="7"/>
  <c r="G30" i="7"/>
  <c r="F32" i="31" s="1"/>
  <c r="F30" i="7"/>
  <c r="E30" i="7"/>
  <c r="AM29" i="7"/>
  <c r="AJ31" i="31" s="1"/>
  <c r="AL29" i="7"/>
  <c r="AI31" i="31" s="1"/>
  <c r="AK29" i="7"/>
  <c r="AH31" i="31" s="1"/>
  <c r="AK31" i="31" s="1"/>
  <c r="AJ29" i="7"/>
  <c r="AI29" i="7"/>
  <c r="AH29" i="7"/>
  <c r="AG29" i="7"/>
  <c r="AF29" i="7"/>
  <c r="AE29" i="7"/>
  <c r="AD29" i="7"/>
  <c r="AC29" i="7"/>
  <c r="AB29" i="7"/>
  <c r="AA29" i="7"/>
  <c r="Y31" i="31" s="1"/>
  <c r="Z29" i="7"/>
  <c r="W31" i="31" s="1"/>
  <c r="Y29" i="7"/>
  <c r="X29" i="7"/>
  <c r="W29" i="7"/>
  <c r="V29" i="7"/>
  <c r="U29" i="7"/>
  <c r="T29" i="7"/>
  <c r="S29" i="7"/>
  <c r="R29" i="7"/>
  <c r="P29" i="7"/>
  <c r="O29" i="7"/>
  <c r="N29" i="7"/>
  <c r="M29" i="7"/>
  <c r="L29" i="7"/>
  <c r="K29" i="7"/>
  <c r="J31" i="31" s="1"/>
  <c r="J29" i="7"/>
  <c r="I31" i="31" s="1"/>
  <c r="I29" i="7"/>
  <c r="H29" i="7"/>
  <c r="G29" i="7"/>
  <c r="F31" i="31" s="1"/>
  <c r="F29" i="7"/>
  <c r="E29" i="7"/>
  <c r="AM28" i="7"/>
  <c r="AJ30" i="31" s="1"/>
  <c r="AL28" i="7"/>
  <c r="AI30" i="31" s="1"/>
  <c r="AK28" i="7"/>
  <c r="AH30" i="31" s="1"/>
  <c r="AK30" i="31" s="1"/>
  <c r="AJ28" i="7"/>
  <c r="AI28" i="7"/>
  <c r="AG28" i="7"/>
  <c r="AF28" i="7"/>
  <c r="AE28" i="7"/>
  <c r="AD28" i="7"/>
  <c r="AC28" i="7"/>
  <c r="AB28" i="7"/>
  <c r="AA28" i="7"/>
  <c r="Y30" i="31" s="1"/>
  <c r="Z28" i="7"/>
  <c r="W30" i="31" s="1"/>
  <c r="X30" i="31" s="1"/>
  <c r="Y28" i="7"/>
  <c r="X28" i="7"/>
  <c r="W28" i="7"/>
  <c r="V28" i="7"/>
  <c r="U28" i="7"/>
  <c r="T28" i="7"/>
  <c r="S28" i="7"/>
  <c r="R28" i="7"/>
  <c r="P28" i="7"/>
  <c r="O28" i="7"/>
  <c r="N28" i="7"/>
  <c r="M28" i="7"/>
  <c r="L28" i="7"/>
  <c r="K28" i="7"/>
  <c r="J30" i="31" s="1"/>
  <c r="J28" i="7"/>
  <c r="I30" i="31" s="1"/>
  <c r="I28" i="7"/>
  <c r="H28" i="7"/>
  <c r="G28" i="7"/>
  <c r="F30" i="31" s="1"/>
  <c r="F28" i="7"/>
  <c r="E28" i="7"/>
  <c r="AO94" i="6"/>
  <c r="AN94" i="6"/>
  <c r="AO93" i="6"/>
  <c r="AN93" i="6"/>
  <c r="AO92" i="6"/>
  <c r="AN92" i="6"/>
  <c r="AO91" i="6"/>
  <c r="AN91" i="6"/>
  <c r="AO90" i="6"/>
  <c r="AN90" i="6"/>
  <c r="AO89" i="6"/>
  <c r="AN89" i="6"/>
  <c r="AO88" i="6"/>
  <c r="AN88" i="6"/>
  <c r="AO87" i="6"/>
  <c r="AN87" i="6"/>
  <c r="AO86" i="6"/>
  <c r="AN86" i="6"/>
  <c r="AO85" i="6"/>
  <c r="AN85" i="6"/>
  <c r="AO84" i="6"/>
  <c r="AN84" i="6"/>
  <c r="AO83" i="6"/>
  <c r="AN83" i="6"/>
  <c r="AO82" i="6"/>
  <c r="AN82" i="6"/>
  <c r="AO81" i="6"/>
  <c r="AN81" i="6"/>
  <c r="AO80" i="6"/>
  <c r="AN80" i="6"/>
  <c r="AO79" i="6"/>
  <c r="AN79" i="6"/>
  <c r="AO78" i="6"/>
  <c r="AN78" i="6"/>
  <c r="AO77" i="6"/>
  <c r="AN77" i="6"/>
  <c r="AO76" i="6"/>
  <c r="AN76" i="6"/>
  <c r="AO75" i="6"/>
  <c r="AN75" i="6"/>
  <c r="AO74" i="6"/>
  <c r="AN74" i="6"/>
  <c r="AO73" i="6"/>
  <c r="AN73" i="6"/>
  <c r="AO72" i="6"/>
  <c r="AN72" i="6"/>
  <c r="AO71" i="6"/>
  <c r="AN71" i="6"/>
  <c r="AO70" i="6"/>
  <c r="AN70" i="6"/>
  <c r="AO69" i="6"/>
  <c r="AN69" i="6"/>
  <c r="AO68" i="6"/>
  <c r="AN68" i="6"/>
  <c r="AO67" i="6"/>
  <c r="AN67" i="6"/>
  <c r="AO66" i="6"/>
  <c r="AN66" i="6"/>
  <c r="AO65" i="6"/>
  <c r="AN65" i="6"/>
  <c r="AO64" i="6"/>
  <c r="AN64" i="6"/>
  <c r="AO63" i="6"/>
  <c r="AN63" i="6"/>
  <c r="AO62" i="6"/>
  <c r="AN62" i="6"/>
  <c r="AO61" i="6"/>
  <c r="AN61" i="6"/>
  <c r="AO60" i="6"/>
  <c r="AN60" i="6"/>
  <c r="AO59" i="6"/>
  <c r="AN59" i="6"/>
  <c r="AO58" i="6"/>
  <c r="AN58" i="6"/>
  <c r="AO57" i="6"/>
  <c r="AN57" i="6"/>
  <c r="AO56" i="6"/>
  <c r="AN56" i="6"/>
  <c r="AO55" i="6"/>
  <c r="AN55" i="6"/>
  <c r="AO54" i="6"/>
  <c r="AN54" i="6"/>
  <c r="AO53" i="6"/>
  <c r="AN53" i="6"/>
  <c r="AO52" i="6"/>
  <c r="AN52" i="6"/>
  <c r="AO51" i="6"/>
  <c r="AN51" i="6"/>
  <c r="AO50" i="6"/>
  <c r="AN50" i="6"/>
  <c r="AO49" i="6"/>
  <c r="AN49" i="6"/>
  <c r="AO48" i="6"/>
  <c r="AN48" i="6"/>
  <c r="AO47" i="6"/>
  <c r="AN47" i="6"/>
  <c r="AO46" i="6"/>
  <c r="AN46" i="6"/>
  <c r="AO45" i="6"/>
  <c r="AN45" i="6"/>
  <c r="AO44" i="6"/>
  <c r="AN44" i="6"/>
  <c r="AO43" i="6"/>
  <c r="AN43" i="6"/>
  <c r="AO42" i="6"/>
  <c r="AN42" i="6"/>
  <c r="AO41" i="6"/>
  <c r="AN41" i="6"/>
  <c r="AO40" i="6"/>
  <c r="AN40" i="6"/>
  <c r="AO39" i="6"/>
  <c r="AN39" i="6"/>
  <c r="AO38" i="6"/>
  <c r="AN38" i="6"/>
  <c r="AO37" i="6"/>
  <c r="AN37" i="6"/>
  <c r="AO36" i="6"/>
  <c r="AN36" i="6"/>
  <c r="AO35" i="6"/>
  <c r="AN35" i="6"/>
  <c r="AO34" i="6"/>
  <c r="AN34" i="6"/>
  <c r="AJ91" i="31"/>
  <c r="AI91" i="31"/>
  <c r="AH91" i="31"/>
  <c r="AG91" i="31"/>
  <c r="AF91" i="31"/>
  <c r="AE91" i="31"/>
  <c r="AD91" i="31"/>
  <c r="Z91" i="31"/>
  <c r="Y91" i="31"/>
  <c r="V91" i="31"/>
  <c r="U91" i="31"/>
  <c r="T91" i="31"/>
  <c r="S91" i="31"/>
  <c r="Q91" i="31"/>
  <c r="P91" i="31"/>
  <c r="O91" i="31"/>
  <c r="N91" i="31"/>
  <c r="M91" i="31"/>
  <c r="L91" i="31"/>
  <c r="J91" i="31"/>
  <c r="I91" i="31"/>
  <c r="H91" i="31"/>
  <c r="G91" i="31"/>
  <c r="F91" i="31"/>
  <c r="E91" i="31"/>
  <c r="D91" i="31"/>
  <c r="AJ90" i="31"/>
  <c r="AI90" i="31"/>
  <c r="AH90" i="31"/>
  <c r="AG90" i="31"/>
  <c r="AF90" i="31"/>
  <c r="AE90" i="31"/>
  <c r="AD90" i="31"/>
  <c r="Z90" i="31"/>
  <c r="Y90" i="31"/>
  <c r="V90" i="31"/>
  <c r="U90" i="31"/>
  <c r="T90" i="31"/>
  <c r="S90" i="31"/>
  <c r="Q90" i="31"/>
  <c r="P90" i="31"/>
  <c r="O90" i="31"/>
  <c r="N90" i="31"/>
  <c r="M90" i="31"/>
  <c r="L90" i="31"/>
  <c r="J90" i="31"/>
  <c r="I90" i="31"/>
  <c r="H90" i="31"/>
  <c r="G90" i="31"/>
  <c r="F90" i="31"/>
  <c r="E90" i="31"/>
  <c r="D90" i="31"/>
  <c r="AJ89" i="31"/>
  <c r="AI89" i="31"/>
  <c r="AH89" i="31"/>
  <c r="AG89" i="31"/>
  <c r="AF89" i="31"/>
  <c r="AE89" i="31"/>
  <c r="AD89" i="31"/>
  <c r="Z89" i="31"/>
  <c r="Y89" i="31"/>
  <c r="V89" i="31"/>
  <c r="U89" i="31"/>
  <c r="T89" i="31"/>
  <c r="S89" i="31"/>
  <c r="Q89" i="31"/>
  <c r="P89" i="31"/>
  <c r="O89" i="31"/>
  <c r="N89" i="31"/>
  <c r="M89" i="31"/>
  <c r="L89" i="31"/>
  <c r="J89" i="31"/>
  <c r="I89" i="31"/>
  <c r="H89" i="31"/>
  <c r="G89" i="31"/>
  <c r="F89" i="31"/>
  <c r="E89" i="31"/>
  <c r="D89" i="31"/>
  <c r="AJ88" i="31"/>
  <c r="AI88" i="31"/>
  <c r="AH88" i="31"/>
  <c r="AG88" i="31"/>
  <c r="AF88" i="31"/>
  <c r="AE88" i="31"/>
  <c r="AD88" i="31"/>
  <c r="Z88" i="31"/>
  <c r="Y88" i="31"/>
  <c r="V88" i="31"/>
  <c r="U88" i="31"/>
  <c r="T88" i="31"/>
  <c r="S88" i="31"/>
  <c r="Q88" i="31"/>
  <c r="P88" i="31"/>
  <c r="O88" i="31"/>
  <c r="N88" i="31"/>
  <c r="M88" i="31"/>
  <c r="L88" i="31"/>
  <c r="J88" i="31"/>
  <c r="I88" i="31"/>
  <c r="H88" i="31"/>
  <c r="G88" i="31"/>
  <c r="F88" i="31"/>
  <c r="E88" i="31"/>
  <c r="D88" i="31"/>
  <c r="AJ87" i="31"/>
  <c r="AI87" i="31"/>
  <c r="AH87" i="31"/>
  <c r="AG87" i="31"/>
  <c r="AF87" i="31"/>
  <c r="AE87" i="31"/>
  <c r="AD87" i="31"/>
  <c r="Z87" i="31"/>
  <c r="Y87" i="31"/>
  <c r="V87" i="31"/>
  <c r="U87" i="31"/>
  <c r="T87" i="31"/>
  <c r="S87" i="31"/>
  <c r="Q87" i="31"/>
  <c r="P87" i="31"/>
  <c r="O87" i="31"/>
  <c r="N87" i="31"/>
  <c r="M87" i="31"/>
  <c r="L87" i="31"/>
  <c r="J87" i="31"/>
  <c r="I87" i="31"/>
  <c r="H87" i="31"/>
  <c r="G87" i="31"/>
  <c r="F87" i="31"/>
  <c r="E87" i="31"/>
  <c r="D87" i="31"/>
  <c r="AJ92" i="31"/>
  <c r="AI92" i="31"/>
  <c r="AH92" i="31"/>
  <c r="AG92" i="31"/>
  <c r="AF92" i="31"/>
  <c r="AE92" i="31"/>
  <c r="AD92" i="31"/>
  <c r="Z92" i="31"/>
  <c r="Y92" i="31"/>
  <c r="V92" i="31"/>
  <c r="U92" i="31"/>
  <c r="T92" i="31"/>
  <c r="S92" i="31"/>
  <c r="Q92" i="31"/>
  <c r="P92" i="31"/>
  <c r="O92" i="31"/>
  <c r="N92" i="31"/>
  <c r="M92" i="31"/>
  <c r="L92" i="31"/>
  <c r="J92" i="31"/>
  <c r="I92" i="31"/>
  <c r="H92" i="31"/>
  <c r="G92" i="31"/>
  <c r="F92" i="31"/>
  <c r="E92" i="31"/>
  <c r="D92" i="31"/>
  <c r="AM27" i="7"/>
  <c r="AJ29" i="31" s="1"/>
  <c r="AL27" i="7"/>
  <c r="AI29" i="31" s="1"/>
  <c r="AK27" i="7"/>
  <c r="AH29" i="31" s="1"/>
  <c r="AK29" i="31" s="1"/>
  <c r="AJ27" i="7"/>
  <c r="AI27" i="7"/>
  <c r="AH27" i="7"/>
  <c r="AG27" i="7"/>
  <c r="AF27" i="7"/>
  <c r="AE27" i="7"/>
  <c r="AD27" i="7"/>
  <c r="AC27" i="7"/>
  <c r="AB27" i="7"/>
  <c r="AA27" i="7"/>
  <c r="Y29" i="31" s="1"/>
  <c r="Z27" i="7"/>
  <c r="W29" i="31" s="1"/>
  <c r="X29" i="31" s="1"/>
  <c r="Y27" i="7"/>
  <c r="X27" i="7"/>
  <c r="W27" i="7"/>
  <c r="V27" i="7"/>
  <c r="U27" i="7"/>
  <c r="T27" i="7"/>
  <c r="S27" i="7"/>
  <c r="R27" i="7"/>
  <c r="P27" i="7"/>
  <c r="O27" i="7"/>
  <c r="N27" i="7"/>
  <c r="M27" i="7"/>
  <c r="L27" i="7"/>
  <c r="K27" i="7"/>
  <c r="J27" i="7"/>
  <c r="I27" i="7"/>
  <c r="H27" i="7"/>
  <c r="G27" i="7"/>
  <c r="F29" i="31" s="1"/>
  <c r="F27" i="7"/>
  <c r="E27" i="7"/>
  <c r="AM26" i="7"/>
  <c r="AL26" i="7"/>
  <c r="AK26" i="7"/>
  <c r="AJ26" i="7"/>
  <c r="AI26" i="7"/>
  <c r="AH26" i="7"/>
  <c r="AG26" i="7"/>
  <c r="AF26" i="7"/>
  <c r="AE26" i="7"/>
  <c r="AD26" i="7"/>
  <c r="AC26" i="7"/>
  <c r="AB26" i="7"/>
  <c r="AA26" i="7"/>
  <c r="Y28" i="31" s="1"/>
  <c r="Z26" i="7"/>
  <c r="W28" i="31" s="1"/>
  <c r="X28" i="31" s="1"/>
  <c r="Y26" i="7"/>
  <c r="X26" i="7"/>
  <c r="W26" i="7"/>
  <c r="V26" i="7"/>
  <c r="U26" i="7"/>
  <c r="T26" i="7"/>
  <c r="S26" i="7"/>
  <c r="R26" i="7"/>
  <c r="P26" i="7"/>
  <c r="O26" i="7"/>
  <c r="N26" i="7"/>
  <c r="M26" i="7"/>
  <c r="L26" i="7"/>
  <c r="K26" i="7"/>
  <c r="J28" i="31" s="1"/>
  <c r="J26" i="7"/>
  <c r="I28" i="31" s="1"/>
  <c r="I26" i="7"/>
  <c r="H26" i="7"/>
  <c r="G26" i="7"/>
  <c r="F28" i="31" s="1"/>
  <c r="F26" i="7"/>
  <c r="E26" i="7"/>
  <c r="AM25" i="7"/>
  <c r="AL25" i="7"/>
  <c r="AK25" i="7"/>
  <c r="AJ25" i="7"/>
  <c r="AI25" i="7"/>
  <c r="AH25" i="7"/>
  <c r="AG25" i="7"/>
  <c r="AF25" i="7"/>
  <c r="AE25" i="7"/>
  <c r="AD25" i="7"/>
  <c r="AC25" i="7"/>
  <c r="AB25" i="7"/>
  <c r="AA25" i="7"/>
  <c r="Y27" i="31" s="1"/>
  <c r="Z25" i="7"/>
  <c r="W27" i="31" s="1"/>
  <c r="Y25" i="7"/>
  <c r="X25" i="7"/>
  <c r="W25" i="7"/>
  <c r="V25" i="7"/>
  <c r="U25" i="7"/>
  <c r="T25" i="7"/>
  <c r="S25" i="7"/>
  <c r="R25" i="7"/>
  <c r="P25" i="7"/>
  <c r="O25" i="7"/>
  <c r="N25" i="7"/>
  <c r="M25" i="7"/>
  <c r="L25" i="7"/>
  <c r="K25" i="7"/>
  <c r="J27" i="31" s="1"/>
  <c r="J25" i="7"/>
  <c r="I27" i="31" s="1"/>
  <c r="I25" i="7"/>
  <c r="H25" i="7"/>
  <c r="G25" i="7"/>
  <c r="F27" i="31" s="1"/>
  <c r="F25" i="7"/>
  <c r="E25" i="7"/>
  <c r="AM24" i="7"/>
  <c r="AL24" i="7"/>
  <c r="AK24" i="7"/>
  <c r="AJ24" i="7"/>
  <c r="AI24" i="7"/>
  <c r="AH24" i="7"/>
  <c r="AG24" i="7"/>
  <c r="AF24" i="7"/>
  <c r="AE24" i="7"/>
  <c r="AD24" i="7"/>
  <c r="AC24" i="7"/>
  <c r="AB24" i="7"/>
  <c r="AA24" i="7"/>
  <c r="Y26" i="31" s="1"/>
  <c r="Z24" i="7"/>
  <c r="W26" i="31" s="1"/>
  <c r="X26" i="31" s="1"/>
  <c r="Y24" i="7"/>
  <c r="X24" i="7"/>
  <c r="W24" i="7"/>
  <c r="V24" i="7"/>
  <c r="U24" i="7"/>
  <c r="T24" i="7"/>
  <c r="S24" i="7"/>
  <c r="R24" i="7"/>
  <c r="P24" i="7"/>
  <c r="O24" i="7"/>
  <c r="N24" i="7"/>
  <c r="M24" i="7"/>
  <c r="L24" i="7"/>
  <c r="K24" i="7"/>
  <c r="J26" i="31" s="1"/>
  <c r="J24" i="7"/>
  <c r="I26" i="31" s="1"/>
  <c r="I24" i="7"/>
  <c r="H24" i="7"/>
  <c r="G24" i="7"/>
  <c r="F26" i="31" s="1"/>
  <c r="F24" i="7"/>
  <c r="E24" i="7"/>
  <c r="AO33" i="6"/>
  <c r="AN33" i="6"/>
  <c r="AO32" i="6"/>
  <c r="AN32" i="6"/>
  <c r="AO31" i="6"/>
  <c r="AN31" i="6"/>
  <c r="AO30" i="6"/>
  <c r="AN30" i="6"/>
  <c r="AO29" i="6"/>
  <c r="AN29" i="6"/>
  <c r="AO28" i="6"/>
  <c r="AN28" i="6"/>
  <c r="AM23" i="7"/>
  <c r="AL23" i="7"/>
  <c r="AK23" i="7"/>
  <c r="AJ23" i="7"/>
  <c r="AI23" i="7"/>
  <c r="AH23" i="7"/>
  <c r="AG23" i="7"/>
  <c r="AF23" i="7"/>
  <c r="AE23" i="7"/>
  <c r="AD23" i="7"/>
  <c r="AC23" i="7"/>
  <c r="AB23" i="7"/>
  <c r="AA23" i="7"/>
  <c r="Y25" i="31" s="1"/>
  <c r="Z23" i="7"/>
  <c r="W25" i="31" s="1"/>
  <c r="Y23" i="7"/>
  <c r="X23" i="7"/>
  <c r="W23" i="7"/>
  <c r="V23" i="7"/>
  <c r="U23" i="7"/>
  <c r="T23" i="7"/>
  <c r="S23" i="7"/>
  <c r="R23" i="7"/>
  <c r="P23" i="7"/>
  <c r="O23" i="7"/>
  <c r="N23" i="7"/>
  <c r="M23" i="7"/>
  <c r="L23" i="7"/>
  <c r="K23" i="7"/>
  <c r="J25" i="31" s="1"/>
  <c r="J23" i="7"/>
  <c r="I25" i="31" s="1"/>
  <c r="I23" i="7"/>
  <c r="H23" i="7"/>
  <c r="G23" i="7"/>
  <c r="F25" i="31" s="1"/>
  <c r="F23" i="7"/>
  <c r="E23" i="7"/>
  <c r="AM22" i="7"/>
  <c r="AL22" i="7"/>
  <c r="AK22" i="7"/>
  <c r="AJ22" i="7"/>
  <c r="AI22" i="7"/>
  <c r="AH22" i="7"/>
  <c r="AG22" i="7"/>
  <c r="AF22" i="7"/>
  <c r="AE22" i="7"/>
  <c r="AD22" i="7"/>
  <c r="AC22" i="7"/>
  <c r="AB22" i="7"/>
  <c r="AA22" i="7"/>
  <c r="Y24" i="31" s="1"/>
  <c r="Z22" i="7"/>
  <c r="W24" i="31" s="1"/>
  <c r="X24" i="31" s="1"/>
  <c r="Y22" i="7"/>
  <c r="X22" i="7"/>
  <c r="W22" i="7"/>
  <c r="V22" i="7"/>
  <c r="U22" i="7"/>
  <c r="T22" i="7"/>
  <c r="S22" i="7"/>
  <c r="R22" i="7"/>
  <c r="P22" i="7"/>
  <c r="O22" i="7"/>
  <c r="N22" i="7"/>
  <c r="M22" i="7"/>
  <c r="L22" i="7"/>
  <c r="K22" i="7"/>
  <c r="J24" i="31" s="1"/>
  <c r="J22" i="7"/>
  <c r="I24" i="31" s="1"/>
  <c r="I22" i="7"/>
  <c r="H22" i="7"/>
  <c r="G22" i="7"/>
  <c r="F24" i="31" s="1"/>
  <c r="F22" i="7"/>
  <c r="E22" i="7"/>
  <c r="AM21" i="7"/>
  <c r="AL21" i="7"/>
  <c r="AK21" i="7"/>
  <c r="AJ21" i="7"/>
  <c r="AI21" i="7"/>
  <c r="AH21" i="7"/>
  <c r="AG21" i="7"/>
  <c r="AF21" i="7"/>
  <c r="AE21" i="7"/>
  <c r="AD21" i="7"/>
  <c r="AC21" i="7"/>
  <c r="AB21" i="7"/>
  <c r="AA21" i="7"/>
  <c r="Y23" i="31" s="1"/>
  <c r="Z21" i="7"/>
  <c r="W23" i="31" s="1"/>
  <c r="X23" i="31" s="1"/>
  <c r="Y21" i="7"/>
  <c r="X21" i="7"/>
  <c r="W21" i="7"/>
  <c r="V21" i="7"/>
  <c r="U21" i="7"/>
  <c r="T21" i="7"/>
  <c r="S21" i="7"/>
  <c r="R21" i="7"/>
  <c r="P21" i="7"/>
  <c r="O21" i="7"/>
  <c r="N21" i="7"/>
  <c r="M21" i="7"/>
  <c r="L21" i="7"/>
  <c r="K21" i="7"/>
  <c r="J23" i="31" s="1"/>
  <c r="J21" i="7"/>
  <c r="I23" i="31" s="1"/>
  <c r="I21" i="7"/>
  <c r="H21" i="7"/>
  <c r="G21" i="7"/>
  <c r="F23" i="31" s="1"/>
  <c r="F21" i="7"/>
  <c r="E21" i="7"/>
  <c r="AM20" i="7"/>
  <c r="AL20" i="7"/>
  <c r="AK20" i="7"/>
  <c r="AJ20" i="7"/>
  <c r="AI20" i="7"/>
  <c r="AH20" i="7"/>
  <c r="AG20" i="7"/>
  <c r="AF20" i="7"/>
  <c r="AE20" i="7"/>
  <c r="AD20" i="7"/>
  <c r="AC20" i="7"/>
  <c r="AB20" i="7"/>
  <c r="AA20" i="7"/>
  <c r="Y22" i="31" s="1"/>
  <c r="Z20" i="7"/>
  <c r="W22" i="31" s="1"/>
  <c r="X22" i="31" s="1"/>
  <c r="Y20" i="7"/>
  <c r="X20" i="7"/>
  <c r="W20" i="7"/>
  <c r="V20" i="7"/>
  <c r="U20" i="7"/>
  <c r="T20" i="7"/>
  <c r="S20" i="7"/>
  <c r="R20" i="7"/>
  <c r="P20" i="7"/>
  <c r="O20" i="7"/>
  <c r="N20" i="7"/>
  <c r="M20" i="7"/>
  <c r="L20" i="7"/>
  <c r="K20" i="7"/>
  <c r="J22" i="31" s="1"/>
  <c r="J20" i="7"/>
  <c r="I22" i="31" s="1"/>
  <c r="I20" i="7"/>
  <c r="H20" i="7"/>
  <c r="G20" i="7"/>
  <c r="F22" i="31" s="1"/>
  <c r="F20" i="7"/>
  <c r="E20" i="7"/>
  <c r="AM19" i="7"/>
  <c r="AL19" i="7"/>
  <c r="AK19" i="7"/>
  <c r="AJ19" i="7"/>
  <c r="AI19" i="7"/>
  <c r="AH19" i="7"/>
  <c r="AG19" i="7"/>
  <c r="AF19" i="7"/>
  <c r="AE19" i="7"/>
  <c r="AD19" i="7"/>
  <c r="AC19" i="7"/>
  <c r="AB19" i="7"/>
  <c r="AA19" i="7"/>
  <c r="Y21" i="31" s="1"/>
  <c r="Z19" i="7"/>
  <c r="W21" i="31" s="1"/>
  <c r="X21" i="31" s="1"/>
  <c r="Y19" i="7"/>
  <c r="X19" i="7"/>
  <c r="W19" i="7"/>
  <c r="V19" i="7"/>
  <c r="U19" i="7"/>
  <c r="T19" i="7"/>
  <c r="S19" i="7"/>
  <c r="R19" i="7"/>
  <c r="P19" i="7"/>
  <c r="O19" i="7"/>
  <c r="N19" i="7"/>
  <c r="M19" i="7"/>
  <c r="L19" i="7"/>
  <c r="K19" i="7"/>
  <c r="J21" i="31" s="1"/>
  <c r="J19" i="7"/>
  <c r="I21" i="31" s="1"/>
  <c r="I19" i="7"/>
  <c r="H19" i="7"/>
  <c r="G19" i="7"/>
  <c r="F21" i="31" s="1"/>
  <c r="F19" i="7"/>
  <c r="E19" i="7"/>
  <c r="AM18" i="7"/>
  <c r="AL18" i="7"/>
  <c r="AK18" i="7"/>
  <c r="AJ18" i="7"/>
  <c r="AI18" i="7"/>
  <c r="AH18" i="7"/>
  <c r="AG18" i="7"/>
  <c r="AF18" i="7"/>
  <c r="AE18" i="7"/>
  <c r="AD18" i="7"/>
  <c r="AC18" i="7"/>
  <c r="AB18" i="7"/>
  <c r="AA18" i="7"/>
  <c r="Y20" i="31" s="1"/>
  <c r="Z18" i="7"/>
  <c r="W20" i="31" s="1"/>
  <c r="X20" i="31" s="1"/>
  <c r="Y18" i="7"/>
  <c r="X18" i="7"/>
  <c r="W18" i="7"/>
  <c r="V18" i="7"/>
  <c r="U18" i="7"/>
  <c r="T18" i="7"/>
  <c r="S18" i="7"/>
  <c r="R18" i="7"/>
  <c r="P18" i="7"/>
  <c r="O18" i="7"/>
  <c r="N18" i="7"/>
  <c r="M18" i="7"/>
  <c r="L18" i="7"/>
  <c r="K18" i="7"/>
  <c r="J20" i="31" s="1"/>
  <c r="J18" i="7"/>
  <c r="I20" i="31" s="1"/>
  <c r="I18" i="7"/>
  <c r="H18" i="7"/>
  <c r="G18" i="7"/>
  <c r="F20" i="31" s="1"/>
  <c r="F18" i="7"/>
  <c r="E18" i="7"/>
  <c r="AM17" i="7"/>
  <c r="AL17" i="7"/>
  <c r="AK17" i="7"/>
  <c r="AJ17" i="7"/>
  <c r="AI17" i="7"/>
  <c r="AH17" i="7"/>
  <c r="AG17" i="7"/>
  <c r="AF17" i="7"/>
  <c r="AE17" i="7"/>
  <c r="AD17" i="7"/>
  <c r="AC17" i="7"/>
  <c r="AB17" i="7"/>
  <c r="AA17" i="7"/>
  <c r="Y19" i="31" s="1"/>
  <c r="Z17" i="7"/>
  <c r="W19" i="31" s="1"/>
  <c r="X19" i="31" s="1"/>
  <c r="Y17" i="7"/>
  <c r="X17" i="7"/>
  <c r="W17" i="7"/>
  <c r="V17" i="7"/>
  <c r="U17" i="7"/>
  <c r="T17" i="7"/>
  <c r="S17" i="7"/>
  <c r="R17" i="7"/>
  <c r="P17" i="7"/>
  <c r="O17" i="7"/>
  <c r="N17" i="7"/>
  <c r="M17" i="7"/>
  <c r="L17" i="7"/>
  <c r="K17" i="7"/>
  <c r="J19" i="31" s="1"/>
  <c r="J17" i="7"/>
  <c r="I19" i="31" s="1"/>
  <c r="I17" i="7"/>
  <c r="H17" i="7"/>
  <c r="G17" i="7"/>
  <c r="F19" i="31" s="1"/>
  <c r="F17" i="7"/>
  <c r="E17" i="7"/>
  <c r="AM16" i="7"/>
  <c r="AL16" i="7"/>
  <c r="AK16" i="7"/>
  <c r="AJ16" i="7"/>
  <c r="AI16" i="7"/>
  <c r="AH16" i="7"/>
  <c r="AG16" i="7"/>
  <c r="AF16" i="7"/>
  <c r="AE16" i="7"/>
  <c r="AD16" i="7"/>
  <c r="AC16" i="7"/>
  <c r="AB16" i="7"/>
  <c r="AA16" i="7"/>
  <c r="Y18" i="31" s="1"/>
  <c r="Z16" i="7"/>
  <c r="W18" i="31" s="1"/>
  <c r="X18" i="31" s="1"/>
  <c r="Y16" i="7"/>
  <c r="X16" i="7"/>
  <c r="W16" i="7"/>
  <c r="V16" i="7"/>
  <c r="U16" i="7"/>
  <c r="T16" i="7"/>
  <c r="S16" i="7"/>
  <c r="R16" i="7"/>
  <c r="P16" i="7"/>
  <c r="O16" i="7"/>
  <c r="N16" i="7"/>
  <c r="M16" i="7"/>
  <c r="L16" i="7"/>
  <c r="K16" i="7"/>
  <c r="J16" i="7"/>
  <c r="I16" i="7"/>
  <c r="H16" i="7"/>
  <c r="G16" i="7"/>
  <c r="F18" i="31" s="1"/>
  <c r="F16" i="7"/>
  <c r="E16" i="7"/>
  <c r="AM15" i="7"/>
  <c r="AL15" i="7"/>
  <c r="AK15" i="7"/>
  <c r="AJ15" i="7"/>
  <c r="AI15" i="7"/>
  <c r="AH15" i="7"/>
  <c r="AF17" i="31" s="1"/>
  <c r="AK17" i="31" s="1"/>
  <c r="AG15" i="7"/>
  <c r="AF15" i="7"/>
  <c r="AE15" i="7"/>
  <c r="AD15" i="7"/>
  <c r="AC15" i="7"/>
  <c r="AB15" i="7"/>
  <c r="AA15" i="7"/>
  <c r="Y17" i="31" s="1"/>
  <c r="Z15" i="7"/>
  <c r="W17" i="31" s="1"/>
  <c r="Y15" i="7"/>
  <c r="X15" i="7"/>
  <c r="W15" i="7"/>
  <c r="V15" i="7"/>
  <c r="U15" i="7"/>
  <c r="U17" i="31" s="1"/>
  <c r="X17" i="31" s="1"/>
  <c r="T15" i="7"/>
  <c r="S15" i="7"/>
  <c r="R15" i="7"/>
  <c r="P15" i="7"/>
  <c r="O15" i="7"/>
  <c r="N15" i="7"/>
  <c r="M15" i="7"/>
  <c r="L15" i="7"/>
  <c r="K15" i="7"/>
  <c r="J17" i="31" s="1"/>
  <c r="J15" i="7"/>
  <c r="I17" i="31" s="1"/>
  <c r="I15" i="7"/>
  <c r="H15" i="7"/>
  <c r="G15" i="7"/>
  <c r="F17" i="31" s="1"/>
  <c r="F15" i="7"/>
  <c r="E15" i="7"/>
  <c r="AM14" i="7"/>
  <c r="AL14" i="7"/>
  <c r="AK14" i="7"/>
  <c r="AJ14" i="7"/>
  <c r="AI14" i="7"/>
  <c r="AH14" i="7"/>
  <c r="AG14" i="7"/>
  <c r="AF14" i="7"/>
  <c r="AE14" i="7"/>
  <c r="AD14" i="7"/>
  <c r="AC14" i="7"/>
  <c r="AB14" i="7"/>
  <c r="AA14" i="7"/>
  <c r="Y16" i="31" s="1"/>
  <c r="Z14" i="7"/>
  <c r="W16" i="31" s="1"/>
  <c r="X16" i="31" s="1"/>
  <c r="Y14" i="7"/>
  <c r="X14" i="7"/>
  <c r="W14" i="7"/>
  <c r="V14" i="7"/>
  <c r="U14" i="7"/>
  <c r="T14" i="7"/>
  <c r="S14" i="7"/>
  <c r="R14" i="7"/>
  <c r="Q14" i="7"/>
  <c r="Q16" i="31" s="1"/>
  <c r="R16" i="31" s="1"/>
  <c r="P14" i="7"/>
  <c r="O14" i="7"/>
  <c r="N14" i="7"/>
  <c r="M14" i="7"/>
  <c r="L14" i="7"/>
  <c r="K14" i="7"/>
  <c r="J14" i="7"/>
  <c r="I14" i="7"/>
  <c r="H14" i="7"/>
  <c r="G14" i="7"/>
  <c r="F16" i="31" s="1"/>
  <c r="F14" i="7"/>
  <c r="E14" i="7"/>
  <c r="AM13" i="7"/>
  <c r="AL13" i="7"/>
  <c r="AK13" i="7"/>
  <c r="AJ13" i="7"/>
  <c r="AI13" i="7"/>
  <c r="AH13" i="7"/>
  <c r="AG13" i="7"/>
  <c r="AF13" i="7"/>
  <c r="AE13" i="7"/>
  <c r="AD13" i="7"/>
  <c r="AC13" i="7"/>
  <c r="AB13" i="7"/>
  <c r="AA13" i="7"/>
  <c r="Y15" i="31" s="1"/>
  <c r="Z13" i="7"/>
  <c r="W15" i="31" s="1"/>
  <c r="X15" i="31" s="1"/>
  <c r="Y13" i="7"/>
  <c r="X13" i="7"/>
  <c r="W13" i="7"/>
  <c r="V13" i="7"/>
  <c r="U13" i="7"/>
  <c r="T13" i="7"/>
  <c r="S13" i="7"/>
  <c r="R13" i="7"/>
  <c r="P13" i="7"/>
  <c r="O13" i="7"/>
  <c r="N13" i="7"/>
  <c r="M13" i="7"/>
  <c r="L13" i="7"/>
  <c r="K13" i="7"/>
  <c r="J13" i="7"/>
  <c r="I13" i="7"/>
  <c r="H13" i="7"/>
  <c r="G13" i="7"/>
  <c r="F15" i="31" s="1"/>
  <c r="F13" i="7"/>
  <c r="E13" i="7"/>
  <c r="AO21" i="6"/>
  <c r="AN21" i="6"/>
  <c r="AO20" i="6"/>
  <c r="AN20" i="6"/>
  <c r="AO19" i="6"/>
  <c r="AN19" i="6"/>
  <c r="AO18" i="6"/>
  <c r="AN18" i="6"/>
  <c r="AO17" i="6"/>
  <c r="AN17" i="6"/>
  <c r="AO16" i="6"/>
  <c r="AN16" i="6"/>
  <c r="AO15" i="6"/>
  <c r="AN15" i="6"/>
  <c r="AO14" i="6"/>
  <c r="AN14" i="6"/>
  <c r="AO13" i="6"/>
  <c r="AN13" i="6"/>
  <c r="AM12" i="7"/>
  <c r="AL12" i="7"/>
  <c r="AK12" i="7"/>
  <c r="AJ12" i="7"/>
  <c r="AI12" i="7"/>
  <c r="AH12" i="7"/>
  <c r="AG12" i="7"/>
  <c r="AF12" i="7"/>
  <c r="AE12" i="7"/>
  <c r="AD12" i="7"/>
  <c r="AC12" i="7"/>
  <c r="AB12" i="7"/>
  <c r="AA12" i="7"/>
  <c r="Y14" i="31" s="1"/>
  <c r="Z12" i="7"/>
  <c r="W14" i="31" s="1"/>
  <c r="X14" i="31" s="1"/>
  <c r="Y12" i="7"/>
  <c r="X12" i="7"/>
  <c r="W12" i="7"/>
  <c r="V12" i="7"/>
  <c r="U12" i="7"/>
  <c r="T12" i="7"/>
  <c r="S12" i="7"/>
  <c r="R12" i="7"/>
  <c r="P12" i="7"/>
  <c r="O12" i="7"/>
  <c r="N12" i="7"/>
  <c r="M12" i="7"/>
  <c r="L12" i="7"/>
  <c r="K12" i="7"/>
  <c r="J14" i="31" s="1"/>
  <c r="J12" i="7"/>
  <c r="I14" i="31" s="1"/>
  <c r="I12" i="7"/>
  <c r="H12" i="7"/>
  <c r="G12" i="7"/>
  <c r="F14" i="31" s="1"/>
  <c r="F12" i="7"/>
  <c r="E12" i="7"/>
  <c r="AM11" i="7"/>
  <c r="AL11" i="7"/>
  <c r="AK11" i="7"/>
  <c r="AJ11" i="7"/>
  <c r="AI11" i="7"/>
  <c r="AH11" i="7"/>
  <c r="AG11" i="7"/>
  <c r="AF11" i="7"/>
  <c r="AE11" i="7"/>
  <c r="AD11" i="7"/>
  <c r="AC11" i="7"/>
  <c r="AB11" i="7"/>
  <c r="AA11" i="7"/>
  <c r="Y13" i="31" s="1"/>
  <c r="Z11" i="7"/>
  <c r="W13" i="31" s="1"/>
  <c r="Y11" i="7"/>
  <c r="X11" i="7"/>
  <c r="W11" i="7"/>
  <c r="V11" i="7"/>
  <c r="U11" i="7"/>
  <c r="T11" i="7"/>
  <c r="S11" i="7"/>
  <c r="R11" i="7"/>
  <c r="Q11" i="7"/>
  <c r="Q13" i="31" s="1"/>
  <c r="R13" i="31" s="1"/>
  <c r="P11" i="7"/>
  <c r="O11" i="7"/>
  <c r="N11" i="7"/>
  <c r="M11" i="7"/>
  <c r="L11" i="7"/>
  <c r="K11" i="7"/>
  <c r="J11" i="7"/>
  <c r="I11" i="7"/>
  <c r="H11" i="7"/>
  <c r="G11" i="7"/>
  <c r="F13" i="31" s="1"/>
  <c r="F11" i="7"/>
  <c r="E11" i="7"/>
  <c r="AM10" i="7"/>
  <c r="AL10" i="7"/>
  <c r="AK10" i="7"/>
  <c r="AJ10" i="7"/>
  <c r="AI10" i="7"/>
  <c r="AH10" i="7"/>
  <c r="AG10" i="7"/>
  <c r="AF10" i="7"/>
  <c r="AE10" i="7"/>
  <c r="AD10" i="7"/>
  <c r="AC10" i="7"/>
  <c r="AB10" i="7"/>
  <c r="AA10" i="7"/>
  <c r="Y12" i="31" s="1"/>
  <c r="Z10" i="7"/>
  <c r="W12" i="31" s="1"/>
  <c r="X12" i="31" s="1"/>
  <c r="Y10" i="7"/>
  <c r="X10" i="7"/>
  <c r="W10" i="7"/>
  <c r="V10" i="7"/>
  <c r="U10" i="7"/>
  <c r="T10" i="7"/>
  <c r="S10" i="7"/>
  <c r="R10" i="7"/>
  <c r="P10" i="7"/>
  <c r="O10" i="7"/>
  <c r="N10" i="7"/>
  <c r="M10" i="7"/>
  <c r="L10" i="7"/>
  <c r="K10" i="7"/>
  <c r="J10" i="7"/>
  <c r="I10" i="7"/>
  <c r="H10" i="7"/>
  <c r="G10" i="7"/>
  <c r="F12" i="31" s="1"/>
  <c r="F10" i="7"/>
  <c r="E10" i="7"/>
  <c r="AM9" i="7"/>
  <c r="AL9" i="7"/>
  <c r="AK9" i="7"/>
  <c r="AJ9" i="7"/>
  <c r="AI9" i="7"/>
  <c r="AH9" i="7"/>
  <c r="AG9" i="7"/>
  <c r="AF9" i="7"/>
  <c r="AE9" i="7"/>
  <c r="AD9" i="7"/>
  <c r="AC9" i="7"/>
  <c r="AB9" i="7"/>
  <c r="AA9" i="7"/>
  <c r="Y11" i="31" s="1"/>
  <c r="Z9" i="7"/>
  <c r="W11" i="31" s="1"/>
  <c r="X11" i="31" s="1"/>
  <c r="Y9" i="7"/>
  <c r="X9" i="7"/>
  <c r="W9" i="7"/>
  <c r="V9" i="7"/>
  <c r="U9" i="7"/>
  <c r="T9" i="7"/>
  <c r="S9" i="7"/>
  <c r="R9" i="7"/>
  <c r="P9" i="7"/>
  <c r="O9" i="7"/>
  <c r="N9" i="7"/>
  <c r="M9" i="7"/>
  <c r="L9" i="7"/>
  <c r="K9" i="7"/>
  <c r="J9" i="7"/>
  <c r="I9" i="7"/>
  <c r="H9" i="7"/>
  <c r="G9" i="7"/>
  <c r="F11" i="31" s="1"/>
  <c r="F9" i="7"/>
  <c r="E9" i="7"/>
  <c r="AM8" i="7"/>
  <c r="AL8" i="7"/>
  <c r="AK8" i="7"/>
  <c r="AJ8" i="7"/>
  <c r="AI8" i="7"/>
  <c r="AH8" i="7"/>
  <c r="AG8" i="7"/>
  <c r="AF8" i="7"/>
  <c r="AD10" i="31" s="1"/>
  <c r="AK10" i="31" s="1"/>
  <c r="AE8" i="7"/>
  <c r="AB10" i="31" s="1"/>
  <c r="AD8" i="7"/>
  <c r="AC8" i="7"/>
  <c r="AB8" i="7"/>
  <c r="AA8" i="7"/>
  <c r="Y10" i="31" s="1"/>
  <c r="Z8" i="7"/>
  <c r="W10" i="31" s="1"/>
  <c r="X10" i="31" s="1"/>
  <c r="Y8" i="7"/>
  <c r="X8" i="7"/>
  <c r="W8" i="7"/>
  <c r="V8" i="7"/>
  <c r="U8" i="7"/>
  <c r="T8" i="7"/>
  <c r="S8" i="7"/>
  <c r="R8" i="7"/>
  <c r="P8" i="7"/>
  <c r="O8" i="7"/>
  <c r="N8" i="7"/>
  <c r="M8" i="7"/>
  <c r="L8" i="7"/>
  <c r="K8" i="7"/>
  <c r="J8" i="7"/>
  <c r="I8" i="7"/>
  <c r="H8" i="7"/>
  <c r="G8" i="7"/>
  <c r="F10" i="31" s="1"/>
  <c r="F8" i="7"/>
  <c r="E8" i="7"/>
  <c r="Q5" i="7"/>
  <c r="Q7" i="31" s="1"/>
  <c r="P5" i="7"/>
  <c r="AC92" i="31" l="1"/>
  <c r="G44" i="31"/>
  <c r="AA44" i="31"/>
  <c r="AC44" i="31" s="1"/>
  <c r="AA11" i="31"/>
  <c r="AC11" i="31" s="1"/>
  <c r="G11" i="31"/>
  <c r="K11" i="31" s="1"/>
  <c r="G21" i="31"/>
  <c r="K21" i="31" s="1"/>
  <c r="AA21" i="31"/>
  <c r="AC21" i="31" s="1"/>
  <c r="G25" i="31"/>
  <c r="K25" i="31" s="1"/>
  <c r="AA25" i="31"/>
  <c r="AC25" i="31" s="1"/>
  <c r="G33" i="31"/>
  <c r="K33" i="31" s="1"/>
  <c r="B29" i="26" s="1"/>
  <c r="I129" i="26" s="1"/>
  <c r="AA33" i="31"/>
  <c r="G37" i="31"/>
  <c r="AA37" i="31"/>
  <c r="G41" i="31"/>
  <c r="K41" i="31" s="1"/>
  <c r="B37" i="26" s="1"/>
  <c r="I137" i="26" s="1"/>
  <c r="AA41" i="31"/>
  <c r="AC41" i="31" s="1"/>
  <c r="G45" i="31"/>
  <c r="K45" i="31" s="1"/>
  <c r="AA45" i="31"/>
  <c r="G49" i="31"/>
  <c r="AA49" i="31"/>
  <c r="AC49" i="31" s="1"/>
  <c r="G53" i="31"/>
  <c r="K53" i="31" s="1"/>
  <c r="B49" i="26" s="1"/>
  <c r="I149" i="26" s="1"/>
  <c r="AA53" i="31"/>
  <c r="AC53" i="31" s="1"/>
  <c r="G36" i="31"/>
  <c r="K36" i="31" s="1"/>
  <c r="B32" i="26" s="1"/>
  <c r="I132" i="26" s="1"/>
  <c r="AA36" i="31"/>
  <c r="AC36" i="31" s="1"/>
  <c r="F32" i="26" s="1"/>
  <c r="G17" i="31"/>
  <c r="K17" i="31" s="1"/>
  <c r="AL17" i="31" s="1"/>
  <c r="AA17" i="31"/>
  <c r="G27" i="31"/>
  <c r="K27" i="31" s="1"/>
  <c r="AA27" i="31"/>
  <c r="AC27" i="31" s="1"/>
  <c r="G12" i="31"/>
  <c r="K12" i="31" s="1"/>
  <c r="AA12" i="31"/>
  <c r="AC12" i="31" s="1"/>
  <c r="G18" i="31"/>
  <c r="K18" i="31" s="1"/>
  <c r="AA18" i="31"/>
  <c r="AC18" i="31" s="1"/>
  <c r="G22" i="31"/>
  <c r="K22" i="31" s="1"/>
  <c r="AA22" i="31"/>
  <c r="AC22" i="31" s="1"/>
  <c r="G28" i="31"/>
  <c r="K28" i="31" s="1"/>
  <c r="AA28" i="31"/>
  <c r="AC28" i="31" s="1"/>
  <c r="G32" i="31"/>
  <c r="K32" i="31" s="1"/>
  <c r="B28" i="26" s="1"/>
  <c r="I128" i="26" s="1"/>
  <c r="AA32" i="31"/>
  <c r="AC32" i="31" s="1"/>
  <c r="G40" i="31"/>
  <c r="K40" i="31" s="1"/>
  <c r="B36" i="26" s="1"/>
  <c r="I136" i="26" s="1"/>
  <c r="AA40" i="31"/>
  <c r="G52" i="31"/>
  <c r="K52" i="31" s="1"/>
  <c r="B48" i="26" s="1"/>
  <c r="I148" i="26" s="1"/>
  <c r="AA52" i="31"/>
  <c r="AC52" i="31" s="1"/>
  <c r="F48" i="26" s="1"/>
  <c r="G38" i="31"/>
  <c r="K38" i="31" s="1"/>
  <c r="B34" i="26" s="1"/>
  <c r="I134" i="26" s="1"/>
  <c r="AA38" i="31"/>
  <c r="AC38" i="31" s="1"/>
  <c r="G42" i="31"/>
  <c r="K42" i="31" s="1"/>
  <c r="B38" i="26" s="1"/>
  <c r="I138" i="26" s="1"/>
  <c r="AA42" i="31"/>
  <c r="AC42" i="31" s="1"/>
  <c r="F38" i="26" s="1"/>
  <c r="J138" i="26" s="1"/>
  <c r="G19" i="31"/>
  <c r="K19" i="31" s="1"/>
  <c r="AA19" i="31"/>
  <c r="AC19" i="31" s="1"/>
  <c r="G23" i="31"/>
  <c r="K23" i="31" s="1"/>
  <c r="AA23" i="31"/>
  <c r="AC23" i="31" s="1"/>
  <c r="G29" i="31"/>
  <c r="K29" i="31" s="1"/>
  <c r="AA29" i="31"/>
  <c r="AC29" i="31" s="1"/>
  <c r="G30" i="31"/>
  <c r="K30" i="31" s="1"/>
  <c r="B26" i="26" s="1"/>
  <c r="AA30" i="31"/>
  <c r="AC30" i="31" s="1"/>
  <c r="AC40" i="31"/>
  <c r="F36" i="26" s="1"/>
  <c r="K44" i="31"/>
  <c r="B40" i="26" s="1"/>
  <c r="I140" i="26" s="1"/>
  <c r="G48" i="31"/>
  <c r="K48" i="31" s="1"/>
  <c r="AA48" i="31"/>
  <c r="AC48" i="31" s="1"/>
  <c r="F44" i="26" s="1"/>
  <c r="J144" i="26" s="1"/>
  <c r="G34" i="31"/>
  <c r="K34" i="31" s="1"/>
  <c r="B30" i="26" s="1"/>
  <c r="I130" i="26" s="1"/>
  <c r="AA34" i="31"/>
  <c r="AC34" i="31" s="1"/>
  <c r="G50" i="31"/>
  <c r="K50" i="31" s="1"/>
  <c r="B46" i="26" s="1"/>
  <c r="I146" i="26" s="1"/>
  <c r="AA50" i="31"/>
  <c r="AC50" i="31" s="1"/>
  <c r="F46" i="26" s="1"/>
  <c r="G54" i="31"/>
  <c r="K54" i="31" s="1"/>
  <c r="B50" i="26" s="1"/>
  <c r="I150" i="26" s="1"/>
  <c r="AA54" i="31"/>
  <c r="AC54" i="31" s="1"/>
  <c r="AC17" i="31"/>
  <c r="G31" i="31"/>
  <c r="K31" i="31" s="1"/>
  <c r="AA31" i="31"/>
  <c r="AC31" i="31" s="1"/>
  <c r="F27" i="26" s="1"/>
  <c r="G35" i="31"/>
  <c r="K35" i="31" s="1"/>
  <c r="B31" i="26" s="1"/>
  <c r="I131" i="26" s="1"/>
  <c r="AA35" i="31"/>
  <c r="AC35" i="31" s="1"/>
  <c r="G39" i="31"/>
  <c r="K39" i="31" s="1"/>
  <c r="B35" i="26" s="1"/>
  <c r="I135" i="26" s="1"/>
  <c r="AA39" i="31"/>
  <c r="AC39" i="31" s="1"/>
  <c r="G43" i="31"/>
  <c r="K43" i="31" s="1"/>
  <c r="B39" i="26" s="1"/>
  <c r="I139" i="26" s="1"/>
  <c r="AA43" i="31"/>
  <c r="AC43" i="31" s="1"/>
  <c r="G47" i="31"/>
  <c r="K47" i="31" s="1"/>
  <c r="B43" i="26" s="1"/>
  <c r="I143" i="26" s="1"/>
  <c r="AA47" i="31"/>
  <c r="AC47" i="31" s="1"/>
  <c r="G51" i="31"/>
  <c r="K51" i="31" s="1"/>
  <c r="B47" i="26" s="1"/>
  <c r="I147" i="26" s="1"/>
  <c r="AA51" i="31"/>
  <c r="AC51" i="31" s="1"/>
  <c r="G55" i="31"/>
  <c r="K55" i="31" s="1"/>
  <c r="B51" i="26" s="1"/>
  <c r="I151" i="26" s="1"/>
  <c r="AA55" i="31"/>
  <c r="AC55" i="31" s="1"/>
  <c r="F51" i="26" s="1"/>
  <c r="G14" i="31"/>
  <c r="K14" i="31" s="1"/>
  <c r="AA14" i="31"/>
  <c r="AC14" i="31" s="1"/>
  <c r="G15" i="31"/>
  <c r="K15" i="31" s="1"/>
  <c r="AA15" i="31"/>
  <c r="AC15" i="31" s="1"/>
  <c r="G46" i="31"/>
  <c r="K46" i="31" s="1"/>
  <c r="B42" i="26" s="1"/>
  <c r="I142" i="26" s="1"/>
  <c r="AA46" i="31"/>
  <c r="AC46" i="31" s="1"/>
  <c r="G13" i="31"/>
  <c r="K13" i="31" s="1"/>
  <c r="AA13" i="31"/>
  <c r="AC13" i="31" s="1"/>
  <c r="G10" i="31"/>
  <c r="K10" i="31" s="1"/>
  <c r="AA10" i="31"/>
  <c r="AC10" i="31" s="1"/>
  <c r="G16" i="31"/>
  <c r="K16" i="31" s="1"/>
  <c r="AA16" i="31"/>
  <c r="AC16" i="31" s="1"/>
  <c r="G20" i="31"/>
  <c r="K20" i="31" s="1"/>
  <c r="AA20" i="31"/>
  <c r="AC20" i="31" s="1"/>
  <c r="G24" i="31"/>
  <c r="K24" i="31" s="1"/>
  <c r="AA24" i="31"/>
  <c r="AC24" i="31" s="1"/>
  <c r="G26" i="31"/>
  <c r="K26" i="31" s="1"/>
  <c r="AA26" i="31"/>
  <c r="AC26" i="31" s="1"/>
  <c r="AL26" i="31" s="1"/>
  <c r="AC89" i="31"/>
  <c r="AC33" i="31"/>
  <c r="F29" i="26" s="1"/>
  <c r="K37" i="31"/>
  <c r="B33" i="26" s="1"/>
  <c r="I133" i="26" s="1"/>
  <c r="AC37" i="31"/>
  <c r="F33" i="26" s="1"/>
  <c r="AC45" i="31"/>
  <c r="F41" i="26" s="1"/>
  <c r="K49" i="31"/>
  <c r="B45" i="26" s="1"/>
  <c r="I145" i="26" s="1"/>
  <c r="C40" i="26"/>
  <c r="C46" i="26"/>
  <c r="C26" i="26"/>
  <c r="C27" i="26"/>
  <c r="C28" i="26"/>
  <c r="C29" i="26"/>
  <c r="G27" i="26"/>
  <c r="D38" i="26"/>
  <c r="E38" i="26" s="1"/>
  <c r="D42" i="26"/>
  <c r="E42" i="26" s="1"/>
  <c r="D50" i="26"/>
  <c r="E50" i="26" s="1"/>
  <c r="D48" i="26"/>
  <c r="E48" i="26" s="1"/>
  <c r="D37" i="26"/>
  <c r="E37" i="26" s="1"/>
  <c r="D41" i="26"/>
  <c r="E41" i="26" s="1"/>
  <c r="D45" i="26"/>
  <c r="E45" i="26" s="1"/>
  <c r="D49" i="26"/>
  <c r="E49" i="26" s="1"/>
  <c r="D31" i="26"/>
  <c r="E31" i="26" s="1"/>
  <c r="G51" i="26"/>
  <c r="D34" i="26"/>
  <c r="E34" i="26" s="1"/>
  <c r="D35" i="26"/>
  <c r="E35" i="26" s="1"/>
  <c r="D27" i="26"/>
  <c r="E27" i="26" s="1"/>
  <c r="D33" i="26"/>
  <c r="E33" i="26" s="1"/>
  <c r="D32" i="26"/>
  <c r="E32" i="26" s="1"/>
  <c r="C36" i="26"/>
  <c r="D36" i="26"/>
  <c r="E36" i="26" s="1"/>
  <c r="G26" i="26"/>
  <c r="G29" i="26"/>
  <c r="G30" i="26"/>
  <c r="D28" i="26"/>
  <c r="E28" i="26" s="1"/>
  <c r="AN62" i="7"/>
  <c r="D30" i="26"/>
  <c r="E30" i="26" s="1"/>
  <c r="D26" i="26"/>
  <c r="E26" i="26" s="1"/>
  <c r="D29" i="26"/>
  <c r="E29" i="26" s="1"/>
  <c r="C30" i="26"/>
  <c r="AO59" i="7"/>
  <c r="AN66" i="7"/>
  <c r="AO67" i="7"/>
  <c r="AN70" i="7"/>
  <c r="AN74" i="7"/>
  <c r="AO75" i="7"/>
  <c r="AN78" i="7"/>
  <c r="AO83" i="7"/>
  <c r="AO62" i="7"/>
  <c r="AN67" i="7"/>
  <c r="AN75" i="7"/>
  <c r="AO60" i="7"/>
  <c r="AO68" i="7"/>
  <c r="AO76" i="7"/>
  <c r="AO84" i="7"/>
  <c r="AO41" i="7"/>
  <c r="AO45" i="7"/>
  <c r="AO49" i="7"/>
  <c r="AN52" i="7"/>
  <c r="AO57" i="7"/>
  <c r="AO61" i="7"/>
  <c r="AO65" i="7"/>
  <c r="AN68" i="7"/>
  <c r="AO69" i="7"/>
  <c r="AO73" i="7"/>
  <c r="AN76" i="7"/>
  <c r="AO77" i="7"/>
  <c r="AO81" i="7"/>
  <c r="AO85" i="7"/>
  <c r="AN65" i="7"/>
  <c r="AN69" i="7"/>
  <c r="AN73" i="7"/>
  <c r="AN77" i="7"/>
  <c r="AO54" i="7"/>
  <c r="AO58" i="7"/>
  <c r="AO66" i="7"/>
  <c r="AO70" i="7"/>
  <c r="AO74" i="7"/>
  <c r="AO78" i="7"/>
  <c r="AO82" i="7"/>
  <c r="AO86" i="7"/>
  <c r="AO34" i="7"/>
  <c r="AN55" i="7"/>
  <c r="AO71" i="7"/>
  <c r="AO79" i="7"/>
  <c r="AO87" i="7"/>
  <c r="AO55" i="7"/>
  <c r="AN71" i="7"/>
  <c r="AN79" i="7"/>
  <c r="AO56" i="7"/>
  <c r="AO63" i="7"/>
  <c r="AO64" i="7"/>
  <c r="AO72" i="7"/>
  <c r="AO80" i="7"/>
  <c r="AN72" i="7"/>
  <c r="AN64" i="7"/>
  <c r="AN38" i="7"/>
  <c r="AO53" i="7"/>
  <c r="AN80" i="7"/>
  <c r="AN82" i="7"/>
  <c r="AN84" i="7"/>
  <c r="AN30" i="7"/>
  <c r="AO31" i="7"/>
  <c r="AN34" i="7"/>
  <c r="AO35" i="7"/>
  <c r="AO38" i="7"/>
  <c r="AO42" i="7"/>
  <c r="AN46" i="7"/>
  <c r="AO50" i="7"/>
  <c r="AN57" i="7"/>
  <c r="AN59" i="7"/>
  <c r="AN86" i="7"/>
  <c r="AO39" i="7"/>
  <c r="AN61" i="7"/>
  <c r="AN63" i="7"/>
  <c r="AO32" i="7"/>
  <c r="AN36" i="7"/>
  <c r="AO43" i="7"/>
  <c r="AO47" i="7"/>
  <c r="AO51" i="7"/>
  <c r="AO29" i="7"/>
  <c r="AN54" i="7"/>
  <c r="AN81" i="7"/>
  <c r="AN83" i="7"/>
  <c r="AN85" i="7"/>
  <c r="R88" i="31"/>
  <c r="AN32" i="7"/>
  <c r="AO33" i="7"/>
  <c r="AO36" i="7"/>
  <c r="AN40" i="7"/>
  <c r="AN44" i="7"/>
  <c r="AN48" i="7"/>
  <c r="AO52" i="7"/>
  <c r="AN56" i="7"/>
  <c r="AN58" i="7"/>
  <c r="AN60" i="7"/>
  <c r="AN87" i="7"/>
  <c r="AO30" i="7"/>
  <c r="AO37" i="7"/>
  <c r="AN42" i="7"/>
  <c r="AN50" i="7"/>
  <c r="K90" i="31"/>
  <c r="AN29" i="7"/>
  <c r="AO40" i="7"/>
  <c r="AO44" i="7"/>
  <c r="AO46" i="7"/>
  <c r="AO48" i="7"/>
  <c r="AO28" i="7"/>
  <c r="R89" i="31"/>
  <c r="AN31" i="7"/>
  <c r="AN33" i="7"/>
  <c r="AN35" i="7"/>
  <c r="AK87" i="31"/>
  <c r="X88" i="31"/>
  <c r="AN37" i="7"/>
  <c r="AC87" i="31"/>
  <c r="AN39" i="7"/>
  <c r="AN41" i="7"/>
  <c r="AN43" i="7"/>
  <c r="AN45" i="7"/>
  <c r="AN47" i="7"/>
  <c r="AN49" i="7"/>
  <c r="AN51" i="7"/>
  <c r="AN53" i="7"/>
  <c r="X87" i="31"/>
  <c r="AN28" i="7"/>
  <c r="X89" i="31"/>
  <c r="AK89" i="31"/>
  <c r="X92" i="31"/>
  <c r="R87" i="31"/>
  <c r="AK88" i="31"/>
  <c r="K89" i="31"/>
  <c r="AC90" i="31"/>
  <c r="AK91" i="31"/>
  <c r="X91" i="31"/>
  <c r="K87" i="31"/>
  <c r="R91" i="31"/>
  <c r="X90" i="31"/>
  <c r="AK90" i="31"/>
  <c r="K91" i="31"/>
  <c r="K88" i="31"/>
  <c r="AC88" i="31"/>
  <c r="R90" i="31"/>
  <c r="AC91" i="31"/>
  <c r="R92" i="31"/>
  <c r="AK92" i="31"/>
  <c r="K92" i="31"/>
  <c r="G1" i="26"/>
  <c r="F1" i="26"/>
  <c r="D1" i="26"/>
  <c r="C1" i="26"/>
  <c r="B1" i="26"/>
  <c r="AT35" i="3"/>
  <c r="AT34" i="3"/>
  <c r="AL21" i="31" l="1"/>
  <c r="AL16" i="31"/>
  <c r="F40" i="26"/>
  <c r="J140" i="26" s="1"/>
  <c r="AL44" i="31"/>
  <c r="AL18" i="31"/>
  <c r="AL28" i="31"/>
  <c r="AL15" i="31"/>
  <c r="AL13" i="31"/>
  <c r="AL27" i="31"/>
  <c r="AL23" i="31"/>
  <c r="F49" i="26"/>
  <c r="J149" i="26" s="1"/>
  <c r="AL53" i="31"/>
  <c r="F37" i="26"/>
  <c r="J137" i="26" s="1"/>
  <c r="AL41" i="31"/>
  <c r="J133" i="26"/>
  <c r="AL33" i="31"/>
  <c r="AL19" i="31"/>
  <c r="J148" i="26"/>
  <c r="J127" i="26"/>
  <c r="AL25" i="31"/>
  <c r="AL11" i="31"/>
  <c r="AL20" i="31"/>
  <c r="AL12" i="31"/>
  <c r="AL29" i="31"/>
  <c r="F35" i="26"/>
  <c r="J135" i="26" s="1"/>
  <c r="AL39" i="31"/>
  <c r="F30" i="26"/>
  <c r="J130" i="26" s="1"/>
  <c r="AL34" i="31"/>
  <c r="AL22" i="31"/>
  <c r="F42" i="26"/>
  <c r="J142" i="26" s="1"/>
  <c r="AL46" i="31"/>
  <c r="F47" i="26"/>
  <c r="J147" i="26" s="1"/>
  <c r="AL51" i="31"/>
  <c r="F31" i="26"/>
  <c r="J131" i="26" s="1"/>
  <c r="AL35" i="31"/>
  <c r="F43" i="26"/>
  <c r="J143" i="26" s="1"/>
  <c r="AL47" i="31"/>
  <c r="F50" i="26"/>
  <c r="J150" i="26" s="1"/>
  <c r="AL54" i="31"/>
  <c r="F26" i="26"/>
  <c r="AL30" i="31"/>
  <c r="F28" i="26"/>
  <c r="J128" i="26" s="1"/>
  <c r="AL32" i="31"/>
  <c r="B44" i="26"/>
  <c r="I144" i="26" s="1"/>
  <c r="AL48" i="31"/>
  <c r="AL24" i="31"/>
  <c r="B27" i="26"/>
  <c r="I127" i="26" s="1"/>
  <c r="AL31" i="31"/>
  <c r="F45" i="26"/>
  <c r="J145" i="26" s="1"/>
  <c r="AL49" i="31"/>
  <c r="AL14" i="31"/>
  <c r="F39" i="26"/>
  <c r="J139" i="26" s="1"/>
  <c r="AL43" i="31"/>
  <c r="F34" i="26"/>
  <c r="J134" i="26" s="1"/>
  <c r="AL38" i="31"/>
  <c r="B41" i="26"/>
  <c r="I141" i="26" s="1"/>
  <c r="AL45" i="31"/>
  <c r="AL40" i="31"/>
  <c r="AL10" i="31"/>
  <c r="AL36" i="31"/>
  <c r="AL37" i="31"/>
  <c r="AL42" i="31"/>
  <c r="AL50" i="31"/>
  <c r="J132" i="26"/>
  <c r="AL52" i="31"/>
  <c r="J146" i="26"/>
  <c r="J151" i="26"/>
  <c r="AL55" i="31"/>
  <c r="J129" i="26"/>
  <c r="J141" i="26"/>
  <c r="J136" i="26"/>
  <c r="AL90" i="31"/>
  <c r="AL87" i="31"/>
  <c r="AL89" i="31"/>
  <c r="AL91" i="31"/>
  <c r="AL92" i="31"/>
  <c r="AL88" i="31"/>
  <c r="J93" i="31"/>
  <c r="J94" i="31"/>
  <c r="J95" i="31"/>
  <c r="H95" i="31"/>
  <c r="Q6" i="31"/>
  <c r="O93" i="31"/>
  <c r="P93" i="31"/>
  <c r="O94" i="31"/>
  <c r="P94" i="31"/>
  <c r="Q95" i="31"/>
  <c r="R5" i="7" l="1"/>
  <c r="R6" i="7"/>
  <c r="R7" i="7"/>
  <c r="R4" i="7"/>
  <c r="L93" i="31"/>
  <c r="L94" i="31"/>
  <c r="L95" i="31"/>
  <c r="R95" i="7" l="1"/>
  <c r="AH93" i="31"/>
  <c r="AH94" i="31"/>
  <c r="G94" i="31"/>
  <c r="G93" i="31"/>
  <c r="AE93" i="31" l="1"/>
  <c r="AF93" i="31"/>
  <c r="AF94" i="31"/>
  <c r="M94" i="31"/>
  <c r="Q93" i="31"/>
  <c r="Y93" i="31"/>
  <c r="AG93" i="31"/>
  <c r="Q94" i="31"/>
  <c r="Y94" i="31"/>
  <c r="AG94" i="31"/>
  <c r="M93" i="31"/>
  <c r="AI94" i="31"/>
  <c r="S93" i="31"/>
  <c r="Z93" i="31"/>
  <c r="S94" i="31"/>
  <c r="Z94" i="31"/>
  <c r="I94" i="31"/>
  <c r="AI93" i="31"/>
  <c r="N93" i="31"/>
  <c r="U93" i="31"/>
  <c r="U94" i="31"/>
  <c r="I93" i="31"/>
  <c r="V94" i="31"/>
  <c r="T94" i="31"/>
  <c r="T93" i="31"/>
  <c r="AJ94" i="31"/>
  <c r="AE94" i="31"/>
  <c r="H93" i="31"/>
  <c r="AD93" i="31"/>
  <c r="H94" i="31"/>
  <c r="AD94" i="31"/>
  <c r="N94" i="31"/>
  <c r="AJ93" i="31"/>
  <c r="V93" i="31"/>
  <c r="E94" i="31"/>
  <c r="E93" i="31"/>
  <c r="D93" i="31"/>
  <c r="D94" i="31"/>
  <c r="F94" i="31"/>
  <c r="F93" i="31"/>
  <c r="Q95" i="7"/>
  <c r="I5" i="7" l="1"/>
  <c r="I6" i="7"/>
  <c r="I7" i="7"/>
  <c r="I4" i="7"/>
  <c r="H6" i="31" s="1"/>
  <c r="I95" i="7" l="1"/>
  <c r="H5" i="7" l="1"/>
  <c r="H6" i="7"/>
  <c r="H7" i="7"/>
  <c r="G95" i="31"/>
  <c r="G5" i="7"/>
  <c r="F7" i="31" s="1"/>
  <c r="G6" i="7"/>
  <c r="F8" i="31" s="1"/>
  <c r="G7" i="7"/>
  <c r="F9" i="31" s="1"/>
  <c r="F5" i="7"/>
  <c r="F6" i="7"/>
  <c r="F7" i="7"/>
  <c r="E5" i="7"/>
  <c r="E6" i="7"/>
  <c r="E7" i="7"/>
  <c r="H4" i="7"/>
  <c r="G4" i="7"/>
  <c r="F6" i="31" s="1"/>
  <c r="F4" i="7"/>
  <c r="E4" i="7"/>
  <c r="F95" i="31" l="1"/>
  <c r="D6" i="31"/>
  <c r="E6" i="31"/>
  <c r="E95" i="31"/>
  <c r="D95" i="31"/>
  <c r="G95" i="7"/>
  <c r="F95" i="7"/>
  <c r="H95" i="7"/>
  <c r="E95" i="7"/>
  <c r="AK94" i="31" l="1"/>
  <c r="AC94" i="31"/>
  <c r="AC93" i="31"/>
  <c r="AC5" i="31"/>
  <c r="AK93" i="31"/>
  <c r="AK5" i="31"/>
  <c r="X94" i="31"/>
  <c r="X93" i="31"/>
  <c r="X5" i="31"/>
  <c r="R93" i="31"/>
  <c r="R94" i="31"/>
  <c r="R5" i="31"/>
  <c r="K94" i="31"/>
  <c r="K93" i="31"/>
  <c r="K5" i="31"/>
  <c r="AH95" i="31"/>
  <c r="AE7" i="7"/>
  <c r="AM7" i="7"/>
  <c r="AL7" i="7"/>
  <c r="AK7" i="7"/>
  <c r="AJ7" i="7"/>
  <c r="AI7" i="7"/>
  <c r="AH7" i="7"/>
  <c r="AG7" i="7"/>
  <c r="AF7" i="7"/>
  <c r="AD7" i="7"/>
  <c r="AC7" i="7"/>
  <c r="AB7" i="7"/>
  <c r="AA7" i="7"/>
  <c r="Y9" i="31" s="1"/>
  <c r="Z7" i="7"/>
  <c r="W9" i="31" s="1"/>
  <c r="X9" i="31" s="1"/>
  <c r="Y7" i="7"/>
  <c r="X7" i="7"/>
  <c r="W7" i="7"/>
  <c r="V7" i="7"/>
  <c r="U7" i="7"/>
  <c r="K7" i="7"/>
  <c r="J9" i="31" s="1"/>
  <c r="J7" i="7"/>
  <c r="I9" i="31" s="1"/>
  <c r="T7" i="7"/>
  <c r="S7" i="7"/>
  <c r="P7" i="7"/>
  <c r="O7" i="7"/>
  <c r="N7" i="7"/>
  <c r="M7" i="7"/>
  <c r="L7" i="7"/>
  <c r="AE6" i="7"/>
  <c r="AM6" i="7"/>
  <c r="AL6" i="7"/>
  <c r="AK6" i="7"/>
  <c r="AJ6" i="7"/>
  <c r="AI6" i="7"/>
  <c r="AH6" i="7"/>
  <c r="AG6" i="7"/>
  <c r="AF6" i="7"/>
  <c r="AD6" i="7"/>
  <c r="AC6" i="7"/>
  <c r="AB6" i="7"/>
  <c r="AA6" i="7"/>
  <c r="Y8" i="31" s="1"/>
  <c r="Z6" i="7"/>
  <c r="W8" i="31" s="1"/>
  <c r="X8" i="31" s="1"/>
  <c r="Y6" i="7"/>
  <c r="X6" i="7"/>
  <c r="W6" i="7"/>
  <c r="V6" i="7"/>
  <c r="U6" i="7"/>
  <c r="K6" i="7"/>
  <c r="J8" i="31" s="1"/>
  <c r="J6" i="7"/>
  <c r="I8" i="31" s="1"/>
  <c r="T6" i="7"/>
  <c r="S6" i="7"/>
  <c r="P6" i="7"/>
  <c r="O6" i="7"/>
  <c r="N6" i="7"/>
  <c r="M6" i="7"/>
  <c r="L6" i="7"/>
  <c r="AE5" i="7"/>
  <c r="AM5" i="7"/>
  <c r="AL5" i="7"/>
  <c r="AK5" i="7"/>
  <c r="AJ5" i="7"/>
  <c r="AI5" i="7"/>
  <c r="AH5" i="7"/>
  <c r="AG5" i="7"/>
  <c r="AF5" i="7"/>
  <c r="AD5" i="7"/>
  <c r="AC5" i="7"/>
  <c r="AB5" i="7"/>
  <c r="AA5" i="7"/>
  <c r="Y7" i="31" s="1"/>
  <c r="Z5" i="7"/>
  <c r="W7" i="31" s="1"/>
  <c r="X7" i="31" s="1"/>
  <c r="Y5" i="7"/>
  <c r="X5" i="7"/>
  <c r="W5" i="7"/>
  <c r="V5" i="7"/>
  <c r="U5" i="7"/>
  <c r="K5" i="7"/>
  <c r="J5" i="7"/>
  <c r="T5" i="7"/>
  <c r="S5" i="7"/>
  <c r="O5" i="7"/>
  <c r="N5" i="7"/>
  <c r="M5" i="7"/>
  <c r="L5" i="7"/>
  <c r="AE4" i="7"/>
  <c r="AM4" i="7"/>
  <c r="AL4" i="7"/>
  <c r="AK4" i="7"/>
  <c r="AJ4" i="7"/>
  <c r="AI4" i="7"/>
  <c r="AG6" i="31" s="1"/>
  <c r="AH4" i="7"/>
  <c r="AF6" i="31" s="1"/>
  <c r="AG4" i="7"/>
  <c r="AE6" i="31" s="1"/>
  <c r="AF4" i="7"/>
  <c r="AD6" i="31" s="1"/>
  <c r="AD4" i="7"/>
  <c r="AC4" i="7"/>
  <c r="AB4" i="7"/>
  <c r="Z6" i="31" s="1"/>
  <c r="AA4" i="7"/>
  <c r="Y6" i="31" s="1"/>
  <c r="Z4" i="7"/>
  <c r="W6" i="31" s="1"/>
  <c r="Y4" i="7"/>
  <c r="X4" i="7"/>
  <c r="W4" i="7"/>
  <c r="V4" i="7"/>
  <c r="V6" i="31" s="1"/>
  <c r="U4" i="7"/>
  <c r="U6" i="31" s="1"/>
  <c r="K4" i="7"/>
  <c r="T4" i="7"/>
  <c r="T6" i="31" s="1"/>
  <c r="S4" i="7"/>
  <c r="S6" i="31" s="1"/>
  <c r="P4" i="7"/>
  <c r="P6" i="31" s="1"/>
  <c r="O4" i="7"/>
  <c r="O6" i="31" s="1"/>
  <c r="N4" i="7"/>
  <c r="M4" i="7"/>
  <c r="M6" i="31" s="1"/>
  <c r="L4" i="7"/>
  <c r="L6" i="31" s="1"/>
  <c r="AO27" i="6"/>
  <c r="AN27" i="6"/>
  <c r="AO26" i="6"/>
  <c r="AN26" i="6"/>
  <c r="AO25" i="6"/>
  <c r="AN25" i="6"/>
  <c r="AO24" i="6"/>
  <c r="AN24" i="6"/>
  <c r="AO23" i="6"/>
  <c r="AN23" i="6"/>
  <c r="AO22" i="6"/>
  <c r="AN22" i="6"/>
  <c r="AO95" i="6"/>
  <c r="AN95" i="6"/>
  <c r="AO12" i="6"/>
  <c r="AN12" i="6"/>
  <c r="AO11" i="6"/>
  <c r="AN11" i="6"/>
  <c r="AO10" i="6"/>
  <c r="AN10" i="6"/>
  <c r="AO9" i="6"/>
  <c r="AN9" i="6"/>
  <c r="AO8" i="6"/>
  <c r="AN8" i="6"/>
  <c r="AO7" i="6"/>
  <c r="AN7" i="6"/>
  <c r="AO6" i="6"/>
  <c r="AN6" i="6"/>
  <c r="AO5" i="6"/>
  <c r="AN5" i="6"/>
  <c r="BZ33" i="3"/>
  <c r="BY33" i="3"/>
  <c r="BZ32" i="3"/>
  <c r="BY32" i="3"/>
  <c r="BZ31" i="3"/>
  <c r="BY31" i="3"/>
  <c r="BZ30" i="3"/>
  <c r="BY30" i="3"/>
  <c r="BZ29" i="3"/>
  <c r="BY29" i="3"/>
  <c r="BZ28" i="3"/>
  <c r="BY28" i="3"/>
  <c r="BZ27" i="3"/>
  <c r="BY27" i="3"/>
  <c r="BZ26" i="3"/>
  <c r="BY26" i="3"/>
  <c r="BZ25" i="3"/>
  <c r="BY25" i="3"/>
  <c r="BZ24" i="3"/>
  <c r="BY24" i="3"/>
  <c r="BZ23" i="3"/>
  <c r="BY23" i="3"/>
  <c r="BZ22" i="3"/>
  <c r="BY22" i="3"/>
  <c r="BZ21" i="3"/>
  <c r="BY21" i="3"/>
  <c r="BZ20" i="3"/>
  <c r="BY20" i="3"/>
  <c r="BZ19" i="3"/>
  <c r="BY19" i="3"/>
  <c r="BZ18" i="3"/>
  <c r="BY18" i="3"/>
  <c r="BZ17" i="3"/>
  <c r="BY17" i="3"/>
  <c r="BZ16" i="3"/>
  <c r="BY16" i="3"/>
  <c r="BZ15" i="3"/>
  <c r="BY15" i="3"/>
  <c r="BZ14" i="3"/>
  <c r="BY14" i="3"/>
  <c r="BZ13" i="3"/>
  <c r="BY13" i="3"/>
  <c r="BZ12" i="3"/>
  <c r="BY12" i="3"/>
  <c r="BZ11" i="3"/>
  <c r="BY11" i="3"/>
  <c r="BZ10" i="3"/>
  <c r="BY10" i="3"/>
  <c r="BZ9" i="3"/>
  <c r="BY9" i="3"/>
  <c r="BZ8" i="3"/>
  <c r="BY8" i="3"/>
  <c r="BZ7" i="3"/>
  <c r="BY7" i="3"/>
  <c r="BZ6" i="3"/>
  <c r="BY6" i="3"/>
  <c r="BZ5" i="3"/>
  <c r="BY5" i="3"/>
  <c r="BZ4" i="3"/>
  <c r="BY4" i="3"/>
  <c r="BZ3" i="3"/>
  <c r="BY3" i="3"/>
  <c r="G8" i="31" l="1"/>
  <c r="AA8" i="31"/>
  <c r="G6" i="31"/>
  <c r="AA6" i="31"/>
  <c r="G9" i="31"/>
  <c r="K9" i="31" s="1"/>
  <c r="AA9" i="31"/>
  <c r="AC9" i="31" s="1"/>
  <c r="G7" i="31"/>
  <c r="K7" i="31" s="1"/>
  <c r="B3" i="26" s="1"/>
  <c r="AA7" i="31"/>
  <c r="AC7" i="31" s="1"/>
  <c r="F3" i="26" s="1"/>
  <c r="K8" i="31"/>
  <c r="AC8" i="31"/>
  <c r="B23" i="26"/>
  <c r="B14" i="26"/>
  <c r="D3" i="26"/>
  <c r="B16" i="26"/>
  <c r="AK6" i="31"/>
  <c r="G2" i="26" s="1"/>
  <c r="B18" i="26"/>
  <c r="F16" i="26"/>
  <c r="F23" i="26"/>
  <c r="G16" i="26"/>
  <c r="AC6" i="31"/>
  <c r="F2" i="26" s="1"/>
  <c r="G18" i="26"/>
  <c r="G14" i="26"/>
  <c r="X6" i="31"/>
  <c r="D2" i="26" s="1"/>
  <c r="D14" i="26"/>
  <c r="G3" i="26"/>
  <c r="F14" i="26"/>
  <c r="D16" i="26"/>
  <c r="G23" i="26"/>
  <c r="D18" i="26"/>
  <c r="D23" i="26"/>
  <c r="F18" i="26"/>
  <c r="N6" i="31"/>
  <c r="R6" i="31" s="1"/>
  <c r="P95" i="31"/>
  <c r="V95" i="31"/>
  <c r="AE95" i="31"/>
  <c r="S95" i="31"/>
  <c r="AF95" i="31"/>
  <c r="N95" i="31"/>
  <c r="T95" i="31"/>
  <c r="AG95" i="31"/>
  <c r="I95" i="31"/>
  <c r="K95" i="31" s="1"/>
  <c r="Y95" i="31"/>
  <c r="Z95" i="31"/>
  <c r="AI95" i="31"/>
  <c r="J6" i="31"/>
  <c r="M95" i="31"/>
  <c r="U95" i="31"/>
  <c r="AJ95" i="31"/>
  <c r="O95" i="31"/>
  <c r="AD95" i="31"/>
  <c r="L95" i="7"/>
  <c r="Y95" i="7"/>
  <c r="AJ95" i="7"/>
  <c r="AC95" i="7"/>
  <c r="N95" i="7"/>
  <c r="W95" i="7"/>
  <c r="X95" i="7"/>
  <c r="P95" i="7"/>
  <c r="AH95" i="7"/>
  <c r="S95" i="7"/>
  <c r="Z95" i="7"/>
  <c r="AI95" i="7"/>
  <c r="T95" i="7"/>
  <c r="AA95" i="7"/>
  <c r="AB95" i="7"/>
  <c r="AL95" i="7"/>
  <c r="M95" i="7"/>
  <c r="V95" i="7"/>
  <c r="AM95" i="7"/>
  <c r="AF95" i="7"/>
  <c r="AE95" i="7"/>
  <c r="O95" i="7"/>
  <c r="AG95" i="7"/>
  <c r="K95" i="7"/>
  <c r="AK95" i="7"/>
  <c r="AD95" i="7"/>
  <c r="U95" i="7"/>
  <c r="AO10" i="7"/>
  <c r="AO17" i="7"/>
  <c r="AO12" i="7"/>
  <c r="AO19" i="7"/>
  <c r="AO27" i="7"/>
  <c r="AO8" i="7"/>
  <c r="AO15" i="7"/>
  <c r="AO6" i="7"/>
  <c r="AO14" i="7"/>
  <c r="AO21" i="7"/>
  <c r="AO23" i="7"/>
  <c r="AO25" i="7"/>
  <c r="AN5" i="7"/>
  <c r="AN13" i="7"/>
  <c r="AN20" i="7"/>
  <c r="AN12" i="7"/>
  <c r="AN19" i="7"/>
  <c r="AO5" i="7"/>
  <c r="AN6" i="7"/>
  <c r="AO7" i="7"/>
  <c r="AO13" i="7"/>
  <c r="AN14" i="7"/>
  <c r="AO94" i="7"/>
  <c r="AO20" i="7"/>
  <c r="AN21" i="7"/>
  <c r="AO22" i="7"/>
  <c r="AN8" i="7"/>
  <c r="AO9" i="7"/>
  <c r="AN15" i="7"/>
  <c r="AO16" i="7"/>
  <c r="AN23" i="7"/>
  <c r="AO24" i="7"/>
  <c r="AO11" i="7"/>
  <c r="AO18" i="7"/>
  <c r="AO26" i="7"/>
  <c r="AN27" i="7"/>
  <c r="AN11" i="7"/>
  <c r="AN18" i="7"/>
  <c r="AN26" i="7"/>
  <c r="AN9" i="7"/>
  <c r="AN16" i="7"/>
  <c r="AN24" i="7"/>
  <c r="AN7" i="7"/>
  <c r="AN94" i="7"/>
  <c r="AN22" i="7"/>
  <c r="AN10" i="7"/>
  <c r="AN17" i="7"/>
  <c r="AN25" i="7"/>
  <c r="AL8" i="31" l="1"/>
  <c r="AL9" i="31"/>
  <c r="AL7" i="31"/>
  <c r="B24" i="26"/>
  <c r="X97" i="31"/>
  <c r="R97" i="31"/>
  <c r="AC97" i="31"/>
  <c r="B7" i="26"/>
  <c r="F22" i="26"/>
  <c r="D12" i="26"/>
  <c r="E12" i="26" s="1"/>
  <c r="F20" i="26"/>
  <c r="F24" i="26"/>
  <c r="B8" i="26"/>
  <c r="D9" i="26"/>
  <c r="E9" i="26" s="1"/>
  <c r="C17" i="26"/>
  <c r="D19" i="26"/>
  <c r="E19" i="26" s="1"/>
  <c r="F10" i="26"/>
  <c r="D22" i="26"/>
  <c r="E22" i="26" s="1"/>
  <c r="F25" i="26"/>
  <c r="C7" i="26"/>
  <c r="X95" i="31"/>
  <c r="F11" i="26"/>
  <c r="D5" i="26"/>
  <c r="E5" i="26" s="1"/>
  <c r="D15" i="26"/>
  <c r="E15" i="26" s="1"/>
  <c r="C9" i="26"/>
  <c r="R95" i="31"/>
  <c r="D11" i="26"/>
  <c r="E11" i="26" s="1"/>
  <c r="D4" i="26"/>
  <c r="E4" i="26" s="1"/>
  <c r="AK95" i="31"/>
  <c r="D24" i="26"/>
  <c r="E24" i="26" s="1"/>
  <c r="C16" i="26"/>
  <c r="C2" i="26"/>
  <c r="C23" i="26"/>
  <c r="C18" i="26"/>
  <c r="C14" i="26"/>
  <c r="C3" i="26"/>
  <c r="C10" i="26"/>
  <c r="C5" i="26"/>
  <c r="C24" i="26"/>
  <c r="F21" i="26"/>
  <c r="F9" i="26"/>
  <c r="B25" i="26"/>
  <c r="B10" i="26"/>
  <c r="B20" i="26"/>
  <c r="C15" i="26"/>
  <c r="AC95" i="31"/>
  <c r="D7" i="26"/>
  <c r="E7" i="26" s="1"/>
  <c r="F5" i="26"/>
  <c r="F13" i="26"/>
  <c r="D25" i="26"/>
  <c r="E25" i="26" s="1"/>
  <c r="C21" i="26"/>
  <c r="F15" i="26"/>
  <c r="C11" i="26"/>
  <c r="B19" i="26"/>
  <c r="D21" i="26"/>
  <c r="E21" i="26" s="1"/>
  <c r="B22" i="26"/>
  <c r="B11" i="26"/>
  <c r="B21" i="26"/>
  <c r="D8" i="26"/>
  <c r="E8" i="26" s="1"/>
  <c r="B9" i="26"/>
  <c r="F17" i="26"/>
  <c r="F19" i="26"/>
  <c r="B4" i="26"/>
  <c r="B5" i="26"/>
  <c r="B15" i="26"/>
  <c r="C20" i="26"/>
  <c r="F7" i="26"/>
  <c r="C13" i="26"/>
  <c r="C6" i="26"/>
  <c r="B13" i="26"/>
  <c r="C19" i="26"/>
  <c r="D13" i="26"/>
  <c r="E13" i="26" s="1"/>
  <c r="D7" i="27" s="1"/>
  <c r="C22" i="26"/>
  <c r="C12" i="26"/>
  <c r="C4" i="26"/>
  <c r="B12" i="26"/>
  <c r="I112" i="26" s="1"/>
  <c r="B17" i="26"/>
  <c r="C8" i="26"/>
  <c r="D17" i="26"/>
  <c r="E17" i="26" s="1"/>
  <c r="D10" i="26"/>
  <c r="E10" i="26" s="1"/>
  <c r="F8" i="26"/>
  <c r="C25" i="26"/>
  <c r="D20" i="26"/>
  <c r="E20" i="26" s="1"/>
  <c r="F6" i="26"/>
  <c r="B6" i="26"/>
  <c r="F12" i="26"/>
  <c r="D6" i="26"/>
  <c r="E6" i="26" s="1"/>
  <c r="E3" i="26"/>
  <c r="E16" i="26"/>
  <c r="E18" i="26"/>
  <c r="E23" i="26"/>
  <c r="E14" i="26"/>
  <c r="AO4" i="6"/>
  <c r="AN4" i="6"/>
  <c r="J4" i="7"/>
  <c r="I6" i="31" s="1"/>
  <c r="K6" i="31" s="1"/>
  <c r="D5" i="27" l="1"/>
  <c r="AK97" i="31"/>
  <c r="F4" i="26"/>
  <c r="AC96" i="31"/>
  <c r="G21" i="26"/>
  <c r="J121" i="26" s="1"/>
  <c r="G22" i="26"/>
  <c r="J122" i="26" s="1"/>
  <c r="G24" i="26"/>
  <c r="J124" i="26" s="1"/>
  <c r="G12" i="26"/>
  <c r="J112" i="26" s="1"/>
  <c r="G5" i="26"/>
  <c r="J105" i="26" s="1"/>
  <c r="AL6" i="31"/>
  <c r="G19" i="26"/>
  <c r="J119" i="26" s="1"/>
  <c r="G8" i="26"/>
  <c r="J108" i="26" s="1"/>
  <c r="G6" i="26"/>
  <c r="J106" i="26" s="1"/>
  <c r="R96" i="31"/>
  <c r="G7" i="26"/>
  <c r="J107" i="26" s="1"/>
  <c r="G15" i="26"/>
  <c r="J115" i="26" s="1"/>
  <c r="G13" i="26"/>
  <c r="J113" i="26" s="1"/>
  <c r="G10" i="26"/>
  <c r="J110" i="26" s="1"/>
  <c r="G20" i="26"/>
  <c r="J120" i="26" s="1"/>
  <c r="G17" i="26"/>
  <c r="J117" i="26" s="1"/>
  <c r="G25" i="26"/>
  <c r="J125" i="26" s="1"/>
  <c r="G11" i="26"/>
  <c r="J111" i="26" s="1"/>
  <c r="G9" i="26"/>
  <c r="J109" i="26" s="1"/>
  <c r="X96" i="31"/>
  <c r="AL95" i="31"/>
  <c r="G4" i="26"/>
  <c r="AK96" i="31"/>
  <c r="J118" i="26"/>
  <c r="I114" i="26"/>
  <c r="I103" i="26"/>
  <c r="J123" i="26"/>
  <c r="J116" i="26"/>
  <c r="E2" i="26"/>
  <c r="J114" i="26"/>
  <c r="J103" i="26"/>
  <c r="J95" i="7"/>
  <c r="I120" i="26"/>
  <c r="I111" i="26"/>
  <c r="I105" i="26"/>
  <c r="I110" i="26"/>
  <c r="I109" i="26"/>
  <c r="I117" i="26"/>
  <c r="I107" i="26"/>
  <c r="I118" i="26"/>
  <c r="I106" i="26"/>
  <c r="I104" i="26"/>
  <c r="I113" i="26"/>
  <c r="I108" i="26"/>
  <c r="I125" i="26"/>
  <c r="I121" i="26"/>
  <c r="I124" i="26"/>
  <c r="I115" i="26"/>
  <c r="I122" i="26"/>
  <c r="I119" i="26"/>
  <c r="AN4" i="7"/>
  <c r="AO4" i="7"/>
  <c r="J126" i="26" l="1"/>
  <c r="K97" i="31"/>
  <c r="K96" i="31"/>
  <c r="J104" i="26"/>
  <c r="J102" i="26"/>
  <c r="I116" i="26"/>
  <c r="I123" i="26"/>
  <c r="I126" i="26" l="1"/>
  <c r="I10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Aditya Asati</author>
  </authors>
  <commentList>
    <comment ref="K2" authorId="0" shapeId="0" xr:uid="{00000000-0006-0000-0900-000001000000}">
      <text>
        <r>
          <rPr>
            <b/>
            <sz val="9"/>
            <color indexed="81"/>
            <rFont val="Tahoma"/>
            <family val="2"/>
          </rPr>
          <t>Aditya Asati:</t>
        </r>
        <r>
          <rPr>
            <sz val="9"/>
            <color indexed="81"/>
            <rFont val="Tahoma"/>
            <family val="2"/>
          </rPr>
          <t xml:space="preserve">
Scale not appropriate
</t>
        </r>
      </text>
    </comment>
  </commentList>
</comments>
</file>

<file path=xl/sharedStrings.xml><?xml version="1.0" encoding="utf-8"?>
<sst xmlns="http://schemas.openxmlformats.org/spreadsheetml/2006/main" count="6536" uniqueCount="978">
  <si>
    <t xml:space="preserve">List of In Scope Items - Template </t>
  </si>
  <si>
    <t>The objective of the list of in scope items is to identify the systems that need to be considered for subsequent phases of the project. Therefore the information collected is to ascertain the identification of the systems. The other details of the systems will be collected in next phases of the project.</t>
  </si>
  <si>
    <t>Kindly select appropriate option from drop down list wherever applicable</t>
  </si>
  <si>
    <t>System Name</t>
  </si>
  <si>
    <t>System Description</t>
  </si>
  <si>
    <t>Service owner(s)</t>
  </si>
  <si>
    <t>App ID</t>
  </si>
  <si>
    <t>Ares Prism</t>
  </si>
  <si>
    <t xml:space="preserve">Khaled Alshebli
Tel: +97150993316
Email: khaled.alshebli@nawah.ae
Abdullah Al Zarooni
Tel: +971504452545
Email: abdullah.alzarooni@nawah.ae
</t>
  </si>
  <si>
    <t>OTS001</t>
  </si>
  <si>
    <t>Electronic Shift Management System (eSOMS)</t>
  </si>
  <si>
    <t>Electronic Logs, Shift Notes, Clearance and Tagging and Operator Rounds module</t>
  </si>
  <si>
    <t>OTS002</t>
  </si>
  <si>
    <t xml:space="preserve">electronic-Maintenance Rule (e-MR) </t>
  </si>
  <si>
    <t>e-MR system is designed to monitor and manage effectiveness of maintenance on the facilities which are important to the safety of nuclear power plant</t>
  </si>
  <si>
    <t>OTS003</t>
  </si>
  <si>
    <t>ENGAGE E-Strategy</t>
  </si>
  <si>
    <t xml:space="preserve">Scoping and Identification of Critical Component and Development of Preventative Maintenance Templates </t>
  </si>
  <si>
    <t>OTS004</t>
  </si>
  <si>
    <t xml:space="preserve">Engineering Change Status Information System (ECSIS) </t>
  </si>
  <si>
    <t xml:space="preserve">The ECSIS manages the preparation, review, approval, and follow-up action of design change proposals and design change packages related to design change or refurbishment of Nuclear Power Plants in operation. </t>
  </si>
  <si>
    <t>OTS005</t>
  </si>
  <si>
    <t xml:space="preserve">Engineering Workstation System (EWS) </t>
  </si>
  <si>
    <t xml:space="preserve">The purpose of EWS system is to establish integrating engineering work environment for engineers from each plant to perform its intrinsic task by providing easy access to plant operation management information and monitoring parameters. 
</t>
  </si>
  <si>
    <t>OTS006</t>
  </si>
  <si>
    <t>Environment qualification management system (EQMS)</t>
  </si>
  <si>
    <t>Environment qualification management system.</t>
  </si>
  <si>
    <t>OTS007</t>
  </si>
  <si>
    <t>e-P&amp;ID - electronic-Piping &amp; Instrument Diagram</t>
  </si>
  <si>
    <t xml:space="preserve">e-P&amp;ID is designed to Display electronic Piping and Instrumentation Diagrams/ Drawings </t>
  </si>
  <si>
    <t>OTS008</t>
  </si>
  <si>
    <t>Fire Protection Management System (FPMS)</t>
  </si>
  <si>
    <t xml:space="preserve">FPMS manages the information of flammable materials and fire protection systems. The FPMS reviews and approves flammable materials used at the work order preparation stage to manage the process of review and approval for fire safety work permits before the approval of work orders. </t>
  </si>
  <si>
    <t>OTS009</t>
  </si>
  <si>
    <t xml:space="preserve">Instruments Calibration  Management System (ICMS) </t>
  </si>
  <si>
    <t xml:space="preserve">In the ICMS (Instrument Calibration Management System), users can monitor check and calibrate instruments installed at the plant. </t>
  </si>
  <si>
    <t>OTS011</t>
  </si>
  <si>
    <t>Lab Stats</t>
  </si>
  <si>
    <t>Laboratory QA/QC program to enter, review and archieve data from multiple instruments, enter response and log notes, create reports and graph charts</t>
  </si>
  <si>
    <t>OTS012</t>
  </si>
  <si>
    <t>Lifecycle Data Management (SAP LDM)</t>
  </si>
  <si>
    <t>Manage the plant documents</t>
  </si>
  <si>
    <t xml:space="preserve">Nigel Adonis
Title: Head of Plant Management Operations applications
Tel: +971506495289
Email: nigel.adonis@nawah.ae
Abdullah Al Zarooni
Tel: +971504452545
Email: abdullah.alzarooni@nawah.ae
</t>
  </si>
  <si>
    <t>OTS013</t>
  </si>
  <si>
    <t>○ RIMS support establishment of the best plant maintenance plan       so that users can maintain risk as low as possible
○ RIMS allows users to evaluate risk at a plant in real time caused by unexpected changes in the plant. (Unscheduled maintenance etc.)
○ RIMS aims to provide important information needed for       enhancing safety of nuclear power plant.</t>
  </si>
  <si>
    <t>OTS014</t>
  </si>
  <si>
    <t>Markaz</t>
  </si>
  <si>
    <t>OTS015</t>
  </si>
  <si>
    <t>Material Management (SAP MM)</t>
  </si>
  <si>
    <t>Manage the supply, stock and consumptions of materials</t>
  </si>
  <si>
    <t>OTS016</t>
  </si>
  <si>
    <t xml:space="preserve">Measurement and Test Equipment Management System (MTES) </t>
  </si>
  <si>
    <t>MTES(Measurement and Test Equipment System) enables the registration and management of measurement and test equipment for each field of measurement, and provides its users with the status  of registered equipment.</t>
  </si>
  <si>
    <t>OTS017</t>
  </si>
  <si>
    <t>Nuclear Fuel Material management (NMAC)</t>
  </si>
  <si>
    <t>OTS019</t>
  </si>
  <si>
    <t>PI - Plant Information System</t>
  </si>
  <si>
    <t>Plant Information system displays Plant Data from MMIS in a schematic format. This allows for Office based monitoring of Plant metrics per system.</t>
  </si>
  <si>
    <t>OTS020</t>
  </si>
  <si>
    <t>PI Vision</t>
  </si>
  <si>
    <t>OTS021</t>
  </si>
  <si>
    <t>Plant Maintenance (SAP PM)</t>
  </si>
  <si>
    <t>Plant Maintenance allows for Work Planning and Execution along with Task List Management and Maintenance Items and -Plan Management to fulfill Basic Maintenance Requirements.</t>
  </si>
  <si>
    <t>OTS022</t>
  </si>
  <si>
    <t>Production Planning (SAP PP)</t>
  </si>
  <si>
    <t>Plan the production quantities and transfer to accounting</t>
  </si>
  <si>
    <t>OTS023</t>
  </si>
  <si>
    <t>PROMS</t>
  </si>
  <si>
    <t>OTS024</t>
  </si>
  <si>
    <t>Quality Management Module (SAP QM)</t>
  </si>
  <si>
    <t>Manage the quality of items and work done in the plant</t>
  </si>
  <si>
    <t>OTS025</t>
  </si>
  <si>
    <t>Radiation and Environment Management Module (SAP REM)</t>
  </si>
  <si>
    <t>Manage the access, training and validations for radion work permits</t>
  </si>
  <si>
    <t>OTS026</t>
  </si>
  <si>
    <t xml:space="preserve">Radiation and Radioactivity Measurement System (RRMS) </t>
  </si>
  <si>
    <t>This system periodically measures the radiation (radioactivity) level within a power plant to prepare a measurement report for analysis. This system uses these data to minimize the internal and external radiation exposure of each and every radiation worker as well as to prevent radioactive contamination. As such, this system strictly controls radiation works under the ALARA (As Low As Reasonably Achievable) principle. In case of abnormal conditions, this system identifies the source of radioactivity leak and prevents the spreading of contamination, and thereby preserves the affected power plant and its surrounding environment.</t>
  </si>
  <si>
    <t>OTS027</t>
  </si>
  <si>
    <t xml:space="preserve">Radiation Controlled Area Access Management System (RACS) </t>
  </si>
  <si>
    <t>RACS utilizes the information of employees’ personal records within a nuclear power plant, relevant legal constraints and pre-requisites to fulfill, and RWPs (Radiation Work Permit), to control their access to RCAs (Radiation Controlled Area). RACS manages their radiation exposure related data on a real-time basis, through the system’s interface with the ERP system and the ADR PC, when they make entry/exit to RCAs. RACS also monitors their radiation exposure dose to prepare and provide the relevant actual data such as statistics to be used in preventing the nuclear power plant’s target dose from being exceeded.</t>
  </si>
  <si>
    <t>OTS028</t>
  </si>
  <si>
    <t xml:space="preserve">Radio Isotope  Management System (RISOMS) </t>
  </si>
  <si>
    <t>RISOMS manages a life cycle of radioisotope such as acquisition, utilization, return and disposal of radioisotope and radiation generating devices.</t>
  </si>
  <si>
    <t>OTS029</t>
  </si>
  <si>
    <t xml:space="preserve">Radioactive Material Transportation Management System (RMTMS) </t>
  </si>
  <si>
    <t>This system contributes to increase the internal and external reliability of a nuclear power plant by managing the history of legal records of radioactive material that are transported in and out of the radiation controlled area.</t>
  </si>
  <si>
    <t>OTS030</t>
  </si>
  <si>
    <t>This is a system to select  and manage SPV(Single Point Vulnerability Component) of a plant.  It is designed to minimize sudden outage by history management of SPV and improvement of reliability such as improvement of preventive maintenance.</t>
  </si>
  <si>
    <t>OTS031</t>
  </si>
  <si>
    <t xml:space="preserve">SHES is a system where system engineers display the notifications and documents of ERP and the notifications of CAP to prepare SHRs for corresponding systems. Prepared SHRs are classified as Red/Yellow or White system according to their classes. MLT performance improvement plans and plant health evaluation reports for the classified reports are also prepared in SHES. </t>
  </si>
  <si>
    <t>OTS032</t>
  </si>
  <si>
    <t>Warehouse Management (SAP WM)</t>
  </si>
  <si>
    <t>The Warehouse Management application  will provide flexible and automated support to all the warehousing  processes and maintaining current stock inventories in warehousing complex. This implementation will provide the backbone for upcoming barcode implementation.</t>
  </si>
  <si>
    <t>OTS033</t>
  </si>
  <si>
    <t>General</t>
  </si>
  <si>
    <t>BE</t>
  </si>
  <si>
    <t>SC</t>
  </si>
  <si>
    <t>SR</t>
  </si>
  <si>
    <t>TM</t>
  </si>
  <si>
    <t>NC</t>
  </si>
  <si>
    <t>SS</t>
  </si>
  <si>
    <t>Has QA and Dev Env ?</t>
  </si>
  <si>
    <t>Modules</t>
  </si>
  <si>
    <t>Key Application Functionalities</t>
  </si>
  <si>
    <t>The extent to which application supports business operations</t>
  </si>
  <si>
    <t>Extent of business value chain support</t>
  </si>
  <si>
    <t>Diversity of software languages</t>
  </si>
  <si>
    <t xml:space="preserve">If COTS, approximate degree of customization </t>
  </si>
  <si>
    <t>Does the Application cater to compliance and regulatories</t>
  </si>
  <si>
    <t>Type of Application</t>
  </si>
  <si>
    <t>Business Function Owner(Org Unit)
(Dept Owning the Application)</t>
  </si>
  <si>
    <t>Business Focal Point(Person)</t>
  </si>
  <si>
    <t>Department Using Services</t>
  </si>
  <si>
    <t>Internal Dev/Change Owner(Person)</t>
  </si>
  <si>
    <t>Internal Support Owner(Person)</t>
  </si>
  <si>
    <t>Version</t>
  </si>
  <si>
    <t>Application Lifecycle Status</t>
  </si>
  <si>
    <t>Go-Live Date</t>
  </si>
  <si>
    <t>End of Life Date</t>
  </si>
  <si>
    <t>Build Category</t>
  </si>
  <si>
    <t>Implemention Type</t>
  </si>
  <si>
    <t>Implementation by &lt;vendor name&gt;</t>
  </si>
  <si>
    <t>Hosting Type</t>
  </si>
  <si>
    <t>Architecture Type</t>
  </si>
  <si>
    <t>Primary Channel Access Type</t>
  </si>
  <si>
    <t>Has Mobile Channel?</t>
  </si>
  <si>
    <t>Primary Authentication Type</t>
  </si>
  <si>
    <t>Target Availability</t>
  </si>
  <si>
    <r>
      <t xml:space="preserve">RPO
(Recovery Point Objective, BIA)
</t>
    </r>
    <r>
      <rPr>
        <b/>
        <sz val="11"/>
        <color rgb="FFFF0000"/>
        <rFont val="Arial"/>
        <family val="2"/>
      </rPr>
      <t>from BIA</t>
    </r>
  </si>
  <si>
    <t>RTO
(Recovery Time Objective,BIA)</t>
  </si>
  <si>
    <t>Primary Hosting Location</t>
  </si>
  <si>
    <t>Disaster Recovery Available</t>
  </si>
  <si>
    <r>
      <t xml:space="preserve">DR Hosting Location
</t>
    </r>
    <r>
      <rPr>
        <b/>
        <sz val="11"/>
        <color rgb="FFFF0000"/>
        <rFont val="Arial"/>
        <family val="2"/>
      </rPr>
      <t>(Discuss with Eswar Raman)</t>
    </r>
  </si>
  <si>
    <t>Primary Development Tools (One of Standard)</t>
  </si>
  <si>
    <t>Primary Reporting Tools  (One of Standard)</t>
  </si>
  <si>
    <t>Application specific Backup / Restore</t>
  </si>
  <si>
    <t>User Nature</t>
  </si>
  <si>
    <t xml:space="preserve">Approximate number of registered users of the application </t>
  </si>
  <si>
    <t>Max Number of Users (Dharmendras file)
Concurrent</t>
  </si>
  <si>
    <t>Avg Number of Users (Dharmendras file)
Concurrent</t>
  </si>
  <si>
    <t>License Details (Type and Cost)</t>
  </si>
  <si>
    <t>SDP (Service Design Package) Available</t>
  </si>
  <si>
    <r>
      <t xml:space="preserve">Opex Budget (Annual)
</t>
    </r>
    <r>
      <rPr>
        <b/>
        <sz val="11"/>
        <color rgb="FFFF0000"/>
        <rFont val="Arial"/>
        <family val="2"/>
      </rPr>
      <t>(To be Discussed with DON)</t>
    </r>
  </si>
  <si>
    <r>
      <t xml:space="preserve">Capex Budget (Annual)
</t>
    </r>
    <r>
      <rPr>
        <b/>
        <sz val="11"/>
        <color rgb="FFFF0000"/>
        <rFont val="Arial"/>
        <family val="2"/>
      </rPr>
      <t>(To be Discussed with DON)</t>
    </r>
  </si>
  <si>
    <t>Error Handling (Interactive, Logging, Alerts, Event File, None)</t>
  </si>
  <si>
    <t>Business Critical</t>
  </si>
  <si>
    <t>Business Criticality (Dharmendras File)</t>
  </si>
  <si>
    <r>
      <t xml:space="preserve">Uses Database
(Linked to Database instance field in Database tab)
</t>
    </r>
    <r>
      <rPr>
        <b/>
        <sz val="11"/>
        <color rgb="FFFF0000"/>
        <rFont val="Arial"/>
        <family val="2"/>
      </rPr>
      <t>(Discuss with DB team)</t>
    </r>
  </si>
  <si>
    <t xml:space="preserve">Last Upgrade done on Application (date)
</t>
  </si>
  <si>
    <t>Application Interfaces / Linkages (incoming)</t>
  </si>
  <si>
    <t>Application Interfaces / Linkages (outgoing)</t>
  </si>
  <si>
    <t>Audit Trail</t>
  </si>
  <si>
    <t>Vulnerability assessement done?</t>
  </si>
  <si>
    <t>Source Code Available</t>
  </si>
  <si>
    <t>Overall user satisfcation</t>
  </si>
  <si>
    <r>
      <t xml:space="preserve">User Feedback on: Functionality
</t>
    </r>
    <r>
      <rPr>
        <b/>
        <sz val="11"/>
        <color rgb="FFFF0000"/>
        <rFont val="Arial"/>
        <family val="2"/>
      </rPr>
      <t>(Discuss with DB Team)</t>
    </r>
  </si>
  <si>
    <t>User Feedback on: Ease of use and GUI</t>
  </si>
  <si>
    <t>User Feedback on:Reports</t>
  </si>
  <si>
    <t>Avg. Number of Issues identified for last 6 months</t>
  </si>
  <si>
    <t>Availability of  documentation</t>
  </si>
  <si>
    <t xml:space="preserve">Application Support Ticket Data </t>
  </si>
  <si>
    <t>Number of Severity 1 Tickets in past 6 months</t>
  </si>
  <si>
    <t>Number of Severity 2 Tickets in past 6 months</t>
  </si>
  <si>
    <t>Number of Severity 3 Tickets in past 6 months</t>
  </si>
  <si>
    <t xml:space="preserve">Type of issues encountered in the past 1 year </t>
  </si>
  <si>
    <r>
      <t xml:space="preserve">Data Archival
</t>
    </r>
    <r>
      <rPr>
        <b/>
        <sz val="11"/>
        <color rgb="FFFF0000"/>
        <rFont val="Arial"/>
        <family val="2"/>
      </rPr>
      <t>(Discuss with DB team)</t>
    </r>
  </si>
  <si>
    <r>
      <t xml:space="preserve">Application Data Volume
</t>
    </r>
    <r>
      <rPr>
        <b/>
        <sz val="11"/>
        <color rgb="FFFF0000"/>
        <rFont val="Arial"/>
        <family val="2"/>
      </rPr>
      <t>(discuss with DB/infra)</t>
    </r>
  </si>
  <si>
    <t>Missing</t>
  </si>
  <si>
    <t>Filled</t>
  </si>
  <si>
    <t>Filled by</t>
  </si>
  <si>
    <t>% Completion</t>
  </si>
  <si>
    <t>Filled Cells</t>
  </si>
  <si>
    <t>Filled By</t>
  </si>
  <si>
    <t>Name of the application</t>
  </si>
  <si>
    <t>Brief description of the application</t>
  </si>
  <si>
    <t>Primary Support Owner for the app</t>
  </si>
  <si>
    <t>Application identification no  (e.g. APPxxxyyy001)</t>
  </si>
  <si>
    <t>How does the application support business operations (select from drop down)</t>
  </si>
  <si>
    <t>Does the Application support actual business value chain (e.g.  
1. Supports Core business process- prcing/invoicing etc.(select from drop down)
2. Supports other critical application - provides data to SAP for calculations 
3. peripheral business operations - reminders/vehicle management
Select from drop down</t>
  </si>
  <si>
    <t>What is the diversity of software languages the application is build upon in case the Application is COTS you can igmore this field (select from drop down)</t>
  </si>
  <si>
    <t xml:space="preserve">does the application prome functionality is to comply regulations regarding data / usage / end users &amp; report to the regulators in a timely fashion (e.g. insurance compliance system) - select from drop down </t>
  </si>
  <si>
    <t xml:space="preserve">provide Application build type - eg. COTS, government provided etc. - select from drop down </t>
  </si>
  <si>
    <t>What is the overall Application architecture - select from drop down</t>
  </si>
  <si>
    <t>How is the Application accessed by users - select from drop down</t>
  </si>
  <si>
    <t>Does the Application cater to mobile device users - Yes/No - select from drop down</t>
  </si>
  <si>
    <t>What are the primary user authentication mechanisms  (User based,and/or  Role based and/or user, role and session based - select from drop down)</t>
  </si>
  <si>
    <t>What are the availability criteria's for this application - select from drop down</t>
  </si>
  <si>
    <t>What is the RPO for this application - maximum allowable time of lost data - e.g. 6 hours</t>
  </si>
  <si>
    <t>What is the RPO for this application - how long does it take to restore to normal operations - e.g. 8 hours</t>
  </si>
  <si>
    <t>is a DR site available for this application - select from drop down</t>
  </si>
  <si>
    <t>Is there a Service Design Package available - select from frop down</t>
  </si>
  <si>
    <t>What is the error handling  mechanism for this application - e.g. Interactive errors displayed with resolution, Event files generated, logging or None - select from drop down</t>
  </si>
  <si>
    <t>What is the level of Bjusiness Criticality of the app</t>
  </si>
  <si>
    <t>Input Last upgrade date of the Application</t>
  </si>
  <si>
    <t>interfaces consumed by application - select from drop down</t>
  </si>
  <si>
    <t>Interfaces exposed by application - select from drop down</t>
  </si>
  <si>
    <t>Does the Application have an Audit Trail built in it?</t>
  </si>
  <si>
    <t>Has been a vulnerability assessment done on this application - select from drop down</t>
  </si>
  <si>
    <t>Is source code available for this application - select fropm drop down</t>
  </si>
  <si>
    <t xml:space="preserve">What is the level of user satisfaction for  this application - select from drop down </t>
  </si>
  <si>
    <t>Does the application effectively support the business needs it is intended to support, and are users satisfied with the application functionality? - select from drop down</t>
  </si>
  <si>
    <t>How do users perceive the ease of usage of this application - Complexity (steps) of a workflow within the application - select from drop down</t>
  </si>
  <si>
    <t>How do users perceive the reporting feature  of this application -  select from drop down</t>
  </si>
  <si>
    <t>What are the total no if issues identified for this application for last 6 months</t>
  </si>
  <si>
    <t>Is there a  documentation available for this application - select from drop down</t>
  </si>
  <si>
    <t>Is Application Support Ticket Data Dump available for last 6 months? - select from drop down</t>
  </si>
  <si>
    <t>How many Severity 1 tickets are encountered for past 6 months (e.g. 20)</t>
  </si>
  <si>
    <t>How many Severity 2 tickets are encountered for past 6 months (e.g. 50)</t>
  </si>
  <si>
    <t>How many Severity 3 tickets are encountered for past 6 months (e.g. 100)</t>
  </si>
  <si>
    <t xml:space="preserve">Input type and no of issues identified for this application in the past 1 year (6 configuration issues, 17 software issues, 26 hardware issues) </t>
  </si>
  <si>
    <t>Is the application data archived  - select from drop down</t>
  </si>
  <si>
    <t>Yes</t>
  </si>
  <si>
    <t>Support Internal operations</t>
  </si>
  <si>
    <t>Core Functionalities</t>
  </si>
  <si>
    <t>Live</t>
  </si>
  <si>
    <t>NA</t>
  </si>
  <si>
    <t>Commercial off-the-shelf (COTS)</t>
  </si>
  <si>
    <t>Vendor Development</t>
  </si>
  <si>
    <t>On-Premise</t>
  </si>
  <si>
    <t>Web Application</t>
  </si>
  <si>
    <t>No</t>
  </si>
  <si>
    <t>Single Sign-On</t>
  </si>
  <si>
    <t>Internal Users</t>
  </si>
  <si>
    <t>Per CPU/Server</t>
  </si>
  <si>
    <t>Logging/Alert/Event File</t>
  </si>
  <si>
    <t>Medium</t>
  </si>
  <si>
    <t>Satisfied</t>
  </si>
  <si>
    <t>5 to 25</t>
  </si>
  <si>
    <t>Exists and up-to-date</t>
  </si>
  <si>
    <t>This is a Project Management Software serving Project control department to maintain and support their functions for Earned Value Measurement, Cost Management, Change Management, Key Performance Indicators and Reporting and project cost Estimating</t>
  </si>
  <si>
    <t>Earned Value Measurement. Cost Management. Change Management. Key Performance Indicators and Reporting and project cost Estimating</t>
  </si>
  <si>
    <t>Application Support</t>
  </si>
  <si>
    <t>None</t>
  </si>
  <si>
    <t>Project Management Application</t>
  </si>
  <si>
    <t>Cost control Project Management</t>
  </si>
  <si>
    <t>Appliction support team</t>
  </si>
  <si>
    <t>Refer the signed SLA's with business available in ECMS</t>
  </si>
  <si>
    <t>Ares</t>
  </si>
  <si>
    <t>High</t>
  </si>
  <si>
    <t>1 day</t>
  </si>
  <si>
    <t>1 week</t>
  </si>
  <si>
    <t>N/A</t>
  </si>
  <si>
    <t>No outgoing linkages</t>
  </si>
  <si>
    <t>Access Isssues and connection issues</t>
  </si>
  <si>
    <t>Less than 10 GB</t>
  </si>
  <si>
    <t>Manoj</t>
  </si>
  <si>
    <t>.Net, C#, MS SQL</t>
  </si>
  <si>
    <t>low</t>
  </si>
  <si>
    <t xml:space="preserve">Wynand Lochner
Title: Head of Engineering Rapid Response
Tel: +97123061690
Email: wynand.lochner@nawah.ae
</t>
  </si>
  <si>
    <t xml:space="preserve">clearances (tag-in /tag-out)
Operator rounds
Limited conditions of operations, 
Configuration control
Tracking and control and narrative logs
Line ups 
Personal Qualification and scheduling </t>
  </si>
  <si>
    <t>Two dominant languages used</t>
  </si>
  <si>
    <t xml:space="preserve">Less than 20% </t>
  </si>
  <si>
    <t>Operation management</t>
  </si>
  <si>
    <t>Operations</t>
  </si>
  <si>
    <t>Omar Zaid</t>
  </si>
  <si>
    <t>On going Upgrade</t>
  </si>
  <si>
    <t>ABB</t>
  </si>
  <si>
    <t>eSOMS_PROD</t>
  </si>
  <si>
    <t>Availability</t>
  </si>
  <si>
    <t>200Gb</t>
  </si>
  <si>
    <t>Omar</t>
  </si>
  <si>
    <t>monitoring overall, Quarterly Report 
Performance Criteria Link(PCID connection target).
Performance monitoring Status and Statistics by performance criteria
Decision and evaluation of the Concentrated monitoring object
Concentrated monitoring status</t>
  </si>
  <si>
    <t>Plant Management</t>
  </si>
  <si>
    <t>C#, ASP.Net, HTML</t>
  </si>
  <si>
    <t>Engineering</t>
  </si>
  <si>
    <t>Sangjoon Chan
Rajesh Rajappan</t>
  </si>
  <si>
    <t>eMR202002260001</t>
  </si>
  <si>
    <t>KHNP</t>
  </si>
  <si>
    <t>1 month</t>
  </si>
  <si>
    <t>Change Requests
Bug Fixes
New Functionalities</t>
  </si>
  <si>
    <t>Rajesh</t>
  </si>
  <si>
    <t>Scoping and Identification, development of Preventative Maintenance Templates &amp; Basis documents, building Maintenance Strategy of Critical Plant Components (Equipment)</t>
  </si>
  <si>
    <t>Equipment Maintenance</t>
  </si>
  <si>
    <t>Maintenance &amp; Engineering</t>
  </si>
  <si>
    <t>Equipment reliability</t>
  </si>
  <si>
    <t>Prathamesh Kulkarni</t>
  </si>
  <si>
    <t>4.8.2.0225</t>
  </si>
  <si>
    <t>Modifiable off-the-shelf (MOTS)</t>
  </si>
  <si>
    <t>Endevor LLC</t>
  </si>
  <si>
    <t>Not Applicable</t>
  </si>
  <si>
    <t>yes</t>
  </si>
  <si>
    <t>2-3</t>
  </si>
  <si>
    <t xml:space="preserve">Data </t>
  </si>
  <si>
    <t>Prathamesh</t>
  </si>
  <si>
    <t>Register/view/edit design change proposals, and view the progress status of approval.
Send task proposal requests, receive/approve task proposals/document/construction request.
Task management applying the original design drawing, change documents for minor issues, task management for minor issues</t>
  </si>
  <si>
    <t>Engineering changes linked to SAP PM Module</t>
  </si>
  <si>
    <t>Change Requests
Bug Fixes
New Reports
New Functionalities</t>
  </si>
  <si>
    <t>To provide BNPP real-time system parameter data using PI System. 
To perform real-time system monitoring through Mimic and Trend screen using EWS system. 
To perform real-time pop-up trend and sampling data analysis using system parameter data of Mimic screen.
To establish work environment of integrated engineering for engineers to perform monitoring and analysis effectively by providing easy access to real-time system monitoring parameter</t>
  </si>
  <si>
    <t>Visualization</t>
  </si>
  <si>
    <t>Custom Software Development (CSD)</t>
  </si>
  <si>
    <t>Autonomous</t>
  </si>
  <si>
    <t>1 hour</t>
  </si>
  <si>
    <t>50
480</t>
  </si>
  <si>
    <t>Handled by KHNP and hence no DB details available</t>
  </si>
  <si>
    <t>Access Request</t>
  </si>
  <si>
    <t>Sharing of common information among utilities and to provide a standard format for maintaining required environmental qualification documentation. 
Permit data to for different scenarios of how equipment qualification can be documented</t>
  </si>
  <si>
    <t>Environment</t>
  </si>
  <si>
    <t>Component Management Program</t>
  </si>
  <si>
    <t>Liviu Delcea 
Title: Principal Engineering Program Engineer
Tel: +971566630735
Email: liviu.delcea@nawah.ae
Pavel Barbulescu 
Title: EQ Program Engineer
Tel: +971 2 313 4805
Email: pavel.barbulescu@nawahprogram.ae</t>
  </si>
  <si>
    <t>Dharmendra</t>
  </si>
  <si>
    <t>3.1.2</t>
  </si>
  <si>
    <t>Curtiss-Wright</t>
  </si>
  <si>
    <t>No Authorization</t>
  </si>
  <si>
    <t>Low</t>
  </si>
  <si>
    <t>EQMS</t>
  </si>
  <si>
    <t>Exists but not up-to-date</t>
  </si>
  <si>
    <t xml:space="preserve">Search drawing without the original authoring tool of CAD
Support  AutoCAD DWG and Microstation DGN, known as a standard CAD format 
Provide mark-up function that can make various notes without damaging the original drawing
Search equipment master/material master
Issue notification or order on the equipment
Search history on the notification or order of the equipment
Search data and other drawing related to the equipment (ISO drawing) 
</t>
  </si>
  <si>
    <t>Computer Aided Design(CAD)</t>
  </si>
  <si>
    <t xml:space="preserve">Bangjin Lee
Title: Senior Instrumentation Maintenance Specialist 
Tel: +971553982548
Email: bangjin.lee@nawah.ae
</t>
  </si>
  <si>
    <t>Multi-Factor</t>
  </si>
  <si>
    <t>Easy to use</t>
  </si>
  <si>
    <t>1. User Access.
2. Password Reset.
3. Image viewing application Installation.
4. Certificate Issue.</t>
  </si>
  <si>
    <t>Parthasarathy Antony</t>
  </si>
  <si>
    <t>Parthasarthy</t>
  </si>
  <si>
    <t>Prepare and approve fire safety work permits.
Prepare and approve permits for temporary storage of combustible material.
Fire safety patrol management.
View fire safety overall status of plants, units, buildings, elevations, fire areas.
View fire safety information of fire areas.
Team member, education, training management of First response fire brigade.
Fire occurrence history management.
Combustible material management</t>
  </si>
  <si>
    <t>OMS Application</t>
  </si>
  <si>
    <t>Fire Protection</t>
  </si>
  <si>
    <t>FPMS202004300001</t>
  </si>
  <si>
    <t>115
50</t>
  </si>
  <si>
    <t>NO</t>
  </si>
  <si>
    <t>Inteface with the SAP</t>
  </si>
  <si>
    <t xml:space="preserve">Jaegu Lee
Title: Principal Nuclear Risk Management Engineer 
Tel: +971552026963
Email: jaegu.lee@nawah.ae
</t>
  </si>
  <si>
    <t>Display the information of general, organization and related documents. 
Edit master data and manage the replacement of instruments.
Edit and display ERP maintenance plan, and item information  and manage maintenance planning of instruments.
After the calibration work is finished, input its result and manage progress status of each order.
View calibration history for each period and analyze calibration history of each instrument, model and drift group</t>
  </si>
  <si>
    <t>Engineering/Instrumental Changes/linked to SAP PM Module</t>
  </si>
  <si>
    <t>Maintenance</t>
  </si>
  <si>
    <t>ICMS202004060001</t>
  </si>
  <si>
    <t>Bug fixes</t>
  </si>
  <si>
    <t>Enter, review and achieve data from multiple instruments from the Plant. 
Enter response and log notes
Create reports and graph charts related to plant instruments</t>
  </si>
  <si>
    <t>.NET, C#, MS SQL</t>
  </si>
  <si>
    <t>none</t>
  </si>
  <si>
    <t>Chemistry</t>
  </si>
  <si>
    <t>Darrell James Bond Jr 
Title: Head of Chemistry
Tel: +97123061261
Email: darrell.bond@nawah.ae
Chihyung Lee 
Title: Head of Chemistry
Tel: +971507054916
Email: chihyung.lee@nawahprogram.ae</t>
  </si>
  <si>
    <t>11.3.4.0</t>
  </si>
  <si>
    <t>LABStats</t>
  </si>
  <si>
    <t xml:space="preserve">Less than 5 </t>
  </si>
  <si>
    <t>No issues</t>
  </si>
  <si>
    <t xml:space="preserve">Manage all plant documents like control record, standard procedures, BNRB documents, PSC documents, Quality documents, Plant drawings, AE_spec, T/G drawings, construction drawings, construction procedures, etc...
Create/change/update documents
workflow of the document
set to document to P5 status (old version)
forward agent 
Attach a file to the document
set class and characteristics for the document
Periodic document review
Mass upload of documents
Mass status change of the documents
</t>
  </si>
  <si>
    <t>ABAP</t>
  </si>
  <si>
    <t>Document managmeent applicaion</t>
  </si>
  <si>
    <t>Multiple</t>
  </si>
  <si>
    <t xml:space="preserve">Bryan Eugenio
Title: bryan.eugenio@nawah.ae
Tel: +971508361168
Email: bryan.eugenio@nawah.ae
</t>
  </si>
  <si>
    <t>Sangjoon Chan
Dharmendra</t>
  </si>
  <si>
    <t>Thick Client</t>
  </si>
  <si>
    <t>Take from SAP Basis Team</t>
  </si>
  <si>
    <t>1-2 issues per day.
About 150-200 for 6 months</t>
  </si>
  <si>
    <t>10-15</t>
  </si>
  <si>
    <t>Business Issues, authorization issues, Enhancements</t>
  </si>
  <si>
    <t>Risk model mgmt. , Mapping DB mgmt., System alignment mgmt. 
Surveillance order mgmt, Code mgmt, Set user authority.
Prepare multiple maintenance plans, Risk evaluation according to a maintenance plan,
Manage actual risk history, Manage risk information on a certain date and time.
Apply maintenance order interfaced with, System alignment mgmt, Evaluate risk caused by maintenance work or failure of equipment.
View risk and risk history of all units.
Help in Outages, Order History, Sys. Align.
Calc RTS, Comp. Action, Cumulative Profile, Calc External Events</t>
  </si>
  <si>
    <t xml:space="preserve">Radiation </t>
  </si>
  <si>
    <t>somewhat difficultto use</t>
  </si>
  <si>
    <t>Tool for corrective action program, human performance, quality assurance and health and safety</t>
  </si>
  <si>
    <t>Action request
Conditiona reports
Observation and Coaching
Safety Incident Report
Lesson Learnt 
Audits
Corrective request
work order notification
Self Assessments
Department Clock Reset</t>
  </si>
  <si>
    <t>3-4 dominant languages used</t>
  </si>
  <si>
    <t>20-60%</t>
  </si>
  <si>
    <t>Ticket and Action workflow</t>
  </si>
  <si>
    <t>All Nawah</t>
  </si>
  <si>
    <t xml:space="preserve">David Le Roy Ward 
Title: Maintenance Director
Tel: +97123062137
Email: david.ward@nawah.ae
Andy Joseph 
Title: Assistant Operations Support Manager
Tel: +97123061993
Email: andy.joseph@nawah.ae
Francisco Rivera Bonilla
Title: Work Management Director
Tel: +971504776043
Email: francisco.bonilla@nawah.ae
Charles Montana III
Title: Outage Scheduling Manager 
Tel: +971503675579
Email: charles.montana@nawah.ae
</t>
  </si>
  <si>
    <t>DevonWay</t>
  </si>
  <si>
    <t>Dway_appl_usr</t>
  </si>
  <si>
    <t>400Gb</t>
  </si>
  <si>
    <t xml:space="preserve">Material management
vendor management
Material resource planning
quality and outer inspection
Reservation
Defect material management
Daily GI/GR report
Storage location management
physical inventory
Good receipt/goods issue
Inventory management
batch management
serial number management
Movement of goods within plant and inter-plants
</t>
  </si>
  <si>
    <t>Procurement/Finance/warehouse/Plant operations</t>
  </si>
  <si>
    <t>More than 25</t>
  </si>
  <si>
    <t>SAP Basis Team</t>
  </si>
  <si>
    <t>Register, search, and change equipment, and status, actual procurement status, and repair history.
Request the reservation and loan of equipment, approve loan, search for loan status, and manage the return of equipment and those that are not returned.
Request the calibration of equipment, receive a request, carry in equipment after calibration, prepare a (calibration) report, approve a report, search for report status, and manage the maintenance of equipment.
Send/receive on a real-time basis the registration of test equipment and facility, equipment status, and equipment disposal, to SAP through EAI</t>
  </si>
  <si>
    <t>230
10</t>
  </si>
  <si>
    <t>Na</t>
  </si>
  <si>
    <t>As part of Safeguard agreement between FANR and IAEA this application responsible to Record, Track, Inventory of all kind of Fuel activities in  the facility from Unit -1 to Unit-4. Also complying with FANR REG-10</t>
  </si>
  <si>
    <t>1) Records all Fuel activites from Receipt to despatch.
2) Sending all Regulatory reports ( MBR,ICR etc reports to FANR)
3) Performing yearly inventory and inspection with FANR.</t>
  </si>
  <si>
    <t>Fuel Management</t>
  </si>
  <si>
    <t>Reactor Enginnering, Safeguard and licensing Department</t>
  </si>
  <si>
    <t xml:space="preserve">Nasir Al Kitbi 
Title: Safeguards and Export Control Manager
Tel: +971506664490
Email: nasir.alkitbi@nawah.ae
</t>
  </si>
  <si>
    <t>20.1.3</t>
  </si>
  <si>
    <t>NAC international</t>
  </si>
  <si>
    <t>3 days</t>
  </si>
  <si>
    <t>Access Isssues and data issues</t>
  </si>
  <si>
    <t>10 Gb</t>
  </si>
  <si>
    <t>To provide BNPP real-time system parameter data using PI System. 
To perform real-time system monitoring through Mimic screen using Rt-PMS system. 
To perform real-time pop-up trend analysis of Mimic screen.
To establish work environment of integrated engineering for engineers to perform monitoring and analysis effectively by providing easy access to real-time system monitoring parameter.</t>
  </si>
  <si>
    <t>0 min</t>
  </si>
  <si>
    <t>Access</t>
  </si>
  <si>
    <t>Displays Plant Data from MMIS in a schematic format on teh Web. 
Display all the engineering work environment digrams to in a webpage to plant operation management information and monitoring parameters</t>
  </si>
  <si>
    <t xml:space="preserve">To provide BNPP real-time system parameter data using PI System on the webpage. 
To perform real-time system monitoring through Mimic screen using Rt-PMS system on the webpage. 
To perform real-time pop-up trend analysis of Mimic screen.
To establish work environment of integrated engineering for engineers to perform monitoring and analysis effectively by providing easy access to real-time system monitoring parameter."
To perform real-time system monitoring through Mimic and Trend screen using EWS system on teh web.
To perform real-time pop-up trend and sampling data analysis using system parameter data of Mimic screen.
To establish work environment of integrated engineering for engineers to perform monitoring and analysis </t>
  </si>
  <si>
    <t>OSISoft</t>
  </si>
  <si>
    <t>All employees</t>
  </si>
  <si>
    <t>PIVIsion</t>
  </si>
  <si>
    <t>500Gb</t>
  </si>
  <si>
    <t>Functional location management
Equipment creation/update/change/delete
Equipment class
Work order
Measuring point
PMT creation and revision
Maintenance item and plan management
Task list management
Corrective maintenance
Breakdown maintenance
Outage preventive maintenance
Surveillance test
Maintenance history
Plan vs Actual report of Surveillance</t>
  </si>
  <si>
    <t>Generation of plan overview
long term overhaul order
generation plan version
core cycle prospect
create electricity master</t>
  </si>
  <si>
    <t>SAP</t>
  </si>
  <si>
    <t>Procurement/
Finance/
Warehouse/Plant operations</t>
  </si>
  <si>
    <t>Computer Procedure Editor,  work process edited program to edit procedures.
CPS procedure writer software</t>
  </si>
  <si>
    <t>Write Plant Procedures
Convert procedure to readable format used in Simulation and Trainig Center.
Convert the formats to Plant operations</t>
  </si>
  <si>
    <t>Procedure writing</t>
  </si>
  <si>
    <t>1.7.2004.24091.7.2004.2409</t>
  </si>
  <si>
    <t>Volian</t>
  </si>
  <si>
    <t>A1SYDNEY0122
A1SYDNEY0123</t>
  </si>
  <si>
    <t>AND/OR, procedure open, PROMS logout, systm crash</t>
  </si>
  <si>
    <t xml:space="preserve">Setup inspection type
Setup inspection plan
Inspection characteristics
QDN management
</t>
  </si>
  <si>
    <t xml:space="preserve">TLD Dose
ADR dose
WBC dose
protection training
Radiation measuring management
work permit management
Solid Radwaste management
Non-radioactive waste management
Management of environment sample radioactivity analysis
Plant waste management
TLD Employee registration
TLD return 
Employee status
Violator Management
</t>
  </si>
  <si>
    <t>To manage the basic information (functional location, measuring point, zone, measuring equipment, record order management, contamination level variables) that is necessary to measure radiation (radioactivity).
To measure the radiation (radioactivity) from each area of measurement, prepare a measurement report, request for its approval, approve it, and manage the measurement history.
To create a survey map using the floor plan of each elevation in a building, assign a measuring point to the map, and manage the measurement history of each point</t>
  </si>
  <si>
    <t>Radiation</t>
  </si>
  <si>
    <t xml:space="preserve">Dosimetry and calibration
</t>
  </si>
  <si>
    <t>RRMS20190804003</t>
  </si>
  <si>
    <t>SAP Based application</t>
  </si>
  <si>
    <t>Displays code information that is saved in the ADR PC, and registers gate/user information
Comparatively displays the issuance status of RWPs that are registered in the ADR PC/RAM, and displays the collective dose recorded by each RWP.
Displays the personal information, access requirements, and exposure history of employees who access radiation controlled areas, and also displays violators, dose limit workers, and visit requests
Registers the target dose of each month and O/H cycle, and displays the status of actual dose in contrast to target dose</t>
  </si>
  <si>
    <t>172.25.251.101</t>
  </si>
  <si>
    <t>Manages nuclide, facility, measuring equipment and licensing documents
Manages acquisition, request, issuance, return, transportation, transfer/loss, disposal and access information of storage facility of radioisotope and radiation generating devices
Manages leakage checkup result, pre/post-utilization inspection result and periodic facility inspection result of radioisotope and radiation generating devices.</t>
  </si>
  <si>
    <t>RISOMS20181230001</t>
  </si>
  <si>
    <t>172.25.251.140
/172.25.251.141</t>
  </si>
  <si>
    <t>Documentation of transport management (off-site/on-site)
RMSR(Radioactive Material Shipment Record) management
Automatic classification of transport materials
Management of statistics</t>
  </si>
  <si>
    <t>RMTMS2020051101</t>
  </si>
  <si>
    <r>
      <t xml:space="preserve">Single Point Vulnerability Management System (SPV)
</t>
    </r>
    <r>
      <rPr>
        <sz val="11"/>
        <color rgb="FFFF0000"/>
        <rFont val="Arial"/>
        <family val="2"/>
      </rPr>
      <t>(about to Retire)</t>
    </r>
    <r>
      <rPr>
        <sz val="11"/>
        <color theme="1"/>
        <rFont val="Arial"/>
        <family val="2"/>
      </rPr>
      <t xml:space="preserve"> </t>
    </r>
  </si>
  <si>
    <t>Register and approve improvement plan of SPV and improvement effect of plant
Register and approve review result by CRI
Register and approve review results by RIC
Display a detailed list of SPV by systems and by functional location</t>
  </si>
  <si>
    <r>
      <t>System Health Evaluation System (SHES)
(</t>
    </r>
    <r>
      <rPr>
        <sz val="11"/>
        <color rgb="FFFF0000"/>
        <rFont val="Arial"/>
        <family val="2"/>
      </rPr>
      <t>about to retire)</t>
    </r>
    <r>
      <rPr>
        <sz val="11"/>
        <color theme="1"/>
        <rFont val="Arial"/>
        <family val="2"/>
      </rPr>
      <t xml:space="preserve"> </t>
    </r>
  </si>
  <si>
    <t>Performance of Periodic System Health Assessment
Preparation of Periodic System Health Report
Action Plan Establishment and Report Preparation for Systems with Degraded Performance
Performance Improvement Plan Establishment and Report Preparation Based on System Health Assessment</t>
  </si>
  <si>
    <t xml:space="preserve">Storage location management
Bin-to-Bin transfer posting
storage location to storage location transfer posting
physical inventory at warehouse level
picking for GI/return/GI reservation
Put away for GR
</t>
  </si>
  <si>
    <t>BE1</t>
  </si>
  <si>
    <t>BE2</t>
  </si>
  <si>
    <t>BE3</t>
  </si>
  <si>
    <t>BE4</t>
  </si>
  <si>
    <t>BE5</t>
  </si>
  <si>
    <t>SC1</t>
  </si>
  <si>
    <t>SC2</t>
  </si>
  <si>
    <t>SC3</t>
  </si>
  <si>
    <t>SC4</t>
  </si>
  <si>
    <t>SC5</t>
  </si>
  <si>
    <t>SC6</t>
  </si>
  <si>
    <t>SR1</t>
  </si>
  <si>
    <t>SR2</t>
  </si>
  <si>
    <t>SR3</t>
  </si>
  <si>
    <t>SR4</t>
  </si>
  <si>
    <t>SR5</t>
  </si>
  <si>
    <t>SR6</t>
  </si>
  <si>
    <t>SR7</t>
  </si>
  <si>
    <t>SR8</t>
  </si>
  <si>
    <t>SR9</t>
  </si>
  <si>
    <t>SR10</t>
  </si>
  <si>
    <t>SR11</t>
  </si>
  <si>
    <t>TM1</t>
  </si>
  <si>
    <t>TM2</t>
  </si>
  <si>
    <t>TM3</t>
  </si>
  <si>
    <t>SS1</t>
  </si>
  <si>
    <t>SS2</t>
  </si>
  <si>
    <t>SS3</t>
  </si>
  <si>
    <t>SS4</t>
  </si>
  <si>
    <t>SS5</t>
  </si>
  <si>
    <t>SS6</t>
  </si>
  <si>
    <t>SS7</t>
  </si>
  <si>
    <t>SS8</t>
  </si>
  <si>
    <t>SS9</t>
  </si>
  <si>
    <t>SS10</t>
  </si>
  <si>
    <t>Scale</t>
  </si>
  <si>
    <t>RPO
(Recovery Point Objective, BIA)</t>
  </si>
  <si>
    <t>Greater than 70%</t>
  </si>
  <si>
    <t>Not satisfied</t>
  </si>
  <si>
    <t>Does not exist</t>
  </si>
  <si>
    <t>Very complex to use</t>
  </si>
  <si>
    <t>Greater than 60%</t>
  </si>
  <si>
    <t>Stand-Alone</t>
  </si>
  <si>
    <t>Business Hours (8X5)</t>
  </si>
  <si>
    <t>Alerts</t>
  </si>
  <si>
    <t>Thin Client</t>
  </si>
  <si>
    <t>10 to 15</t>
  </si>
  <si>
    <t>15 to 20</t>
  </si>
  <si>
    <t>30 to 40</t>
  </si>
  <si>
    <t>Support Internal reporting</t>
  </si>
  <si>
    <t>somewhat difficult to use</t>
  </si>
  <si>
    <t>Logging</t>
  </si>
  <si>
    <t>Productivity Suite</t>
  </si>
  <si>
    <t>2-3 years</t>
  </si>
  <si>
    <t>5 to 10</t>
  </si>
  <si>
    <t>20 to 30</t>
  </si>
  <si>
    <t>About 5-9 languages/platforms used</t>
  </si>
  <si>
    <t>Interactive</t>
  </si>
  <si>
    <t>Direct Invocation of Web Services</t>
  </si>
  <si>
    <t>Less than 5</t>
  </si>
  <si>
    <t>Exists but not up-to-date, electronic copy available</t>
  </si>
  <si>
    <t>less than 5</t>
  </si>
  <si>
    <t>less than 10</t>
  </si>
  <si>
    <t>less than 20</t>
  </si>
  <si>
    <t>Revenue generating activities</t>
  </si>
  <si>
    <t>No incoming linkages</t>
  </si>
  <si>
    <t>0 mins</t>
  </si>
  <si>
    <t xml:space="preserve">Less than 1 year
</t>
  </si>
  <si>
    <t>Exists and up-to-date, electronic copy available</t>
  </si>
  <si>
    <t xml:space="preserve"> Access/No issues</t>
  </si>
  <si>
    <t>Final Score</t>
  </si>
  <si>
    <t>#</t>
  </si>
  <si>
    <t>Application Name</t>
  </si>
  <si>
    <t>App Function</t>
  </si>
  <si>
    <t>RPO
(Recovery Point Objective, BIA)
from BIA</t>
  </si>
  <si>
    <t>Data Archival
(Discuss with DB team)</t>
  </si>
  <si>
    <t>Weights</t>
  </si>
  <si>
    <t>Business Enablement</t>
  </si>
  <si>
    <t>System Complexity</t>
  </si>
  <si>
    <t>System Risk</t>
  </si>
  <si>
    <t>Technology Maturity</t>
  </si>
  <si>
    <t>System Stability</t>
  </si>
  <si>
    <t>User Feedback on: Functionality</t>
  </si>
  <si>
    <t>Data Archival</t>
  </si>
  <si>
    <t>1 Day</t>
  </si>
  <si>
    <t>Peripheral Functionalities</t>
  </si>
  <si>
    <t>No Data</t>
  </si>
  <si>
    <t>8 hrs - 1 day</t>
  </si>
  <si>
    <t>2 days - 1 week</t>
  </si>
  <si>
    <t>&gt; 1 week / NA</t>
  </si>
  <si>
    <t>1 Week</t>
  </si>
  <si>
    <t>more than 15 / No Data</t>
  </si>
  <si>
    <t>more than 20 / No Data</t>
  </si>
  <si>
    <t>more than 40 / No Data</t>
  </si>
  <si>
    <t>Crash / No Data</t>
  </si>
  <si>
    <t>TM4</t>
  </si>
  <si>
    <t>TM5</t>
  </si>
  <si>
    <t>BE6</t>
  </si>
  <si>
    <t>BE7</t>
  </si>
  <si>
    <t>SC+SR+SS+TM</t>
  </si>
  <si>
    <t xml:space="preserve">SAP ERP 6.0 EHP6 </t>
  </si>
  <si>
    <t xml:space="preserve">Jan 2018 </t>
  </si>
  <si>
    <t>Adherence to Business objectives</t>
  </si>
  <si>
    <t>System Complexity &amp; Ease of use</t>
  </si>
  <si>
    <t>Risk &amp; system Compliance</t>
  </si>
  <si>
    <t>Technology maturity &amp; robustness</t>
  </si>
  <si>
    <t>System Stability &amp; Consistency</t>
  </si>
  <si>
    <t>SCEOU</t>
  </si>
  <si>
    <t>Client-Server</t>
  </si>
  <si>
    <t>All Times (24X7)</t>
  </si>
  <si>
    <t>Working Days (24X5)</t>
  </si>
  <si>
    <t>0-8 Hours</t>
  </si>
  <si>
    <t xml:space="preserve">0-8 hrs </t>
  </si>
  <si>
    <t xml:space="preserve">1 Day </t>
  </si>
  <si>
    <t>Injazat DC</t>
  </si>
  <si>
    <t>No SDP service Package available but other supporting documents available can't verify</t>
  </si>
  <si>
    <t>No (Supporting Documents are available such as Business Blueprint</t>
  </si>
  <si>
    <t>.Net, Framework 4.5</t>
  </si>
  <si>
    <t>.NET Framework 4.6.2</t>
  </si>
  <si>
    <t>BSP, ABAP, HTML</t>
  </si>
  <si>
    <t>.Net 5.6</t>
  </si>
  <si>
    <t>Java, JSP, HTML</t>
  </si>
  <si>
    <t>ASP, HTML, C#</t>
  </si>
  <si>
    <t>ASPX, HTML, C#</t>
  </si>
  <si>
    <t>WebDynPro for Java</t>
  </si>
  <si>
    <t>SAP ABAP</t>
  </si>
  <si>
    <t>JSP/JAVA, ABAP, EAI Interface</t>
  </si>
  <si>
    <t>JDK 8u181</t>
  </si>
  <si>
    <t>Java 1.6</t>
  </si>
  <si>
    <t>Dot.Net, Framework 4.5</t>
  </si>
  <si>
    <t>.Net Framework 3.5</t>
  </si>
  <si>
    <t>SAP BI</t>
  </si>
  <si>
    <t>ABAP Reports</t>
  </si>
  <si>
    <t>SSRS</t>
  </si>
  <si>
    <t>1 - 2 Hours</t>
  </si>
  <si>
    <t>Lee Anderson
Title: Site Project Controls and Scheduling Manager
Tel: +971552694902
Email: lee.anderson@nawah.ae
"brian.delorme@nawah.ae
satyanarayana.reddy@nawah.ae"</t>
  </si>
  <si>
    <t>Alan Robinson
Title: Operations Support Manager 
Tel: +97123063169
Email: alan.robinson@nawah.ae</t>
  </si>
  <si>
    <t xml:space="preserve">Kristen Damon
Title: Principal Equipment Reliability Engineer
Tel: +971566441600
Email: kristen.damon@nawah.ae
</t>
  </si>
  <si>
    <t xml:space="preserve">Ebraheim Ali Al Dhanhani 
Title: Senior Equipment Reliability Engineer
Tel: +971509877896
Email: ebraheim.aldhanhani@nawah.ae
</t>
  </si>
  <si>
    <t>ChungTae Kim
Title: Principal Design Engineer
Tel: +97123066636
Email: chungtae.kim@nawah.ae
Kent Freeland
Title: Principal Design Engineer
Tel: +97123061863
Email: kent.freeland@nawah.ae</t>
  </si>
  <si>
    <t xml:space="preserve">Wynand Lochner
Title: Head of Engineering Rapid Response
Tel: +97123061690
Email: wynand.lochner@nawah.ae
</t>
  </si>
  <si>
    <t xml:space="preserve">Anton John Stanek 
Title: Clearance Writer 
Tel: +97123062491
Email: anton.stanek@nawah.ae
Sean Clayton Edwards
Title: Head of Maintenance Program – PM 
Tel: +971501108750
Email: sean.edwards@nawah.ae
Wynand Lochner
Title: Head of Engineering Rapid Response
Tel: +97123061690
Email: wynand.lochner@nawah.ae
</t>
  </si>
  <si>
    <t xml:space="preserve">Thomas Armour Swanson
Title: Senior Fire Training Specialist
Tel: +97123062443
Email: thomas.swanson@nawah.ae
</t>
  </si>
  <si>
    <t>Sultan Khalifa Mohamed Abdulla Al Blooshi
Title: Assistant Corrective Action and Operating Experience Manager
Tel: +97123062334
Email: sultan.k.alblooshi@nawah.ae</t>
  </si>
  <si>
    <t>Dae Won Kim
Title: Head of Procurement System Support
Tel: +971544465573
Email: dae.w.kim@nawah.ae
jalal.hussain@nawah.ae</t>
  </si>
  <si>
    <t xml:space="preserve">Sanjay Malhotra 
Title: Head of Instrumentation Maintenance
Tel: +971544739344
Email: sanjay.malhotra@nawah.ae
</t>
  </si>
  <si>
    <t xml:space="preserve">Hend Alzaabi
Title: Reactor Engineer
Tel: +97123062301
Email: hend.alzaabi@nawah.ae
</t>
  </si>
  <si>
    <t>Bradley Patrick Crow
Title: Senior Operations Specialist - Pipeline
Tel: +971 +97123063253
Email: bradley.crow@nawah.ae
Jack Stewart
Title: Senior Operations Procedure Writer
Tel: +97123062380
Email: jack.stewart@nawah.ae</t>
  </si>
  <si>
    <t xml:space="preserve">hwoang.park@nawah.ae
Dale Yang
Title: Lead Quality Assurance Auditor
Tel: +971505024492
Email: dale.yang@enec.gov.ae
</t>
  </si>
  <si>
    <t>Donghoon Kim
Title: Radiation Protection Specialist
Tel: 97123068548
Email:dong-hoon.kim@nawahprogram.ae
Lulua Adil Othman Ali
Title: Isotope Control Specialist
Tel: +971554400420
Email: lulua.ali@nawah.ae
Saeed Khamis Khalfan Al Mazrouei
Title: Senior Health Physics Specialist
Tel: +971502019199
Email: saeed.almazrouei@nawah.ae
Eugene Jacobus
Title: Assistant Radiation Protection Manager
Tel: +97123062759
Email: eugene.jacobus@nawah.ae</t>
  </si>
  <si>
    <t>AlMur Al Neyadi
Title: Head of Radiation Protection
Tel: +971502141410
Email: almur.alneyadi@nawah.ae
John Adam Carrara
Title: Head of Radiation Protection
Tel: +97123135098
Email: john.carrara@nawah.ae
Eugene Jacobus
Title: Assistant Radiation Protection Manager
Tel: +97123062759
Email: eugene.jacobus@nawah.ae
Donggun Kim
Title: Radiation Protection Specialist
Tel: +97123068548
Email: donggun.kim@nawahprogram.ae</t>
  </si>
  <si>
    <t>"Donghoon Kim
Title: Radiation Protection Specialist
Tel: 97123068548
Email:dong-hoon.kim@nawahprogram.ae
Lulua Adil Othman Ali
Title: Isotope Control Specialist
Tel: +971554400420
Email: lulua.ali@nawah.ae
Saeed Khamis Khalfan Al Mazrouei
Title: Senior Health Physics Specialist
Tel: +971502019199
Email: saeed.almazrouei@nawah.ae
Eugene Jacobus
Title: Assistant Radiation Protection Manager
Tel: +97123062759
Email: eugene.jacobus@nawah.ae"</t>
  </si>
  <si>
    <t>Jordan Mitchell
Title: Senior Radioactive Waste Management Specialist Manager
Tel: +97123135795
Email: jordan.mitchell@nawah.ae
Adel Murad
Title: Senior Radioactive Waste Management Specialist Manager
Tel: +971505395390
Email: adel.murad@nawah.ae
Jaesin Shin
Title: Radioactive Waste Manager
Tel: +97123061533
Email: jaesin.shin@nawah.ae
Donggun Kim
Title: Radiation Protection Specialist
Tel: +97123068548
Email: donggun.kim@nawahprogram.ae</t>
  </si>
  <si>
    <t>Ibrahim Banihammad 
Title: Senior Equipment Reliability Engineer
Tel: +97123139384
Email: ibrahim.banihammad@nawah.ae
"ibrahim.banihammad@nawah.ae
mohammed.yousuf@nawah.ae
ebraheim.aldhanhani@nawah.ae"</t>
  </si>
  <si>
    <t>Srinivasarao Guntuku 
Title: Head of Warehouse Operations
Tel: +971506213657
Email: srinivasarao.guntuku@nawah.ae
dae.w.kim@nawah.ae
2. jalal.hussain@nawah.ae</t>
  </si>
  <si>
    <t>ABAP, ASP, HTML</t>
  </si>
  <si>
    <t>ABO</t>
  </si>
  <si>
    <t>RSC</t>
  </si>
  <si>
    <t>TM&amp;R</t>
  </si>
  <si>
    <t>SS&amp;C</t>
  </si>
  <si>
    <t xml:space="preserve">Adherence to Business objectives </t>
  </si>
  <si>
    <t>Development Owner (Resource)</t>
  </si>
  <si>
    <t>Support Owner</t>
  </si>
  <si>
    <t>Manoj Mukhi
Title: Operations Applications Support Specialist
Tel: +97123062452
Mobile: +971503795692
Email: manoj.mukhi@nawah.ae
***Need to decide****</t>
  </si>
  <si>
    <t xml:space="preserve">Omar Zaid
Title: Business Analyst - Core Applications
Tel: +97123062059
Mobile: +971505387264
Email: omar.zaid@nawah.ae
***Need to decide****
</t>
  </si>
  <si>
    <t>Rajesh Rajappan
Title: SAP Support Specialist
Mobile: +971 509644790
Email: rajesh.rajappan@nawahprogram.ae
***Need to decide****</t>
  </si>
  <si>
    <t>Prathamesh Kulkarni
Title: Business Analyst - ICT Support
Tel: +97123136367
Mobile: +971505936707
Email: prathamesh.kulkarni@nawahprogram.ae
***Need to decide****</t>
  </si>
  <si>
    <t>Omar Zaid
Title: Business Analyst - Core Applications
Tel: +97123062059
Mobile: +971505387264
Email: omar.zaid@nawah.ae
***Need to decide****</t>
  </si>
  <si>
    <t>Dharmendra Singh
Title:  Business Analyst - ICT Support
Tel: +97123063267
Email: dharmendra.singh@nawahprogram.ae
***Need to decide****</t>
  </si>
  <si>
    <t>Parthasarathy Antony
Title:  SAP Support Specialist
Tel: +971561764628
Email: parthasarathy.antony@nawahprogram.ae
***Need to decide****</t>
  </si>
  <si>
    <t>"Manoj Mukhi
Title: Operations Applications Support Specialist
Tel: +97123062452
Mobile: +971503795692
Email: manoj.mukhi@nawah.ae
***Need to decide****</t>
  </si>
  <si>
    <t>Sang Joon Chun
Title: ICT OMS Advisor
Tel: +97123062053
Mobile: +971501784770
Email: sangjoon.chun@nawahprogram.ae
Dharmendra Singh
Title:  Business Analyst - ICT Support
Tel: +97123063267
Email: dharmendra.singh@nawahprogram.ae</t>
  </si>
  <si>
    <t>Parthasarathy Antony
Title:  SAP Support Specialist
Tel: +971561764628
Email: parthasarathy.antony@nawahprogram.ae
***Need to decide****</t>
  </si>
  <si>
    <t>Omar Zaid
Title: Operations Applications Support Specialist
Tel: +97123062059
Mobile: +971505387264
Email: omar.zaid@nawah.ae
***Need to decide seconda****</t>
  </si>
  <si>
    <t>Olapojoye Olubunmi Oparinde
Title: Sr. Plant Management Operations applications Specialist
Tel: +97123062968
Email: olapojoye.oparinde@nawah.ae
Munawwar Anwar Khan
Title: Senior Analyst – MM WM SAP Functional
Tel: +91562690045
Email:  munawwar.khan@nawahprogram.ae</t>
  </si>
  <si>
    <t>Prathamesh Kulkarni
Title:  Business Analyst - ICT Support
Tel: +971505936707
Email: prathamesh.kulkarni@nawahprogram.ae
***Need to decide****</t>
  </si>
  <si>
    <t xml:space="preserve">Gabriel Taliga
Title: Plant Management Operations applications Specialist
Tel: +97123061327
Mobile: +971507042415
Email: gabriel.taliga@nawah.ae
Selvamani Raju
Title: PM SAP Functional Analyst
Tel: +97123133279
Email: selvamani.raju@nawahprogram.ae
</t>
  </si>
  <si>
    <t xml:space="preserve">Olusegun Ajayi
Title: Plant Management Operations applications Specialist
Tel: +97123061149
Mobile: +971501422818
Email: olusegun.ajayi@nawah.ae
Gabriel Taliga
Title: Plant Management Operations applications Specialist
Tel: +97123061327
Mobile: +971507042415
Email: gabriel.taliga@nawah.ae
</t>
  </si>
  <si>
    <t>Dharmendra Singh
Title:  Business Analyst - ICT Support
Tel: +97123063267
Email: dharmendra.singh@nawahprogram.ae
Manoj Mukhi
Title: Operations Applications Support Specialist
Tel: +97123062452
Mobile: +971503795692
Email: manoj.mukhi@nawah.ae</t>
  </si>
  <si>
    <t xml:space="preserve">Olapojoye Olubunmi Oparinde
Title: Sr. Plant Management Operations applications Specialist
Tel: +97123062968
Mobile: Mobile: +971501646256
Email: olapojoye.oparinde@nawah.ae
Munawwar Anwar Khan
Title: Senior Analyst – MM WM SAP Functional
Tel: +91562690045
Email:  munawwar.khan@nawahprogram.ae
</t>
  </si>
  <si>
    <t>Olusegun Ajayi
Title: Sr. Plant Management Operations applications Specialist
Tel: +97123061149
Mobile: +971501422818
Email: olusegun.ajayi@nawah.ae
Dharmendra Singh
Title:  Business Analyst - ICT Support
Tel: +97123063267
Email: dharmendra.singh@nawahprogram.ae</t>
  </si>
  <si>
    <t xml:space="preserve">
Prathamesh Kulkarni
Title:  Business Analyst - ICT Support
Tel: +971505936707
Email: prathamesh.kulkarni@nawahprogram.ae
***Need to decide****</t>
  </si>
  <si>
    <t>Munawwar Anwar Khan
Title: Senior Analyst – MM WM SAP Functional
Tel: +91562690045
Email:  munawwar.khan@nawahprogram.ae
Zubair Ali Khan
Title: Analyst – MM WM SAP Functional
Tel: +97123062905
Mobile: +971581411986
Email: zubair.alikhan@nawahprogram.ae</t>
  </si>
  <si>
    <t>2 hours</t>
  </si>
  <si>
    <t>2 Weeks</t>
  </si>
  <si>
    <t>BNPP DC</t>
  </si>
  <si>
    <t>sap</t>
  </si>
  <si>
    <t>WebEOC</t>
  </si>
  <si>
    <t>3.3.1.0</t>
  </si>
  <si>
    <t>Crystal Report</t>
  </si>
  <si>
    <r>
      <t xml:space="preserve">Low Power Shut Down RIMS (LRIMS)
</t>
    </r>
    <r>
      <rPr>
        <sz val="11"/>
        <color rgb="FFFF0000"/>
        <rFont val="Arial"/>
        <family val="2"/>
      </rPr>
      <t>Soon to be replaced by Phoenix PRA</t>
    </r>
  </si>
  <si>
    <t>Stand Alone</t>
  </si>
  <si>
    <t xml:space="preserve">SAP HR/PM/LMS - work orders, user profile information, Emploee qualification from LMS </t>
  </si>
  <si>
    <t>SAP PM, BI reports from eSOMSdatabase</t>
  </si>
  <si>
    <t>SAP HR/PM</t>
  </si>
  <si>
    <t xml:space="preserve">
Information - SAP PM/HR module - notifications, plant work orders, equipments, functional locations, 
HR - employee data</t>
  </si>
  <si>
    <t xml:space="preserve"> Maintenance items, functional locations, work orders - SAP PM</t>
  </si>
  <si>
    <t>Fuctional location attributes, SAP PM</t>
  </si>
  <si>
    <t xml:space="preserve">
Linked SAP PM/LDM/HR module.
notifications, plant work orders, equipments, functional locations, approval of the engineeting documents/design
HR - employee data</t>
  </si>
  <si>
    <t xml:space="preserve">
ECSIS ---&gt; SAP LDM module</t>
  </si>
  <si>
    <t>Plant information from PI systems. 
PI systems</t>
  </si>
  <si>
    <t>Standalone systems</t>
  </si>
  <si>
    <t xml:space="preserve"> user profile, equipment (BOM), functional location, - retrieved from PIE that has integration from SAP PM- for the visualisation of piping linkage</t>
  </si>
  <si>
    <t>SAP PM - Information: work orders</t>
  </si>
  <si>
    <t xml:space="preserve">
SAP PM/HR module - notifications, plant work orders, instruments, maintenance plan, 
HR - employee data</t>
  </si>
  <si>
    <t xml:space="preserve">SAP PM/HR module </t>
  </si>
  <si>
    <t xml:space="preserve">
Information from SAP HR/PM, Procurement, MM, EMR, REM
e-p&amp;ID, iCMS, Iforms, ECMS, Markaaz, ECSIS - 
</t>
  </si>
  <si>
    <t>SAP PM, Procurement, MM, EMR, REM</t>
  </si>
  <si>
    <t>Information - user profile, equipment (BOM), functional location, - retrieved from PIE that has integration from SAP PM - for analysing the risk of pipes</t>
  </si>
  <si>
    <t>SAP PM/BI/HR and Orcale HR</t>
  </si>
  <si>
    <t xml:space="preserve">
SAP PM, BI</t>
  </si>
  <si>
    <t xml:space="preserve">
Information - employee info from SAP HR</t>
  </si>
  <si>
    <t>Equipment info to SAP PM</t>
  </si>
  <si>
    <t>Incoming - Standalone
Inventory reports</t>
  </si>
  <si>
    <t>blackbox uax
Fanar</t>
  </si>
  <si>
    <t xml:space="preserve"> Plant information from PI systems. 
PI systems
Enterprise Data serve</t>
  </si>
  <si>
    <t>Standalone</t>
  </si>
  <si>
    <t xml:space="preserve">
SAP PM/HR -- Infromation type - employee data, Fuctional locations</t>
  </si>
  <si>
    <t>SAP PM</t>
  </si>
  <si>
    <t xml:space="preserve">
SAP HR, ADR
Infomration - User data, in-out timing</t>
  </si>
  <si>
    <t xml:space="preserve">SAP HR, ADR
</t>
  </si>
  <si>
    <t xml:space="preserve">
SAP HR, (user information)</t>
  </si>
  <si>
    <t>Employee Info from SAP HR</t>
  </si>
  <si>
    <t xml:space="preserve">
Employee Info from SAP HR</t>
  </si>
  <si>
    <t>markaz</t>
  </si>
  <si>
    <t>Priority</t>
  </si>
  <si>
    <t>RSC Score for 4R</t>
  </si>
  <si>
    <t>CCR CCTV</t>
  </si>
  <si>
    <t>Security cameras software that monitoring production tracking points, to avoid stopping line for tracking problems. A1 Vehicles Plant (Body, Paint, T&amp;C, Sales).</t>
  </si>
  <si>
    <t>Production Control Systems</t>
  </si>
  <si>
    <t>Automatic line monitoring system that guarantees the visualization of the equipment in function. In addition to integrating information from the equipment to the PMS (Production Managment System) system. Upgrade: Failures monitoring system, OEE, for NSL &amp; Metal Line</t>
  </si>
  <si>
    <t>WMS (Warehouse Management System)</t>
  </si>
  <si>
    <t>System that manages the company's inventory and operations, from the receipt of the material. Objective: Increase efficiency and guarantee the operation of the entire internal supply chain through the WMS (Warehouse Management System) that meets the specific needs of each process, through the unification and simplification of current systems and the use of technology.</t>
  </si>
  <si>
    <t>Very High</t>
  </si>
  <si>
    <t>Multiple languages (&gt;=10) in equal proportion / Data Not Available</t>
  </si>
  <si>
    <t>Very High number of in coming linkages (&gt; 10)</t>
  </si>
  <si>
    <t>High number of in coming linkages (6-10)</t>
  </si>
  <si>
    <t>Medium number of in coming linkages (2-5)</t>
  </si>
  <si>
    <t>Low number of in coming linkages (=1)</t>
  </si>
  <si>
    <t>Very High number of outgoing linkages (&gt; 10)</t>
  </si>
  <si>
    <t>High number of outgoing linkages (6-10)</t>
  </si>
  <si>
    <t>Medium number of outgoing linkages (2-5)</t>
  </si>
  <si>
    <t>Low number of outgoing linkages (=1)</t>
  </si>
  <si>
    <t>Excellent</t>
  </si>
  <si>
    <t>Good</t>
  </si>
  <si>
    <t>Average</t>
  </si>
  <si>
    <t>Below Average</t>
  </si>
  <si>
    <t>Poor</t>
  </si>
  <si>
    <t>Monolithic</t>
  </si>
  <si>
    <t>N-Tier</t>
  </si>
  <si>
    <t>Web Based</t>
  </si>
  <si>
    <t>App Specific Functionalities</t>
  </si>
  <si>
    <t>No (Some Supporting Documents are available such as Business Blueprint</t>
  </si>
  <si>
    <t>Modifiable off-the-shelf (MOTS - COTS with Customization)</t>
  </si>
  <si>
    <t>Functionality</t>
  </si>
  <si>
    <t>Security cameras in software that monitoring production tracking points since the CCR room, with this visulization it´s prevented the stopping line for tracking problems in A1 Vehicles Plant.</t>
  </si>
  <si>
    <t>WMS</t>
  </si>
  <si>
    <t>WMS - Warehouse Management System</t>
  </si>
  <si>
    <t>EPIC</t>
  </si>
  <si>
    <t>System for registration (SMP), consultation and printing to carry out the transfer between plants (Nissan Plant A1, Plant A2, CIVAC Toluca). The system also registers (Cheaper) to move spare parts between plants, for the return of materials charged to the supplier.</t>
  </si>
  <si>
    <t>ToolNetwork system</t>
  </si>
  <si>
    <t>Provides NX-AUTO information to PLC by UDP (encoder, torque, pokayok, antennas)</t>
  </si>
  <si>
    <t>Important A&amp;B parts tracking system</t>
  </si>
  <si>
    <t>Collect all the required serial or lot number of certain parts assembled in the vehicle</t>
  </si>
  <si>
    <t>PMS - Engineering</t>
  </si>
  <si>
    <t>Tool Network System</t>
  </si>
  <si>
    <t>Important A&amp;B 
parts tracking system</t>
  </si>
  <si>
    <t>PMS</t>
  </si>
  <si>
    <t>Important A&amp;B parts</t>
  </si>
  <si>
    <t>Inspect</t>
  </si>
  <si>
    <t xml:space="preserve">administrative tools on inspect. layer of manager, security manager </t>
  </si>
  <si>
    <t>Quality</t>
  </si>
  <si>
    <t>ADS Interfaces Data Collections</t>
  </si>
  <si>
    <t>Vision Systems</t>
  </si>
  <si>
    <t>Collect information on process paint shop, T&amp;C, tester line</t>
  </si>
  <si>
    <t>Collect Judgment for vision systems, custome develop to recollect information between cameras and vision systems</t>
  </si>
  <si>
    <t xml:space="preserve">Data Archival
</t>
  </si>
  <si>
    <t>ADS</t>
  </si>
  <si>
    <t>PMS Simplicity - Body Shop</t>
  </si>
  <si>
    <t>OTS010</t>
  </si>
  <si>
    <t>PDM robot FANUC</t>
  </si>
  <si>
    <t xml:space="preserve">UI Robot alert web service data collector </t>
  </si>
  <si>
    <t>CBS server</t>
  </si>
  <si>
    <t>Control system to collect datas to secuence the production Vs Trim</t>
  </si>
  <si>
    <t>Event File / No Data</t>
  </si>
  <si>
    <t>PMS Simplicity</t>
  </si>
  <si>
    <t>ToolNetwork system 2</t>
  </si>
  <si>
    <t xml:space="preserve">Provides NX-AUTO information to PLC by UDP </t>
  </si>
  <si>
    <t>Antitheft System</t>
  </si>
  <si>
    <t>Prints all labels required for Antitheft regulation. Prints labels to be placed in chassis. MES triggers data to Master PLC with car information.</t>
  </si>
  <si>
    <t>AUTOFORM</t>
  </si>
  <si>
    <t>Steel formability simulation. Forming simulator for stamped parts</t>
  </si>
  <si>
    <t>DESIGN X</t>
  </si>
  <si>
    <t>Recreation of digital scanning. Perform 3D scan data editing (mesh cleanup, surfacing, and reverse engineering)</t>
  </si>
  <si>
    <t>CONTROL X</t>
  </si>
  <si>
    <t>Dimentional compartives for CAD data. Compare data between scan and a CAD file (design surfaces)</t>
  </si>
  <si>
    <t>VX ELEMENTS</t>
  </si>
  <si>
    <t>Digital scanning. Digital scanning of 3D parts recreates the geometry of the part</t>
  </si>
  <si>
    <t>OTS018</t>
  </si>
  <si>
    <t>POWER SHAPE</t>
  </si>
  <si>
    <t>This application is used for the modification of surfaces and reverse engineering (if the piece has a crack, the modification is made to the die)</t>
  </si>
  <si>
    <t>POWER MILL</t>
  </si>
  <si>
    <t>Programming of Numeric Control Data for machines</t>
  </si>
  <si>
    <t>PTU</t>
  </si>
  <si>
    <t>Monitoring Camera System</t>
  </si>
  <si>
    <t>Trasability System</t>
  </si>
  <si>
    <t>NX Auto communication</t>
  </si>
  <si>
    <t>PTU - Vehicle quality attributes data automatically, connecting to vehicle system to obtain evaluation data.</t>
  </si>
  <si>
    <t>Monitoring camera system- Production line operation monitoring, through PTZ camera to identify opportunitiy areas for operation improvement.</t>
  </si>
  <si>
    <t>Trasability system - Trasibility data gather of the assambly parts of the vehicle</t>
  </si>
  <si>
    <t>NX Auto communication - Vehicle manfacturing trasability to the QA systems</t>
  </si>
  <si>
    <t>OTS034</t>
  </si>
  <si>
    <t>OTS035</t>
  </si>
  <si>
    <t>OTS036</t>
  </si>
  <si>
    <t>OTS037</t>
  </si>
  <si>
    <t>OTS038</t>
  </si>
  <si>
    <t>OTS039</t>
  </si>
  <si>
    <t>OTS040</t>
  </si>
  <si>
    <t>OTS041</t>
  </si>
  <si>
    <t>OTS042</t>
  </si>
  <si>
    <t>OTS043</t>
  </si>
  <si>
    <t>OTS044</t>
  </si>
  <si>
    <t>OTS045</t>
  </si>
  <si>
    <t>OTS046</t>
  </si>
  <si>
    <t>OTS047</t>
  </si>
  <si>
    <t>OTS048</t>
  </si>
  <si>
    <t>OTS049</t>
  </si>
  <si>
    <t>OTS050</t>
  </si>
  <si>
    <t>OTS051</t>
  </si>
  <si>
    <t>OTS052</t>
  </si>
  <si>
    <t>OTS053</t>
  </si>
  <si>
    <t>OTS054</t>
  </si>
  <si>
    <t>OTS055</t>
  </si>
  <si>
    <t>OTS056</t>
  </si>
  <si>
    <t>OTS057</t>
  </si>
  <si>
    <t>OTS058</t>
  </si>
  <si>
    <t>OTS059</t>
  </si>
  <si>
    <t>OTS060</t>
  </si>
  <si>
    <t>OTS061</t>
  </si>
  <si>
    <t>OTS062</t>
  </si>
  <si>
    <t>OTS063</t>
  </si>
  <si>
    <t>OTS064</t>
  </si>
  <si>
    <t>OTS065</t>
  </si>
  <si>
    <t>OTS066</t>
  </si>
  <si>
    <t>OTS067</t>
  </si>
  <si>
    <t>OTS068</t>
  </si>
  <si>
    <t>OTS069</t>
  </si>
  <si>
    <t>OTS070</t>
  </si>
  <si>
    <t>OTS071</t>
  </si>
  <si>
    <t>OTS072</t>
  </si>
  <si>
    <t>OTS073</t>
  </si>
  <si>
    <t>OTS074</t>
  </si>
  <si>
    <t>OTS075</t>
  </si>
  <si>
    <t>OTS076</t>
  </si>
  <si>
    <t>OTS077</t>
  </si>
  <si>
    <t>OTS078</t>
  </si>
  <si>
    <t>OTS079</t>
  </si>
  <si>
    <t>OTS080</t>
  </si>
  <si>
    <t>OTS081</t>
  </si>
  <si>
    <t>OTS082</t>
  </si>
  <si>
    <t>OTS083</t>
  </si>
  <si>
    <t>OTS084</t>
  </si>
  <si>
    <t>OTS085</t>
  </si>
  <si>
    <t>OTS086</t>
  </si>
  <si>
    <t>OTS087</t>
  </si>
  <si>
    <t>OTS088</t>
  </si>
  <si>
    <t>OTS089</t>
  </si>
  <si>
    <t>OTS090</t>
  </si>
  <si>
    <t>OTS091</t>
  </si>
  <si>
    <t xml:space="preserve">SCADA </t>
  </si>
  <si>
    <t>Electric power management</t>
  </si>
  <si>
    <t>EOLP (ECM)</t>
  </si>
  <si>
    <t>EOLP (ATCU)</t>
  </si>
  <si>
    <t>AirBag Sheet Printer</t>
  </si>
  <si>
    <t>Air bag Sheet Print Request</t>
  </si>
  <si>
    <t>App and infra that record Transmition &amp; Electric computers</t>
  </si>
  <si>
    <t>App and infra that record Enginee computers</t>
  </si>
  <si>
    <t>Read in real time and record data of the total of the electrical substations of the Aguascalientes A1 plant</t>
  </si>
  <si>
    <t>Read and store data from electrical substations and operate switches of a part of the electrical system.</t>
  </si>
  <si>
    <t>Certification Label</t>
  </si>
  <si>
    <t>TPMS</t>
  </si>
  <si>
    <t>Tire Balancer</t>
  </si>
  <si>
    <t>Tire Rechecking</t>
  </si>
  <si>
    <t>VIN Plate Embosser</t>
  </si>
  <si>
    <t>LVR</t>
  </si>
  <si>
    <t>Prints the Certification Label (Spec attributes data in label) for the Vehicle.</t>
  </si>
  <si>
    <t>Tire Performance Management System</t>
  </si>
  <si>
    <t>Tire calibartion testing system design by DÜRR</t>
  </si>
  <si>
    <t>Embosses the VIN in a plate depending the location in order that the part will be assemble in the engine and transmission</t>
  </si>
  <si>
    <t>Label Value Reader for Trim Sequence Enginee Validation</t>
  </si>
  <si>
    <t>&gt;95% of code single language based / NA</t>
  </si>
  <si>
    <t>OTS092</t>
  </si>
  <si>
    <t>OTS093</t>
  </si>
  <si>
    <t>OTS094</t>
  </si>
  <si>
    <t>OTS095</t>
  </si>
  <si>
    <t>EOL Writting System</t>
  </si>
  <si>
    <t>LLC Database</t>
  </si>
  <si>
    <t>Oil Brake System</t>
  </si>
  <si>
    <t>ACS - Air condiction System</t>
  </si>
  <si>
    <t>Autojudgment System</t>
  </si>
  <si>
    <t>App and infra that record asembly information</t>
  </si>
  <si>
    <t>PLC for car fluid fill controler</t>
  </si>
  <si>
    <t>Synchronizes the vehicle data and moves it across the each Equipment of Tester Line. Also Collect the results of each test across the line.</t>
  </si>
  <si>
    <t>Multi-Factor &amp; SSO / NA</t>
  </si>
  <si>
    <t>EOL</t>
  </si>
  <si>
    <t>LLC DB</t>
  </si>
  <si>
    <t>OBS</t>
  </si>
  <si>
    <t>ACS</t>
  </si>
  <si>
    <t>Wheel Aligment System</t>
  </si>
  <si>
    <t>ICC Calibration System</t>
  </si>
  <si>
    <t>AVM Calibration System</t>
  </si>
  <si>
    <t>Function Checker System (FC)</t>
  </si>
  <si>
    <t>Throttle Adjustment System (QTAS)</t>
  </si>
  <si>
    <t>History Server</t>
  </si>
  <si>
    <t>Free Roller System</t>
  </si>
  <si>
    <t>Brake Tester System</t>
  </si>
  <si>
    <t>Head Lamp Aiming System</t>
  </si>
  <si>
    <t>Transmition oil system</t>
  </si>
  <si>
    <t>Shows the values of deviation from the steering wheel and tires in order that the operator adjust that and align the  vehicle system</t>
  </si>
  <si>
    <t>Shows the values of Distance Sensor in order that the operator calibrates it.</t>
  </si>
  <si>
    <t>Shows the vehicle camaras and calibrates it.</t>
  </si>
  <si>
    <t>Checks the Vehicle part numbers and confirm the condition of each one.</t>
  </si>
  <si>
    <t>Checks the Vehicle conditions (motor) with active tests</t>
  </si>
  <si>
    <t>Collects and makes a database of  FC &amp; QTAS results.</t>
  </si>
  <si>
    <t>Checks the vehicle conditions (speed, movement, vibration, etc.) with active test.</t>
  </si>
  <si>
    <t>Tests the vehicle brakes and also test the BPC</t>
  </si>
  <si>
    <t>Checks the Head Lamp aligmnet and shows to the operator the deviation of them acording to the norm in order that the operator adjust the head lamp</t>
  </si>
  <si>
    <t xml:space="preserve">CCR data reception of the car description to set correctly the quantity of oil and type according car specification for the car </t>
  </si>
  <si>
    <t>WAS</t>
  </si>
  <si>
    <t>FCS</t>
  </si>
  <si>
    <t>QTAS</t>
  </si>
  <si>
    <t>ICCCS</t>
  </si>
  <si>
    <t>AVMCS</t>
  </si>
  <si>
    <t>FRS</t>
  </si>
  <si>
    <t>BTS</t>
  </si>
  <si>
    <t>HLAS</t>
  </si>
  <si>
    <t>TOS</t>
  </si>
  <si>
    <t>VIN Label Laser Writting</t>
  </si>
  <si>
    <t>Traveling Sheets Printers</t>
  </si>
  <si>
    <t xml:space="preserve">VIS Writting </t>
  </si>
  <si>
    <t>VID Sheet Printers</t>
  </si>
  <si>
    <t>Picking Pokayoke</t>
  </si>
  <si>
    <t>Prints the VIN in a label depending the location required for antitheft regulation</t>
  </si>
  <si>
    <t>They print a sheet with the information of vehicle needs in order to be assembled, as location, TRIM number, parts numbers, Ctrl. Key barcode, VIN barcode, etc.</t>
  </si>
  <si>
    <t xml:space="preserve">Recording label of last 6 numbres of chasis in the car windshield glass, back, side windows </t>
  </si>
  <si>
    <t>Print a sheet with the information of vehicle (in barcodes) that it will be used in the BarCode Readers in tester line in order to configure al mecanical system in the equipments according the vechicle characteristics.</t>
  </si>
  <si>
    <t>Shows the vehicle part that the operator needs to module in order to send it to the manufacturing line.</t>
  </si>
  <si>
    <t>VIN Label</t>
  </si>
  <si>
    <t>TSP</t>
  </si>
  <si>
    <t>VIS</t>
  </si>
  <si>
    <t>VID</t>
  </si>
  <si>
    <t>Pokayoke</t>
  </si>
  <si>
    <t>Server</t>
  </si>
  <si>
    <t>Cameras for PCR</t>
  </si>
  <si>
    <t>Domain for computer equipment used for the monitoring of automatic lines in NSL.</t>
  </si>
  <si>
    <t>Monitoring system in real time and historical trending  of critical areas in Paint shop</t>
  </si>
  <si>
    <t>Vehicle Quality attributes data collection, through defective record station on process.</t>
  </si>
  <si>
    <t>Inspect - Serv</t>
  </si>
  <si>
    <t>SMA (Support Maintenance Agreement) this service has a 1 year validity and it is renewal is paid every year.</t>
  </si>
  <si>
    <t>QDA - App</t>
  </si>
  <si>
    <t>QDA - Serv</t>
  </si>
  <si>
    <t>Servers-Inspect</t>
  </si>
  <si>
    <t>Infrastructure - Data Collection - Inspect</t>
  </si>
  <si>
    <t>Servers-Maintenance</t>
  </si>
  <si>
    <t>Servers-Maintenance - DB (SQL)</t>
  </si>
  <si>
    <t>Inspect - App</t>
  </si>
  <si>
    <t>Product and process stadistic control system, through data collection on automatic and semiautomati measurement systems. Recording of variables to create a statistical process report</t>
  </si>
  <si>
    <t>OS  storage maintenance, currently has 5 servers and 4 hyperflex system, 1 aditional server to backups</t>
  </si>
  <si>
    <t>SMA (System maintenance and firmware) this service has a 1 year validity and it is renewal is paid every year and includes proactive system monitoring to assure system operation.</t>
  </si>
  <si>
    <t>SQL consulting service and SQL performance. You pay for a service, they made an assessment, which is what you have, and they give you recommendations on the current scenarios. Reidexar, training and evaluating the problem that arises</t>
  </si>
  <si>
    <t>IDCI</t>
  </si>
  <si>
    <t>SM</t>
  </si>
  <si>
    <t>SM-DB(SQL)</t>
  </si>
  <si>
    <t>Vision systems - Engineering</t>
  </si>
  <si>
    <t>Detect operational, process or tracking defects in the main line, collect Judgment for vision systems. Guarantee the assembled part ,it's considered as a system that is part of Important A&amp;B parts tracking system</t>
  </si>
  <si>
    <t>VS-Engg</t>
  </si>
  <si>
    <t>SPARTAN &amp; SADE SYSTEM SUPPORT</t>
  </si>
  <si>
    <t>Baby Spartan</t>
  </si>
  <si>
    <t>COCOS - SFS</t>
  </si>
  <si>
    <t>PARTS PICKING (PICK TO LIGHT)</t>
  </si>
  <si>
    <t>Supply management Sys for material (stamping, Bodyshop, Asembly)</t>
  </si>
  <si>
    <t>Production Control</t>
  </si>
  <si>
    <t>MID Interface supply consume to WMS</t>
  </si>
  <si>
    <t>Indicates the part to be supplied or assembled in main line.
Guarantee the correct part supplied to the main line.
T&amp;C Plant with light support</t>
  </si>
  <si>
    <t>Spartan &amp; SADE</t>
  </si>
  <si>
    <t>PP (Pick To Light)</t>
  </si>
  <si>
    <t>MACS System Support</t>
  </si>
  <si>
    <t>Production sorter vehicle part number (Codes)  that production requires.</t>
  </si>
  <si>
    <t>MACS</t>
  </si>
  <si>
    <t>SCAMM</t>
  </si>
  <si>
    <t>SAW</t>
  </si>
  <si>
    <t>BPS</t>
  </si>
  <si>
    <t>System pick to light and scan ( 1. Admin
2. User Interface 
3. Catalog 
* Part Numbers
* Part List Screen
*Vin Definiton Table)</t>
  </si>
  <si>
    <t>Replenishment SYS for Picking and Assenbly</t>
  </si>
  <si>
    <t>Replishment for primary supplies only for body shop.
Specific material supply based on need for body shop</t>
  </si>
  <si>
    <t>PAINT CCTV</t>
  </si>
  <si>
    <t>BODY CCTV</t>
  </si>
  <si>
    <t>BUMPER CCTV</t>
  </si>
  <si>
    <t>Security cameras in software that monitoring Paint Area.</t>
  </si>
  <si>
    <t>Security cameras in software that monitoring Body Area.</t>
  </si>
  <si>
    <t>Security cameras in software that monitoring Bumper Area.</t>
  </si>
  <si>
    <t>NETWORK NOC &amp; MAINTENACE</t>
  </si>
  <si>
    <t>PPCS (Plastic Production Control System)</t>
  </si>
  <si>
    <t>SADE (PRESS SYSTEM)</t>
  </si>
  <si>
    <t>Full time monitoring of the network, attention to events and maintenance of physical network</t>
  </si>
  <si>
    <t>Consumption of the day, Empty inventories, Files to carry out the integration of information.</t>
  </si>
  <si>
    <t>Stamping Data Magament System, Control production and Inventory  &amp; outbound of stamp materrial</t>
  </si>
  <si>
    <t>NOC</t>
  </si>
  <si>
    <t>PPCS</t>
  </si>
  <si>
    <t>SADE</t>
  </si>
  <si>
    <t>ON GOING SUPPORT NXAUTO &amp; PARTS PICKING SYSTEM</t>
  </si>
  <si>
    <t>NXAUTO MES</t>
  </si>
  <si>
    <t>Support service for NXAUTO and PARTs PICKING</t>
  </si>
  <si>
    <t>Information to add to vehicle, engine number, year, radio satelite location, updated by MES, invoices of the cars</t>
  </si>
  <si>
    <t>Support-NXAuto</t>
  </si>
  <si>
    <t>INVENTORING CONTROL</t>
  </si>
  <si>
    <t>Inventory control for demand planing Process</t>
  </si>
  <si>
    <t>IC</t>
  </si>
  <si>
    <t>&gt; 3 Years / NA</t>
  </si>
  <si>
    <t> Business Impact</t>
  </si>
  <si>
    <t> Code Lines</t>
  </si>
  <si>
    <t> Files Count</t>
  </si>
  <si>
    <t> ROAR Index</t>
  </si>
  <si>
    <t> Software Resiliency</t>
  </si>
  <si>
    <t> Software Agility</t>
  </si>
  <si>
    <t> Software Elegance</t>
  </si>
  <si>
    <t> Open Source Safety</t>
  </si>
  <si>
    <t> License Compliance</t>
  </si>
  <si>
    <t> Component Obsolescence</t>
  </si>
  <si>
    <t> Component Security</t>
  </si>
  <si>
    <t> Critical Vulnerabilities</t>
  </si>
  <si>
    <t> High Vulnerabilities</t>
  </si>
  <si>
    <t> Medium Vulnerabilities</t>
  </si>
  <si>
    <t> Low Vulnerabilities</t>
  </si>
  <si>
    <t> Advisory Vulnerabilities</t>
  </si>
  <si>
    <t> Green Impact</t>
  </si>
  <si>
    <t> Green Impact Survey</t>
  </si>
  <si>
    <t> Green Impact Scan</t>
  </si>
  <si>
    <t> Green Deficiency Occurrences</t>
  </si>
  <si>
    <t> Green Impact Effort</t>
  </si>
  <si>
    <t> Business Alignment Index</t>
  </si>
  <si>
    <t> IaaS Index</t>
  </si>
  <si>
    <t> AWS WAR Reliability Index</t>
  </si>
  <si>
    <t> Software Security Risk</t>
  </si>
  <si>
    <t> TCO Index</t>
  </si>
  <si>
    <t> Digital Readiness</t>
  </si>
  <si>
    <t>Sizing Metrics</t>
  </si>
  <si>
    <t>Software Health</t>
  </si>
  <si>
    <t>user count</t>
  </si>
  <si>
    <t>user feedback</t>
  </si>
  <si>
    <t>languages / tech used</t>
  </si>
  <si>
    <t> Software Health - recoverability</t>
  </si>
  <si>
    <t>cots customization</t>
  </si>
  <si>
    <t> Technical Debt - architecture type</t>
  </si>
  <si>
    <t xml:space="preserve"> Backfired Function Points </t>
  </si>
  <si>
    <t>api usage - outgoing and incoming links</t>
  </si>
  <si>
    <t>ease of use , documentation, ticketing system</t>
  </si>
  <si>
    <t>Green Software - depends on other factors</t>
  </si>
  <si>
    <t>Software Composition</t>
  </si>
  <si>
    <t>Custom Indicators</t>
  </si>
  <si>
    <t>Other features</t>
  </si>
  <si>
    <t> Vulnerabilities - vulnerability assessment, issues encountered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</si>
</sst>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AED]\ * #,##0.00_);_([$AED]\ * \(#,##0.00\);_([$AED]\ * &quot;-&quot;??_);_(@_)"/>
    <numFmt numFmtId="165" formatCode="0.0"/>
    <numFmt numFmtId="166" formatCode="[$-409]mmm\-yy;@"/>
  </numFmts>
  <fonts count="64">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0"/>
      <name val="Calibri"/>
      <family val="2"/>
      <scheme val="minor"/>
    </font>
    <font>
      <sz val="10"/>
      <name val="Arial"/>
      <family val="2"/>
    </font>
    <font>
      <b/>
      <sz val="12"/>
      <color theme="0"/>
      <name val="Arial"/>
      <family val="2"/>
    </font>
    <font>
      <sz val="9"/>
      <color theme="1"/>
      <name val="Calibri"/>
      <family val="2"/>
      <scheme val="minor"/>
    </font>
    <font>
      <sz val="11"/>
      <color theme="1"/>
      <name val="Arial"/>
      <family val="2"/>
    </font>
    <font>
      <sz val="10"/>
      <name val="Calibri Light"/>
      <family val="1"/>
      <scheme val="major"/>
    </font>
    <font>
      <sz val="12"/>
      <color theme="1"/>
      <name val="Calibri"/>
      <family val="2"/>
      <scheme val="minor"/>
    </font>
    <font>
      <sz val="12"/>
      <color theme="1"/>
      <name val="Arial"/>
      <family val="2"/>
    </font>
    <font>
      <sz val="12"/>
      <color rgb="FFFF0000"/>
      <name val="Calibri"/>
      <family val="2"/>
      <scheme val="minor"/>
    </font>
    <font>
      <b/>
      <sz val="11"/>
      <color theme="1"/>
      <name val="Arial"/>
      <family val="2"/>
    </font>
    <font>
      <b/>
      <sz val="11"/>
      <color rgb="FFFF0000"/>
      <name val="Arial"/>
      <family val="2"/>
    </font>
    <font>
      <b/>
      <sz val="11"/>
      <color theme="0"/>
      <name val="Arial"/>
      <family val="2"/>
    </font>
    <font>
      <sz val="12"/>
      <name val="Arial"/>
      <family val="2"/>
    </font>
    <font>
      <sz val="11"/>
      <name val="Arial"/>
      <family val="2"/>
    </font>
    <font>
      <sz val="11"/>
      <color rgb="FFFF0000"/>
      <name val="Arial"/>
      <family val="2"/>
    </font>
    <font>
      <sz val="11"/>
      <color rgb="FF000000"/>
      <name val="Arial"/>
      <family val="2"/>
    </font>
    <font>
      <sz val="11"/>
      <color rgb="FF242424"/>
      <name val="Segoe UI"/>
      <family val="2"/>
    </font>
    <font>
      <sz val="11"/>
      <color rgb="FF333333"/>
      <name val="Segoe UI"/>
      <family val="2"/>
    </font>
    <font>
      <sz val="11"/>
      <name val="Calibri"/>
      <family val="2"/>
      <scheme val="minor"/>
    </font>
    <font>
      <sz val="10"/>
      <color theme="1"/>
      <name val="Arial"/>
      <family val="2"/>
    </font>
    <font>
      <sz val="9"/>
      <name val="Arial"/>
      <family val="2"/>
    </font>
    <font>
      <b/>
      <sz val="8"/>
      <color theme="0"/>
      <name val="Calibri"/>
      <family val="2"/>
      <scheme val="minor"/>
    </font>
    <font>
      <b/>
      <sz val="10"/>
      <color theme="0"/>
      <name val="Calibri"/>
      <family val="2"/>
      <scheme val="minor"/>
    </font>
    <font>
      <b/>
      <sz val="10"/>
      <color theme="1"/>
      <name val="Calibri"/>
      <family val="2"/>
      <scheme val="minor"/>
    </font>
    <font>
      <sz val="8"/>
      <color theme="1"/>
      <name val="Calibri"/>
      <family val="2"/>
      <scheme val="minor"/>
    </font>
    <font>
      <b/>
      <sz val="9"/>
      <color theme="1"/>
      <name val="Calibri"/>
      <family val="2"/>
      <scheme val="minor"/>
    </font>
    <font>
      <b/>
      <sz val="11"/>
      <name val="Arial"/>
      <family val="2"/>
    </font>
    <font>
      <b/>
      <sz val="10"/>
      <name val="Calibri"/>
      <family val="2"/>
      <scheme val="minor"/>
    </font>
    <font>
      <sz val="9"/>
      <name val="Calibri"/>
      <family val="2"/>
      <scheme val="minor"/>
    </font>
    <font>
      <b/>
      <sz val="9"/>
      <name val="Calibri"/>
      <family val="2"/>
      <scheme val="minor"/>
    </font>
    <font>
      <sz val="8"/>
      <name val="Calibri"/>
      <family val="2"/>
      <scheme val="minor"/>
    </font>
    <font>
      <sz val="9"/>
      <color indexed="81"/>
      <name val="Tahoma"/>
      <family val="2"/>
    </font>
    <font>
      <b/>
      <sz val="9"/>
      <color indexed="81"/>
      <name val="Tahoma"/>
      <family val="2"/>
    </font>
    <font>
      <sz val="8"/>
      <name val="Arial"/>
      <family val="2"/>
    </font>
    <font>
      <sz val="10"/>
      <name val="Arial"/>
      <family val="2"/>
    </font>
    <font>
      <sz val="10"/>
      <color theme="1"/>
      <name val="Calibri"/>
      <family val="2"/>
      <scheme val="minor"/>
    </font>
    <font>
      <sz val="11"/>
      <color rgb="FF000000"/>
      <name val="Times New Roman"/>
      <family val="1"/>
    </font>
    <font>
      <sz val="11"/>
      <color rgb="FF201F1E"/>
      <name val="Arial"/>
      <family val="2"/>
    </font>
    <font>
      <sz val="10"/>
      <color rgb="FF201F1E"/>
      <name val="Arial"/>
      <family val="2"/>
    </font>
    <font>
      <sz val="12"/>
      <color rgb="FF000000"/>
      <name val="Times New Roman"/>
      <family val="1"/>
    </font>
    <font>
      <sz val="10"/>
      <name val="Calibri"/>
      <family val="2"/>
      <scheme val="minor"/>
    </font>
    <font>
      <sz val="11"/>
      <color rgb="FF000000"/>
      <name val="Calibri"/>
      <family val="2"/>
      <scheme val="minor"/>
    </font>
    <font>
      <sz val="11"/>
      <color theme="1"/>
      <name val="Calibri"/>
      <family val="2"/>
      <charset val="129"/>
      <scheme val="minor"/>
    </font>
    <font>
      <sz val="11"/>
      <color theme="1"/>
      <name val="Calibri"/>
      <family val="2"/>
    </font>
    <font>
      <sz val="11"/>
      <color theme="1"/>
      <name val="Calibri"/>
      <family val="2"/>
    </font>
    <font>
      <b/>
      <sz val="10"/>
      <name val="Arial"/>
      <family val="2"/>
    </font>
    <font>
      <sz val="11"/>
      <name val="Calibri"/>
      <family val="2"/>
    </font>
    <font>
      <sz val="10"/>
      <name val="Times New Roman"/>
      <family val="1"/>
    </font>
    <font>
      <sz val="10"/>
      <color rgb="FF000000"/>
      <name val="Times New Roman"/>
      <family val="1"/>
    </font>
    <font>
      <sz val="13.5"/>
      <color rgb="FF555555"/>
      <name val="Calibri"/>
      <family val="2"/>
    </font>
    <font>
      <b/>
      <sz val="13.5"/>
      <color rgb="FF555555"/>
      <name val="Open Sans"/>
      <family val="2"/>
    </font>
    <font>
      <b/>
      <sz val="13.5"/>
      <color rgb="FF555555"/>
      <name val="Calibri"/>
      <family val="2"/>
    </font>
    <font>
      <b/>
      <sz val="14"/>
      <name val="Arial"/>
      <family val="2"/>
    </font>
  </fonts>
  <fills count="25">
    <fill>
      <patternFill patternType="none"/>
    </fill>
    <fill>
      <patternFill patternType="gray125"/>
    </fill>
    <fill>
      <patternFill patternType="solid">
        <fgColor rgb="FFC00000"/>
        <bgColor indexed="64"/>
      </patternFill>
    </fill>
    <fill>
      <patternFill patternType="solid">
        <fgColor indexed="9"/>
        <bgColor indexed="64"/>
      </patternFill>
    </fill>
    <fill>
      <patternFill patternType="solid">
        <fgColor rgb="FF92D050"/>
        <bgColor indexed="64"/>
      </patternFill>
    </fill>
    <fill>
      <patternFill patternType="solid">
        <fgColor theme="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00B050"/>
        <bgColor indexed="64"/>
      </patternFill>
    </fill>
    <fill>
      <patternFill patternType="solid">
        <fgColor rgb="FFFFFFFF"/>
        <bgColor indexed="64"/>
      </patternFill>
    </fill>
    <fill>
      <patternFill patternType="solid">
        <fgColor theme="5" tint="0.59999389629810485"/>
        <bgColor indexed="64"/>
      </patternFill>
    </fill>
    <fill>
      <patternFill patternType="solid">
        <fgColor theme="5" tint="0.59999389629810485"/>
        <bgColor theme="5"/>
      </patternFill>
    </fill>
    <fill>
      <patternFill patternType="solid">
        <fgColor rgb="FFF8F8F8"/>
        <bgColor indexed="64"/>
      </patternFill>
    </fill>
    <fill>
      <patternFill patternType="solid">
        <fgColor theme="8" tint="0.79998168889431442"/>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5"/>
      </top>
      <bottom/>
      <diagonal/>
    </border>
  </borders>
  <cellStyleXfs count="17">
    <xf numFmtId="0" fontId="0" fillId="0" borderId="0"/>
    <xf numFmtId="0" fontId="10" fillId="0" borderId="0"/>
    <xf numFmtId="0" fontId="10" fillId="0" borderId="0"/>
    <xf numFmtId="0" fontId="10" fillId="0" borderId="0"/>
    <xf numFmtId="0" fontId="10" fillId="0" borderId="0"/>
    <xf numFmtId="0" fontId="9" fillId="0" borderId="0"/>
    <xf numFmtId="0" fontId="8" fillId="0" borderId="0"/>
    <xf numFmtId="0" fontId="7" fillId="0" borderId="0"/>
    <xf numFmtId="0" fontId="7" fillId="0" borderId="0"/>
    <xf numFmtId="0" fontId="6" fillId="0" borderId="0"/>
    <xf numFmtId="0" fontId="4" fillId="0" borderId="0"/>
    <xf numFmtId="0" fontId="4" fillId="0" borderId="0"/>
    <xf numFmtId="0" fontId="53" fillId="0" borderId="0"/>
    <xf numFmtId="9" fontId="4" fillId="0" borderId="0" applyFont="0" applyFill="0" applyBorder="0" applyAlignment="0" applyProtection="0"/>
    <xf numFmtId="0" fontId="54" fillId="0" borderId="0"/>
    <xf numFmtId="0" fontId="45" fillId="0" borderId="0"/>
    <xf numFmtId="0" fontId="55" fillId="0" borderId="0"/>
  </cellStyleXfs>
  <cellXfs count="242">
    <xf numFmtId="0" fontId="0" fillId="0" borderId="0" xfId="0"/>
    <xf numFmtId="0" fontId="0" fillId="2" borderId="0" xfId="0" applyFill="1"/>
    <xf numFmtId="0" fontId="0" fillId="3" borderId="0" xfId="0" applyFill="1"/>
    <xf numFmtId="0" fontId="12" fillId="3" borderId="4"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5" xfId="0" applyFont="1" applyFill="1" applyBorder="1" applyAlignment="1">
      <alignment horizontal="left" vertical="top" wrapText="1"/>
    </xf>
    <xf numFmtId="0" fontId="12" fillId="0" borderId="4" xfId="0" applyFont="1" applyBorder="1" applyAlignment="1">
      <alignment horizontal="left" vertical="top" wrapText="1"/>
    </xf>
    <xf numFmtId="0" fontId="12" fillId="3" borderId="6" xfId="0" applyFont="1" applyFill="1" applyBorder="1" applyAlignment="1">
      <alignment horizontal="left" vertical="top" wrapText="1"/>
    </xf>
    <xf numFmtId="0" fontId="12" fillId="3" borderId="7" xfId="0" applyFont="1" applyFill="1" applyBorder="1" applyAlignment="1">
      <alignment horizontal="left" vertical="top" wrapText="1"/>
    </xf>
    <xf numFmtId="0" fontId="12" fillId="3" borderId="8" xfId="0" applyFont="1" applyFill="1" applyBorder="1" applyAlignment="1">
      <alignment horizontal="left" vertical="top" wrapText="1"/>
    </xf>
    <xf numFmtId="0" fontId="15" fillId="5" borderId="9" xfId="0" applyFont="1" applyFill="1" applyBorder="1" applyAlignment="1">
      <alignment horizontal="center" vertical="center" wrapText="1"/>
    </xf>
    <xf numFmtId="0" fontId="16" fillId="0" borderId="9" xfId="0" applyFont="1" applyBorder="1" applyAlignment="1">
      <alignment horizontal="left" vertical="center" wrapText="1"/>
    </xf>
    <xf numFmtId="0" fontId="16" fillId="0" borderId="9" xfId="0" applyFont="1" applyBorder="1" applyAlignment="1">
      <alignment vertical="center" wrapText="1"/>
    </xf>
    <xf numFmtId="0" fontId="17" fillId="0" borderId="0" xfId="1" applyFont="1" applyAlignment="1">
      <alignment horizontal="left" vertical="center" wrapText="1"/>
    </xf>
    <xf numFmtId="0" fontId="18" fillId="0" borderId="11" xfId="0" applyFont="1" applyBorder="1" applyAlignment="1">
      <alignment horizontal="center" vertical="center" wrapText="1"/>
    </xf>
    <xf numFmtId="0" fontId="15" fillId="5" borderId="0" xfId="0" applyFont="1" applyFill="1" applyAlignment="1">
      <alignment horizontal="left" vertical="center" wrapText="1"/>
    </xf>
    <xf numFmtId="0" fontId="18" fillId="5" borderId="0" xfId="0" applyFont="1" applyFill="1" applyAlignment="1">
      <alignment horizontal="left" vertical="center" wrapText="1"/>
    </xf>
    <xf numFmtId="0" fontId="17" fillId="0" borderId="0" xfId="2" applyFont="1" applyAlignment="1">
      <alignment horizontal="left" vertical="center" wrapText="1"/>
    </xf>
    <xf numFmtId="0" fontId="17" fillId="0" borderId="0" xfId="2" applyFont="1" applyAlignment="1">
      <alignment horizontal="center" vertical="center" wrapText="1"/>
    </xf>
    <xf numFmtId="0" fontId="19" fillId="0" borderId="0" xfId="2" applyFont="1" applyAlignment="1">
      <alignment horizontal="center" vertical="center" wrapText="1"/>
    </xf>
    <xf numFmtId="0" fontId="19" fillId="0" borderId="0" xfId="0" applyFont="1" applyAlignment="1">
      <alignment horizontal="center" vertical="center" wrapText="1"/>
    </xf>
    <xf numFmtId="0" fontId="19" fillId="0" borderId="0" xfId="2" applyFont="1" applyAlignment="1">
      <alignment horizontal="left" vertical="center" wrapText="1"/>
    </xf>
    <xf numFmtId="14" fontId="19" fillId="0" borderId="0" xfId="2" applyNumberFormat="1" applyFont="1" applyAlignment="1">
      <alignment horizontal="center" vertical="center" wrapText="1"/>
    </xf>
    <xf numFmtId="0" fontId="17" fillId="5" borderId="0" xfId="2" applyFont="1" applyFill="1" applyAlignment="1">
      <alignment horizontal="center" vertical="center" wrapText="1"/>
    </xf>
    <xf numFmtId="164" fontId="17" fillId="0" borderId="0" xfId="2" applyNumberFormat="1" applyFont="1" applyAlignment="1">
      <alignment horizontal="center" vertical="center" wrapText="1"/>
    </xf>
    <xf numFmtId="0" fontId="19" fillId="5" borderId="0" xfId="2" applyFont="1" applyFill="1" applyAlignment="1">
      <alignment horizontal="center" vertical="center" wrapText="1"/>
    </xf>
    <xf numFmtId="164" fontId="19" fillId="0" borderId="0" xfId="2" applyNumberFormat="1" applyFont="1" applyAlignment="1">
      <alignment horizontal="center" vertical="center" wrapText="1"/>
    </xf>
    <xf numFmtId="0" fontId="17" fillId="6" borderId="0" xfId="2" applyFont="1" applyFill="1" applyAlignment="1">
      <alignment horizontal="center" vertical="center"/>
    </xf>
    <xf numFmtId="0" fontId="17" fillId="5" borderId="0" xfId="1" applyFont="1" applyFill="1" applyAlignment="1">
      <alignment horizontal="center" vertical="center" wrapText="1"/>
    </xf>
    <xf numFmtId="0" fontId="10" fillId="6" borderId="0" xfId="1" applyFill="1" applyAlignment="1">
      <alignment vertical="center"/>
    </xf>
    <xf numFmtId="0" fontId="20" fillId="7" borderId="9" xfId="0" applyFont="1" applyFill="1" applyBorder="1" applyAlignment="1">
      <alignment horizontal="center" vertical="center" wrapText="1"/>
    </xf>
    <xf numFmtId="0" fontId="20" fillId="4" borderId="9" xfId="0" applyFont="1" applyFill="1" applyBorder="1" applyAlignment="1">
      <alignment horizontal="center" vertical="center" wrapText="1"/>
    </xf>
    <xf numFmtId="0" fontId="20" fillId="8" borderId="9" xfId="0" applyFont="1" applyFill="1" applyBorder="1" applyAlignment="1">
      <alignment horizontal="center" vertical="center" wrapText="1"/>
    </xf>
    <xf numFmtId="0" fontId="20" fillId="9" borderId="9"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0" xfId="0" applyFont="1" applyFill="1" applyBorder="1" applyAlignment="1">
      <alignment horizontal="center" vertical="center" wrapText="1"/>
    </xf>
    <xf numFmtId="0" fontId="11" fillId="5" borderId="0" xfId="1" applyFont="1" applyFill="1" applyAlignment="1">
      <alignment horizontal="center" vertical="center"/>
    </xf>
    <xf numFmtId="0" fontId="18" fillId="11" borderId="13" xfId="0" applyFont="1" applyFill="1" applyBorder="1" applyAlignment="1">
      <alignment horizontal="center" vertical="center" wrapText="1"/>
    </xf>
    <xf numFmtId="0" fontId="18" fillId="11" borderId="13" xfId="1" applyFont="1" applyFill="1" applyBorder="1" applyAlignment="1">
      <alignment horizontal="center" vertical="center" wrapText="1"/>
    </xf>
    <xf numFmtId="0" fontId="23" fillId="11" borderId="13" xfId="1" applyFont="1" applyFill="1" applyBorder="1" applyAlignment="1">
      <alignment horizontal="center" vertical="center" wrapText="1"/>
    </xf>
    <xf numFmtId="0" fontId="20" fillId="10" borderId="9" xfId="0" applyFont="1" applyFill="1" applyBorder="1" applyAlignment="1">
      <alignment horizontal="center" vertical="center" wrapText="1"/>
    </xf>
    <xf numFmtId="0" fontId="15" fillId="5" borderId="9" xfId="1" applyFont="1" applyFill="1" applyBorder="1" applyAlignment="1">
      <alignment horizontal="center" vertical="center" wrapText="1"/>
    </xf>
    <xf numFmtId="0" fontId="15" fillId="5" borderId="9" xfId="0" applyFont="1" applyFill="1" applyBorder="1" applyAlignment="1">
      <alignment vertical="center" wrapText="1"/>
    </xf>
    <xf numFmtId="0" fontId="24" fillId="5" borderId="9" xfId="0" applyFont="1" applyFill="1" applyBorder="1" applyAlignment="1">
      <alignment horizontal="center" vertical="center" wrapText="1"/>
    </xf>
    <xf numFmtId="0" fontId="15" fillId="5" borderId="9" xfId="0" applyFont="1" applyFill="1" applyBorder="1" applyAlignment="1">
      <alignment horizontal="left" vertical="center" wrapText="1"/>
    </xf>
    <xf numFmtId="14" fontId="25" fillId="5" borderId="9" xfId="0" applyNumberFormat="1" applyFont="1" applyFill="1" applyBorder="1" applyAlignment="1">
      <alignment horizontal="center" vertical="center" wrapText="1"/>
    </xf>
    <xf numFmtId="0" fontId="26" fillId="5" borderId="9" xfId="0" applyFont="1" applyFill="1" applyBorder="1" applyAlignment="1">
      <alignment horizontal="center" vertical="center" wrapText="1"/>
    </xf>
    <xf numFmtId="164" fontId="15" fillId="5" borderId="9" xfId="1" applyNumberFormat="1" applyFont="1" applyFill="1" applyBorder="1" applyAlignment="1">
      <alignment horizontal="center" vertical="center" wrapText="1"/>
    </xf>
    <xf numFmtId="0" fontId="25" fillId="5" borderId="9" xfId="0" applyFont="1" applyFill="1" applyBorder="1" applyAlignment="1">
      <alignment horizontal="center" vertical="center" wrapText="1"/>
    </xf>
    <xf numFmtId="0" fontId="10" fillId="5" borderId="0" xfId="1" applyFill="1" applyAlignment="1">
      <alignment vertical="center"/>
    </xf>
    <xf numFmtId="0" fontId="15" fillId="4" borderId="9" xfId="0" applyFont="1" applyFill="1" applyBorder="1" applyAlignment="1">
      <alignment horizontal="center" vertical="center" wrapText="1"/>
    </xf>
    <xf numFmtId="0" fontId="15" fillId="4" borderId="9" xfId="0" applyFont="1" applyFill="1" applyBorder="1" applyAlignment="1">
      <alignment horizontal="left" vertical="center" wrapText="1"/>
    </xf>
    <xf numFmtId="0" fontId="26" fillId="4" borderId="9" xfId="0" applyFont="1" applyFill="1" applyBorder="1" applyAlignment="1">
      <alignment horizontal="left" vertical="center" wrapText="1"/>
    </xf>
    <xf numFmtId="0" fontId="15" fillId="4" borderId="9" xfId="1" applyFont="1" applyFill="1" applyBorder="1" applyAlignment="1">
      <alignment horizontal="center" vertical="center" wrapText="1"/>
    </xf>
    <xf numFmtId="0" fontId="15" fillId="4" borderId="9" xfId="0" applyFont="1" applyFill="1" applyBorder="1" applyAlignment="1">
      <alignment vertical="center" wrapText="1"/>
    </xf>
    <xf numFmtId="0" fontId="24" fillId="4" borderId="9" xfId="0" applyFont="1" applyFill="1" applyBorder="1" applyAlignment="1">
      <alignment horizontal="center" vertical="center" wrapText="1"/>
    </xf>
    <xf numFmtId="0" fontId="26" fillId="4" borderId="9" xfId="0" applyFont="1" applyFill="1" applyBorder="1" applyAlignment="1">
      <alignment horizontal="center" vertical="center" wrapText="1"/>
    </xf>
    <xf numFmtId="2" fontId="15" fillId="5" borderId="12" xfId="1" applyNumberFormat="1" applyFont="1" applyFill="1" applyBorder="1" applyAlignment="1">
      <alignment horizontal="center" vertical="center" wrapText="1"/>
    </xf>
    <xf numFmtId="0" fontId="15" fillId="5" borderId="9" xfId="1" applyFont="1" applyFill="1" applyBorder="1" applyAlignment="1">
      <alignment horizontal="center" vertical="center"/>
    </xf>
    <xf numFmtId="14" fontId="15" fillId="5" borderId="9" xfId="0" applyNumberFormat="1" applyFont="1" applyFill="1" applyBorder="1" applyAlignment="1">
      <alignment horizontal="center" vertical="center" wrapText="1"/>
    </xf>
    <xf numFmtId="0" fontId="26" fillId="5" borderId="9"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24" fillId="5" borderId="9" xfId="0" applyFont="1" applyFill="1" applyBorder="1" applyAlignment="1">
      <alignment vertical="center" wrapText="1"/>
    </xf>
    <xf numFmtId="0" fontId="17" fillId="0" borderId="0" xfId="1" applyFont="1" applyAlignment="1">
      <alignment horizontal="center" vertical="center" wrapText="1"/>
    </xf>
    <xf numFmtId="0" fontId="17" fillId="0" borderId="0" xfId="0" applyFont="1" applyAlignment="1">
      <alignment horizontal="center" vertical="center" wrapText="1"/>
    </xf>
    <xf numFmtId="14" fontId="17" fillId="0" borderId="0" xfId="1" applyNumberFormat="1" applyFont="1" applyAlignment="1">
      <alignment horizontal="center" vertical="center" wrapText="1"/>
    </xf>
    <xf numFmtId="164" fontId="17" fillId="0" borderId="0" xfId="1" applyNumberFormat="1" applyFont="1" applyAlignment="1">
      <alignment horizontal="center" vertical="center" wrapText="1"/>
    </xf>
    <xf numFmtId="0" fontId="17" fillId="6" borderId="0" xfId="1" applyFont="1" applyFill="1" applyAlignment="1">
      <alignment vertical="center"/>
    </xf>
    <xf numFmtId="0" fontId="30" fillId="0" borderId="9" xfId="0" applyFont="1" applyBorder="1" applyAlignment="1">
      <alignment horizontal="center" vertical="center" wrapText="1"/>
    </xf>
    <xf numFmtId="0" fontId="0" fillId="0" borderId="9" xfId="0" applyBorder="1" applyAlignment="1">
      <alignment horizontal="center" vertical="center" wrapText="1"/>
    </xf>
    <xf numFmtId="0" fontId="12" fillId="0" borderId="9" xfId="0" applyFont="1" applyBorder="1" applyAlignment="1">
      <alignment horizontal="center" vertical="center" wrapText="1"/>
    </xf>
    <xf numFmtId="0" fontId="10" fillId="0" borderId="9" xfId="3" applyBorder="1" applyAlignment="1">
      <alignment horizontal="center" vertical="center" wrapText="1"/>
    </xf>
    <xf numFmtId="0" fontId="0" fillId="0" borderId="9" xfId="0" applyBorder="1" applyAlignment="1">
      <alignment horizontal="center" vertical="center"/>
    </xf>
    <xf numFmtId="0" fontId="31" fillId="0" borderId="9" xfId="0" applyFont="1" applyBorder="1" applyAlignment="1">
      <alignment horizontal="center" vertical="center" wrapText="1"/>
    </xf>
    <xf numFmtId="17" fontId="12" fillId="0" borderId="9" xfId="0" applyNumberFormat="1" applyFont="1" applyBorder="1" applyAlignment="1">
      <alignment horizontal="center" vertical="center" wrapText="1"/>
    </xf>
    <xf numFmtId="17" fontId="0" fillId="0" borderId="9" xfId="0" applyNumberFormat="1" applyBorder="1" applyAlignment="1">
      <alignment horizontal="center" vertical="center" wrapText="1"/>
    </xf>
    <xf numFmtId="0" fontId="0" fillId="0" borderId="0" xfId="0" applyAlignment="1">
      <alignment wrapText="1"/>
    </xf>
    <xf numFmtId="0" fontId="12" fillId="0" borderId="0" xfId="0" applyFont="1" applyAlignment="1">
      <alignment wrapText="1"/>
    </xf>
    <xf numFmtId="0" fontId="37" fillId="6" borderId="9" xfId="0" applyFont="1" applyFill="1" applyBorder="1" applyAlignment="1">
      <alignment horizontal="center" vertical="center"/>
    </xf>
    <xf numFmtId="0" fontId="0" fillId="17" borderId="0" xfId="0" applyFill="1"/>
    <xf numFmtId="0" fontId="0" fillId="16" borderId="0" xfId="0" applyFill="1"/>
    <xf numFmtId="2" fontId="0" fillId="0" borderId="0" xfId="0" applyNumberFormat="1"/>
    <xf numFmtId="0" fontId="34" fillId="16" borderId="9" xfId="7" applyFont="1" applyFill="1" applyBorder="1" applyAlignment="1">
      <alignment horizontal="center" vertical="center" wrapText="1"/>
    </xf>
    <xf numFmtId="0" fontId="34" fillId="15" borderId="9" xfId="7" applyFont="1" applyFill="1" applyBorder="1" applyAlignment="1">
      <alignment horizontal="center" vertical="center" wrapText="1"/>
    </xf>
    <xf numFmtId="0" fontId="34" fillId="17" borderId="9" xfId="7" applyFont="1" applyFill="1" applyBorder="1" applyAlignment="1">
      <alignment horizontal="center" vertical="center" wrapText="1"/>
    </xf>
    <xf numFmtId="0" fontId="34" fillId="8" borderId="9" xfId="7" applyFont="1" applyFill="1" applyBorder="1" applyAlignment="1">
      <alignment horizontal="center" vertical="center" wrapText="1"/>
    </xf>
    <xf numFmtId="0" fontId="35" fillId="0" borderId="0" xfId="7" applyFont="1" applyAlignment="1">
      <alignment horizontal="center" vertical="center" wrapText="1"/>
    </xf>
    <xf numFmtId="0" fontId="36" fillId="0" borderId="9" xfId="7" applyFont="1" applyBorder="1" applyAlignment="1">
      <alignment horizontal="center" vertical="center" wrapText="1"/>
    </xf>
    <xf numFmtId="0" fontId="14" fillId="13" borderId="9" xfId="7" applyFont="1" applyFill="1" applyBorder="1" applyAlignment="1">
      <alignment horizontal="center" vertical="center" wrapText="1"/>
    </xf>
    <xf numFmtId="0" fontId="39" fillId="10" borderId="9" xfId="7" applyFont="1" applyFill="1" applyBorder="1" applyAlignment="1">
      <alignment horizontal="center" vertical="center" wrapText="1"/>
    </xf>
    <xf numFmtId="0" fontId="14" fillId="15" borderId="9" xfId="7" applyFont="1" applyFill="1" applyBorder="1" applyAlignment="1">
      <alignment horizontal="center" vertical="center" wrapText="1"/>
    </xf>
    <xf numFmtId="0" fontId="14" fillId="17" borderId="9" xfId="7" applyFont="1" applyFill="1" applyBorder="1" applyAlignment="1">
      <alignment horizontal="center" vertical="center" wrapText="1"/>
    </xf>
    <xf numFmtId="0" fontId="14" fillId="8" borderId="9" xfId="7" applyFont="1" applyFill="1" applyBorder="1" applyAlignment="1">
      <alignment horizontal="center" vertical="center" wrapText="1"/>
    </xf>
    <xf numFmtId="0" fontId="14" fillId="0" borderId="0" xfId="7" applyFont="1" applyAlignment="1">
      <alignment horizontal="center" vertical="center" wrapText="1"/>
    </xf>
    <xf numFmtId="0" fontId="40" fillId="10" borderId="9" xfId="7" applyFont="1" applyFill="1" applyBorder="1" applyAlignment="1">
      <alignment horizontal="center" vertical="center" wrapText="1"/>
    </xf>
    <xf numFmtId="0" fontId="36" fillId="15" borderId="9" xfId="7" applyFont="1" applyFill="1" applyBorder="1" applyAlignment="1">
      <alignment horizontal="center" vertical="center" wrapText="1"/>
    </xf>
    <xf numFmtId="2" fontId="35" fillId="8" borderId="9" xfId="7" applyNumberFormat="1" applyFont="1" applyFill="1" applyBorder="1" applyAlignment="1">
      <alignment horizontal="center" vertical="center" wrapText="1"/>
    </xf>
    <xf numFmtId="0" fontId="35" fillId="8" borderId="9" xfId="7" applyFont="1" applyFill="1" applyBorder="1" applyAlignment="1">
      <alignment horizontal="center" vertical="center" wrapText="1"/>
    </xf>
    <xf numFmtId="0" fontId="35" fillId="0" borderId="15" xfId="7" applyFont="1" applyBorder="1" applyAlignment="1">
      <alignment horizontal="center" vertical="center" wrapText="1"/>
    </xf>
    <xf numFmtId="0" fontId="35" fillId="0" borderId="15" xfId="7" applyFont="1" applyBorder="1" applyAlignment="1">
      <alignment vertical="center" wrapText="1"/>
    </xf>
    <xf numFmtId="165" fontId="35" fillId="13" borderId="15" xfId="7" applyNumberFormat="1" applyFont="1" applyFill="1" applyBorder="1" applyAlignment="1">
      <alignment horizontal="center" vertical="center" wrapText="1"/>
    </xf>
    <xf numFmtId="165" fontId="41" fillId="10" borderId="15" xfId="7" applyNumberFormat="1" applyFont="1" applyFill="1" applyBorder="1" applyAlignment="1">
      <alignment horizontal="center" vertical="center" wrapText="1"/>
    </xf>
    <xf numFmtId="2" fontId="35" fillId="16" borderId="15" xfId="7" applyNumberFormat="1" applyFont="1" applyFill="1" applyBorder="1" applyAlignment="1">
      <alignment horizontal="center" vertical="center" wrapText="1"/>
    </xf>
    <xf numFmtId="2" fontId="35" fillId="15" borderId="15" xfId="7" applyNumberFormat="1" applyFont="1" applyFill="1" applyBorder="1" applyAlignment="1">
      <alignment horizontal="center" vertical="center" wrapText="1"/>
    </xf>
    <xf numFmtId="2" fontId="35" fillId="17" borderId="15" xfId="7" applyNumberFormat="1" applyFont="1" applyFill="1" applyBorder="1" applyAlignment="1">
      <alignment horizontal="center" vertical="center" wrapText="1"/>
    </xf>
    <xf numFmtId="2" fontId="35" fillId="8" borderId="15" xfId="7" applyNumberFormat="1" applyFont="1" applyFill="1" applyBorder="1" applyAlignment="1">
      <alignment horizontal="center" vertical="center" wrapText="1"/>
    </xf>
    <xf numFmtId="0" fontId="35" fillId="0" borderId="9" xfId="7" applyFont="1" applyBorder="1" applyAlignment="1">
      <alignment horizontal="center" vertical="center" wrapText="1"/>
    </xf>
    <xf numFmtId="0" fontId="35" fillId="0" borderId="9" xfId="7" applyFont="1" applyBorder="1" applyAlignment="1">
      <alignment vertical="center" wrapText="1"/>
    </xf>
    <xf numFmtId="0" fontId="35" fillId="0" borderId="0" xfId="7" applyFont="1" applyAlignment="1">
      <alignment vertical="center" wrapText="1"/>
    </xf>
    <xf numFmtId="165" fontId="35" fillId="13" borderId="0" xfId="7" applyNumberFormat="1" applyFont="1" applyFill="1" applyAlignment="1">
      <alignment horizontal="center" vertical="center" wrapText="1"/>
    </xf>
    <xf numFmtId="2" fontId="41" fillId="10" borderId="0" xfId="7" applyNumberFormat="1" applyFont="1" applyFill="1" applyAlignment="1">
      <alignment horizontal="center" vertical="center" wrapText="1"/>
    </xf>
    <xf numFmtId="165" fontId="35" fillId="16" borderId="0" xfId="7" applyNumberFormat="1" applyFont="1" applyFill="1" applyAlignment="1">
      <alignment horizontal="center" vertical="center" wrapText="1"/>
    </xf>
    <xf numFmtId="165" fontId="35" fillId="15" borderId="0" xfId="7" applyNumberFormat="1" applyFont="1" applyFill="1" applyAlignment="1">
      <alignment horizontal="center" vertical="center" wrapText="1"/>
    </xf>
    <xf numFmtId="165" fontId="35" fillId="17" borderId="0" xfId="7" applyNumberFormat="1" applyFont="1" applyFill="1" applyAlignment="1">
      <alignment horizontal="center" vertical="center" wrapText="1"/>
    </xf>
    <xf numFmtId="0" fontId="35" fillId="8" borderId="0" xfId="7" applyFont="1" applyFill="1" applyAlignment="1">
      <alignment horizontal="center" vertical="center" wrapText="1"/>
    </xf>
    <xf numFmtId="0" fontId="7" fillId="0" borderId="0" xfId="7" applyAlignment="1">
      <alignment horizontal="center" vertical="center" wrapText="1"/>
    </xf>
    <xf numFmtId="0" fontId="0" fillId="18" borderId="0" xfId="0" applyFill="1"/>
    <xf numFmtId="0" fontId="0" fillId="15" borderId="0" xfId="0" applyFill="1"/>
    <xf numFmtId="0" fontId="0" fillId="0" borderId="0" xfId="0" applyAlignment="1">
      <alignment horizontal="center" vertical="center"/>
    </xf>
    <xf numFmtId="0" fontId="0" fillId="5" borderId="0" xfId="0" applyFill="1"/>
    <xf numFmtId="0" fontId="0" fillId="0" borderId="9" xfId="0" applyBorder="1"/>
    <xf numFmtId="0" fontId="17" fillId="0" borderId="9" xfId="2" applyFont="1" applyBorder="1" applyAlignment="1">
      <alignment horizontal="center" vertical="center" wrapText="1"/>
    </xf>
    <xf numFmtId="164" fontId="17" fillId="0" borderId="9" xfId="2" applyNumberFormat="1" applyFont="1" applyBorder="1" applyAlignment="1">
      <alignment horizontal="center" vertical="center" wrapText="1"/>
    </xf>
    <xf numFmtId="0" fontId="20" fillId="5" borderId="9" xfId="0" applyFont="1" applyFill="1" applyBorder="1" applyAlignment="1">
      <alignment horizontal="center" vertical="center" wrapText="1"/>
    </xf>
    <xf numFmtId="0" fontId="0" fillId="0" borderId="0" xfId="0" applyAlignment="1">
      <alignment horizontal="center" vertical="center" wrapText="1"/>
    </xf>
    <xf numFmtId="0" fontId="10" fillId="0" borderId="0" xfId="3" applyAlignment="1">
      <alignment horizontal="center" vertical="center" wrapText="1"/>
    </xf>
    <xf numFmtId="2" fontId="0" fillId="5" borderId="0" xfId="0" applyNumberFormat="1" applyFill="1"/>
    <xf numFmtId="0" fontId="0" fillId="5" borderId="0" xfId="0" applyFill="1" applyAlignment="1">
      <alignment horizontal="center" vertical="center"/>
    </xf>
    <xf numFmtId="0" fontId="24" fillId="5" borderId="9" xfId="1" applyFont="1" applyFill="1" applyBorder="1" applyAlignment="1">
      <alignment horizontal="center" vertical="center" wrapText="1"/>
    </xf>
    <xf numFmtId="0" fontId="15" fillId="19" borderId="9" xfId="0" applyFont="1" applyFill="1" applyBorder="1" applyAlignment="1">
      <alignment horizontal="center" vertical="center" wrapText="1"/>
    </xf>
    <xf numFmtId="2" fontId="15" fillId="5" borderId="0" xfId="1" applyNumberFormat="1" applyFont="1" applyFill="1" applyAlignment="1">
      <alignment horizontal="center" vertical="center" wrapText="1"/>
    </xf>
    <xf numFmtId="0" fontId="15" fillId="5" borderId="0" xfId="1" applyFont="1" applyFill="1" applyAlignment="1">
      <alignment horizontal="center" vertical="center"/>
    </xf>
    <xf numFmtId="0" fontId="20" fillId="10" borderId="0" xfId="0" applyFont="1" applyFill="1" applyAlignment="1">
      <alignment horizontal="center" vertical="center" wrapText="1"/>
    </xf>
    <xf numFmtId="0" fontId="0" fillId="12" borderId="0" xfId="0" applyFill="1"/>
    <xf numFmtId="0" fontId="0" fillId="0" borderId="0" xfId="0" applyAlignment="1">
      <alignment horizontal="right"/>
    </xf>
    <xf numFmtId="165" fontId="35" fillId="0" borderId="0" xfId="7" applyNumberFormat="1" applyFont="1" applyAlignment="1">
      <alignment horizontal="center" vertical="center" wrapText="1"/>
    </xf>
    <xf numFmtId="0" fontId="0" fillId="5" borderId="9" xfId="0" applyFill="1" applyBorder="1" applyAlignment="1">
      <alignment horizontal="center" vertical="center" wrapText="1"/>
    </xf>
    <xf numFmtId="49" fontId="15" fillId="5" borderId="9" xfId="1" applyNumberFormat="1" applyFont="1" applyFill="1" applyBorder="1" applyAlignment="1">
      <alignment horizontal="center" vertical="center" wrapText="1"/>
    </xf>
    <xf numFmtId="0" fontId="25" fillId="5" borderId="9" xfId="1" applyFont="1" applyFill="1" applyBorder="1" applyAlignment="1">
      <alignment horizontal="center" vertical="center" wrapText="1"/>
    </xf>
    <xf numFmtId="0" fontId="10" fillId="5" borderId="9" xfId="3" applyFill="1" applyBorder="1" applyAlignment="1">
      <alignment horizontal="center" vertical="center" wrapText="1"/>
    </xf>
    <xf numFmtId="17" fontId="15" fillId="5" borderId="9" xfId="1" applyNumberFormat="1" applyFont="1" applyFill="1" applyBorder="1" applyAlignment="1">
      <alignment horizontal="center" vertical="center" wrapText="1"/>
    </xf>
    <xf numFmtId="49" fontId="25" fillId="5" borderId="9" xfId="0" applyNumberFormat="1" applyFont="1" applyFill="1" applyBorder="1" applyAlignment="1">
      <alignment horizontal="center" vertical="center" wrapText="1"/>
    </xf>
    <xf numFmtId="0" fontId="27" fillId="5" borderId="0" xfId="0" applyFont="1" applyFill="1"/>
    <xf numFmtId="0" fontId="15" fillId="5" borderId="9" xfId="1" applyFont="1" applyFill="1" applyBorder="1" applyAlignment="1">
      <alignment horizontal="left" vertical="center" wrapText="1"/>
    </xf>
    <xf numFmtId="0" fontId="29" fillId="5" borderId="9" xfId="0" applyFont="1" applyFill="1" applyBorder="1" applyAlignment="1">
      <alignment vertical="center"/>
    </xf>
    <xf numFmtId="0" fontId="10" fillId="5" borderId="16" xfId="3" applyFill="1" applyBorder="1" applyAlignment="1">
      <alignment horizontal="left" vertical="center" wrapText="1"/>
    </xf>
    <xf numFmtId="0" fontId="15" fillId="5" borderId="9" xfId="1" quotePrefix="1" applyFont="1" applyFill="1" applyBorder="1" applyAlignment="1">
      <alignment horizontal="center" vertical="center" wrapText="1"/>
    </xf>
    <xf numFmtId="0" fontId="15" fillId="8" borderId="9" xfId="0" applyFont="1" applyFill="1" applyBorder="1" applyAlignment="1">
      <alignment horizontal="center" vertical="center" wrapText="1"/>
    </xf>
    <xf numFmtId="0" fontId="26" fillId="8" borderId="9" xfId="0" applyFont="1" applyFill="1" applyBorder="1" applyAlignment="1">
      <alignment horizontal="center" vertical="center" wrapText="1"/>
    </xf>
    <xf numFmtId="0" fontId="46" fillId="5" borderId="9" xfId="0" applyFont="1" applyFill="1" applyBorder="1" applyAlignment="1">
      <alignment horizontal="center" vertical="center" wrapText="1"/>
    </xf>
    <xf numFmtId="0" fontId="15" fillId="5" borderId="9" xfId="9" applyFont="1" applyFill="1" applyBorder="1" applyAlignment="1">
      <alignment horizontal="center" vertical="center" wrapText="1"/>
    </xf>
    <xf numFmtId="0" fontId="47" fillId="5" borderId="9" xfId="0" applyFont="1" applyFill="1" applyBorder="1"/>
    <xf numFmtId="0" fontId="17" fillId="8" borderId="0" xfId="2" applyFont="1" applyFill="1" applyAlignment="1">
      <alignment horizontal="center" vertical="center" wrapText="1"/>
    </xf>
    <xf numFmtId="0" fontId="5" fillId="0" borderId="9" xfId="3" applyFont="1" applyBorder="1" applyAlignment="1">
      <alignment horizontal="center" vertical="center" wrapText="1"/>
    </xf>
    <xf numFmtId="0" fontId="10" fillId="0" borderId="14" xfId="3" applyBorder="1" applyAlignment="1">
      <alignment horizontal="center" vertical="center" wrapText="1"/>
    </xf>
    <xf numFmtId="0" fontId="48" fillId="20" borderId="9" xfId="0" applyFont="1" applyFill="1" applyBorder="1" applyAlignment="1">
      <alignment horizontal="center" vertical="center" wrapText="1"/>
    </xf>
    <xf numFmtId="0" fontId="26" fillId="20" borderId="9" xfId="0" applyFont="1" applyFill="1" applyBorder="1" applyAlignment="1">
      <alignment horizontal="center" vertical="center" wrapText="1"/>
    </xf>
    <xf numFmtId="0" fontId="49" fillId="20" borderId="9" xfId="0" applyFont="1" applyFill="1" applyBorder="1" applyAlignment="1">
      <alignment horizontal="center" vertical="center" wrapText="1"/>
    </xf>
    <xf numFmtId="0" fontId="32" fillId="14" borderId="9" xfId="7" applyFont="1" applyFill="1" applyBorder="1" applyAlignment="1">
      <alignment vertical="center" wrapText="1"/>
    </xf>
    <xf numFmtId="0" fontId="32" fillId="2" borderId="9" xfId="7" applyFont="1" applyFill="1" applyBorder="1" applyAlignment="1">
      <alignment vertical="center" wrapText="1"/>
    </xf>
    <xf numFmtId="0" fontId="38" fillId="10" borderId="9" xfId="7" applyFont="1" applyFill="1" applyBorder="1" applyAlignment="1">
      <alignment horizontal="center" vertical="center" wrapText="1"/>
    </xf>
    <xf numFmtId="0" fontId="35" fillId="5" borderId="15" xfId="7" applyFont="1" applyFill="1" applyBorder="1" applyAlignment="1">
      <alignment horizontal="center" vertical="center" wrapText="1"/>
    </xf>
    <xf numFmtId="0" fontId="35" fillId="5" borderId="0" xfId="7" applyFont="1" applyFill="1" applyAlignment="1">
      <alignment horizontal="center" vertical="center" wrapText="1"/>
    </xf>
    <xf numFmtId="166" fontId="15" fillId="5" borderId="9" xfId="0" applyNumberFormat="1" applyFont="1" applyFill="1" applyBorder="1" applyAlignment="1">
      <alignment horizontal="center" vertical="center" wrapText="1"/>
    </xf>
    <xf numFmtId="166" fontId="46" fillId="5" borderId="9" xfId="0" applyNumberFormat="1" applyFont="1" applyFill="1" applyBorder="1" applyAlignment="1">
      <alignment horizontal="center" vertical="center" wrapText="1"/>
    </xf>
    <xf numFmtId="166" fontId="24" fillId="5" borderId="9" xfId="0" applyNumberFormat="1" applyFont="1" applyFill="1" applyBorder="1" applyAlignment="1">
      <alignment horizontal="center" vertical="center" wrapText="1"/>
    </xf>
    <xf numFmtId="0" fontId="18" fillId="5" borderId="9" xfId="0" applyFont="1" applyFill="1" applyBorder="1" applyAlignment="1">
      <alignment horizontal="center" vertical="center" wrapText="1"/>
    </xf>
    <xf numFmtId="0" fontId="18" fillId="10" borderId="9" xfId="9" applyFont="1" applyFill="1" applyBorder="1" applyAlignment="1">
      <alignment horizontal="center" vertical="center" wrapText="1"/>
    </xf>
    <xf numFmtId="0" fontId="50" fillId="0" borderId="9" xfId="0" applyFont="1" applyBorder="1"/>
    <xf numFmtId="0" fontId="18" fillId="10" borderId="0" xfId="9" applyFont="1" applyFill="1" applyAlignment="1">
      <alignment horizontal="center" vertical="center" wrapText="1"/>
    </xf>
    <xf numFmtId="0" fontId="26" fillId="0" borderId="0" xfId="0" applyFont="1"/>
    <xf numFmtId="0" fontId="26" fillId="0" borderId="0" xfId="0" applyFont="1" applyAlignment="1">
      <alignment horizontal="left" vertical="center" readingOrder="1"/>
    </xf>
    <xf numFmtId="0" fontId="51" fillId="0" borderId="9" xfId="0" applyFont="1" applyBorder="1" applyAlignment="1">
      <alignment vertical="top" wrapText="1"/>
    </xf>
    <xf numFmtId="0" fontId="51" fillId="0" borderId="9" xfId="0" applyFont="1" applyBorder="1" applyAlignment="1">
      <alignment wrapText="1"/>
    </xf>
    <xf numFmtId="0" fontId="16" fillId="0" borderId="9" xfId="0" applyFont="1" applyBorder="1" applyAlignment="1">
      <alignment horizontal="left" vertical="top" wrapText="1"/>
    </xf>
    <xf numFmtId="0" fontId="46" fillId="11" borderId="9" xfId="0" applyFont="1" applyFill="1" applyBorder="1" applyAlignment="1">
      <alignment horizontal="center" vertical="center" wrapText="1"/>
    </xf>
    <xf numFmtId="0" fontId="29" fillId="5" borderId="9" xfId="0" applyFont="1" applyFill="1" applyBorder="1" applyAlignment="1">
      <alignment horizontal="center" vertical="center" wrapText="1"/>
    </xf>
    <xf numFmtId="0" fontId="52" fillId="5" borderId="9" xfId="0" applyFont="1" applyFill="1" applyBorder="1" applyAlignment="1">
      <alignment horizontal="center" vertical="center"/>
    </xf>
    <xf numFmtId="0" fontId="12" fillId="5" borderId="9" xfId="1" applyFont="1" applyFill="1" applyBorder="1" applyAlignment="1">
      <alignment horizontal="center" vertical="center" wrapText="1"/>
    </xf>
    <xf numFmtId="0" fontId="29" fillId="11" borderId="9" xfId="0" applyFont="1" applyFill="1" applyBorder="1" applyAlignment="1">
      <alignment horizontal="center" vertical="center" wrapText="1"/>
    </xf>
    <xf numFmtId="0" fontId="52" fillId="11" borderId="9" xfId="0" applyFont="1" applyFill="1" applyBorder="1" applyAlignment="1">
      <alignment horizontal="center" vertical="center"/>
    </xf>
    <xf numFmtId="0" fontId="0" fillId="5" borderId="9" xfId="0" applyFill="1" applyBorder="1" applyAlignment="1">
      <alignment horizontal="center" vertical="center"/>
    </xf>
    <xf numFmtId="0" fontId="28" fillId="5" borderId="9" xfId="0" applyFont="1" applyFill="1" applyBorder="1" applyAlignment="1">
      <alignment horizontal="center" vertical="center"/>
    </xf>
    <xf numFmtId="0" fontId="15" fillId="5" borderId="9" xfId="11" applyFont="1" applyFill="1" applyBorder="1" applyAlignment="1">
      <alignment horizontal="center" vertical="center" wrapText="1"/>
    </xf>
    <xf numFmtId="0" fontId="26" fillId="19" borderId="9" xfId="0" applyFont="1" applyFill="1" applyBorder="1" applyAlignment="1">
      <alignment horizontal="center" vertical="center" wrapText="1"/>
    </xf>
    <xf numFmtId="0" fontId="29" fillId="5" borderId="0" xfId="1" applyFont="1" applyFill="1" applyAlignment="1">
      <alignment horizontal="center" vertical="center"/>
    </xf>
    <xf numFmtId="0" fontId="20" fillId="21" borderId="9" xfId="0" applyFont="1" applyFill="1" applyBorder="1" applyAlignment="1">
      <alignment horizontal="center" vertical="center" wrapText="1"/>
    </xf>
    <xf numFmtId="0" fontId="33" fillId="22" borderId="19" xfId="0" applyFont="1" applyFill="1" applyBorder="1" applyAlignment="1">
      <alignment horizontal="left" vertical="center" wrapText="1"/>
    </xf>
    <xf numFmtId="0" fontId="22" fillId="22" borderId="11" xfId="1" applyFont="1" applyFill="1" applyBorder="1" applyAlignment="1">
      <alignment horizontal="center" vertical="center" wrapText="1"/>
    </xf>
    <xf numFmtId="0" fontId="22" fillId="22" borderId="0" xfId="1" applyFont="1" applyFill="1" applyAlignment="1">
      <alignment horizontal="center" vertical="center" wrapText="1"/>
    </xf>
    <xf numFmtId="0" fontId="20" fillId="21" borderId="12" xfId="0" applyFont="1" applyFill="1" applyBorder="1" applyAlignment="1">
      <alignment horizontal="center" vertical="center" wrapText="1"/>
    </xf>
    <xf numFmtId="0" fontId="20" fillId="21" borderId="10" xfId="0" applyFont="1" applyFill="1" applyBorder="1" applyAlignment="1">
      <alignment horizontal="center" vertical="center" wrapText="1"/>
    </xf>
    <xf numFmtId="14" fontId="0" fillId="5" borderId="9" xfId="0" applyNumberFormat="1" applyFill="1" applyBorder="1" applyAlignment="1">
      <alignment horizontal="center" vertical="center"/>
    </xf>
    <xf numFmtId="14" fontId="46" fillId="5" borderId="9" xfId="0" applyNumberFormat="1" applyFont="1" applyFill="1" applyBorder="1" applyAlignment="1">
      <alignment horizontal="center" vertical="center" wrapText="1"/>
    </xf>
    <xf numFmtId="166" fontId="15" fillId="5" borderId="9" xfId="1" applyNumberFormat="1" applyFont="1" applyFill="1" applyBorder="1" applyAlignment="1">
      <alignment horizontal="center" vertical="center" wrapText="1"/>
    </xf>
    <xf numFmtId="0" fontId="24" fillId="5" borderId="0" xfId="1" applyFont="1" applyFill="1" applyAlignment="1">
      <alignment vertical="center" wrapText="1"/>
    </xf>
    <xf numFmtId="0" fontId="24" fillId="5" borderId="9" xfId="0" applyFont="1" applyFill="1" applyBorder="1" applyAlignment="1">
      <alignment vertical="top" wrapText="1"/>
    </xf>
    <xf numFmtId="0" fontId="24" fillId="5" borderId="9" xfId="1" applyFont="1" applyFill="1" applyBorder="1" applyAlignment="1">
      <alignment vertical="top" wrapText="1"/>
    </xf>
    <xf numFmtId="0" fontId="3" fillId="5" borderId="16" xfId="3" applyFont="1" applyFill="1" applyBorder="1" applyAlignment="1">
      <alignment horizontal="left" vertical="center" wrapText="1"/>
    </xf>
    <xf numFmtId="2" fontId="35" fillId="0" borderId="0" xfId="7" applyNumberFormat="1" applyFont="1" applyAlignment="1">
      <alignment horizontal="center" vertical="center" wrapText="1"/>
    </xf>
    <xf numFmtId="1" fontId="35" fillId="0" borderId="0" xfId="7" applyNumberFormat="1" applyFont="1" applyAlignment="1">
      <alignment horizontal="center" vertical="center" wrapText="1"/>
    </xf>
    <xf numFmtId="0" fontId="20" fillId="0" borderId="9" xfId="0" applyFont="1" applyBorder="1" applyAlignment="1">
      <alignment horizontal="center" vertical="center" wrapText="1"/>
    </xf>
    <xf numFmtId="0" fontId="56" fillId="8" borderId="0" xfId="0" applyFont="1" applyFill="1"/>
    <xf numFmtId="0" fontId="2" fillId="0" borderId="9" xfId="3" applyFont="1" applyBorder="1" applyAlignment="1">
      <alignment horizontal="center" vertical="center" wrapText="1"/>
    </xf>
    <xf numFmtId="0" fontId="1" fillId="0" borderId="9" xfId="3" applyFont="1" applyBorder="1" applyAlignment="1">
      <alignment horizontal="center" vertical="center" wrapText="1"/>
    </xf>
    <xf numFmtId="0" fontId="0" fillId="0" borderId="14" xfId="0" applyBorder="1" applyAlignment="1">
      <alignment horizontal="center" vertical="center" wrapText="1"/>
    </xf>
    <xf numFmtId="0" fontId="58" fillId="0" borderId="0" xfId="0" applyFont="1" applyAlignment="1">
      <alignment vertical="center" wrapText="1"/>
    </xf>
    <xf numFmtId="0" fontId="57" fillId="0" borderId="0" xfId="0" applyFont="1" applyAlignment="1">
      <alignment vertical="center" wrapText="1"/>
    </xf>
    <xf numFmtId="0" fontId="59" fillId="23" borderId="0" xfId="0" applyFont="1" applyFill="1" applyAlignment="1">
      <alignment vertical="center" wrapText="1"/>
    </xf>
    <xf numFmtId="0" fontId="57" fillId="23" borderId="0" xfId="0" applyFont="1" applyFill="1" applyAlignment="1">
      <alignment vertical="center" wrapText="1"/>
    </xf>
    <xf numFmtId="0" fontId="60" fillId="0" borderId="0" xfId="0" applyFont="1" applyAlignment="1">
      <alignment horizontal="left" vertical="center" indent="4"/>
    </xf>
    <xf numFmtId="0" fontId="58" fillId="10" borderId="0" xfId="0" applyFont="1" applyFill="1" applyAlignment="1">
      <alignment vertical="center" wrapText="1"/>
    </xf>
    <xf numFmtId="0" fontId="59" fillId="10" borderId="0" xfId="0" applyFont="1" applyFill="1" applyAlignment="1">
      <alignment vertical="center" wrapText="1"/>
    </xf>
    <xf numFmtId="0" fontId="0" fillId="10" borderId="0" xfId="0" applyFill="1"/>
    <xf numFmtId="0" fontId="58" fillId="24" borderId="0" xfId="0" applyFont="1" applyFill="1" applyAlignment="1">
      <alignment vertical="center" wrapText="1"/>
    </xf>
    <xf numFmtId="0" fontId="59" fillId="24" borderId="0" xfId="0" applyFont="1" applyFill="1" applyAlignment="1">
      <alignment vertical="center" wrapText="1"/>
    </xf>
    <xf numFmtId="0" fontId="62" fillId="0" borderId="0" xfId="0" applyFont="1" applyAlignment="1">
      <alignment vertical="center"/>
    </xf>
    <xf numFmtId="0" fontId="61" fillId="0" borderId="0" xfId="0" applyFont="1" applyAlignment="1">
      <alignment vertical="center"/>
    </xf>
    <xf numFmtId="0" fontId="63" fillId="3" borderId="0" xfId="0" applyFont="1" applyFill="1"/>
    <xf numFmtId="0" fontId="13" fillId="2" borderId="0" xfId="0" applyFont="1" applyFill="1" applyAlignment="1">
      <alignment horizontal="center" vertical="center"/>
    </xf>
    <xf numFmtId="0" fontId="12" fillId="3" borderId="1" xfId="0" applyFont="1" applyFill="1" applyBorder="1" applyAlignment="1">
      <alignment horizontal="left" vertical="top" wrapText="1"/>
    </xf>
    <xf numFmtId="0" fontId="12" fillId="3" borderId="2" xfId="0" applyFont="1" applyFill="1" applyBorder="1" applyAlignment="1">
      <alignment horizontal="left" vertical="top" wrapText="1"/>
    </xf>
    <xf numFmtId="0" fontId="12" fillId="3" borderId="3" xfId="0" applyFont="1" applyFill="1" applyBorder="1" applyAlignment="1">
      <alignment horizontal="left" vertical="top" wrapText="1"/>
    </xf>
    <xf numFmtId="0" fontId="12" fillId="3" borderId="4" xfId="0" applyFont="1" applyFill="1" applyBorder="1" applyAlignment="1">
      <alignment horizontal="left" vertical="top" wrapText="1"/>
    </xf>
    <xf numFmtId="0" fontId="12" fillId="3" borderId="0" xfId="0" applyFont="1" applyFill="1" applyAlignment="1">
      <alignment horizontal="left" vertical="top" wrapText="1"/>
    </xf>
    <xf numFmtId="0" fontId="12" fillId="3" borderId="5" xfId="0" applyFont="1" applyFill="1" applyBorder="1" applyAlignment="1">
      <alignment horizontal="left" vertical="top" wrapText="1"/>
    </xf>
    <xf numFmtId="0" fontId="34" fillId="15" borderId="12" xfId="7" applyFont="1" applyFill="1" applyBorder="1" applyAlignment="1">
      <alignment horizontal="center" vertical="center" wrapText="1"/>
    </xf>
    <xf numFmtId="0" fontId="34" fillId="15" borderId="17" xfId="7" applyFont="1" applyFill="1" applyBorder="1" applyAlignment="1">
      <alignment horizontal="center" vertical="center" wrapText="1"/>
    </xf>
    <xf numFmtId="0" fontId="34" fillId="15" borderId="18" xfId="7" applyFont="1" applyFill="1" applyBorder="1" applyAlignment="1">
      <alignment horizontal="center" vertical="center" wrapText="1"/>
    </xf>
    <xf numFmtId="0" fontId="34" fillId="17" borderId="12" xfId="7" applyFont="1" applyFill="1" applyBorder="1" applyAlignment="1">
      <alignment horizontal="center" vertical="center" wrapText="1"/>
    </xf>
    <xf numFmtId="0" fontId="34" fillId="17" borderId="17" xfId="7" applyFont="1" applyFill="1" applyBorder="1" applyAlignment="1">
      <alignment horizontal="center" vertical="center" wrapText="1"/>
    </xf>
    <xf numFmtId="0" fontId="34" fillId="17" borderId="18" xfId="7" applyFont="1" applyFill="1" applyBorder="1" applyAlignment="1">
      <alignment horizontal="center" vertical="center" wrapText="1"/>
    </xf>
    <xf numFmtId="0" fontId="32" fillId="14" borderId="9" xfId="7" applyFont="1" applyFill="1" applyBorder="1" applyAlignment="1">
      <alignment vertical="center" wrapText="1"/>
    </xf>
    <xf numFmtId="0" fontId="32" fillId="2" borderId="9" xfId="7" applyFont="1" applyFill="1" applyBorder="1" applyAlignment="1">
      <alignment vertical="center" wrapText="1"/>
    </xf>
    <xf numFmtId="0" fontId="38" fillId="13" borderId="12" xfId="7" applyFont="1" applyFill="1" applyBorder="1" applyAlignment="1">
      <alignment horizontal="center" vertical="center" wrapText="1"/>
    </xf>
    <xf numFmtId="0" fontId="38" fillId="13" borderId="17" xfId="7" applyFont="1" applyFill="1" applyBorder="1" applyAlignment="1">
      <alignment horizontal="center" vertical="center" wrapText="1"/>
    </xf>
    <xf numFmtId="0" fontId="38" fillId="13" borderId="18" xfId="7" applyFont="1" applyFill="1" applyBorder="1" applyAlignment="1">
      <alignment horizontal="center" vertical="center" wrapText="1"/>
    </xf>
    <xf numFmtId="0" fontId="38" fillId="10" borderId="12" xfId="7" applyFont="1" applyFill="1" applyBorder="1" applyAlignment="1">
      <alignment horizontal="center" vertical="center" wrapText="1"/>
    </xf>
    <xf numFmtId="0" fontId="38" fillId="10" borderId="17" xfId="7" applyFont="1" applyFill="1" applyBorder="1" applyAlignment="1">
      <alignment horizontal="center" vertical="center" wrapText="1"/>
    </xf>
    <xf numFmtId="0" fontId="38" fillId="10" borderId="18" xfId="7" applyFont="1" applyFill="1" applyBorder="1" applyAlignment="1">
      <alignment horizontal="center" vertical="center" wrapText="1"/>
    </xf>
    <xf numFmtId="0" fontId="34" fillId="16" borderId="17" xfId="7" applyFont="1" applyFill="1" applyBorder="1" applyAlignment="1">
      <alignment horizontal="center" vertical="center" wrapText="1"/>
    </xf>
    <xf numFmtId="0" fontId="34" fillId="16" borderId="18" xfId="7" applyFont="1" applyFill="1" applyBorder="1" applyAlignment="1">
      <alignment horizontal="center" vertical="center" wrapText="1"/>
    </xf>
  </cellXfs>
  <cellStyles count="17">
    <cellStyle name="Normal" xfId="0" builtinId="0"/>
    <cellStyle name="Normal 2" xfId="1" xr:uid="{00000000-0005-0000-0000-000001000000}"/>
    <cellStyle name="Normal 2 2" xfId="9" xr:uid="{00000000-0005-0000-0000-000002000000}"/>
    <cellStyle name="Normal 2 2 2" xfId="11" xr:uid="{00000000-0005-0000-0000-000003000000}"/>
    <cellStyle name="Normal 2 3" xfId="2" xr:uid="{00000000-0005-0000-0000-000004000000}"/>
    <cellStyle name="Normal 2 4" xfId="12" xr:uid="{00000000-0005-0000-0000-000005000000}"/>
    <cellStyle name="Normal 3" xfId="3" xr:uid="{00000000-0005-0000-0000-000006000000}"/>
    <cellStyle name="Normal 4" xfId="4" xr:uid="{00000000-0005-0000-0000-000007000000}"/>
    <cellStyle name="Normal 4 2" xfId="5" xr:uid="{00000000-0005-0000-0000-000008000000}"/>
    <cellStyle name="Normal 4 3" xfId="6" xr:uid="{00000000-0005-0000-0000-000009000000}"/>
    <cellStyle name="Normal 4 4" xfId="7" xr:uid="{00000000-0005-0000-0000-00000A000000}"/>
    <cellStyle name="Normal 5" xfId="10" xr:uid="{00000000-0005-0000-0000-00000B000000}"/>
    <cellStyle name="Normal 6" xfId="8" xr:uid="{00000000-0005-0000-0000-00000C000000}"/>
    <cellStyle name="Normal 7" xfId="14" xr:uid="{00000000-0005-0000-0000-00000D000000}"/>
    <cellStyle name="Normal 8" xfId="15" xr:uid="{00000000-0005-0000-0000-00000E000000}"/>
    <cellStyle name="Normal 9" xfId="16" xr:uid="{A88F4913-3CA8-4D70-86CF-83A0641BE7AC}"/>
    <cellStyle name="Percent 2" xfId="13" xr:uid="{00000000-0005-0000-0000-00000F000000}"/>
  </cellStyles>
  <dxfs count="15">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ont>
        <color rgb="FF9C0006"/>
      </font>
      <fill>
        <patternFill>
          <bgColor rgb="FFFFC7CE"/>
        </patternFill>
      </fill>
    </dxf>
    <dxf>
      <font>
        <color rgb="FF9C0006"/>
      </font>
      <fill>
        <patternFill>
          <bgColor rgb="FFFFC7CE"/>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
      <fill>
        <patternFill>
          <bgColor indexed="4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ln>
            <a:effectLst>
              <a:glow rad="76200">
                <a:schemeClr val="accent1">
                  <a:satMod val="175000"/>
                  <a:alpha val="3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 3'!$AO$11:$AO$15</c:f>
              <c:strCache>
                <c:ptCount val="5"/>
                <c:pt idx="0">
                  <c:v>Business Enablement</c:v>
                </c:pt>
                <c:pt idx="1">
                  <c:v>System Complexity</c:v>
                </c:pt>
                <c:pt idx="2">
                  <c:v>System Risk</c:v>
                </c:pt>
                <c:pt idx="3">
                  <c:v>Technology Maturity</c:v>
                </c:pt>
                <c:pt idx="4">
                  <c:v>System Stability</c:v>
                </c:pt>
              </c:strCache>
            </c:strRef>
          </c:cat>
          <c:val>
            <c:numRef>
              <c:f>'Analysis 3'!$AP$11:$AP$15</c:f>
              <c:numCache>
                <c:formatCode>General</c:formatCode>
                <c:ptCount val="5"/>
                <c:pt idx="0">
                  <c:v>3.6</c:v>
                </c:pt>
                <c:pt idx="1">
                  <c:v>3.5</c:v>
                </c:pt>
                <c:pt idx="2">
                  <c:v>3.3</c:v>
                </c:pt>
                <c:pt idx="3">
                  <c:v>3.4</c:v>
                </c:pt>
                <c:pt idx="4">
                  <c:v>2.7</c:v>
                </c:pt>
              </c:numCache>
            </c:numRef>
          </c:val>
          <c:extLst>
            <c:ext xmlns:c16="http://schemas.microsoft.com/office/drawing/2014/chart" uri="{C3380CC4-5D6E-409C-BE32-E72D297353CC}">
              <c16:uniqueId val="{00000000-9C04-4CAE-85A3-C11CCC5E1CA2}"/>
            </c:ext>
          </c:extLst>
        </c:ser>
        <c:dLbls>
          <c:showLegendKey val="0"/>
          <c:showVal val="0"/>
          <c:showCatName val="0"/>
          <c:showSerName val="0"/>
          <c:showPercent val="0"/>
          <c:showBubbleSize val="0"/>
        </c:dLbls>
        <c:axId val="623417216"/>
        <c:axId val="623419840"/>
      </c:radarChart>
      <c:catAx>
        <c:axId val="623417216"/>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419840"/>
        <c:crosses val="autoZero"/>
        <c:auto val="1"/>
        <c:lblAlgn val="ctr"/>
        <c:lblOffset val="100"/>
        <c:noMultiLvlLbl val="0"/>
      </c:catAx>
      <c:valAx>
        <c:axId val="623419840"/>
        <c:scaling>
          <c:orientation val="minMax"/>
          <c:max val="5"/>
          <c:min val="1"/>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341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263809484943723E-2"/>
          <c:y val="7.0367187494483254E-3"/>
          <c:w val="0.9412376049358363"/>
          <c:h val="0.92276193657198258"/>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Lbl>
              <c:idx val="0"/>
              <c:layout>
                <c:manualLayout>
                  <c:x val="-9.8551441394387873E-2"/>
                  <c:y val="3.3369892495369747E-3"/>
                </c:manualLayout>
              </c:layout>
              <c:tx>
                <c:rich>
                  <a:bodyPr/>
                  <a:lstStyle/>
                  <a:p>
                    <a:fld id="{42839481-5348-45C9-BEA4-12E23A05428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8B12-4F67-9BCE-52977A3E1969}"/>
                </c:ext>
              </c:extLst>
            </c:dLbl>
            <c:dLbl>
              <c:idx val="1"/>
              <c:layout>
                <c:manualLayout>
                  <c:x val="-5.1837413856059313E-2"/>
                  <c:y val="-4.6657423406831046E-3"/>
                </c:manualLayout>
              </c:layout>
              <c:tx>
                <c:rich>
                  <a:bodyPr/>
                  <a:lstStyle/>
                  <a:p>
                    <a:fld id="{8B071ECE-3966-400A-995D-B425145D6CC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8B12-4F67-9BCE-52977A3E1969}"/>
                </c:ext>
              </c:extLst>
            </c:dLbl>
            <c:dLbl>
              <c:idx val="2"/>
              <c:layout>
                <c:manualLayout>
                  <c:x val="8.5172842530494147E-3"/>
                  <c:y val="-1.1421668546359431E-2"/>
                </c:manualLayout>
              </c:layout>
              <c:tx>
                <c:rich>
                  <a:bodyPr/>
                  <a:lstStyle/>
                  <a:p>
                    <a:fld id="{5E0437F0-074D-47E4-98FE-1B940F1CF05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8B12-4F67-9BCE-52977A3E1969}"/>
                </c:ext>
              </c:extLst>
            </c:dLbl>
            <c:dLbl>
              <c:idx val="3"/>
              <c:layout>
                <c:manualLayout>
                  <c:x val="-8.4540450097756903E-2"/>
                  <c:y val="4.4637081337237525E-2"/>
                </c:manualLayout>
              </c:layout>
              <c:tx>
                <c:rich>
                  <a:bodyPr/>
                  <a:lstStyle/>
                  <a:p>
                    <a:fld id="{D61A1049-7997-4CCB-9CD7-70A92E12EBB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8B12-4F67-9BCE-52977A3E1969}"/>
                </c:ext>
              </c:extLst>
            </c:dLbl>
            <c:dLbl>
              <c:idx val="4"/>
              <c:layout>
                <c:manualLayout>
                  <c:x val="3.5471844624294473E-2"/>
                  <c:y val="3.8775130112678096E-3"/>
                </c:manualLayout>
              </c:layout>
              <c:tx>
                <c:rich>
                  <a:bodyPr/>
                  <a:lstStyle/>
                  <a:p>
                    <a:fld id="{5923980A-EC00-4AF9-B08D-36D84011AEF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8B12-4F67-9BCE-52977A3E1969}"/>
                </c:ext>
              </c:extLst>
            </c:dLbl>
            <c:dLbl>
              <c:idx val="5"/>
              <c:layout>
                <c:manualLayout>
                  <c:x val="7.3502932707196031E-2"/>
                  <c:y val="-3.5845913478949167E-3"/>
                </c:manualLayout>
              </c:layout>
              <c:tx>
                <c:rich>
                  <a:bodyPr/>
                  <a:lstStyle/>
                  <a:p>
                    <a:fld id="{4564623A-83BD-4341-9893-F643051E7BF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8B12-4F67-9BCE-52977A3E1969}"/>
                </c:ext>
              </c:extLst>
            </c:dLbl>
            <c:dLbl>
              <c:idx val="6"/>
              <c:layout>
                <c:manualLayout>
                  <c:x val="-6.4641858444301675E-2"/>
                  <c:y val="-5.3918900741875553E-3"/>
                </c:manualLayout>
              </c:layout>
              <c:tx>
                <c:rich>
                  <a:bodyPr/>
                  <a:lstStyle/>
                  <a:p>
                    <a:fld id="{9E013C90-EAC5-4767-B331-9D8E02E8ED3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8B12-4F67-9BCE-52977A3E1969}"/>
                </c:ext>
              </c:extLst>
            </c:dLbl>
            <c:dLbl>
              <c:idx val="7"/>
              <c:layout>
                <c:manualLayout>
                  <c:x val="-1.3263878938586562E-2"/>
                  <c:y val="1.7416681324821208E-2"/>
                </c:manualLayout>
              </c:layout>
              <c:tx>
                <c:rich>
                  <a:bodyPr/>
                  <a:lstStyle/>
                  <a:p>
                    <a:fld id="{45DDB159-7C07-4BE2-8611-5F23823F4FF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8B12-4F67-9BCE-52977A3E1969}"/>
                </c:ext>
              </c:extLst>
            </c:dLbl>
            <c:dLbl>
              <c:idx val="8"/>
              <c:layout>
                <c:manualLayout>
                  <c:x val="-0.10827878513355498"/>
                  <c:y val="-7.246474282698894E-3"/>
                </c:manualLayout>
              </c:layout>
              <c:tx>
                <c:rich>
                  <a:bodyPr/>
                  <a:lstStyle/>
                  <a:p>
                    <a:fld id="{34B8685F-CBBB-4797-8045-EB58F8217AF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B12-4F67-9BCE-52977A3E1969}"/>
                </c:ext>
              </c:extLst>
            </c:dLbl>
            <c:dLbl>
              <c:idx val="9"/>
              <c:layout>
                <c:manualLayout>
                  <c:x val="-4.1798819521800104E-2"/>
                  <c:y val="-2.9514521919976847E-2"/>
                </c:manualLayout>
              </c:layout>
              <c:tx>
                <c:rich>
                  <a:bodyPr/>
                  <a:lstStyle/>
                  <a:p>
                    <a:fld id="{9A3C1DD1-FCDF-4567-9180-97AA76B6BE8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8B12-4F67-9BCE-52977A3E1969}"/>
                </c:ext>
              </c:extLst>
            </c:dLbl>
            <c:dLbl>
              <c:idx val="10"/>
              <c:layout>
                <c:manualLayout>
                  <c:x val="1.5833938054937824E-2"/>
                  <c:y val="4.6746407027636657E-3"/>
                </c:manualLayout>
              </c:layout>
              <c:tx>
                <c:rich>
                  <a:bodyPr/>
                  <a:lstStyle/>
                  <a:p>
                    <a:fld id="{BF01A3A7-9BCE-456B-A831-1738A7F96AC2}"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8B12-4F67-9BCE-52977A3E1969}"/>
                </c:ext>
              </c:extLst>
            </c:dLbl>
            <c:dLbl>
              <c:idx val="11"/>
              <c:layout>
                <c:manualLayout>
                  <c:x val="-5.5869158273747159E-2"/>
                  <c:y val="1.9973822260390812E-2"/>
                </c:manualLayout>
              </c:layout>
              <c:tx>
                <c:rich>
                  <a:bodyPr/>
                  <a:lstStyle/>
                  <a:p>
                    <a:fld id="{3E1F4192-4E00-46F0-9DDA-D610D3F3A24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8B12-4F67-9BCE-52977A3E1969}"/>
                </c:ext>
              </c:extLst>
            </c:dLbl>
            <c:dLbl>
              <c:idx val="12"/>
              <c:layout>
                <c:manualLayout>
                  <c:x val="-0.14813845890743368"/>
                  <c:y val="7.8906743096009181E-3"/>
                </c:manualLayout>
              </c:layout>
              <c:tx>
                <c:rich>
                  <a:bodyPr/>
                  <a:lstStyle/>
                  <a:p>
                    <a:fld id="{9FCCFE70-5CAB-43C2-9E8A-204456BA402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8B12-4F67-9BCE-52977A3E1969}"/>
                </c:ext>
              </c:extLst>
            </c:dLbl>
            <c:dLbl>
              <c:idx val="13"/>
              <c:layout>
                <c:manualLayout>
                  <c:x val="-8.6464527878051145E-2"/>
                  <c:y val="0.10384078140035387"/>
                </c:manualLayout>
              </c:layout>
              <c:tx>
                <c:rich>
                  <a:bodyPr/>
                  <a:lstStyle/>
                  <a:p>
                    <a:fld id="{4F8C3AFA-D7D8-49C2-B819-C697AF923236}"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8B12-4F67-9BCE-52977A3E1969}"/>
                </c:ext>
              </c:extLst>
            </c:dLbl>
            <c:dLbl>
              <c:idx val="14"/>
              <c:layout>
                <c:manualLayout>
                  <c:x val="0.14694365227198145"/>
                  <c:y val="3.0813889722391699E-2"/>
                </c:manualLayout>
              </c:layout>
              <c:tx>
                <c:rich>
                  <a:bodyPr/>
                  <a:lstStyle/>
                  <a:p>
                    <a:fld id="{620C3C33-0E21-4E11-BBA9-FD63CDCA64B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8B12-4F67-9BCE-52977A3E1969}"/>
                </c:ext>
              </c:extLst>
            </c:dLbl>
            <c:dLbl>
              <c:idx val="15"/>
              <c:layout>
                <c:manualLayout>
                  <c:x val="0.12576114035858066"/>
                  <c:y val="-6.2836921994474737E-3"/>
                </c:manualLayout>
              </c:layout>
              <c:tx>
                <c:rich>
                  <a:bodyPr/>
                  <a:lstStyle/>
                  <a:p>
                    <a:fld id="{D301065B-FAE4-49B5-8B17-9B7FAD26EB7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8B12-4F67-9BCE-52977A3E1969}"/>
                </c:ext>
              </c:extLst>
            </c:dLbl>
            <c:dLbl>
              <c:idx val="16"/>
              <c:layout>
                <c:manualLayout>
                  <c:x val="-0.10217718265981975"/>
                  <c:y val="-1.210415222407327E-2"/>
                </c:manualLayout>
              </c:layout>
              <c:tx>
                <c:rich>
                  <a:bodyPr/>
                  <a:lstStyle/>
                  <a:p>
                    <a:fld id="{6F3F6400-4977-498A-98B1-49802C0CF37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8B12-4F67-9BCE-52977A3E1969}"/>
                </c:ext>
              </c:extLst>
            </c:dLbl>
            <c:dLbl>
              <c:idx val="17"/>
              <c:layout>
                <c:manualLayout>
                  <c:x val="2.4354642644197216E-2"/>
                  <c:y val="-2.294225376887022E-3"/>
                </c:manualLayout>
              </c:layout>
              <c:tx>
                <c:rich>
                  <a:bodyPr/>
                  <a:lstStyle/>
                  <a:p>
                    <a:fld id="{FA519840-8808-445D-97D7-244351D6BAB1}"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8B12-4F67-9BCE-52977A3E1969}"/>
                </c:ext>
              </c:extLst>
            </c:dLbl>
            <c:dLbl>
              <c:idx val="18"/>
              <c:layout>
                <c:manualLayout>
                  <c:x val="-8.8640786122679144E-2"/>
                  <c:y val="5.413939387668526E-2"/>
                </c:manualLayout>
              </c:layout>
              <c:tx>
                <c:rich>
                  <a:bodyPr/>
                  <a:lstStyle/>
                  <a:p>
                    <a:fld id="{C9EC843E-E8B9-4008-9641-D25421C3DC3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8B12-4F67-9BCE-52977A3E1969}"/>
                </c:ext>
              </c:extLst>
            </c:dLbl>
            <c:dLbl>
              <c:idx val="19"/>
              <c:layout>
                <c:manualLayout>
                  <c:x val="-8.8255304987682165E-2"/>
                  <c:y val="-7.5504671640092775E-3"/>
                </c:manualLayout>
              </c:layout>
              <c:tx>
                <c:rich>
                  <a:bodyPr/>
                  <a:lstStyle/>
                  <a:p>
                    <a:fld id="{F9B14534-6157-4ED4-A97B-551023E9963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8B12-4F67-9BCE-52977A3E1969}"/>
                </c:ext>
              </c:extLst>
            </c:dLbl>
            <c:dLbl>
              <c:idx val="20"/>
              <c:layout>
                <c:manualLayout>
                  <c:x val="2.5442771766511125E-2"/>
                  <c:y val="7.7984831396732434E-4"/>
                </c:manualLayout>
              </c:layout>
              <c:tx>
                <c:rich>
                  <a:bodyPr/>
                  <a:lstStyle/>
                  <a:p>
                    <a:fld id="{109337F3-AADA-43C3-8CE5-98B19677D48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8B12-4F67-9BCE-52977A3E1969}"/>
                </c:ext>
              </c:extLst>
            </c:dLbl>
            <c:dLbl>
              <c:idx val="21"/>
              <c:layout>
                <c:manualLayout>
                  <c:x val="2.7906060928205294E-2"/>
                  <c:y val="-3.4865438140863139E-2"/>
                </c:manualLayout>
              </c:layout>
              <c:tx>
                <c:rich>
                  <a:bodyPr/>
                  <a:lstStyle/>
                  <a:p>
                    <a:fld id="{98398E0E-3729-4178-8C13-B5D20F0B5BC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8B12-4F67-9BCE-52977A3E1969}"/>
                </c:ext>
              </c:extLst>
            </c:dLbl>
            <c:dLbl>
              <c:idx val="22"/>
              <c:layout>
                <c:manualLayout>
                  <c:x val="7.1802101195730193E-3"/>
                  <c:y val="1.1311266774964562E-3"/>
                </c:manualLayout>
              </c:layout>
              <c:tx>
                <c:rich>
                  <a:bodyPr/>
                  <a:lstStyle/>
                  <a:p>
                    <a:fld id="{072DBDD3-61D2-490F-8E8A-59E1046E64B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8B12-4F67-9BCE-52977A3E1969}"/>
                </c:ext>
              </c:extLst>
            </c:dLbl>
            <c:dLbl>
              <c:idx val="23"/>
              <c:layout>
                <c:manualLayout>
                  <c:x val="1.8896618027020657E-2"/>
                  <c:y val="-1.0837377259511442E-2"/>
                </c:manualLayout>
              </c:layout>
              <c:tx>
                <c:rich>
                  <a:bodyPr/>
                  <a:lstStyle/>
                  <a:p>
                    <a:fld id="{9B11A579-E931-47E6-8563-5BF7661BAE76}"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8B12-4F67-9BCE-52977A3E1969}"/>
                </c:ext>
              </c:extLst>
            </c:dLbl>
            <c:dLbl>
              <c:idx val="24"/>
              <c:layout>
                <c:manualLayout>
                  <c:x val="3.5353427038219948E-2"/>
                  <c:y val="1.3450805508706847E-2"/>
                </c:manualLayout>
              </c:layout>
              <c:tx>
                <c:rich>
                  <a:bodyPr/>
                  <a:lstStyle/>
                  <a:p>
                    <a:fld id="{0E14DF47-CB70-4821-B75B-2D7A37858AC8}"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8B12-4F67-9BCE-52977A3E1969}"/>
                </c:ext>
              </c:extLst>
            </c:dLbl>
            <c:dLbl>
              <c:idx val="25"/>
              <c:layout>
                <c:manualLayout>
                  <c:x val="5.5154862655012869E-2"/>
                  <c:y val="-7.2175028712738107E-3"/>
                </c:manualLayout>
              </c:layout>
              <c:tx>
                <c:rich>
                  <a:bodyPr/>
                  <a:lstStyle/>
                  <a:p>
                    <a:fld id="{AAB6536B-E054-404E-87BB-83071B940C3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276-4B8F-9583-A8F19973282D}"/>
                </c:ext>
              </c:extLst>
            </c:dLbl>
            <c:dLbl>
              <c:idx val="26"/>
              <c:layout>
                <c:manualLayout>
                  <c:x val="9.2892633797544682E-3"/>
                  <c:y val="-4.532525582790984E-2"/>
                </c:manualLayout>
              </c:layout>
              <c:tx>
                <c:rich>
                  <a:bodyPr/>
                  <a:lstStyle/>
                  <a:p>
                    <a:fld id="{C84C0818-102F-4FF5-907A-16C78AF76CB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276-4B8F-9583-A8F19973282D}"/>
                </c:ext>
              </c:extLst>
            </c:dLbl>
            <c:dLbl>
              <c:idx val="27"/>
              <c:layout>
                <c:manualLayout>
                  <c:x val="1.6755949767278476E-2"/>
                  <c:y val="-2.8242470019762666E-2"/>
                </c:manualLayout>
              </c:layout>
              <c:tx>
                <c:rich>
                  <a:bodyPr/>
                  <a:lstStyle/>
                  <a:p>
                    <a:fld id="{A4E4CFA1-1F08-441F-93C6-D2655D76CAE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276-4B8F-9583-A8F19973282D}"/>
                </c:ext>
              </c:extLst>
            </c:dLbl>
            <c:dLbl>
              <c:idx val="28"/>
              <c:layout>
                <c:manualLayout>
                  <c:x val="-8.8628768725185228E-2"/>
                  <c:y val="-3.0870590913323746E-2"/>
                </c:manualLayout>
              </c:layout>
              <c:tx>
                <c:rich>
                  <a:bodyPr/>
                  <a:lstStyle/>
                  <a:p>
                    <a:fld id="{4428C679-E9C8-4C61-A25B-884AA547A51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276-4B8F-9583-A8F19973282D}"/>
                </c:ext>
              </c:extLst>
            </c:dLbl>
            <c:dLbl>
              <c:idx val="29"/>
              <c:layout>
                <c:manualLayout>
                  <c:x val="-5.4817358668472441E-2"/>
                  <c:y val="-6.2408041636056989E-2"/>
                </c:manualLayout>
              </c:layout>
              <c:tx>
                <c:rich>
                  <a:bodyPr/>
                  <a:lstStyle/>
                  <a:p>
                    <a:fld id="{DB4C3BA2-504A-4CDF-A40C-D744D1B4A64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276-4B8F-9583-A8F19973282D}"/>
                </c:ext>
              </c:extLst>
            </c:dLbl>
            <c:dLbl>
              <c:idx val="30"/>
              <c:layout>
                <c:manualLayout>
                  <c:x val="8.2972734373916706E-3"/>
                  <c:y val="-7.0292404316740331E-2"/>
                </c:manualLayout>
              </c:layout>
              <c:tx>
                <c:rich>
                  <a:bodyPr/>
                  <a:lstStyle/>
                  <a:p>
                    <a:fld id="{A6827980-E93C-4AE3-9126-2ACF6CEB8DE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5276-4B8F-9583-A8F19973282D}"/>
                </c:ext>
              </c:extLst>
            </c:dLbl>
            <c:dLbl>
              <c:idx val="31"/>
              <c:layout>
                <c:manualLayout>
                  <c:x val="-4.8627382102397469E-2"/>
                  <c:y val="-2.6928409572982103E-2"/>
                </c:manualLayout>
              </c:layout>
              <c:tx>
                <c:rich>
                  <a:bodyPr/>
                  <a:lstStyle/>
                  <a:p>
                    <a:fld id="{FFC25E5C-28F9-4181-8B3A-B11DDF8C18F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5276-4B8F-9583-A8F19973282D}"/>
                </c:ext>
              </c:extLst>
            </c:dLbl>
            <c:dLbl>
              <c:idx val="32"/>
              <c:layout>
                <c:manualLayout>
                  <c:x val="-0.1141194251986338"/>
                  <c:y val="-5.5837739402154231E-2"/>
                </c:manualLayout>
              </c:layout>
              <c:tx>
                <c:rich>
                  <a:bodyPr/>
                  <a:lstStyle/>
                  <a:p>
                    <a:fld id="{CE9228F5-1FB8-4BC2-B335-6853A9AD86A2}"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5276-4B8F-9583-A8F19973282D}"/>
                </c:ext>
              </c:extLst>
            </c:dLbl>
            <c:dLbl>
              <c:idx val="33"/>
              <c:layout>
                <c:manualLayout>
                  <c:x val="-7.1905081048101949E-2"/>
                  <c:y val="-4.7953376721470917E-2"/>
                </c:manualLayout>
              </c:layout>
              <c:tx>
                <c:rich>
                  <a:bodyPr/>
                  <a:lstStyle/>
                  <a:p>
                    <a:fld id="{9228B557-833B-4BE3-B51E-25DEAF0D9312}"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5276-4B8F-9583-A8F19973282D}"/>
                </c:ext>
              </c:extLst>
            </c:dLbl>
            <c:dLbl>
              <c:idx val="34"/>
              <c:layout>
                <c:manualLayout>
                  <c:x val="-2.8631172204684013E-2"/>
                  <c:y val="3.614664707647417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CE491AF9-7A34-4365-802D-A85AB2650F4B}"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2.5564055039680521E-2"/>
                      <c:h val="1.574906618932817E-2"/>
                    </c:manualLayout>
                  </c15:layout>
                  <c15:dlblFieldTable/>
                  <c15:showDataLabelsRange val="1"/>
                </c:ext>
                <c:ext xmlns:c16="http://schemas.microsoft.com/office/drawing/2014/chart" uri="{C3380CC4-5D6E-409C-BE32-E72D297353CC}">
                  <c16:uniqueId val="{0000000A-5276-4B8F-9583-A8F19973282D}"/>
                </c:ext>
              </c:extLst>
            </c:dLbl>
            <c:dLbl>
              <c:idx val="35"/>
              <c:layout>
                <c:manualLayout>
                  <c:x val="1.8114932540801376E-2"/>
                  <c:y val="-1.5101865551957146E-2"/>
                </c:manualLayout>
              </c:layout>
              <c:tx>
                <c:rich>
                  <a:bodyPr/>
                  <a:lstStyle/>
                  <a:p>
                    <a:fld id="{F0F9FCB9-47FD-4EB6-A01C-84262EA87CE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5276-4B8F-9583-A8F19973282D}"/>
                </c:ext>
              </c:extLst>
            </c:dLbl>
            <c:dLbl>
              <c:idx val="36"/>
              <c:layout>
                <c:manualLayout>
                  <c:x val="4.7928154451290254E-3"/>
                  <c:y val="-5.9034424244932592E-3"/>
                </c:manualLayout>
              </c:layout>
              <c:tx>
                <c:rich>
                  <a:bodyPr/>
                  <a:lstStyle/>
                  <a:p>
                    <a:fld id="{B0212F98-55A9-40F8-AAFF-4B7AADEB171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5276-4B8F-9583-A8F19973282D}"/>
                </c:ext>
              </c:extLst>
            </c:dLbl>
            <c:dLbl>
              <c:idx val="37"/>
              <c:layout>
                <c:manualLayout>
                  <c:x val="8.2238748711596331E-3"/>
                  <c:y val="-2.8242470019762642E-2"/>
                </c:manualLayout>
              </c:layout>
              <c:tx>
                <c:rich>
                  <a:bodyPr/>
                  <a:lstStyle/>
                  <a:p>
                    <a:fld id="{8883928B-1D6E-47CF-961E-5193FC8B0447}"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5276-4B8F-9583-A8F19973282D}"/>
                </c:ext>
              </c:extLst>
            </c:dLbl>
            <c:dLbl>
              <c:idx val="38"/>
              <c:layout>
                <c:manualLayout>
                  <c:x val="6.371901475828768E-3"/>
                  <c:y val="-4.4011195381129291E-2"/>
                </c:manualLayout>
              </c:layout>
              <c:tx>
                <c:rich>
                  <a:bodyPr/>
                  <a:lstStyle/>
                  <a:p>
                    <a:fld id="{22A86FA1-F5B7-449C-A1D7-A3535612D32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5276-4B8F-9583-A8F19973282D}"/>
                </c:ext>
              </c:extLst>
            </c:dLbl>
            <c:dLbl>
              <c:idx val="39"/>
              <c:layout>
                <c:manualLayout>
                  <c:x val="3.9672572139050531E-2"/>
                  <c:y val="-5.5837739402154231E-2"/>
                </c:manualLayout>
              </c:layout>
              <c:tx>
                <c:rich>
                  <a:bodyPr/>
                  <a:lstStyle/>
                  <a:p>
                    <a:fld id="{3F766A04-FC7A-4E8C-AC5A-04E5C1504C8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5276-4B8F-9583-A8F19973282D}"/>
                </c:ext>
              </c:extLst>
            </c:dLbl>
            <c:dLbl>
              <c:idx val="40"/>
              <c:layout>
                <c:manualLayout>
                  <c:x val="0.17354758196096196"/>
                  <c:y val="-8.3433008784545848E-2"/>
                </c:manualLayout>
              </c:layout>
              <c:tx>
                <c:rich>
                  <a:bodyPr/>
                  <a:lstStyle/>
                  <a:p>
                    <a:fld id="{054F5C97-6185-4D2D-860C-C8D0F8D5664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5276-4B8F-9583-A8F19973282D}"/>
                </c:ext>
              </c:extLst>
            </c:dLbl>
            <c:dLbl>
              <c:idx val="41"/>
              <c:layout>
                <c:manualLayout>
                  <c:x val="0.17738954393976511"/>
                  <c:y val="-6.5036162529618122E-2"/>
                </c:manualLayout>
              </c:layout>
              <c:tx>
                <c:rich>
                  <a:bodyPr/>
                  <a:lstStyle/>
                  <a:p>
                    <a:fld id="{34E50F28-7925-423C-A4C4-90BB5A83E4B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5276-4B8F-9583-A8F19973282D}"/>
                </c:ext>
              </c:extLst>
            </c:dLbl>
            <c:dLbl>
              <c:idx val="42"/>
              <c:layout>
                <c:manualLayout>
                  <c:x val="0.17848137072284645"/>
                  <c:y val="6.242770080809544E-2"/>
                </c:manualLayout>
              </c:layout>
              <c:tx>
                <c:rich>
                  <a:bodyPr/>
                  <a:lstStyle/>
                  <a:p>
                    <a:fld id="{60BBE374-8C7E-4D21-BC4C-C9381AF65D6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5276-4B8F-9583-A8F19973282D}"/>
                </c:ext>
              </c:extLst>
            </c:dLbl>
            <c:dLbl>
              <c:idx val="43"/>
              <c:layout>
                <c:manualLayout>
                  <c:x val="0.18545201591842961"/>
                  <c:y val="4.5344914999948215E-2"/>
                </c:manualLayout>
              </c:layout>
              <c:tx>
                <c:rich>
                  <a:bodyPr/>
                  <a:lstStyle/>
                  <a:p>
                    <a:fld id="{66DDDADA-4D00-4B74-9AC9-E078FF9177D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5276-4B8F-9583-A8F19973282D}"/>
                </c:ext>
              </c:extLst>
            </c:dLbl>
            <c:dLbl>
              <c:idx val="44"/>
              <c:layout>
                <c:manualLayout>
                  <c:x val="0.17798828765951921"/>
                  <c:y val="1.5121524723995571E-2"/>
                </c:manualLayout>
              </c:layout>
              <c:tx>
                <c:rich>
                  <a:bodyPr/>
                  <a:lstStyle/>
                  <a:p>
                    <a:fld id="{05B9D30B-F01E-4A0A-AE3D-6B8D64C8D891}"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5276-4B8F-9583-A8F19973282D}"/>
                </c:ext>
              </c:extLst>
            </c:dLbl>
            <c:dLbl>
              <c:idx val="45"/>
              <c:layout>
                <c:manualLayout>
                  <c:x val="0.15341927313233467"/>
                  <c:y val="2.9576189638581642E-2"/>
                </c:manualLayout>
              </c:layout>
              <c:tx>
                <c:rich>
                  <a:bodyPr/>
                  <a:lstStyle/>
                  <a:p>
                    <a:fld id="{BFFB1801-A62D-4316-96E5-3B914C7B918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5276-4B8F-9583-A8F19973282D}"/>
                </c:ext>
              </c:extLst>
            </c:dLbl>
            <c:dLbl>
              <c:idx val="46"/>
              <c:layout>
                <c:manualLayout>
                  <c:x val="0.18775011208534201"/>
                  <c:y val="6.6685980940945234E-4"/>
                </c:manualLayout>
              </c:layout>
              <c:tx>
                <c:rich>
                  <a:bodyPr/>
                  <a:lstStyle/>
                  <a:p>
                    <a:fld id="{D27D66F3-8E0C-4010-8BEE-2080040E466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5276-4B8F-9583-A8F19973282D}"/>
                </c:ext>
              </c:extLst>
            </c:dLbl>
            <c:dLbl>
              <c:idx val="47"/>
              <c:layout>
                <c:manualLayout>
                  <c:x val="0.18759749113716934"/>
                  <c:y val="-1.6415925998737698E-2"/>
                </c:manualLayout>
              </c:layout>
              <c:tx>
                <c:rich>
                  <a:bodyPr/>
                  <a:lstStyle/>
                  <a:p>
                    <a:fld id="{2D1B2572-D7DD-4531-AAE3-34BB4A3DAC62}"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5276-4B8F-9583-A8F19973282D}"/>
                </c:ext>
              </c:extLst>
            </c:dLbl>
            <c:dLbl>
              <c:idx val="48"/>
              <c:layout>
                <c:manualLayout>
                  <c:x val="0.18447463173609796"/>
                  <c:y val="-3.3498711806884851E-2"/>
                </c:manualLayout>
              </c:layout>
              <c:tx>
                <c:rich>
                  <a:bodyPr/>
                  <a:lstStyle/>
                  <a:p>
                    <a:fld id="{CB6EBAD3-5DCC-4326-8737-5AA0EEB5984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5276-4B8F-9583-A8F19973282D}"/>
                </c:ext>
              </c:extLst>
            </c:dLbl>
            <c:dLbl>
              <c:idx val="49"/>
              <c:layout>
                <c:manualLayout>
                  <c:x val="0.19049442346535506"/>
                  <c:y val="-4.9267437168251493E-2"/>
                </c:manualLayout>
              </c:layout>
              <c:tx>
                <c:rich>
                  <a:bodyPr/>
                  <a:lstStyle/>
                  <a:p>
                    <a:fld id="{460E3DA2-883A-4DF4-8BB4-F98991E74A1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5276-4B8F-9583-A8F19973282D}"/>
                </c:ext>
              </c:extLst>
            </c:dLbl>
            <c:dLbl>
              <c:idx val="50"/>
              <c:layout>
                <c:manualLayout>
                  <c:x val="-0.10072400197824852"/>
                  <c:y val="1.380746427721502E-2"/>
                </c:manualLayout>
              </c:layout>
              <c:tx>
                <c:rich>
                  <a:bodyPr/>
                  <a:lstStyle/>
                  <a:p>
                    <a:fld id="{61D7D660-A74F-422D-A5F1-51600C70D43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5276-4B8F-9583-A8F19973282D}"/>
                </c:ext>
              </c:extLst>
            </c:dLbl>
            <c:dLbl>
              <c:idx val="51"/>
              <c:layout>
                <c:manualLayout>
                  <c:x val="2.2481777465530868E-3"/>
                  <c:y val="-5.1895558061812598E-2"/>
                </c:manualLayout>
              </c:layout>
              <c:tx>
                <c:rich>
                  <a:bodyPr/>
                  <a:lstStyle/>
                  <a:p>
                    <a:fld id="{2B20B278-C6AD-4AE3-B007-0687635F6C8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5276-4B8F-9583-A8F19973282D}"/>
                </c:ext>
              </c:extLst>
            </c:dLbl>
            <c:dLbl>
              <c:idx val="52"/>
              <c:layout>
                <c:manualLayout>
                  <c:x val="-3.7867651476984461E-2"/>
                  <c:y val="9.8652829368733631E-3"/>
                </c:manualLayout>
              </c:layout>
              <c:tx>
                <c:rich>
                  <a:bodyPr/>
                  <a:lstStyle/>
                  <a:p>
                    <a:fld id="{A5675EFA-E969-4C1D-B59E-4B1A7010D25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5276-4B8F-9583-A8F19973282D}"/>
                </c:ext>
              </c:extLst>
            </c:dLbl>
            <c:dLbl>
              <c:idx val="53"/>
              <c:layout>
                <c:manualLayout>
                  <c:x val="-1.8731332590719796E-2"/>
                  <c:y val="7.1626123935559297E-2"/>
                </c:manualLayout>
              </c:layout>
              <c:tx>
                <c:rich>
                  <a:bodyPr/>
                  <a:lstStyle/>
                  <a:p>
                    <a:fld id="{077494D5-A709-4EDE-84CC-7FF8EE1BC390}"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5276-4B8F-9583-A8F19973282D}"/>
                </c:ext>
              </c:extLst>
            </c:dLbl>
            <c:dLbl>
              <c:idx val="54"/>
              <c:layout>
                <c:manualLayout>
                  <c:x val="-7.1723063696828876E-2"/>
                  <c:y val="-2.8242470019762666E-2"/>
                </c:manualLayout>
              </c:layout>
              <c:tx>
                <c:rich>
                  <a:bodyPr/>
                  <a:lstStyle/>
                  <a:p>
                    <a:fld id="{36C2E2C6-423F-44F4-A934-92F638D1673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5276-4B8F-9583-A8F19973282D}"/>
                </c:ext>
              </c:extLst>
            </c:dLbl>
            <c:dLbl>
              <c:idx val="55"/>
              <c:layout>
                <c:manualLayout>
                  <c:x val="1.9699842387209791E-2"/>
                  <c:y val="7.2371620433122601E-3"/>
                </c:manualLayout>
              </c:layout>
              <c:tx>
                <c:rich>
                  <a:bodyPr/>
                  <a:lstStyle/>
                  <a:p>
                    <a:fld id="{C7685275-50C0-4837-AFB4-A29FD22DADC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5276-4B8F-9583-A8F19973282D}"/>
                </c:ext>
              </c:extLst>
            </c:dLbl>
            <c:dLbl>
              <c:idx val="56"/>
              <c:layout>
                <c:manualLayout>
                  <c:x val="0.21379551011541323"/>
                  <c:y val="1.380746427721502E-2"/>
                </c:manualLayout>
              </c:layout>
              <c:tx>
                <c:rich>
                  <a:bodyPr/>
                  <a:lstStyle/>
                  <a:p>
                    <a:fld id="{A5208853-B2A8-4EDC-8528-0A3D2723E446}"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5276-4B8F-9583-A8F19973282D}"/>
                </c:ext>
              </c:extLst>
            </c:dLbl>
            <c:dLbl>
              <c:idx val="57"/>
              <c:layout>
                <c:manualLayout>
                  <c:x val="4.5814941322744841E-3"/>
                  <c:y val="-0.10314391548625412"/>
                </c:manualLayout>
              </c:layout>
              <c:tx>
                <c:rich>
                  <a:bodyPr/>
                  <a:lstStyle/>
                  <a:p>
                    <a:fld id="{3B68816A-8248-4708-A0A2-2712A43D54F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5276-4B8F-9583-A8F19973282D}"/>
                </c:ext>
              </c:extLst>
            </c:dLbl>
            <c:dLbl>
              <c:idx val="58"/>
              <c:layout>
                <c:manualLayout>
                  <c:x val="-5.7112589148290066E-2"/>
                  <c:y val="3.61464918724844E-2"/>
                </c:manualLayout>
              </c:layout>
              <c:tx>
                <c:rich>
                  <a:bodyPr/>
                  <a:lstStyle/>
                  <a:p>
                    <a:fld id="{F108D9F8-B43A-4994-A593-74CE615046B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5276-4B8F-9583-A8F19973282D}"/>
                </c:ext>
              </c:extLst>
            </c:dLbl>
            <c:dLbl>
              <c:idx val="59"/>
              <c:layout>
                <c:manualLayout>
                  <c:x val="4.4347894413295924E-3"/>
                  <c:y val="-7.0292404316740303E-2"/>
                </c:manualLayout>
              </c:layout>
              <c:tx>
                <c:rich>
                  <a:bodyPr/>
                  <a:lstStyle/>
                  <a:p>
                    <a:fld id="{37FC3D42-F17F-4502-86A1-7FE1761F2BA8}"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5276-4B8F-9583-A8F19973282D}"/>
                </c:ext>
              </c:extLst>
            </c:dLbl>
            <c:dLbl>
              <c:idx val="60"/>
              <c:layout>
                <c:manualLayout>
                  <c:x val="-7.7866264854197474E-3"/>
                  <c:y val="-0.1084001572733763"/>
                </c:manualLayout>
              </c:layout>
              <c:tx>
                <c:rich>
                  <a:bodyPr/>
                  <a:lstStyle/>
                  <a:p>
                    <a:fld id="{D8B471FD-E623-4D30-AE9D-8240ADFE6DA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5276-4B8F-9583-A8F19973282D}"/>
                </c:ext>
              </c:extLst>
            </c:dLbl>
            <c:dLbl>
              <c:idx val="61"/>
              <c:layout>
                <c:manualLayout>
                  <c:x val="1.7683415529250807E-2"/>
                  <c:y val="-1.6415925998737771E-2"/>
                </c:manualLayout>
              </c:layout>
              <c:tx>
                <c:rich>
                  <a:bodyPr/>
                  <a:lstStyle/>
                  <a:p>
                    <a:fld id="{E76F5778-FFED-4BBD-8B2E-950AF787461D}"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5276-4B8F-9583-A8F19973282D}"/>
                </c:ext>
              </c:extLst>
            </c:dLbl>
            <c:dLbl>
              <c:idx val="62"/>
              <c:layout>
                <c:manualLayout>
                  <c:x val="6.5257149195989891E-2"/>
                  <c:y val="9.133703063726753E-2"/>
                </c:manualLayout>
              </c:layout>
              <c:tx>
                <c:rich>
                  <a:bodyPr/>
                  <a:lstStyle/>
                  <a:p>
                    <a:fld id="{DCB7A553-F20E-4F9E-8920-7A8389C5A7F9}"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5276-4B8F-9583-A8F19973282D}"/>
                </c:ext>
              </c:extLst>
            </c:dLbl>
            <c:dLbl>
              <c:idx val="63"/>
              <c:layout>
                <c:manualLayout>
                  <c:x val="4.7283097530424818E-2"/>
                  <c:y val="6.5055821701656497E-2"/>
                </c:manualLayout>
              </c:layout>
              <c:tx>
                <c:rich>
                  <a:bodyPr/>
                  <a:lstStyle/>
                  <a:p>
                    <a:fld id="{8F0C1F47-A165-41D3-A0F2-8D670CE7835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5276-4B8F-9583-A8F19973282D}"/>
                </c:ext>
              </c:extLst>
            </c:dLbl>
            <c:dLbl>
              <c:idx val="64"/>
              <c:layout>
                <c:manualLayout>
                  <c:x val="-8.1352881633256754E-2"/>
                  <c:y val="-3.2753215309321553E-3"/>
                </c:manualLayout>
              </c:layout>
              <c:tx>
                <c:rich>
                  <a:bodyPr/>
                  <a:lstStyle/>
                  <a:p>
                    <a:fld id="{6B83C699-15FE-40FC-81D8-1BE14B18554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5276-4B8F-9583-A8F19973282D}"/>
                </c:ext>
              </c:extLst>
            </c:dLbl>
            <c:dLbl>
              <c:idx val="65"/>
              <c:layout>
                <c:manualLayout>
                  <c:x val="-7.0942395067320529E-2"/>
                  <c:y val="-7.5548646103862541E-2"/>
                </c:manualLayout>
              </c:layout>
              <c:tx>
                <c:rich>
                  <a:bodyPr/>
                  <a:lstStyle/>
                  <a:p>
                    <a:fld id="{7040A00E-A81D-4D6A-AD71-A64FDE89445B}"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5276-4B8F-9583-A8F19973282D}"/>
                </c:ext>
              </c:extLst>
            </c:dLbl>
            <c:dLbl>
              <c:idx val="66"/>
              <c:layout>
                <c:manualLayout>
                  <c:x val="-1.3407163293321563E-2"/>
                  <c:y val="3.2204310532142698E-2"/>
                </c:manualLayout>
              </c:layout>
              <c:tx>
                <c:rich>
                  <a:bodyPr/>
                  <a:lstStyle/>
                  <a:p>
                    <a:fld id="{91AE996F-6434-402E-BBFA-E42483807A13}"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5276-4B8F-9583-A8F19973282D}"/>
                </c:ext>
              </c:extLst>
            </c:dLbl>
            <c:dLbl>
              <c:idx val="67"/>
              <c:layout>
                <c:manualLayout>
                  <c:x val="-3.1630714619164141E-2"/>
                  <c:y val="-2.5614349126201537E-2"/>
                </c:manualLayout>
              </c:layout>
              <c:tx>
                <c:rich>
                  <a:bodyPr/>
                  <a:lstStyle/>
                  <a:p>
                    <a:fld id="{AEA0449C-44F6-437E-A31C-D5FE56DD29F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5276-4B8F-9583-A8F19973282D}"/>
                </c:ext>
              </c:extLst>
            </c:dLbl>
            <c:dLbl>
              <c:idx val="68"/>
              <c:layout>
                <c:manualLayout>
                  <c:x val="-5.4846755071572849E-2"/>
                  <c:y val="0.14915569029561188"/>
                </c:manualLayout>
              </c:layout>
              <c:tx>
                <c:rich>
                  <a:bodyPr/>
                  <a:lstStyle/>
                  <a:p>
                    <a:fld id="{FC9C5D7D-AA9F-4B5B-8406-AB309D5F7452}"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C-5276-4B8F-9583-A8F19973282D}"/>
                </c:ext>
              </c:extLst>
            </c:dLbl>
            <c:dLbl>
              <c:idx val="69"/>
              <c:layout>
                <c:manualLayout>
                  <c:x val="-8.4842641423969162E-2"/>
                  <c:y val="0.14127132761492855"/>
                </c:manualLayout>
              </c:layout>
              <c:tx>
                <c:rich>
                  <a:bodyPr/>
                  <a:lstStyle/>
                  <a:p>
                    <a:fld id="{DE495A91-142B-4527-A297-E7B026457828}"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D-5276-4B8F-9583-A8F19973282D}"/>
                </c:ext>
              </c:extLst>
            </c:dLbl>
            <c:dLbl>
              <c:idx val="70"/>
              <c:layout>
                <c:manualLayout>
                  <c:x val="-2.0549749714595419E-4"/>
                  <c:y val="9.8652829368733406E-3"/>
                </c:manualLayout>
              </c:layout>
              <c:tx>
                <c:rich>
                  <a:bodyPr/>
                  <a:lstStyle/>
                  <a:p>
                    <a:fld id="{AAE4063B-1099-4E57-AAC4-92AB8A220ADA}"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5276-4B8F-9583-A8F19973282D}"/>
                </c:ext>
              </c:extLst>
            </c:dLbl>
            <c:dLbl>
              <c:idx val="71"/>
              <c:layout>
                <c:manualLayout>
                  <c:x val="-2.7471770671079207E-3"/>
                  <c:y val="-3.6126832700445956E-2"/>
                </c:manualLayout>
              </c:layout>
              <c:tx>
                <c:rich>
                  <a:bodyPr/>
                  <a:lstStyle/>
                  <a:p>
                    <a:fld id="{124A567F-3CAE-4764-9928-B6686FBFAA75}"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F-5276-4B8F-9583-A8F19973282D}"/>
                </c:ext>
              </c:extLst>
            </c:dLbl>
            <c:dLbl>
              <c:idx val="72"/>
              <c:layout>
                <c:manualLayout>
                  <c:x val="0.11831053879539456"/>
                  <c:y val="8.8708909743706377E-2"/>
                </c:manualLayout>
              </c:layout>
              <c:tx>
                <c:rich>
                  <a:bodyPr/>
                  <a:lstStyle/>
                  <a:p>
                    <a:fld id="{99379E5F-EDD3-4E5A-9CBB-2A8D0BB6BFCF}"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0-5276-4B8F-9583-A8F19973282D}"/>
                </c:ext>
              </c:extLst>
            </c:dLbl>
            <c:dLbl>
              <c:idx val="73"/>
              <c:layout>
                <c:manualLayout>
                  <c:x val="0.11687242608145014"/>
                  <c:y val="6.8998003041998102E-2"/>
                </c:manualLayout>
              </c:layout>
              <c:tx>
                <c:rich>
                  <a:bodyPr/>
                  <a:lstStyle/>
                  <a:p>
                    <a:fld id="{1E8B8A3F-DD77-4A98-A0D4-A7BAF36DFCDC}"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5276-4B8F-9583-A8F19973282D}"/>
                </c:ext>
              </c:extLst>
            </c:dLbl>
            <c:dLbl>
              <c:idx val="74"/>
              <c:layout>
                <c:manualLayout>
                  <c:x val="0.22398885155278642"/>
                  <c:y val="3.6146491872484303E-2"/>
                </c:manualLayout>
              </c:layout>
              <c:tx>
                <c:rich>
                  <a:bodyPr/>
                  <a:lstStyle/>
                  <a:p>
                    <a:fld id="{2590350B-C569-4106-AD13-0C200BD05FE4}"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5276-4B8F-9583-A8F19973282D}"/>
                </c:ext>
              </c:extLst>
            </c:dLbl>
            <c:dLbl>
              <c:idx val="75"/>
              <c:layout>
                <c:manualLayout>
                  <c:x val="1.7862474751910072E-2"/>
                  <c:y val="5.9231015965316601E-3"/>
                </c:manualLayout>
              </c:layout>
              <c:tx>
                <c:rich>
                  <a:bodyPr/>
                  <a:lstStyle/>
                  <a:p>
                    <a:fld id="{302F5C54-25E7-4BF0-9F27-5D7C46E8E0D6}"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3-5276-4B8F-9583-A8F19973282D}"/>
                </c:ext>
              </c:extLst>
            </c:dLbl>
            <c:dLbl>
              <c:idx val="76"/>
              <c:layout>
                <c:manualLayout>
                  <c:x val="3.4495199974116375E-2"/>
                  <c:y val="-7.2920525210301401E-2"/>
                </c:manualLayout>
              </c:layout>
              <c:tx>
                <c:rich>
                  <a:bodyPr/>
                  <a:lstStyle/>
                  <a:p>
                    <a:fld id="{F8AEC073-ACCA-40FD-9CD8-E1E30BBC5241}"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4-5276-4B8F-9583-A8F19973282D}"/>
                </c:ext>
              </c:extLst>
            </c:dLbl>
            <c:dLbl>
              <c:idx val="77"/>
              <c:layout>
                <c:manualLayout>
                  <c:x val="6.0886883935050505E-2"/>
                  <c:y val="-1.2473744658396018E-2"/>
                </c:manualLayout>
              </c:layout>
              <c:tx>
                <c:rich>
                  <a:bodyPr/>
                  <a:lstStyle/>
                  <a:p>
                    <a:fld id="{356AF4E0-4EC8-4E5F-89B7-6A96F7B84297}"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5-5276-4B8F-9583-A8F19973282D}"/>
                </c:ext>
              </c:extLst>
            </c:dLbl>
            <c:dLbl>
              <c:idx val="78"/>
              <c:layout>
                <c:manualLayout>
                  <c:x val="-0.10047154418935729"/>
                  <c:y val="3.3518370978923295E-2"/>
                </c:manualLayout>
              </c:layout>
              <c:tx>
                <c:rich>
                  <a:bodyPr/>
                  <a:lstStyle/>
                  <a:p>
                    <a:fld id="{AEF2EF88-E6FB-447D-A619-F9A23045BA77}"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6-5276-4B8F-9583-A8F19973282D}"/>
                </c:ext>
              </c:extLst>
            </c:dLbl>
            <c:dLbl>
              <c:idx val="79"/>
              <c:layout>
                <c:manualLayout>
                  <c:x val="0.11207656006618805"/>
                  <c:y val="-2.4300288679420985E-2"/>
                </c:manualLayout>
              </c:layout>
              <c:tx>
                <c:rich>
                  <a:bodyPr/>
                  <a:lstStyle/>
                  <a:p>
                    <a:fld id="{957FF697-1462-49DC-8414-F064907A482E}"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7-5276-4B8F-9583-A8F19973282D}"/>
                </c:ext>
              </c:extLst>
            </c:dLbl>
            <c:dLbl>
              <c:idx val="80"/>
              <c:layout>
                <c:manualLayout>
                  <c:x val="-4.9349442808743121E-2"/>
                  <c:y val="1.7749645617556674E-2"/>
                </c:manualLayout>
              </c:layout>
              <c:tx>
                <c:rich>
                  <a:bodyPr/>
                  <a:lstStyle/>
                  <a:p>
                    <a:fld id="{FC064285-4FA0-4850-9BAF-4D912075B277}" type="CELLRANGE">
                      <a:rPr lang="en-US"/>
                      <a:pPr/>
                      <a:t>[CELLRANGE]</a:t>
                    </a:fld>
                    <a:endParaRPr lang="en-IN"/>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8-5276-4B8F-9583-A8F19973282D}"/>
                </c:ext>
              </c:extLst>
            </c:dLbl>
            <c:dLbl>
              <c:idx val="81"/>
              <c:tx>
                <c:rich>
                  <a:bodyPr/>
                  <a:lstStyle/>
                  <a:p>
                    <a:endParaRPr lang="en-IN"/>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9-5276-4B8F-9583-A8F19973282D}"/>
                </c:ext>
              </c:extLst>
            </c:dLbl>
            <c:dLbl>
              <c:idx val="82"/>
              <c:tx>
                <c:rich>
                  <a:bodyPr/>
                  <a:lstStyle/>
                  <a:p>
                    <a:endParaRPr lang="en-IN"/>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A-5276-4B8F-9583-A8F19973282D}"/>
                </c:ext>
              </c:extLst>
            </c:dLbl>
            <c:dLbl>
              <c:idx val="83"/>
              <c:tx>
                <c:rich>
                  <a:bodyPr/>
                  <a:lstStyle/>
                  <a:p>
                    <a:endParaRPr lang="en-IN"/>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B-5276-4B8F-9583-A8F19973282D}"/>
                </c:ext>
              </c:extLst>
            </c:dLbl>
            <c:dLbl>
              <c:idx val="84"/>
              <c:tx>
                <c:rich>
                  <a:bodyPr/>
                  <a:lstStyle/>
                  <a:p>
                    <a:endParaRPr lang="en-IN"/>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3C-5276-4B8F-9583-A8F1997328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 4R2'!$J$102:$J$186</c:f>
              <c:numCache>
                <c:formatCode>0.00</c:formatCode>
                <c:ptCount val="85"/>
                <c:pt idx="0">
                  <c:v>3.0672619047619047</c:v>
                </c:pt>
                <c:pt idx="1">
                  <c:v>2.7011904761904759</c:v>
                </c:pt>
                <c:pt idx="2">
                  <c:v>3.0809523809523802</c:v>
                </c:pt>
                <c:pt idx="3">
                  <c:v>2.9279761904761901</c:v>
                </c:pt>
                <c:pt idx="4">
                  <c:v>3.5214285714285714</c:v>
                </c:pt>
                <c:pt idx="5">
                  <c:v>3.3535714285714282</c:v>
                </c:pt>
                <c:pt idx="6">
                  <c:v>3.4958333333333331</c:v>
                </c:pt>
                <c:pt idx="7">
                  <c:v>3.57797619047619</c:v>
                </c:pt>
                <c:pt idx="8">
                  <c:v>3.0874999999999999</c:v>
                </c:pt>
                <c:pt idx="9">
                  <c:v>3.1375000000000002</c:v>
                </c:pt>
                <c:pt idx="10">
                  <c:v>3.5351190476190477</c:v>
                </c:pt>
                <c:pt idx="11">
                  <c:v>2.1303571428571431</c:v>
                </c:pt>
                <c:pt idx="12">
                  <c:v>3.2303571428571427</c:v>
                </c:pt>
                <c:pt idx="13">
                  <c:v>2.9589285714285714</c:v>
                </c:pt>
                <c:pt idx="14">
                  <c:v>3.0767857142857142</c:v>
                </c:pt>
                <c:pt idx="15">
                  <c:v>3.1267857142857141</c:v>
                </c:pt>
                <c:pt idx="16">
                  <c:v>3.0339285714285715</c:v>
                </c:pt>
                <c:pt idx="17">
                  <c:v>3.2267857142857141</c:v>
                </c:pt>
                <c:pt idx="18">
                  <c:v>2.960119047619048</c:v>
                </c:pt>
                <c:pt idx="19">
                  <c:v>2.960119047619048</c:v>
                </c:pt>
                <c:pt idx="20">
                  <c:v>3.3595238095238091</c:v>
                </c:pt>
                <c:pt idx="21">
                  <c:v>3.2732142857142854</c:v>
                </c:pt>
                <c:pt idx="22">
                  <c:v>3.5565476190476186</c:v>
                </c:pt>
                <c:pt idx="23">
                  <c:v>3.4976190476190472</c:v>
                </c:pt>
                <c:pt idx="24">
                  <c:v>3.0392857142857146</c:v>
                </c:pt>
                <c:pt idx="25">
                  <c:v>2.9488095238095235</c:v>
                </c:pt>
                <c:pt idx="26">
                  <c:v>3.1357142857142857</c:v>
                </c:pt>
                <c:pt idx="27">
                  <c:v>3.1357142857142857</c:v>
                </c:pt>
                <c:pt idx="28">
                  <c:v>2.9023809523809523</c:v>
                </c:pt>
                <c:pt idx="29">
                  <c:v>3.0273809523809523</c:v>
                </c:pt>
                <c:pt idx="30">
                  <c:v>3.1357142857142857</c:v>
                </c:pt>
                <c:pt idx="31">
                  <c:v>3.0922619047619042</c:v>
                </c:pt>
                <c:pt idx="32">
                  <c:v>3.0922619047619042</c:v>
                </c:pt>
                <c:pt idx="33">
                  <c:v>2.9797619047619048</c:v>
                </c:pt>
                <c:pt idx="34">
                  <c:v>2.5851190476190471</c:v>
                </c:pt>
                <c:pt idx="35">
                  <c:v>3.1190476190476191</c:v>
                </c:pt>
                <c:pt idx="36">
                  <c:v>2.7208333333333332</c:v>
                </c:pt>
                <c:pt idx="37">
                  <c:v>2.7208333333333332</c:v>
                </c:pt>
                <c:pt idx="38">
                  <c:v>2.7208333333333332</c:v>
                </c:pt>
                <c:pt idx="39">
                  <c:v>3.2035714285714283</c:v>
                </c:pt>
                <c:pt idx="40">
                  <c:v>3.2392857142857148</c:v>
                </c:pt>
                <c:pt idx="41">
                  <c:v>3.2392857142857148</c:v>
                </c:pt>
                <c:pt idx="42">
                  <c:v>3.2392857142857148</c:v>
                </c:pt>
                <c:pt idx="43">
                  <c:v>3.2392857142857148</c:v>
                </c:pt>
                <c:pt idx="44">
                  <c:v>3.2392857142857148</c:v>
                </c:pt>
                <c:pt idx="45">
                  <c:v>3.2392857142857148</c:v>
                </c:pt>
                <c:pt idx="46">
                  <c:v>3.2392857142857148</c:v>
                </c:pt>
                <c:pt idx="47">
                  <c:v>3.2392857142857148</c:v>
                </c:pt>
                <c:pt idx="48">
                  <c:v>3.2392857142857148</c:v>
                </c:pt>
                <c:pt idx="49">
                  <c:v>3.2392857142857148</c:v>
                </c:pt>
                <c:pt idx="50">
                  <c:v>3.0464285714285713</c:v>
                </c:pt>
                <c:pt idx="51">
                  <c:v>2.8321428571428573</c:v>
                </c:pt>
                <c:pt idx="52">
                  <c:v>3.1529761904761906</c:v>
                </c:pt>
                <c:pt idx="53">
                  <c:v>3.1029761904761903</c:v>
                </c:pt>
                <c:pt idx="54">
                  <c:v>2.8083333333333331</c:v>
                </c:pt>
                <c:pt idx="55">
                  <c:v>3.2660714285714283</c:v>
                </c:pt>
                <c:pt idx="56">
                  <c:v>3.1815476190476186</c:v>
                </c:pt>
                <c:pt idx="57">
                  <c:v>3.6827380952380953</c:v>
                </c:pt>
                <c:pt idx="58">
                  <c:v>3.2827380952380953</c:v>
                </c:pt>
                <c:pt idx="59">
                  <c:v>3.0910714285714285</c:v>
                </c:pt>
                <c:pt idx="60">
                  <c:v>3.7565476190476188</c:v>
                </c:pt>
                <c:pt idx="61">
                  <c:v>3.2107142857142854</c:v>
                </c:pt>
                <c:pt idx="62">
                  <c:v>3.899404761904762</c:v>
                </c:pt>
                <c:pt idx="63">
                  <c:v>3.9333333333333331</c:v>
                </c:pt>
                <c:pt idx="64">
                  <c:v>3.4803571428571427</c:v>
                </c:pt>
                <c:pt idx="65">
                  <c:v>3.0315476190476192</c:v>
                </c:pt>
                <c:pt idx="66">
                  <c:v>3.2095238095238097</c:v>
                </c:pt>
                <c:pt idx="67">
                  <c:v>2.8738095238095234</c:v>
                </c:pt>
                <c:pt idx="68">
                  <c:v>2.706547619047619</c:v>
                </c:pt>
                <c:pt idx="69">
                  <c:v>2.9660714285714285</c:v>
                </c:pt>
                <c:pt idx="70">
                  <c:v>3.4761904761904758</c:v>
                </c:pt>
                <c:pt idx="71">
                  <c:v>4.1148809523809522</c:v>
                </c:pt>
                <c:pt idx="72">
                  <c:v>3.1815476190476186</c:v>
                </c:pt>
                <c:pt idx="73">
                  <c:v>3.1815476190476186</c:v>
                </c:pt>
                <c:pt idx="74">
                  <c:v>3.1815476190476186</c:v>
                </c:pt>
                <c:pt idx="75">
                  <c:v>3.0952380952380953</c:v>
                </c:pt>
                <c:pt idx="76">
                  <c:v>3.3249999999999997</c:v>
                </c:pt>
                <c:pt idx="77">
                  <c:v>3.3952380952380947</c:v>
                </c:pt>
                <c:pt idx="78">
                  <c:v>2.3922619047619049</c:v>
                </c:pt>
                <c:pt idx="79">
                  <c:v>3.2529761904761907</c:v>
                </c:pt>
                <c:pt idx="80">
                  <c:v>2.3595238095238096</c:v>
                </c:pt>
              </c:numCache>
            </c:numRef>
          </c:xVal>
          <c:yVal>
            <c:numRef>
              <c:f>' 4R2'!$I$102:$I$186</c:f>
              <c:numCache>
                <c:formatCode>0.00</c:formatCode>
                <c:ptCount val="85"/>
                <c:pt idx="0">
                  <c:v>2.2828571428571429</c:v>
                </c:pt>
                <c:pt idx="1">
                  <c:v>3.3814285714285712</c:v>
                </c:pt>
                <c:pt idx="2">
                  <c:v>2.2028571428571428</c:v>
                </c:pt>
                <c:pt idx="3">
                  <c:v>2.1671428571428573</c:v>
                </c:pt>
                <c:pt idx="4">
                  <c:v>2.6314285714285712</c:v>
                </c:pt>
                <c:pt idx="5">
                  <c:v>3.3157142857142858</c:v>
                </c:pt>
                <c:pt idx="6">
                  <c:v>3.2</c:v>
                </c:pt>
                <c:pt idx="7">
                  <c:v>3.6042857142857141</c:v>
                </c:pt>
                <c:pt idx="8">
                  <c:v>2.6071428571428572</c:v>
                </c:pt>
                <c:pt idx="9">
                  <c:v>3.67</c:v>
                </c:pt>
                <c:pt idx="10">
                  <c:v>4.03</c:v>
                </c:pt>
                <c:pt idx="11">
                  <c:v>3.7085714285714282</c:v>
                </c:pt>
                <c:pt idx="12">
                  <c:v>2.7914285714285714</c:v>
                </c:pt>
                <c:pt idx="13">
                  <c:v>2.1671428571428573</c:v>
                </c:pt>
                <c:pt idx="14">
                  <c:v>2.4228571428571435</c:v>
                </c:pt>
                <c:pt idx="15">
                  <c:v>2.0628571428571432</c:v>
                </c:pt>
                <c:pt idx="16">
                  <c:v>2.4228571428571435</c:v>
                </c:pt>
                <c:pt idx="17">
                  <c:v>2.7828571428571429</c:v>
                </c:pt>
                <c:pt idx="18">
                  <c:v>2.0628571428571432</c:v>
                </c:pt>
                <c:pt idx="19">
                  <c:v>2.0628571428571432</c:v>
                </c:pt>
                <c:pt idx="20">
                  <c:v>2.422857142857143</c:v>
                </c:pt>
                <c:pt idx="21">
                  <c:v>1.9671428571428571</c:v>
                </c:pt>
                <c:pt idx="22">
                  <c:v>2.7471428571428573</c:v>
                </c:pt>
                <c:pt idx="23">
                  <c:v>3.3842857142857143</c:v>
                </c:pt>
                <c:pt idx="24">
                  <c:v>1.2914285714285711</c:v>
                </c:pt>
                <c:pt idx="25">
                  <c:v>1.2914285714285711</c:v>
                </c:pt>
                <c:pt idx="26">
                  <c:v>4.1042857142857141</c:v>
                </c:pt>
                <c:pt idx="27">
                  <c:v>4.1042857142857141</c:v>
                </c:pt>
                <c:pt idx="28">
                  <c:v>3.3185714285714285</c:v>
                </c:pt>
                <c:pt idx="29">
                  <c:v>3.3185714285714285</c:v>
                </c:pt>
                <c:pt idx="30">
                  <c:v>4.1042857142857141</c:v>
                </c:pt>
                <c:pt idx="31">
                  <c:v>2.0628571428571432</c:v>
                </c:pt>
                <c:pt idx="32">
                  <c:v>2.0628571428571432</c:v>
                </c:pt>
                <c:pt idx="33">
                  <c:v>3.3185714285714285</c:v>
                </c:pt>
                <c:pt idx="34">
                  <c:v>1.7114285714285715</c:v>
                </c:pt>
                <c:pt idx="35">
                  <c:v>4.1042857142857141</c:v>
                </c:pt>
                <c:pt idx="36">
                  <c:v>1.8514285714285714</c:v>
                </c:pt>
                <c:pt idx="37">
                  <c:v>1.8514285714285714</c:v>
                </c:pt>
                <c:pt idx="38">
                  <c:v>1.8514285714285714</c:v>
                </c:pt>
                <c:pt idx="39">
                  <c:v>1.7114285714285715</c:v>
                </c:pt>
                <c:pt idx="40">
                  <c:v>1.6400000000000001</c:v>
                </c:pt>
                <c:pt idx="41">
                  <c:v>1.6400000000000001</c:v>
                </c:pt>
                <c:pt idx="42">
                  <c:v>1.6400000000000001</c:v>
                </c:pt>
                <c:pt idx="43">
                  <c:v>1.6400000000000001</c:v>
                </c:pt>
                <c:pt idx="44">
                  <c:v>1.6400000000000001</c:v>
                </c:pt>
                <c:pt idx="45">
                  <c:v>1.6400000000000001</c:v>
                </c:pt>
                <c:pt idx="46">
                  <c:v>1.6400000000000001</c:v>
                </c:pt>
                <c:pt idx="47">
                  <c:v>1.6400000000000001</c:v>
                </c:pt>
                <c:pt idx="48">
                  <c:v>1.6400000000000001</c:v>
                </c:pt>
                <c:pt idx="49">
                  <c:v>1.6400000000000001</c:v>
                </c:pt>
                <c:pt idx="50">
                  <c:v>3.3185714285714285</c:v>
                </c:pt>
                <c:pt idx="51">
                  <c:v>3.5300000000000002</c:v>
                </c:pt>
                <c:pt idx="52">
                  <c:v>2.4228571428571435</c:v>
                </c:pt>
                <c:pt idx="53">
                  <c:v>2.0628571428571432</c:v>
                </c:pt>
                <c:pt idx="54">
                  <c:v>3.5300000000000002</c:v>
                </c:pt>
                <c:pt idx="55">
                  <c:v>1.9914285714285715</c:v>
                </c:pt>
                <c:pt idx="56">
                  <c:v>2.2828571428571429</c:v>
                </c:pt>
                <c:pt idx="57">
                  <c:v>3.3128571428571432</c:v>
                </c:pt>
                <c:pt idx="58">
                  <c:v>2.0628571428571432</c:v>
                </c:pt>
                <c:pt idx="59">
                  <c:v>2.6428571428571428</c:v>
                </c:pt>
                <c:pt idx="60">
                  <c:v>3.705714285714286</c:v>
                </c:pt>
                <c:pt idx="61">
                  <c:v>2.7828571428571429</c:v>
                </c:pt>
                <c:pt idx="62">
                  <c:v>3.705714285714286</c:v>
                </c:pt>
                <c:pt idx="63">
                  <c:v>3.455714285714286</c:v>
                </c:pt>
                <c:pt idx="64">
                  <c:v>3.9614285714285713</c:v>
                </c:pt>
                <c:pt idx="65">
                  <c:v>3.67</c:v>
                </c:pt>
                <c:pt idx="66">
                  <c:v>3.7114285714285713</c:v>
                </c:pt>
                <c:pt idx="67">
                  <c:v>2.8514285714285719</c:v>
                </c:pt>
                <c:pt idx="68">
                  <c:v>2.2028571428571428</c:v>
                </c:pt>
                <c:pt idx="69">
                  <c:v>1.7471428571428571</c:v>
                </c:pt>
                <c:pt idx="70">
                  <c:v>3.92</c:v>
                </c:pt>
                <c:pt idx="71">
                  <c:v>4.5</c:v>
                </c:pt>
                <c:pt idx="72">
                  <c:v>2.2828571428571429</c:v>
                </c:pt>
                <c:pt idx="73">
                  <c:v>2.2828571428571429</c:v>
                </c:pt>
                <c:pt idx="74">
                  <c:v>2.2828571428571429</c:v>
                </c:pt>
                <c:pt idx="75">
                  <c:v>2.4914285714285715</c:v>
                </c:pt>
                <c:pt idx="76">
                  <c:v>2.6428571428571428</c:v>
                </c:pt>
                <c:pt idx="77">
                  <c:v>2.4228571428571435</c:v>
                </c:pt>
                <c:pt idx="78">
                  <c:v>2.1314285714285717</c:v>
                </c:pt>
                <c:pt idx="79">
                  <c:v>2.2028571428571428</c:v>
                </c:pt>
                <c:pt idx="80">
                  <c:v>1.7714285714285714</c:v>
                </c:pt>
              </c:numCache>
            </c:numRef>
          </c:yVal>
          <c:smooth val="0"/>
          <c:extLst>
            <c:ext xmlns:c15="http://schemas.microsoft.com/office/drawing/2012/chart" uri="{02D57815-91ED-43cb-92C2-25804820EDAC}">
              <c15:datalabelsRange>
                <c15:f>' 4R2'!$G$102:$G$186</c15:f>
                <c15:dlblRangeCache>
                  <c:ptCount val="85"/>
                  <c:pt idx="0">
                    <c:v>CCR CCTV</c:v>
                  </c:pt>
                  <c:pt idx="1">
                    <c:v>WMS</c:v>
                  </c:pt>
                  <c:pt idx="2">
                    <c:v>EPIC</c:v>
                  </c:pt>
                  <c:pt idx="3">
                    <c:v>Tool Network System</c:v>
                  </c:pt>
                  <c:pt idx="4">
                    <c:v>Important A&amp;B parts</c:v>
                  </c:pt>
                  <c:pt idx="5">
                    <c:v>PMS</c:v>
                  </c:pt>
                  <c:pt idx="6">
                    <c:v>Inspect</c:v>
                  </c:pt>
                  <c:pt idx="7">
                    <c:v>ADS</c:v>
                  </c:pt>
                  <c:pt idx="8">
                    <c:v>Vision Systems</c:v>
                  </c:pt>
                  <c:pt idx="9">
                    <c:v>PMS Simplicity</c:v>
                  </c:pt>
                  <c:pt idx="10">
                    <c:v>PDM robot FANUC</c:v>
                  </c:pt>
                  <c:pt idx="11">
                    <c:v>CBS server</c:v>
                  </c:pt>
                  <c:pt idx="12">
                    <c:v>ToolNetwork system 2</c:v>
                  </c:pt>
                  <c:pt idx="13">
                    <c:v>Antitheft System</c:v>
                  </c:pt>
                  <c:pt idx="14">
                    <c:v>AUTOFORM</c:v>
                  </c:pt>
                  <c:pt idx="15">
                    <c:v>DESIGN X</c:v>
                  </c:pt>
                  <c:pt idx="16">
                    <c:v>CONTROL X</c:v>
                  </c:pt>
                  <c:pt idx="17">
                    <c:v>VX ELEMENTS</c:v>
                  </c:pt>
                  <c:pt idx="18">
                    <c:v>POWER SHAPE</c:v>
                  </c:pt>
                  <c:pt idx="19">
                    <c:v>POWER MILL</c:v>
                  </c:pt>
                  <c:pt idx="20">
                    <c:v>PTU</c:v>
                  </c:pt>
                  <c:pt idx="21">
                    <c:v>Monitoring Camera System</c:v>
                  </c:pt>
                  <c:pt idx="22">
                    <c:v>Trasability System</c:v>
                  </c:pt>
                  <c:pt idx="23">
                    <c:v>NX Auto communication</c:v>
                  </c:pt>
                  <c:pt idx="24">
                    <c:v>SCADA </c:v>
                  </c:pt>
                  <c:pt idx="25">
                    <c:v>Electric power management</c:v>
                  </c:pt>
                  <c:pt idx="26">
                    <c:v>EOLP (ECM)</c:v>
                  </c:pt>
                  <c:pt idx="27">
                    <c:v>EOLP (ATCU)</c:v>
                  </c:pt>
                  <c:pt idx="28">
                    <c:v>AirBag Sheet Printer</c:v>
                  </c:pt>
                  <c:pt idx="29">
                    <c:v>Certification Label</c:v>
                  </c:pt>
                  <c:pt idx="30">
                    <c:v>TPMS</c:v>
                  </c:pt>
                  <c:pt idx="31">
                    <c:v>Tire Balancer</c:v>
                  </c:pt>
                  <c:pt idx="32">
                    <c:v>Tire Rechecking</c:v>
                  </c:pt>
                  <c:pt idx="33">
                    <c:v>VIN Plate Embosser</c:v>
                  </c:pt>
                  <c:pt idx="34">
                    <c:v>LVR</c:v>
                  </c:pt>
                  <c:pt idx="35">
                    <c:v>EOL</c:v>
                  </c:pt>
                  <c:pt idx="36">
                    <c:v>LLC DB</c:v>
                  </c:pt>
                  <c:pt idx="37">
                    <c:v>OBS</c:v>
                  </c:pt>
                  <c:pt idx="38">
                    <c:v>ACS</c:v>
                  </c:pt>
                  <c:pt idx="39">
                    <c:v>Autojudgment System</c:v>
                  </c:pt>
                  <c:pt idx="40">
                    <c:v>WAS</c:v>
                  </c:pt>
                  <c:pt idx="41">
                    <c:v>ICCCS</c:v>
                  </c:pt>
                  <c:pt idx="42">
                    <c:v>AVMCS</c:v>
                  </c:pt>
                  <c:pt idx="43">
                    <c:v>FCS</c:v>
                  </c:pt>
                  <c:pt idx="44">
                    <c:v>QTAS</c:v>
                  </c:pt>
                  <c:pt idx="45">
                    <c:v>History Server</c:v>
                  </c:pt>
                  <c:pt idx="46">
                    <c:v>FRS</c:v>
                  </c:pt>
                  <c:pt idx="47">
                    <c:v>BTS</c:v>
                  </c:pt>
                  <c:pt idx="48">
                    <c:v>HLAS</c:v>
                  </c:pt>
                  <c:pt idx="49">
                    <c:v>TOS</c:v>
                  </c:pt>
                  <c:pt idx="50">
                    <c:v>VIN Label</c:v>
                  </c:pt>
                  <c:pt idx="51">
                    <c:v>TSP</c:v>
                  </c:pt>
                  <c:pt idx="52">
                    <c:v>VIS</c:v>
                  </c:pt>
                  <c:pt idx="53">
                    <c:v>VID</c:v>
                  </c:pt>
                  <c:pt idx="54">
                    <c:v>Pokayoke</c:v>
                  </c:pt>
                  <c:pt idx="55">
                    <c:v>Server</c:v>
                  </c:pt>
                  <c:pt idx="56">
                    <c:v>Cameras for PCR</c:v>
                  </c:pt>
                  <c:pt idx="57">
                    <c:v>Inspect - Serv</c:v>
                  </c:pt>
                  <c:pt idx="58">
                    <c:v>QDA - App</c:v>
                  </c:pt>
                  <c:pt idx="59">
                    <c:v>QDA - Serv</c:v>
                  </c:pt>
                  <c:pt idx="60">
                    <c:v>Servers-Inspect</c:v>
                  </c:pt>
                  <c:pt idx="61">
                    <c:v>IDCI</c:v>
                  </c:pt>
                  <c:pt idx="62">
                    <c:v>SM</c:v>
                  </c:pt>
                  <c:pt idx="63">
                    <c:v>SM-DB(SQL)</c:v>
                  </c:pt>
                  <c:pt idx="64">
                    <c:v>VS-Engg</c:v>
                  </c:pt>
                  <c:pt idx="65">
                    <c:v>Spartan &amp; SADE</c:v>
                  </c:pt>
                  <c:pt idx="66">
                    <c:v>MACS</c:v>
                  </c:pt>
                  <c:pt idx="67">
                    <c:v>COCOS - SFS</c:v>
                  </c:pt>
                  <c:pt idx="68">
                    <c:v>PP (Pick To Light)</c:v>
                  </c:pt>
                  <c:pt idx="69">
                    <c:v>SCAMM</c:v>
                  </c:pt>
                  <c:pt idx="70">
                    <c:v>SAW</c:v>
                  </c:pt>
                  <c:pt idx="71">
                    <c:v>BPS</c:v>
                  </c:pt>
                  <c:pt idx="72">
                    <c:v>PAINT CCTV</c:v>
                  </c:pt>
                  <c:pt idx="73">
                    <c:v>BODY CCTV</c:v>
                  </c:pt>
                  <c:pt idx="74">
                    <c:v>BUMPER CCTV</c:v>
                  </c:pt>
                  <c:pt idx="75">
                    <c:v>NOC</c:v>
                  </c:pt>
                  <c:pt idx="76">
                    <c:v>PPCS</c:v>
                  </c:pt>
                  <c:pt idx="77">
                    <c:v>SADE</c:v>
                  </c:pt>
                  <c:pt idx="78">
                    <c:v>Support-NXAuto</c:v>
                  </c:pt>
                  <c:pt idx="79">
                    <c:v>NXAUTO MES</c:v>
                  </c:pt>
                  <c:pt idx="80">
                    <c:v>IC</c:v>
                  </c:pt>
                </c15:dlblRangeCache>
              </c15:datalabelsRange>
            </c:ext>
            <c:ext xmlns:c16="http://schemas.microsoft.com/office/drawing/2014/chart" uri="{C3380CC4-5D6E-409C-BE32-E72D297353CC}">
              <c16:uniqueId val="{00000001-8B12-4F67-9BCE-52977A3E1969}"/>
            </c:ext>
          </c:extLst>
        </c:ser>
        <c:dLbls>
          <c:dLblPos val="t"/>
          <c:showLegendKey val="0"/>
          <c:showVal val="1"/>
          <c:showCatName val="0"/>
          <c:showSerName val="0"/>
          <c:showPercent val="0"/>
          <c:showBubbleSize val="0"/>
        </c:dLbls>
        <c:axId val="2041316400"/>
        <c:axId val="2041323888"/>
      </c:scatterChart>
      <c:valAx>
        <c:axId val="2041316400"/>
        <c:scaling>
          <c:orientation val="minMax"/>
          <c:max val="5"/>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323888"/>
        <c:crosses val="autoZero"/>
        <c:crossBetween val="midCat"/>
        <c:majorUnit val="0.5"/>
      </c:valAx>
      <c:valAx>
        <c:axId val="2041323888"/>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316400"/>
        <c:crosses val="autoZero"/>
        <c:crossBetween val="midCat"/>
      </c:valAx>
      <c:spPr>
        <a:blipFill>
          <a:blip xmlns:r="http://schemas.openxmlformats.org/officeDocument/2006/relationships" r:embed="rId3"/>
          <a:stretch>
            <a:fillRect/>
          </a:stretch>
        </a:blip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75425653957241"/>
          <c:y val="0.17397246591533352"/>
          <c:w val="0.6202883113264317"/>
          <c:h val="0.75266906383002341"/>
        </c:manualLayout>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'Overall Spider'!$C$5:$C$9</c:f>
              <c:strCache>
                <c:ptCount val="5"/>
                <c:pt idx="0">
                  <c:v>Adherence to Business objectives </c:v>
                </c:pt>
                <c:pt idx="1">
                  <c:v>System Complexity &amp; Ease of use</c:v>
                </c:pt>
                <c:pt idx="2">
                  <c:v>Risk &amp; system Compliance</c:v>
                </c:pt>
                <c:pt idx="3">
                  <c:v>Technology maturity &amp; robustness</c:v>
                </c:pt>
                <c:pt idx="4">
                  <c:v>System Stability &amp; Consistency</c:v>
                </c:pt>
              </c:strCache>
            </c:strRef>
          </c:cat>
          <c:val>
            <c:numRef>
              <c:f>'Overall Spider'!$D$5:$D$9</c:f>
              <c:numCache>
                <c:formatCode>0.00</c:formatCode>
                <c:ptCount val="5"/>
                <c:pt idx="0">
                  <c:v>2.6227160493827166</c:v>
                </c:pt>
                <c:pt idx="1">
                  <c:v>3.8630217519106425</c:v>
                </c:pt>
                <c:pt idx="2">
                  <c:v>2.4707818930041139</c:v>
                </c:pt>
                <c:pt idx="3">
                  <c:v>2.4098765432098763</c:v>
                </c:pt>
                <c:pt idx="4">
                  <c:v>3.8637566137566131</c:v>
                </c:pt>
              </c:numCache>
            </c:numRef>
          </c:val>
          <c:extLst>
            <c:ext xmlns:c16="http://schemas.microsoft.com/office/drawing/2014/chart" uri="{C3380CC4-5D6E-409C-BE32-E72D297353CC}">
              <c16:uniqueId val="{00000000-F5E3-4B73-92CD-A68FC6E8EFF5}"/>
            </c:ext>
          </c:extLst>
        </c:ser>
        <c:dLbls>
          <c:showLegendKey val="0"/>
          <c:showVal val="1"/>
          <c:showCatName val="0"/>
          <c:showSerName val="0"/>
          <c:showPercent val="0"/>
          <c:showBubbleSize val="0"/>
        </c:dLbls>
        <c:axId val="712991735"/>
        <c:axId val="712991079"/>
      </c:radarChart>
      <c:catAx>
        <c:axId val="712991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91079"/>
        <c:crosses val="autoZero"/>
        <c:auto val="1"/>
        <c:lblAlgn val="ctr"/>
        <c:lblOffset val="100"/>
        <c:noMultiLvlLbl val="0"/>
      </c:catAx>
      <c:valAx>
        <c:axId val="712991079"/>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991735"/>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10</xdr:col>
      <xdr:colOff>603864</xdr:colOff>
      <xdr:row>1</xdr:row>
      <xdr:rowOff>68580</xdr:rowOff>
    </xdr:from>
    <xdr:to>
      <xdr:col>12</xdr:col>
      <xdr:colOff>508132</xdr:colOff>
      <xdr:row>4</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rotWithShape="1">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t="31765" b="27294"/>
        <a:stretch/>
      </xdr:blipFill>
      <xdr:spPr bwMode="auto">
        <a:xfrm>
          <a:off x="7118964" y="236220"/>
          <a:ext cx="1153948" cy="4724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0</xdr:rowOff>
    </xdr:from>
    <xdr:to>
      <xdr:col>2</xdr:col>
      <xdr:colOff>571500</xdr:colOff>
      <xdr:row>6</xdr:row>
      <xdr:rowOff>18423</xdr:rowOff>
    </xdr:to>
    <xdr:pic>
      <xdr:nvPicPr>
        <xdr:cNvPr id="3" name="Picture 2" descr="Event Detail">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4840" y="0"/>
          <a:ext cx="1196340" cy="10242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39</xdr:col>
      <xdr:colOff>21167</xdr:colOff>
      <xdr:row>16</xdr:row>
      <xdr:rowOff>0</xdr:rowOff>
    </xdr:from>
    <xdr:to>
      <xdr:col>42</xdr:col>
      <xdr:colOff>579967</xdr:colOff>
      <xdr:row>27</xdr:row>
      <xdr:rowOff>127000</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489583</xdr:colOff>
      <xdr:row>22</xdr:row>
      <xdr:rowOff>133351</xdr:rowOff>
    </xdr:from>
    <xdr:to>
      <xdr:col>27</xdr:col>
      <xdr:colOff>533400</xdr:colOff>
      <xdr:row>83</xdr:row>
      <xdr:rowOff>114301</xdr:rowOff>
    </xdr:to>
    <xdr:graphicFrame macro="">
      <xdr:nvGraphicFramePr>
        <xdr:cNvPr id="3" name="Chart 2">
          <a:extLst>
            <a:ext uri="{FF2B5EF4-FFF2-40B4-BE49-F238E27FC236}">
              <a16:creationId xmlns:a16="http://schemas.microsoft.com/office/drawing/2014/main" i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52</xdr:col>
      <xdr:colOff>594360</xdr:colOff>
      <xdr:row>29</xdr:row>
      <xdr:rowOff>0</xdr:rowOff>
    </xdr:from>
    <xdr:to>
      <xdr:col>54</xdr:col>
      <xdr:colOff>601981</xdr:colOff>
      <xdr:row>31</xdr:row>
      <xdr:rowOff>7620</xdr:rowOff>
    </xdr:to>
    <xdr:pic>
      <xdr:nvPicPr>
        <xdr:cNvPr id="6" name="Picture 5">
          <a:extLst>
            <a:ext uri="{FF2B5EF4-FFF2-40B4-BE49-F238E27FC236}">
              <a16:creationId xmlns:a16="http://schemas.microsoft.com/office/drawing/2014/main" id="{00000000-0008-0000-16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836640" y="5196840"/>
          <a:ext cx="122682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388197</xdr:colOff>
      <xdr:row>27</xdr:row>
      <xdr:rowOff>38100</xdr:rowOff>
    </xdr:from>
    <xdr:to>
      <xdr:col>13</xdr:col>
      <xdr:colOff>571077</xdr:colOff>
      <xdr:row>28</xdr:row>
      <xdr:rowOff>151554</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12478597" y="4610100"/>
          <a:ext cx="1207347" cy="282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Replace (H,L)</a:t>
          </a:r>
        </a:p>
      </xdr:txBody>
    </xdr:sp>
    <xdr:clientData/>
  </xdr:twoCellAnchor>
  <xdr:twoCellAnchor>
    <xdr:from>
      <xdr:col>12</xdr:col>
      <xdr:colOff>386504</xdr:colOff>
      <xdr:row>53</xdr:row>
      <xdr:rowOff>138854</xdr:rowOff>
    </xdr:from>
    <xdr:to>
      <xdr:col>13</xdr:col>
      <xdr:colOff>569384</xdr:colOff>
      <xdr:row>55</xdr:row>
      <xdr:rowOff>70274</xdr:rowOff>
    </xdr:to>
    <xdr:sp macro="" textlink="">
      <xdr:nvSpPr>
        <xdr:cNvPr id="9" name="TextBox 8">
          <a:extLst>
            <a:ext uri="{FF2B5EF4-FFF2-40B4-BE49-F238E27FC236}">
              <a16:creationId xmlns:a16="http://schemas.microsoft.com/office/drawing/2014/main" id="{00000000-0008-0000-1600-000009000000}"/>
            </a:ext>
          </a:extLst>
        </xdr:cNvPr>
        <xdr:cNvSpPr txBox="1"/>
      </xdr:nvSpPr>
      <xdr:spPr>
        <a:xfrm>
          <a:off x="12476904" y="9113521"/>
          <a:ext cx="1207347" cy="270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Retire (L,L)</a:t>
          </a:r>
        </a:p>
      </xdr:txBody>
    </xdr:sp>
    <xdr:clientData/>
  </xdr:twoCellAnchor>
  <xdr:twoCellAnchor>
    <xdr:from>
      <xdr:col>17</xdr:col>
      <xdr:colOff>508795</xdr:colOff>
      <xdr:row>83</xdr:row>
      <xdr:rowOff>135467</xdr:rowOff>
    </xdr:from>
    <xdr:to>
      <xdr:col>20</xdr:col>
      <xdr:colOff>531813</xdr:colOff>
      <xdr:row>85</xdr:row>
      <xdr:rowOff>118533</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15296358" y="14137217"/>
          <a:ext cx="2416174" cy="3164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Tech Score</a:t>
          </a:r>
        </a:p>
      </xdr:txBody>
    </xdr:sp>
    <xdr:clientData/>
  </xdr:twoCellAnchor>
  <xdr:twoCellAnchor>
    <xdr:from>
      <xdr:col>11</xdr:col>
      <xdr:colOff>177803</xdr:colOff>
      <xdr:row>39</xdr:row>
      <xdr:rowOff>84668</xdr:rowOff>
    </xdr:from>
    <xdr:to>
      <xdr:col>11</xdr:col>
      <xdr:colOff>499536</xdr:colOff>
      <xdr:row>50</xdr:row>
      <xdr:rowOff>118534</xdr:rowOff>
    </xdr:to>
    <xdr:sp macro="" textlink="">
      <xdr:nvSpPr>
        <xdr:cNvPr id="11" name="TextBox 10">
          <a:extLst>
            <a:ext uri="{FF2B5EF4-FFF2-40B4-BE49-F238E27FC236}">
              <a16:creationId xmlns:a16="http://schemas.microsoft.com/office/drawing/2014/main" id="{00000000-0008-0000-1600-00000B000000}"/>
            </a:ext>
          </a:extLst>
        </xdr:cNvPr>
        <xdr:cNvSpPr txBox="1"/>
      </xdr:nvSpPr>
      <xdr:spPr>
        <a:xfrm rot="16200000">
          <a:off x="10320870" y="7730067"/>
          <a:ext cx="2065866" cy="3217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Biz  Score</a:t>
          </a:r>
        </a:p>
      </xdr:txBody>
    </xdr:sp>
    <xdr:clientData/>
  </xdr:twoCellAnchor>
  <xdr:twoCellAnchor editAs="oneCell">
    <xdr:from>
      <xdr:col>54</xdr:col>
      <xdr:colOff>0</xdr:colOff>
      <xdr:row>37</xdr:row>
      <xdr:rowOff>0</xdr:rowOff>
    </xdr:from>
    <xdr:to>
      <xdr:col>56</xdr:col>
      <xdr:colOff>7621</xdr:colOff>
      <xdr:row>39</xdr:row>
      <xdr:rowOff>7619</xdr:rowOff>
    </xdr:to>
    <xdr:pic>
      <xdr:nvPicPr>
        <xdr:cNvPr id="25" name="Picture 24">
          <a:extLst>
            <a:ext uri="{FF2B5EF4-FFF2-40B4-BE49-F238E27FC236}">
              <a16:creationId xmlns:a16="http://schemas.microsoft.com/office/drawing/2014/main" id="{00000000-0008-0000-1600-000019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435560" y="6370320"/>
          <a:ext cx="1226820" cy="34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91864</xdr:colOff>
      <xdr:row>27</xdr:row>
      <xdr:rowOff>97367</xdr:rowOff>
    </xdr:from>
    <xdr:to>
      <xdr:col>27</xdr:col>
      <xdr:colOff>80011</xdr:colOff>
      <xdr:row>29</xdr:row>
      <xdr:rowOff>41487</xdr:rowOff>
    </xdr:to>
    <xdr:sp macro="" textlink="">
      <xdr:nvSpPr>
        <xdr:cNvPr id="10" name="TextBox 9">
          <a:extLst>
            <a:ext uri="{FF2B5EF4-FFF2-40B4-BE49-F238E27FC236}">
              <a16:creationId xmlns:a16="http://schemas.microsoft.com/office/drawing/2014/main" id="{5713C461-054D-45F3-9BF2-B93C1DFD606E}"/>
            </a:ext>
          </a:extLst>
        </xdr:cNvPr>
        <xdr:cNvSpPr txBox="1"/>
      </xdr:nvSpPr>
      <xdr:spPr>
        <a:xfrm>
          <a:off x="21123064" y="4669367"/>
          <a:ext cx="1207347" cy="282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Retain(H,H)</a:t>
          </a:r>
        </a:p>
      </xdr:txBody>
    </xdr:sp>
    <xdr:clientData/>
  </xdr:twoCellAnchor>
  <xdr:twoCellAnchor>
    <xdr:from>
      <xdr:col>25</xdr:col>
      <xdr:colOff>108798</xdr:colOff>
      <xdr:row>53</xdr:row>
      <xdr:rowOff>80433</xdr:rowOff>
    </xdr:from>
    <xdr:to>
      <xdr:col>27</xdr:col>
      <xdr:colOff>96945</xdr:colOff>
      <xdr:row>55</xdr:row>
      <xdr:rowOff>24554</xdr:rowOff>
    </xdr:to>
    <xdr:sp macro="" textlink="">
      <xdr:nvSpPr>
        <xdr:cNvPr id="12" name="TextBox 11">
          <a:extLst>
            <a:ext uri="{FF2B5EF4-FFF2-40B4-BE49-F238E27FC236}">
              <a16:creationId xmlns:a16="http://schemas.microsoft.com/office/drawing/2014/main" id="{01BF349D-304A-4047-8370-F7247C04A849}"/>
            </a:ext>
          </a:extLst>
        </xdr:cNvPr>
        <xdr:cNvSpPr txBox="1"/>
      </xdr:nvSpPr>
      <xdr:spPr>
        <a:xfrm>
          <a:off x="21139998" y="9055100"/>
          <a:ext cx="1207347" cy="282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Re-Engineer (L,H)</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276226</xdr:colOff>
      <xdr:row>2</xdr:row>
      <xdr:rowOff>57151</xdr:rowOff>
    </xdr:from>
    <xdr:to>
      <xdr:col>12</xdr:col>
      <xdr:colOff>381000</xdr:colOff>
      <xdr:row>23</xdr:row>
      <xdr:rowOff>108586</xdr:rowOff>
    </xdr:to>
    <xdr:graphicFrame macro="">
      <xdr:nvGraphicFramePr>
        <xdr:cNvPr id="2" name="Chart 1">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pplicationData%2003Oct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20Folder/Enterprise%20Architecture%20Archive/Data%20Management/Templates/Data%20Dictionary-Template%20v5.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na.haubold/Desktop/BIA%20Workshops/1/CM/CM001-CM004%20BIA%20spreadsheet%20Nawah%20v0r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lphin.co\dfsroot\Data\Home\Abu-Dhabi\rh10157\Documents\BCMS\Section%202%20-%20Operation\b%20-%20BIA\UOPS%20-%20BIA%20-%20HSES%20v0r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01 Gen Info"/>
      <sheetName val="02 Application Details"/>
    </sheetNames>
    <sheetDataSet>
      <sheetData sheetId="0"/>
      <sheetData sheetId="1"/>
      <sheetData sheetId="2">
        <row r="671">
          <cell r="D671" t="str">
            <v>Not critical to day to day functioning</v>
          </cell>
        </row>
        <row r="672">
          <cell r="D672" t="str">
            <v>Manageable with no visibility to external world or system</v>
          </cell>
        </row>
        <row r="673">
          <cell r="D673" t="str">
            <v>Halts operation of other systems, but no major financial loss</v>
          </cell>
        </row>
        <row r="674">
          <cell r="D674" t="str">
            <v>Critical to top mgmt or customers</v>
          </cell>
        </row>
        <row r="675">
          <cell r="D675" t="str">
            <v>Financially significant/compliance related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GE"/>
      <sheetName val="Guidelines"/>
      <sheetName val="Data Dictionary"/>
      <sheetName val="Simple Data Types"/>
      <sheetName val="Lookups"/>
    </sheetNames>
    <sheetDataSet>
      <sheetData sheetId="0"/>
      <sheetData sheetId="1"/>
      <sheetData sheetId="2"/>
      <sheetData sheetId="3"/>
      <sheetData sheetId="4">
        <row r="2">
          <cell r="J2" t="str">
            <v>Yes</v>
          </cell>
          <cell r="M2" t="str">
            <v>Database Table</v>
          </cell>
        </row>
        <row r="3">
          <cell r="J3" t="str">
            <v>No</v>
          </cell>
          <cell r="M3" t="str">
            <v>Database View</v>
          </cell>
        </row>
        <row r="4">
          <cell r="M4" t="str">
            <v>Stored Procedure</v>
          </cell>
        </row>
        <row r="5">
          <cell r="M5" t="str">
            <v>CSV File</v>
          </cell>
        </row>
        <row r="6">
          <cell r="M6" t="str">
            <v>MS Excel</v>
          </cell>
        </row>
        <row r="7">
          <cell r="M7" t="str">
            <v>MS Word</v>
          </cell>
        </row>
        <row r="8">
          <cell r="M8" t="str">
            <v>Software Application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sheetName val="Overview"/>
      <sheetName val="BIA Questionnaire"/>
      <sheetName val="Impact Analysis"/>
      <sheetName val="Risk Log"/>
      <sheetName val="Impact Levels"/>
    </sheetNames>
    <sheetDataSet>
      <sheetData sheetId="0"/>
      <sheetData sheetId="1"/>
      <sheetData sheetId="2">
        <row r="150">
          <cell r="B150" t="str">
            <v>Health &amp; Safety</v>
          </cell>
          <cell r="D150" t="str">
            <v>Insignificant</v>
          </cell>
        </row>
        <row r="151">
          <cell r="B151" t="str">
            <v>Nuclear Safety</v>
          </cell>
          <cell r="D151" t="str">
            <v>Negligible</v>
          </cell>
        </row>
        <row r="152">
          <cell r="B152" t="str">
            <v>Radiological Safety</v>
          </cell>
          <cell r="D152" t="str">
            <v>Marginal</v>
          </cell>
        </row>
        <row r="153">
          <cell r="B153" t="str">
            <v>Environment</v>
          </cell>
          <cell r="D153" t="str">
            <v>Significant</v>
          </cell>
        </row>
        <row r="154">
          <cell r="B154" t="str">
            <v>Reputation</v>
          </cell>
          <cell r="D154" t="str">
            <v>Major</v>
          </cell>
        </row>
        <row r="155">
          <cell r="B155" t="str">
            <v>Legal / Regulatory</v>
          </cell>
          <cell r="D155" t="str">
            <v>Severe</v>
          </cell>
        </row>
        <row r="156">
          <cell r="B156" t="str">
            <v>Financial</v>
          </cell>
          <cell r="D156"/>
        </row>
        <row r="157">
          <cell r="B157" t="str">
            <v>Quality / Performance</v>
          </cell>
        </row>
        <row r="158">
          <cell r="B158" t="str">
            <v>Human Resources</v>
          </cell>
        </row>
      </sheetData>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sheetName val="Overview"/>
      <sheetName val="BIA Questionnaire"/>
      <sheetName val="Impact Analysis"/>
      <sheetName val="Risk Log"/>
    </sheetNames>
    <sheetDataSet>
      <sheetData sheetId="0" refreshError="1"/>
      <sheetData sheetId="1" refreshError="1"/>
      <sheetData sheetId="2">
        <row r="138">
          <cell r="I138" t="str">
            <v>0 mins</v>
          </cell>
        </row>
        <row r="139">
          <cell r="I139" t="str">
            <v>6 hours</v>
          </cell>
        </row>
        <row r="140">
          <cell r="I140" t="str">
            <v>1 day</v>
          </cell>
        </row>
        <row r="141">
          <cell r="I141" t="str">
            <v>1 week</v>
          </cell>
        </row>
        <row r="142">
          <cell r="I142" t="str">
            <v>1 month</v>
          </cell>
        </row>
        <row r="143">
          <cell r="I143" t="str">
            <v>N/A</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B7:M73"/>
  <sheetViews>
    <sheetView topLeftCell="A37" zoomScaleNormal="100" workbookViewId="0">
      <selection activeCell="J46" sqref="J46"/>
    </sheetView>
  </sheetViews>
  <sheetFormatPr defaultColWidth="9.1796875" defaultRowHeight="12.5"/>
  <cols>
    <col min="1" max="3" width="9.1796875" style="2"/>
    <col min="4" max="4" width="37.08984375" style="2" customWidth="1"/>
    <col min="5" max="7" width="9.1796875" style="2"/>
    <col min="8" max="8" width="13" style="2" customWidth="1"/>
    <col min="9" max="16384" width="9.1796875" style="2"/>
  </cols>
  <sheetData>
    <row r="7" spans="2:13">
      <c r="B7" s="1"/>
      <c r="C7" s="1"/>
      <c r="D7" s="1"/>
      <c r="E7" s="1"/>
      <c r="F7" s="1"/>
      <c r="G7" s="1"/>
      <c r="H7" s="1"/>
      <c r="I7" s="1"/>
      <c r="J7" s="1"/>
      <c r="K7" s="1"/>
      <c r="L7" s="1"/>
      <c r="M7" s="1"/>
    </row>
    <row r="8" spans="2:13" ht="12.75" customHeight="1">
      <c r="B8" s="1"/>
      <c r="C8" s="219" t="s">
        <v>0</v>
      </c>
      <c r="D8" s="219"/>
      <c r="E8" s="219"/>
      <c r="F8" s="219"/>
      <c r="G8" s="219"/>
      <c r="H8" s="219"/>
      <c r="I8" s="219"/>
      <c r="J8" s="219"/>
      <c r="K8" s="219"/>
      <c r="L8" s="219"/>
      <c r="M8" s="219"/>
    </row>
    <row r="9" spans="2:13" ht="12.75" customHeight="1">
      <c r="B9" s="1"/>
      <c r="C9" s="219"/>
      <c r="D9" s="219"/>
      <c r="E9" s="219"/>
      <c r="F9" s="219"/>
      <c r="G9" s="219"/>
      <c r="H9" s="219"/>
      <c r="I9" s="219"/>
      <c r="J9" s="219"/>
      <c r="K9" s="219"/>
      <c r="L9" s="219"/>
      <c r="M9" s="219"/>
    </row>
    <row r="10" spans="2:13" ht="12.75" customHeight="1">
      <c r="B10" s="1"/>
      <c r="C10" s="219"/>
      <c r="D10" s="219"/>
      <c r="E10" s="219"/>
      <c r="F10" s="219"/>
      <c r="G10" s="219"/>
      <c r="H10" s="219"/>
      <c r="I10" s="219"/>
      <c r="J10" s="219"/>
      <c r="K10" s="219"/>
      <c r="L10" s="219"/>
      <c r="M10" s="219"/>
    </row>
    <row r="11" spans="2:13" ht="12.75" customHeight="1">
      <c r="B11" s="1"/>
      <c r="C11" s="219"/>
      <c r="D11" s="219"/>
      <c r="E11" s="219"/>
      <c r="F11" s="219"/>
      <c r="G11" s="219"/>
      <c r="H11" s="219"/>
      <c r="I11" s="219"/>
      <c r="J11" s="219"/>
      <c r="K11" s="219"/>
      <c r="L11" s="219"/>
      <c r="M11" s="219"/>
    </row>
    <row r="12" spans="2:13" ht="12.75" customHeight="1">
      <c r="B12" s="1"/>
      <c r="C12" s="1"/>
      <c r="D12" s="1"/>
      <c r="E12" s="1"/>
      <c r="F12" s="1"/>
      <c r="G12" s="1"/>
      <c r="H12" s="1"/>
      <c r="I12" s="1"/>
      <c r="J12" s="1"/>
      <c r="K12" s="1"/>
      <c r="L12" s="1"/>
      <c r="M12" s="1"/>
    </row>
    <row r="13" spans="2:13" ht="12.75" customHeight="1" thickBot="1">
      <c r="B13" s="1"/>
      <c r="C13" s="1"/>
      <c r="D13" s="1"/>
      <c r="E13" s="1"/>
      <c r="F13" s="1"/>
      <c r="G13" s="1"/>
      <c r="H13" s="1"/>
      <c r="I13" s="1"/>
      <c r="J13" s="1"/>
      <c r="K13" s="1"/>
      <c r="L13" s="1"/>
      <c r="M13" s="1"/>
    </row>
    <row r="14" spans="2:13" ht="12.75" customHeight="1">
      <c r="B14" s="220" t="s">
        <v>1</v>
      </c>
      <c r="C14" s="221"/>
      <c r="D14" s="221"/>
      <c r="E14" s="221"/>
      <c r="F14" s="221"/>
      <c r="G14" s="221"/>
      <c r="H14" s="221"/>
      <c r="I14" s="221"/>
      <c r="J14" s="221"/>
      <c r="K14" s="221"/>
      <c r="L14" s="221"/>
      <c r="M14" s="222"/>
    </row>
    <row r="15" spans="2:13">
      <c r="B15" s="223"/>
      <c r="C15" s="224"/>
      <c r="D15" s="224"/>
      <c r="E15" s="224"/>
      <c r="F15" s="224"/>
      <c r="G15" s="224"/>
      <c r="H15" s="224"/>
      <c r="I15" s="224"/>
      <c r="J15" s="224"/>
      <c r="K15" s="224"/>
      <c r="L15" s="224"/>
      <c r="M15" s="225"/>
    </row>
    <row r="16" spans="2:13">
      <c r="B16" s="223"/>
      <c r="C16" s="224"/>
      <c r="D16" s="224"/>
      <c r="E16" s="224"/>
      <c r="F16" s="224"/>
      <c r="G16" s="224"/>
      <c r="H16" s="224"/>
      <c r="I16" s="224"/>
      <c r="J16" s="224"/>
      <c r="K16" s="224"/>
      <c r="L16" s="224"/>
      <c r="M16" s="225"/>
    </row>
    <row r="17" spans="2:13">
      <c r="B17" s="223"/>
      <c r="C17" s="224"/>
      <c r="D17" s="224"/>
      <c r="E17" s="224"/>
      <c r="F17" s="224"/>
      <c r="G17" s="224"/>
      <c r="H17" s="224"/>
      <c r="I17" s="224"/>
      <c r="J17" s="224"/>
      <c r="K17" s="224"/>
      <c r="L17" s="224"/>
      <c r="M17" s="225"/>
    </row>
    <row r="18" spans="2:13">
      <c r="B18" s="3"/>
      <c r="C18" s="4"/>
      <c r="D18" s="4"/>
      <c r="E18" s="4"/>
      <c r="F18" s="4"/>
      <c r="G18" s="4"/>
      <c r="H18" s="4"/>
      <c r="I18" s="4"/>
      <c r="J18" s="4"/>
      <c r="K18" s="4"/>
      <c r="L18" s="4"/>
      <c r="M18" s="5"/>
    </row>
    <row r="19" spans="2:13">
      <c r="B19" s="6"/>
      <c r="C19" s="224" t="s">
        <v>2</v>
      </c>
      <c r="D19" s="224"/>
      <c r="E19" s="224"/>
      <c r="F19" s="224"/>
      <c r="G19" s="224"/>
      <c r="H19" s="224"/>
      <c r="I19" s="224"/>
      <c r="J19" s="224"/>
      <c r="K19" s="224"/>
      <c r="L19" s="224"/>
      <c r="M19" s="5"/>
    </row>
    <row r="20" spans="2:13">
      <c r="B20" s="3"/>
      <c r="C20" s="4"/>
      <c r="D20" s="4"/>
      <c r="E20" s="4"/>
      <c r="F20" s="4"/>
      <c r="G20" s="4"/>
      <c r="H20" s="4"/>
      <c r="I20" s="4"/>
      <c r="J20" s="4"/>
      <c r="K20" s="4"/>
      <c r="L20" s="4"/>
      <c r="M20" s="5"/>
    </row>
    <row r="21" spans="2:13">
      <c r="B21" s="3"/>
      <c r="C21" s="4"/>
      <c r="D21" s="4"/>
      <c r="E21" s="4"/>
      <c r="F21" s="4"/>
      <c r="G21" s="4"/>
      <c r="H21" s="4"/>
      <c r="I21" s="4"/>
      <c r="J21" s="4"/>
      <c r="K21" s="4"/>
      <c r="L21" s="4"/>
      <c r="M21" s="5"/>
    </row>
    <row r="22" spans="2:13">
      <c r="B22" s="3"/>
      <c r="C22" s="4"/>
      <c r="D22" s="4"/>
      <c r="E22" s="4"/>
      <c r="F22" s="4"/>
      <c r="G22" s="4"/>
      <c r="H22" s="4"/>
      <c r="I22" s="4"/>
      <c r="J22" s="4"/>
      <c r="K22" s="4"/>
      <c r="L22" s="4"/>
      <c r="M22" s="5"/>
    </row>
    <row r="23" spans="2:13">
      <c r="B23" s="3"/>
      <c r="C23" s="4"/>
      <c r="D23" s="4"/>
      <c r="E23" s="4"/>
      <c r="F23" s="4"/>
      <c r="G23" s="4"/>
      <c r="H23" s="4"/>
      <c r="I23" s="4"/>
      <c r="J23" s="4"/>
      <c r="K23" s="4"/>
      <c r="L23" s="4"/>
      <c r="M23" s="5"/>
    </row>
    <row r="24" spans="2:13" ht="14.15" customHeight="1" thickBot="1">
      <c r="B24" s="7"/>
      <c r="C24" s="8"/>
      <c r="D24" s="8"/>
      <c r="E24" s="8"/>
      <c r="F24" s="8"/>
      <c r="G24" s="8"/>
      <c r="H24" s="8"/>
      <c r="I24" s="8"/>
      <c r="J24" s="8"/>
      <c r="K24" s="8"/>
      <c r="L24" s="8"/>
      <c r="M24" s="9"/>
    </row>
    <row r="27" spans="2:13" ht="17.5">
      <c r="D27" s="217" t="s">
        <v>962</v>
      </c>
    </row>
    <row r="28" spans="2:13" ht="13">
      <c r="D28" s="211" t="s">
        <v>935</v>
      </c>
    </row>
    <row r="29" spans="2:13" ht="13">
      <c r="D29" s="208" t="s">
        <v>969</v>
      </c>
    </row>
    <row r="30" spans="2:13" ht="13">
      <c r="D30" s="211" t="s">
        <v>936</v>
      </c>
      <c r="K30"/>
    </row>
    <row r="31" spans="2:13" ht="13">
      <c r="D31" s="212" t="s">
        <v>937</v>
      </c>
    </row>
    <row r="32" spans="2:13" ht="13">
      <c r="D32" s="206" t="s">
        <v>938</v>
      </c>
    </row>
    <row r="33" spans="4:4" ht="13">
      <c r="D33" s="208" t="s">
        <v>970</v>
      </c>
    </row>
    <row r="34" spans="4:4" ht="17.5">
      <c r="D34" s="217" t="s">
        <v>963</v>
      </c>
    </row>
    <row r="35" spans="4:4" ht="13">
      <c r="D35" s="211" t="s">
        <v>967</v>
      </c>
    </row>
    <row r="36" spans="4:4" ht="13">
      <c r="D36" s="212" t="s">
        <v>939</v>
      </c>
    </row>
    <row r="37" spans="4:4" ht="13">
      <c r="D37" s="211" t="s">
        <v>940</v>
      </c>
    </row>
    <row r="38" spans="4:4" ht="13">
      <c r="D38" s="212" t="s">
        <v>941</v>
      </c>
    </row>
    <row r="39" spans="4:4" ht="17.5">
      <c r="D39" s="210"/>
    </row>
    <row r="40" spans="4:4" ht="17.5">
      <c r="D40" s="217" t="s">
        <v>974</v>
      </c>
    </row>
    <row r="41" spans="4:4" ht="13">
      <c r="D41" s="206" t="s">
        <v>942</v>
      </c>
    </row>
    <row r="42" spans="4:4" ht="13">
      <c r="D42" s="212" t="s">
        <v>943</v>
      </c>
    </row>
    <row r="43" spans="4:4" ht="13">
      <c r="D43" s="206" t="s">
        <v>944</v>
      </c>
    </row>
    <row r="44" spans="4:4" ht="13">
      <c r="D44" s="208" t="s">
        <v>945</v>
      </c>
    </row>
    <row r="45" spans="4:4" ht="26">
      <c r="D45" s="211" t="s">
        <v>977</v>
      </c>
    </row>
    <row r="46" spans="4:4" ht="13">
      <c r="D46" s="212" t="s">
        <v>946</v>
      </c>
    </row>
    <row r="47" spans="4:4" ht="13">
      <c r="D47" s="211" t="s">
        <v>947</v>
      </c>
    </row>
    <row r="48" spans="4:4" ht="13">
      <c r="D48" s="212" t="s">
        <v>948</v>
      </c>
    </row>
    <row r="49" spans="4:4" ht="13">
      <c r="D49" s="206" t="s">
        <v>949</v>
      </c>
    </row>
    <row r="50" spans="4:4" ht="13">
      <c r="D50" s="208" t="s">
        <v>950</v>
      </c>
    </row>
    <row r="51" spans="4:4" ht="17.5">
      <c r="D51" s="216" t="s">
        <v>973</v>
      </c>
    </row>
    <row r="52" spans="4:4" ht="13">
      <c r="D52" s="214" t="s">
        <v>951</v>
      </c>
    </row>
    <row r="53" spans="4:4" ht="13">
      <c r="D53" s="215" t="s">
        <v>952</v>
      </c>
    </row>
    <row r="54" spans="4:4" ht="13">
      <c r="D54" s="214" t="s">
        <v>953</v>
      </c>
    </row>
    <row r="55" spans="4:4" ht="13">
      <c r="D55" s="215" t="s">
        <v>954</v>
      </c>
    </row>
    <row r="56" spans="4:4" ht="13">
      <c r="D56" s="214" t="s">
        <v>955</v>
      </c>
    </row>
    <row r="57" spans="4:4" ht="17.5">
      <c r="D57" s="217" t="s">
        <v>975</v>
      </c>
    </row>
    <row r="58" spans="4:4" ht="13">
      <c r="D58" s="206"/>
    </row>
    <row r="59" spans="4:4" ht="13">
      <c r="D59" s="212" t="s">
        <v>956</v>
      </c>
    </row>
    <row r="60" spans="4:4" ht="13">
      <c r="D60" s="206" t="s">
        <v>957</v>
      </c>
    </row>
    <row r="61" spans="4:4" ht="13">
      <c r="D61" s="208" t="s">
        <v>958</v>
      </c>
    </row>
    <row r="62" spans="4:4" ht="13">
      <c r="D62" s="211" t="s">
        <v>959</v>
      </c>
    </row>
    <row r="63" spans="4:4" ht="13">
      <c r="D63" s="208" t="s">
        <v>960</v>
      </c>
    </row>
    <row r="64" spans="4:4" ht="13">
      <c r="D64" s="206" t="s">
        <v>961</v>
      </c>
    </row>
    <row r="65" spans="4:4">
      <c r="D65" s="213" t="s">
        <v>964</v>
      </c>
    </row>
    <row r="68" spans="4:4" ht="18">
      <c r="D68" s="218" t="s">
        <v>976</v>
      </c>
    </row>
    <row r="69" spans="4:4">
      <c r="D69" s="213" t="s">
        <v>972</v>
      </c>
    </row>
    <row r="70" spans="4:4">
      <c r="D70" s="213" t="s">
        <v>965</v>
      </c>
    </row>
    <row r="71" spans="4:4">
      <c r="D71" s="213" t="s">
        <v>966</v>
      </c>
    </row>
    <row r="72" spans="4:4">
      <c r="D72" s="213" t="s">
        <v>968</v>
      </c>
    </row>
    <row r="73" spans="4:4">
      <c r="D73" s="213" t="s">
        <v>971</v>
      </c>
    </row>
  </sheetData>
  <mergeCells count="3">
    <mergeCell ref="C8:M11"/>
    <mergeCell ref="B14:M17"/>
    <mergeCell ref="C19:L19"/>
  </mergeCells>
  <pageMargins left="0.75" right="0.75" top="1" bottom="1" header="0.5" footer="0.5"/>
  <pageSetup scale="80" orientation="portrait" r:id="rId1"/>
  <headerFooter alignWithMargins="0">
    <oddHeader>&amp;C&amp;"Arial Black,Regular"&amp;A</oddHeader>
    <oddFooter>&amp;L&amp;"Arial,Regular"&amp;07&amp;K000000 
For Official Use Only (FOUO)                   For Addressee Eyes Only (FAEO)                   </oddFooter>
    <evenFooter>&amp;L&amp;"Arial,Regular"&amp;07&amp;K000000 
For Official Use Only (FOUO)                   For Addressee Eyes Only (FAEO)                   </evenFooter>
    <firstFooter>&amp;L&amp;"Arial,Regular"&amp;07&amp;K000000 
For Official Use Only (FOUO)                   For Addressee Eyes Only (FAEO)                   </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theme="5"/>
    <pageSetUpPr autoPageBreaks="0"/>
  </sheetPr>
  <dimension ref="A1:CB90"/>
  <sheetViews>
    <sheetView zoomScale="80" zoomScaleNormal="80" workbookViewId="0">
      <pane xSplit="4" ySplit="2" topLeftCell="BB3" activePane="bottomRight" state="frozen"/>
      <selection pane="topRight"/>
      <selection pane="bottomLeft"/>
      <selection pane="bottomRight" activeCell="B2" sqref="B2"/>
    </sheetView>
  </sheetViews>
  <sheetFormatPr defaultColWidth="22.7265625" defaultRowHeight="15.5"/>
  <cols>
    <col min="1" max="1" width="36.26953125" style="14" customWidth="1"/>
    <col min="2" max="2" width="31.26953125" style="15" customWidth="1"/>
    <col min="3" max="3" width="27.1796875" style="16" customWidth="1"/>
    <col min="4" max="4" width="17.7265625" style="13" customWidth="1"/>
    <col min="5" max="5" width="18" style="13" customWidth="1"/>
    <col min="6" max="6" width="35" style="15" customWidth="1"/>
    <col min="7" max="7" width="17.26953125" style="13" customWidth="1"/>
    <col min="8" max="8" width="19.81640625" style="63" customWidth="1"/>
    <col min="9" max="9" width="25.7265625" style="63" customWidth="1"/>
    <col min="10" max="11" width="19.81640625" style="63" customWidth="1"/>
    <col min="12" max="12" width="19.453125" style="13" customWidth="1"/>
    <col min="13" max="13" width="15.81640625" style="63" customWidth="1"/>
    <col min="14" max="14" width="15.81640625" style="64" customWidth="1"/>
    <col min="15" max="15" width="15.81640625" style="13" customWidth="1"/>
    <col min="16" max="16" width="15.81640625" style="63" customWidth="1"/>
    <col min="17" max="19" width="15.81640625" style="64" customWidth="1"/>
    <col min="20" max="20" width="15.81640625" style="13" customWidth="1"/>
    <col min="21" max="21" width="17.453125" style="63" customWidth="1"/>
    <col min="22" max="22" width="15.81640625" style="63" customWidth="1"/>
    <col min="23" max="23" width="9.26953125" style="63" customWidth="1"/>
    <col min="24" max="24" width="15" style="63" customWidth="1"/>
    <col min="25" max="25" width="19.7265625" style="65" customWidth="1"/>
    <col min="26" max="26" width="19.453125" style="63" customWidth="1"/>
    <col min="27" max="27" width="23.26953125" style="63" customWidth="1"/>
    <col min="28" max="28" width="14.26953125" style="63" customWidth="1"/>
    <col min="29" max="29" width="10.1796875" style="63" customWidth="1"/>
    <col min="30" max="30" width="15.1796875" style="28" customWidth="1"/>
    <col min="31" max="31" width="15.81640625" style="63" customWidth="1"/>
    <col min="32" max="32" width="13.81640625" style="63" customWidth="1"/>
    <col min="33" max="33" width="13.7265625" style="63" customWidth="1"/>
    <col min="34" max="34" width="15.7265625" style="63" customWidth="1"/>
    <col min="35" max="35" width="19.453125" style="63" customWidth="1"/>
    <col min="36" max="36" width="19" style="63" customWidth="1"/>
    <col min="37" max="37" width="19.453125" style="63" customWidth="1"/>
    <col min="38" max="38" width="11.81640625" style="63" customWidth="1"/>
    <col min="39" max="39" width="25.26953125" style="63" customWidth="1"/>
    <col min="40" max="40" width="23.7265625" style="63" customWidth="1"/>
    <col min="41" max="41" width="21.81640625" style="63" customWidth="1"/>
    <col min="42" max="42" width="21" style="63" customWidth="1"/>
    <col min="43" max="43" width="22.1796875" style="63" customWidth="1"/>
    <col min="44" max="46" width="26.26953125" style="63" customWidth="1"/>
    <col min="47" max="47" width="26.1796875" style="63" customWidth="1"/>
    <col min="48" max="48" width="19.7265625" style="28" customWidth="1"/>
    <col min="49" max="49" width="22.26953125" style="66" customWidth="1"/>
    <col min="50" max="50" width="28" style="66" customWidth="1"/>
    <col min="51" max="51" width="19.54296875" style="28" customWidth="1"/>
    <col min="52" max="52" width="12" style="28" customWidth="1"/>
    <col min="53" max="53" width="17.7265625" style="28" customWidth="1"/>
    <col min="54" max="54" width="15.54296875" style="28" customWidth="1"/>
    <col min="55" max="55" width="19.54296875" style="66" customWidth="1"/>
    <col min="56" max="56" width="28.54296875" style="66" customWidth="1"/>
    <col min="57" max="57" width="14.26953125" style="66" customWidth="1"/>
    <col min="58" max="58" width="13" style="66" hidden="1" customWidth="1"/>
    <col min="59" max="59" width="16.26953125" style="66" hidden="1" customWidth="1"/>
    <col min="60" max="60" width="15.81640625" style="66" hidden="1" customWidth="1"/>
    <col min="61" max="61" width="14.81640625" style="66" hidden="1" customWidth="1"/>
    <col min="62" max="62" width="18.26953125" style="66" hidden="1" customWidth="1"/>
    <col min="63" max="63" width="24.7265625" style="66" hidden="1" customWidth="1"/>
    <col min="64" max="65" width="18.26953125" style="66" hidden="1" customWidth="1"/>
    <col min="66" max="70" width="20.26953125" style="66" hidden="1" customWidth="1"/>
    <col min="71" max="71" width="22.81640625" style="66" hidden="1" customWidth="1"/>
    <col min="72" max="72" width="16.453125" style="67" hidden="1" customWidth="1"/>
    <col min="73" max="73" width="6.81640625" style="66" customWidth="1"/>
    <col min="74" max="74" width="6.453125" style="28" hidden="1" customWidth="1"/>
    <col min="75" max="75" width="6.7265625" style="28" hidden="1" customWidth="1"/>
    <col min="76" max="76" width="7.81640625" style="29" hidden="1" customWidth="1"/>
    <col min="77" max="77" width="8.453125" style="29" hidden="1" customWidth="1"/>
    <col min="78" max="78" width="6.81640625" style="29" hidden="1" customWidth="1"/>
    <col min="79" max="79" width="9.36328125" style="29" customWidth="1"/>
    <col min="80" max="16384" width="22.7265625" style="29"/>
  </cols>
  <sheetData>
    <row r="1" spans="1:80" ht="46.5">
      <c r="E1" s="17" t="s">
        <v>94</v>
      </c>
      <c r="F1" s="17" t="s">
        <v>94</v>
      </c>
      <c r="G1" s="17" t="s">
        <v>94</v>
      </c>
      <c r="H1" s="18" t="s">
        <v>95</v>
      </c>
      <c r="I1" s="18" t="s">
        <v>95</v>
      </c>
      <c r="J1" s="18" t="s">
        <v>96</v>
      </c>
      <c r="K1" s="18" t="s">
        <v>96</v>
      </c>
      <c r="L1" s="18" t="s">
        <v>97</v>
      </c>
      <c r="M1" s="18" t="s">
        <v>94</v>
      </c>
      <c r="N1" s="18" t="s">
        <v>94</v>
      </c>
      <c r="O1" s="18" t="s">
        <v>94</v>
      </c>
      <c r="P1" s="19" t="s">
        <v>94</v>
      </c>
      <c r="Q1" s="20" t="s">
        <v>94</v>
      </c>
      <c r="R1" s="20"/>
      <c r="S1" s="20"/>
      <c r="T1" s="21" t="s">
        <v>94</v>
      </c>
      <c r="U1" s="18" t="s">
        <v>98</v>
      </c>
      <c r="V1" s="21" t="s">
        <v>94</v>
      </c>
      <c r="W1" s="21"/>
      <c r="X1" s="21" t="s">
        <v>94</v>
      </c>
      <c r="Y1" s="22" t="s">
        <v>97</v>
      </c>
      <c r="Z1" s="18" t="s">
        <v>98</v>
      </c>
      <c r="AA1" s="21" t="s">
        <v>94</v>
      </c>
      <c r="AB1" s="21" t="s">
        <v>94</v>
      </c>
      <c r="AC1" s="21" t="s">
        <v>94</v>
      </c>
      <c r="AD1" s="23" t="s">
        <v>96</v>
      </c>
      <c r="AE1" s="18" t="s">
        <v>98</v>
      </c>
      <c r="AF1" s="18" t="s">
        <v>98</v>
      </c>
      <c r="AG1" s="18" t="s">
        <v>97</v>
      </c>
      <c r="AH1" s="19" t="s">
        <v>97</v>
      </c>
      <c r="AI1" s="19" t="s">
        <v>97</v>
      </c>
      <c r="AJ1" s="19" t="s">
        <v>97</v>
      </c>
      <c r="AK1" s="19" t="s">
        <v>94</v>
      </c>
      <c r="AL1" s="18" t="s">
        <v>97</v>
      </c>
      <c r="AM1" s="18" t="s">
        <v>97</v>
      </c>
      <c r="AN1" s="19" t="s">
        <v>94</v>
      </c>
      <c r="AO1" s="19" t="s">
        <v>94</v>
      </c>
      <c r="AP1" s="18" t="s">
        <v>97</v>
      </c>
      <c r="AQ1" s="18" t="s">
        <v>99</v>
      </c>
      <c r="AR1" s="18" t="s">
        <v>99</v>
      </c>
      <c r="AS1" s="18" t="s">
        <v>99</v>
      </c>
      <c r="AT1" s="18" t="s">
        <v>99</v>
      </c>
      <c r="AU1" s="19" t="s">
        <v>99</v>
      </c>
      <c r="AV1" s="23" t="s">
        <v>97</v>
      </c>
      <c r="AW1" s="24" t="s">
        <v>99</v>
      </c>
      <c r="AX1" s="24" t="s">
        <v>99</v>
      </c>
      <c r="AY1" s="23" t="s">
        <v>97</v>
      </c>
      <c r="AZ1" s="25" t="s">
        <v>95</v>
      </c>
      <c r="BA1" s="25" t="s">
        <v>95</v>
      </c>
      <c r="BB1" s="25" t="s">
        <v>94</v>
      </c>
      <c r="BC1" s="26" t="s">
        <v>100</v>
      </c>
      <c r="BD1" s="24" t="s">
        <v>96</v>
      </c>
      <c r="BE1" s="24" t="s">
        <v>96</v>
      </c>
      <c r="BF1" s="26" t="s">
        <v>97</v>
      </c>
      <c r="BG1" s="24" t="s">
        <v>97</v>
      </c>
      <c r="BH1" s="26" t="s">
        <v>96</v>
      </c>
      <c r="BI1" s="26" t="s">
        <v>100</v>
      </c>
      <c r="BJ1" s="24" t="s">
        <v>95</v>
      </c>
      <c r="BK1" s="24" t="s">
        <v>95</v>
      </c>
      <c r="BL1" s="26" t="s">
        <v>100</v>
      </c>
      <c r="BM1" s="26" t="s">
        <v>100</v>
      </c>
      <c r="BN1" s="26" t="s">
        <v>100</v>
      </c>
      <c r="BO1" s="26" t="s">
        <v>100</v>
      </c>
      <c r="BP1" s="24" t="s">
        <v>100</v>
      </c>
      <c r="BQ1" s="24" t="s">
        <v>100</v>
      </c>
      <c r="BR1" s="24" t="s">
        <v>100</v>
      </c>
      <c r="BS1" s="24" t="s">
        <v>100</v>
      </c>
      <c r="BT1" s="27" t="s">
        <v>97</v>
      </c>
      <c r="BU1" s="26" t="s">
        <v>94</v>
      </c>
    </row>
    <row r="2" spans="1:80" s="36" customFormat="1" ht="103" customHeight="1">
      <c r="A2" s="186" t="s">
        <v>3</v>
      </c>
      <c r="B2" s="186" t="s">
        <v>4</v>
      </c>
      <c r="C2" s="186" t="s">
        <v>5</v>
      </c>
      <c r="D2" s="186" t="s">
        <v>6</v>
      </c>
      <c r="E2" s="186" t="s">
        <v>101</v>
      </c>
      <c r="F2" s="186" t="s">
        <v>102</v>
      </c>
      <c r="G2" s="186" t="s">
        <v>103</v>
      </c>
      <c r="H2" s="186" t="s">
        <v>104</v>
      </c>
      <c r="I2" s="186" t="s">
        <v>105</v>
      </c>
      <c r="J2" s="186" t="s">
        <v>106</v>
      </c>
      <c r="K2" s="186" t="s">
        <v>107</v>
      </c>
      <c r="L2" s="186" t="s">
        <v>108</v>
      </c>
      <c r="M2" s="186" t="s">
        <v>109</v>
      </c>
      <c r="N2" s="186" t="s">
        <v>110</v>
      </c>
      <c r="O2" s="186" t="s">
        <v>111</v>
      </c>
      <c r="P2" s="186" t="s">
        <v>112</v>
      </c>
      <c r="Q2" s="186" t="s">
        <v>113</v>
      </c>
      <c r="R2" s="187" t="s">
        <v>577</v>
      </c>
      <c r="S2" s="187" t="s">
        <v>578</v>
      </c>
      <c r="T2" s="186" t="s">
        <v>114</v>
      </c>
      <c r="U2" s="186" t="s">
        <v>115</v>
      </c>
      <c r="V2" s="186" t="s">
        <v>116</v>
      </c>
      <c r="W2" s="186"/>
      <c r="X2" s="186" t="s">
        <v>117</v>
      </c>
      <c r="Y2" s="186" t="s">
        <v>118</v>
      </c>
      <c r="Z2" s="186" t="s">
        <v>119</v>
      </c>
      <c r="AA2" s="186" t="s">
        <v>120</v>
      </c>
      <c r="AB2" s="186" t="s">
        <v>121</v>
      </c>
      <c r="AC2" s="186" t="s">
        <v>122</v>
      </c>
      <c r="AD2" s="186" t="s">
        <v>123</v>
      </c>
      <c r="AE2" s="186" t="s">
        <v>124</v>
      </c>
      <c r="AF2" s="186" t="s">
        <v>125</v>
      </c>
      <c r="AG2" s="186" t="s">
        <v>126</v>
      </c>
      <c r="AH2" s="186" t="s">
        <v>127</v>
      </c>
      <c r="AI2" s="186" t="s">
        <v>128</v>
      </c>
      <c r="AJ2" s="186" t="s">
        <v>129</v>
      </c>
      <c r="AK2" s="186" t="s">
        <v>130</v>
      </c>
      <c r="AL2" s="186" t="s">
        <v>131</v>
      </c>
      <c r="AM2" s="186" t="s">
        <v>132</v>
      </c>
      <c r="AN2" s="186" t="s">
        <v>133</v>
      </c>
      <c r="AO2" s="186" t="s">
        <v>134</v>
      </c>
      <c r="AP2" s="186" t="s">
        <v>135</v>
      </c>
      <c r="AQ2" s="186" t="s">
        <v>136</v>
      </c>
      <c r="AR2" s="186" t="s">
        <v>137</v>
      </c>
      <c r="AS2" s="186" t="s">
        <v>138</v>
      </c>
      <c r="AT2" s="186" t="s">
        <v>139</v>
      </c>
      <c r="AU2" s="186" t="s">
        <v>140</v>
      </c>
      <c r="AV2" s="186" t="s">
        <v>141</v>
      </c>
      <c r="AW2" s="186" t="s">
        <v>142</v>
      </c>
      <c r="AX2" s="186" t="s">
        <v>143</v>
      </c>
      <c r="AY2" s="186" t="s">
        <v>144</v>
      </c>
      <c r="AZ2" s="186" t="s">
        <v>145</v>
      </c>
      <c r="BA2" s="186" t="s">
        <v>146</v>
      </c>
      <c r="BB2" s="186" t="s">
        <v>147</v>
      </c>
      <c r="BC2" s="186" t="s">
        <v>148</v>
      </c>
      <c r="BD2" s="186" t="s">
        <v>149</v>
      </c>
      <c r="BE2" s="186" t="s">
        <v>150</v>
      </c>
      <c r="BF2" s="186" t="s">
        <v>151</v>
      </c>
      <c r="BG2" s="186" t="s">
        <v>152</v>
      </c>
      <c r="BH2" s="186" t="s">
        <v>153</v>
      </c>
      <c r="BI2" s="186" t="s">
        <v>154</v>
      </c>
      <c r="BJ2" s="186" t="s">
        <v>155</v>
      </c>
      <c r="BK2" s="186" t="s">
        <v>156</v>
      </c>
      <c r="BL2" s="186" t="s">
        <v>157</v>
      </c>
      <c r="BM2" s="186" t="s">
        <v>158</v>
      </c>
      <c r="BN2" s="186" t="s">
        <v>159</v>
      </c>
      <c r="BO2" s="186" t="s">
        <v>160</v>
      </c>
      <c r="BP2" s="186" t="s">
        <v>161</v>
      </c>
      <c r="BQ2" s="186" t="s">
        <v>162</v>
      </c>
      <c r="BR2" s="186" t="s">
        <v>163</v>
      </c>
      <c r="BS2" s="186" t="s">
        <v>164</v>
      </c>
      <c r="BT2" s="186" t="s">
        <v>165</v>
      </c>
      <c r="BU2" s="186" t="s">
        <v>166</v>
      </c>
      <c r="BV2" s="188" t="s">
        <v>167</v>
      </c>
      <c r="BW2" s="189" t="s">
        <v>168</v>
      </c>
      <c r="BX2" s="186" t="s">
        <v>169</v>
      </c>
      <c r="BY2" s="190" t="s">
        <v>170</v>
      </c>
      <c r="BZ2" s="191" t="s">
        <v>171</v>
      </c>
      <c r="CA2" s="191" t="s">
        <v>172</v>
      </c>
      <c r="CB2" s="185"/>
    </row>
    <row r="3" spans="1:80" s="49" customFormat="1" ht="101.5" customHeight="1">
      <c r="A3" s="129" t="s">
        <v>7</v>
      </c>
      <c r="B3" s="44" t="s">
        <v>229</v>
      </c>
      <c r="C3" s="60" t="s">
        <v>8</v>
      </c>
      <c r="D3" s="10" t="s">
        <v>9</v>
      </c>
      <c r="E3" s="41" t="s">
        <v>211</v>
      </c>
      <c r="F3" s="44" t="s">
        <v>230</v>
      </c>
      <c r="G3" s="44" t="s">
        <v>231</v>
      </c>
      <c r="H3" s="41" t="s">
        <v>212</v>
      </c>
      <c r="I3" s="41" t="s">
        <v>213</v>
      </c>
      <c r="J3" s="167" t="s">
        <v>545</v>
      </c>
      <c r="K3" s="42" t="s">
        <v>232</v>
      </c>
      <c r="L3" s="41" t="s">
        <v>211</v>
      </c>
      <c r="M3" s="10" t="s">
        <v>233</v>
      </c>
      <c r="N3" s="43" t="s">
        <v>234</v>
      </c>
      <c r="O3" s="12" t="s">
        <v>551</v>
      </c>
      <c r="P3" s="43" t="s">
        <v>234</v>
      </c>
      <c r="Q3" s="10" t="s">
        <v>235</v>
      </c>
      <c r="R3" s="172" t="s">
        <v>579</v>
      </c>
      <c r="S3" s="60" t="s">
        <v>8</v>
      </c>
      <c r="T3" s="60" t="s">
        <v>236</v>
      </c>
      <c r="U3" s="10">
        <v>4.5</v>
      </c>
      <c r="V3" s="46" t="s">
        <v>214</v>
      </c>
      <c r="W3" s="46"/>
      <c r="X3" s="194">
        <v>43191</v>
      </c>
      <c r="Y3" s="141"/>
      <c r="Z3" s="10" t="s">
        <v>216</v>
      </c>
      <c r="AA3" s="41" t="s">
        <v>217</v>
      </c>
      <c r="AB3" s="41" t="s">
        <v>237</v>
      </c>
      <c r="AC3" s="41" t="s">
        <v>218</v>
      </c>
      <c r="AD3" s="149" t="s">
        <v>524</v>
      </c>
      <c r="AE3" s="149" t="s">
        <v>342</v>
      </c>
      <c r="AF3" s="41" t="s">
        <v>220</v>
      </c>
      <c r="AG3" s="41" t="s">
        <v>221</v>
      </c>
      <c r="AH3" s="149" t="s">
        <v>525</v>
      </c>
      <c r="AI3" s="176" t="s">
        <v>239</v>
      </c>
      <c r="AJ3" s="177" t="s">
        <v>506</v>
      </c>
      <c r="AK3" s="149" t="s">
        <v>601</v>
      </c>
      <c r="AL3" s="149" t="s">
        <v>220</v>
      </c>
      <c r="AM3" s="149"/>
      <c r="AN3" s="150" t="s">
        <v>533</v>
      </c>
      <c r="AO3" s="149"/>
      <c r="AP3" s="41" t="s">
        <v>211</v>
      </c>
      <c r="AQ3" s="10" t="s">
        <v>222</v>
      </c>
      <c r="AR3" s="10">
        <v>7</v>
      </c>
      <c r="AS3" s="42">
        <v>20</v>
      </c>
      <c r="AT3" s="42">
        <v>5</v>
      </c>
      <c r="AU3" s="41" t="s">
        <v>223</v>
      </c>
      <c r="AV3" s="149" t="s">
        <v>531</v>
      </c>
      <c r="AW3" s="47">
        <v>30000</v>
      </c>
      <c r="AX3" s="47">
        <v>0</v>
      </c>
      <c r="AY3" s="41" t="s">
        <v>224</v>
      </c>
      <c r="AZ3" s="46" t="s">
        <v>225</v>
      </c>
      <c r="BA3" s="54" t="s">
        <v>238</v>
      </c>
      <c r="BB3" s="41"/>
      <c r="BC3" s="140">
        <v>43831</v>
      </c>
      <c r="BD3" s="43" t="s">
        <v>607</v>
      </c>
      <c r="BE3" s="43" t="s">
        <v>607</v>
      </c>
      <c r="BF3" s="41" t="s">
        <v>211</v>
      </c>
      <c r="BG3" s="41" t="s">
        <v>211</v>
      </c>
      <c r="BH3" s="41" t="s">
        <v>220</v>
      </c>
      <c r="BI3" s="41" t="s">
        <v>226</v>
      </c>
      <c r="BJ3" s="41" t="s">
        <v>211</v>
      </c>
      <c r="BK3" s="41" t="s">
        <v>215</v>
      </c>
      <c r="BL3" s="41" t="s">
        <v>215</v>
      </c>
      <c r="BM3" s="41" t="s">
        <v>227</v>
      </c>
      <c r="BN3" s="41" t="s">
        <v>228</v>
      </c>
      <c r="BO3" s="41" t="s">
        <v>211</v>
      </c>
      <c r="BP3" s="41">
        <v>0</v>
      </c>
      <c r="BQ3" s="41">
        <v>0</v>
      </c>
      <c r="BR3" s="41">
        <v>2</v>
      </c>
      <c r="BS3" s="41" t="s">
        <v>243</v>
      </c>
      <c r="BT3" s="41" t="s">
        <v>220</v>
      </c>
      <c r="BU3" s="53" t="s">
        <v>244</v>
      </c>
      <c r="BV3" s="41"/>
      <c r="BW3" s="41"/>
      <c r="BX3" s="41"/>
      <c r="BY3" s="57">
        <f t="shared" ref="BY3:BY33" si="0">COUNTA(D3:BX3)/(COUNTA(D3:BX3)+COUNTBLANK(D3:BX3))*100</f>
        <v>89.041095890410958</v>
      </c>
      <c r="BZ3" s="58">
        <f t="shared" ref="BZ3:BZ19" si="1">COUNTA(E3:BX3)</f>
        <v>64</v>
      </c>
      <c r="CA3" s="123" t="s">
        <v>245</v>
      </c>
    </row>
    <row r="4" spans="1:80" s="49" customFormat="1" ht="62.25" customHeight="1">
      <c r="A4" s="129" t="s">
        <v>10</v>
      </c>
      <c r="B4" s="44" t="s">
        <v>11</v>
      </c>
      <c r="C4" s="60" t="s">
        <v>8</v>
      </c>
      <c r="D4" s="10" t="s">
        <v>12</v>
      </c>
      <c r="E4" s="41" t="s">
        <v>211</v>
      </c>
      <c r="F4" s="44" t="s">
        <v>249</v>
      </c>
      <c r="G4" s="44" t="s">
        <v>231</v>
      </c>
      <c r="H4" s="41" t="s">
        <v>212</v>
      </c>
      <c r="I4" s="41" t="s">
        <v>213</v>
      </c>
      <c r="J4" s="167" t="s">
        <v>534</v>
      </c>
      <c r="K4" s="42" t="s">
        <v>251</v>
      </c>
      <c r="L4" s="41" t="s">
        <v>211</v>
      </c>
      <c r="M4" s="10" t="s">
        <v>252</v>
      </c>
      <c r="N4" s="43" t="s">
        <v>253</v>
      </c>
      <c r="O4" s="12" t="s">
        <v>552</v>
      </c>
      <c r="P4" s="43" t="s">
        <v>253</v>
      </c>
      <c r="Q4" s="10" t="s">
        <v>254</v>
      </c>
      <c r="R4" s="173" t="s">
        <v>580</v>
      </c>
      <c r="S4" s="60" t="s">
        <v>8</v>
      </c>
      <c r="T4" s="10" t="s">
        <v>254</v>
      </c>
      <c r="U4" s="10">
        <v>6.3</v>
      </c>
      <c r="V4" s="46" t="s">
        <v>255</v>
      </c>
      <c r="W4" s="46"/>
      <c r="X4" s="163">
        <v>43101</v>
      </c>
      <c r="Y4" s="141"/>
      <c r="Z4" s="41" t="s">
        <v>216</v>
      </c>
      <c r="AA4" s="41" t="s">
        <v>217</v>
      </c>
      <c r="AB4" s="41" t="s">
        <v>256</v>
      </c>
      <c r="AC4" s="41" t="s">
        <v>218</v>
      </c>
      <c r="AD4" s="149" t="s">
        <v>524</v>
      </c>
      <c r="AE4" s="149" t="s">
        <v>461</v>
      </c>
      <c r="AF4" s="41" t="s">
        <v>220</v>
      </c>
      <c r="AG4" s="41" t="s">
        <v>221</v>
      </c>
      <c r="AH4" s="149" t="s">
        <v>525</v>
      </c>
      <c r="AI4" s="178" t="s">
        <v>527</v>
      </c>
      <c r="AJ4" s="178" t="s">
        <v>500</v>
      </c>
      <c r="AK4" s="149" t="s">
        <v>601</v>
      </c>
      <c r="AL4" s="149" t="s">
        <v>211</v>
      </c>
      <c r="AM4" s="149" t="s">
        <v>530</v>
      </c>
      <c r="AN4" s="150" t="s">
        <v>534</v>
      </c>
      <c r="AO4" s="149"/>
      <c r="AP4" s="41" t="s">
        <v>211</v>
      </c>
      <c r="AQ4" s="10" t="s">
        <v>222</v>
      </c>
      <c r="AR4" s="10">
        <v>7000</v>
      </c>
      <c r="AS4" s="10">
        <v>7000</v>
      </c>
      <c r="AT4" s="10">
        <v>7000</v>
      </c>
      <c r="AU4" s="41" t="s">
        <v>223</v>
      </c>
      <c r="AV4" s="149" t="s">
        <v>531</v>
      </c>
      <c r="AW4" s="47">
        <v>1000000</v>
      </c>
      <c r="AX4" s="47">
        <v>0</v>
      </c>
      <c r="AY4" s="41" t="s">
        <v>224</v>
      </c>
      <c r="AZ4" s="46" t="s">
        <v>238</v>
      </c>
      <c r="BA4" s="54" t="s">
        <v>238</v>
      </c>
      <c r="BB4" s="41" t="s">
        <v>257</v>
      </c>
      <c r="BC4" s="41">
        <v>2020</v>
      </c>
      <c r="BD4" s="195" t="s">
        <v>608</v>
      </c>
      <c r="BE4" s="128" t="s">
        <v>609</v>
      </c>
      <c r="BF4" s="41" t="s">
        <v>211</v>
      </c>
      <c r="BG4" s="41" t="s">
        <v>211</v>
      </c>
      <c r="BH4" s="41" t="s">
        <v>220</v>
      </c>
      <c r="BI4" s="41" t="s">
        <v>226</v>
      </c>
      <c r="BJ4" s="41" t="s">
        <v>211</v>
      </c>
      <c r="BK4" s="41" t="s">
        <v>215</v>
      </c>
      <c r="BL4" s="41" t="s">
        <v>215</v>
      </c>
      <c r="BM4" s="41" t="s">
        <v>227</v>
      </c>
      <c r="BN4" s="41" t="s">
        <v>228</v>
      </c>
      <c r="BO4" s="41" t="s">
        <v>211</v>
      </c>
      <c r="BP4" s="41">
        <v>2</v>
      </c>
      <c r="BQ4" s="41">
        <v>2</v>
      </c>
      <c r="BR4" s="41">
        <v>80</v>
      </c>
      <c r="BS4" s="41" t="s">
        <v>258</v>
      </c>
      <c r="BT4" s="41" t="s">
        <v>211</v>
      </c>
      <c r="BU4" s="53" t="s">
        <v>259</v>
      </c>
      <c r="BV4" s="41"/>
      <c r="BW4" s="41"/>
      <c r="BX4" s="41"/>
      <c r="BY4" s="57">
        <f t="shared" si="0"/>
        <v>91.780821917808225</v>
      </c>
      <c r="BZ4" s="58">
        <f t="shared" si="1"/>
        <v>66</v>
      </c>
      <c r="CA4" s="123" t="s">
        <v>260</v>
      </c>
    </row>
    <row r="5" spans="1:80" s="49" customFormat="1" ht="62.25" customHeight="1">
      <c r="A5" s="129" t="s">
        <v>13</v>
      </c>
      <c r="B5" s="44" t="s">
        <v>14</v>
      </c>
      <c r="C5" s="60" t="s">
        <v>8</v>
      </c>
      <c r="D5" s="10" t="s">
        <v>15</v>
      </c>
      <c r="E5" s="41" t="s">
        <v>211</v>
      </c>
      <c r="F5" s="44" t="s">
        <v>261</v>
      </c>
      <c r="G5" s="44" t="s">
        <v>262</v>
      </c>
      <c r="H5" s="41" t="s">
        <v>212</v>
      </c>
      <c r="I5" s="41" t="s">
        <v>213</v>
      </c>
      <c r="J5" s="167" t="s">
        <v>535</v>
      </c>
      <c r="K5" s="42" t="s">
        <v>232</v>
      </c>
      <c r="L5" s="41" t="s">
        <v>211</v>
      </c>
      <c r="M5" s="10" t="s">
        <v>264</v>
      </c>
      <c r="N5" s="43" t="s">
        <v>264</v>
      </c>
      <c r="O5" s="12" t="s">
        <v>553</v>
      </c>
      <c r="P5" s="43" t="s">
        <v>264</v>
      </c>
      <c r="Q5" s="10" t="s">
        <v>265</v>
      </c>
      <c r="R5" s="11" t="s">
        <v>581</v>
      </c>
      <c r="S5" s="60" t="s">
        <v>8</v>
      </c>
      <c r="T5" s="60" t="s">
        <v>236</v>
      </c>
      <c r="U5" s="181" t="s">
        <v>266</v>
      </c>
      <c r="V5" s="46" t="s">
        <v>214</v>
      </c>
      <c r="W5" s="46"/>
      <c r="X5" s="192">
        <v>40190</v>
      </c>
      <c r="Y5" s="141"/>
      <c r="Z5" s="41" t="s">
        <v>216</v>
      </c>
      <c r="AA5" s="41" t="s">
        <v>217</v>
      </c>
      <c r="AB5" s="41" t="s">
        <v>267</v>
      </c>
      <c r="AC5" s="41" t="s">
        <v>218</v>
      </c>
      <c r="AD5" s="149" t="s">
        <v>524</v>
      </c>
      <c r="AE5" s="149" t="s">
        <v>461</v>
      </c>
      <c r="AF5" s="41" t="s">
        <v>220</v>
      </c>
      <c r="AG5" s="41" t="s">
        <v>221</v>
      </c>
      <c r="AH5" s="149" t="s">
        <v>525</v>
      </c>
      <c r="AI5" s="176" t="s">
        <v>240</v>
      </c>
      <c r="AJ5" s="177" t="s">
        <v>268</v>
      </c>
      <c r="AK5" s="149" t="s">
        <v>601</v>
      </c>
      <c r="AL5" s="149" t="s">
        <v>220</v>
      </c>
      <c r="AM5" s="149"/>
      <c r="AN5" s="150" t="s">
        <v>535</v>
      </c>
      <c r="AO5" s="149" t="s">
        <v>547</v>
      </c>
      <c r="AP5" s="41" t="s">
        <v>211</v>
      </c>
      <c r="AQ5" s="10" t="s">
        <v>222</v>
      </c>
      <c r="AR5" s="10">
        <v>25</v>
      </c>
      <c r="AS5" s="42">
        <v>20</v>
      </c>
      <c r="AT5" s="42">
        <v>20</v>
      </c>
      <c r="AU5" s="41" t="s">
        <v>223</v>
      </c>
      <c r="AV5" s="149" t="s">
        <v>531</v>
      </c>
      <c r="AW5" s="47">
        <v>0</v>
      </c>
      <c r="AX5" s="47">
        <v>0</v>
      </c>
      <c r="AY5" s="41" t="s">
        <v>224</v>
      </c>
      <c r="AZ5" s="46" t="s">
        <v>238</v>
      </c>
      <c r="BA5" s="54" t="s">
        <v>238</v>
      </c>
      <c r="BB5" s="41"/>
      <c r="BC5" s="41" t="s">
        <v>215</v>
      </c>
      <c r="BD5" s="196" t="s">
        <v>611</v>
      </c>
      <c r="BE5" s="196" t="s">
        <v>610</v>
      </c>
      <c r="BF5" s="41" t="s">
        <v>211</v>
      </c>
      <c r="BG5" s="41" t="s">
        <v>211</v>
      </c>
      <c r="BH5" s="41" t="s">
        <v>220</v>
      </c>
      <c r="BI5" s="41" t="s">
        <v>226</v>
      </c>
      <c r="BJ5" s="41" t="s">
        <v>211</v>
      </c>
      <c r="BK5" s="41" t="s">
        <v>215</v>
      </c>
      <c r="BL5" s="41" t="s">
        <v>215</v>
      </c>
      <c r="BM5" s="41" t="s">
        <v>227</v>
      </c>
      <c r="BN5" s="41" t="s">
        <v>228</v>
      </c>
      <c r="BO5" s="41" t="s">
        <v>211</v>
      </c>
      <c r="BP5" s="41">
        <v>3</v>
      </c>
      <c r="BQ5" s="41">
        <v>2</v>
      </c>
      <c r="BR5" s="41">
        <v>0</v>
      </c>
      <c r="BS5" s="41" t="s">
        <v>269</v>
      </c>
      <c r="BT5" s="41"/>
      <c r="BU5" s="53"/>
      <c r="BV5" s="41"/>
      <c r="BW5" s="41"/>
      <c r="BX5" s="41"/>
      <c r="BY5" s="57">
        <f t="shared" si="0"/>
        <v>87.671232876712324</v>
      </c>
      <c r="BZ5" s="58">
        <f t="shared" si="1"/>
        <v>63</v>
      </c>
      <c r="CA5" s="123" t="s">
        <v>270</v>
      </c>
    </row>
    <row r="6" spans="1:80" s="49" customFormat="1" ht="62.25" customHeight="1">
      <c r="A6" s="129" t="s">
        <v>16</v>
      </c>
      <c r="B6" s="44" t="s">
        <v>17</v>
      </c>
      <c r="C6" s="60" t="s">
        <v>8</v>
      </c>
      <c r="D6" s="10" t="s">
        <v>18</v>
      </c>
      <c r="E6" s="41" t="s">
        <v>211</v>
      </c>
      <c r="F6" s="44" t="s">
        <v>271</v>
      </c>
      <c r="G6" s="44" t="s">
        <v>272</v>
      </c>
      <c r="H6" s="41" t="s">
        <v>212</v>
      </c>
      <c r="I6" s="41" t="s">
        <v>213</v>
      </c>
      <c r="J6" s="167" t="s">
        <v>536</v>
      </c>
      <c r="K6" s="42" t="s">
        <v>247</v>
      </c>
      <c r="L6" s="41" t="s">
        <v>211</v>
      </c>
      <c r="M6" s="41" t="s">
        <v>273</v>
      </c>
      <c r="N6" s="43" t="s">
        <v>274</v>
      </c>
      <c r="O6" s="12" t="s">
        <v>554</v>
      </c>
      <c r="P6" s="43" t="s">
        <v>274</v>
      </c>
      <c r="Q6" s="10" t="s">
        <v>275</v>
      </c>
      <c r="R6" s="11" t="s">
        <v>582</v>
      </c>
      <c r="S6" s="60" t="s">
        <v>8</v>
      </c>
      <c r="T6" s="60" t="s">
        <v>236</v>
      </c>
      <c r="U6" s="182" t="s">
        <v>276</v>
      </c>
      <c r="V6" s="46" t="s">
        <v>214</v>
      </c>
      <c r="W6" s="46"/>
      <c r="X6" s="59">
        <v>43770</v>
      </c>
      <c r="Y6" s="141"/>
      <c r="Z6" s="41" t="s">
        <v>277</v>
      </c>
      <c r="AA6" s="41" t="s">
        <v>217</v>
      </c>
      <c r="AB6" s="142" t="s">
        <v>278</v>
      </c>
      <c r="AC6" s="41" t="s">
        <v>218</v>
      </c>
      <c r="AD6" s="149" t="s">
        <v>524</v>
      </c>
      <c r="AE6" s="149" t="s">
        <v>461</v>
      </c>
      <c r="AF6" s="41" t="s">
        <v>220</v>
      </c>
      <c r="AG6" s="41" t="s">
        <v>221</v>
      </c>
      <c r="AH6" s="149" t="s">
        <v>525</v>
      </c>
      <c r="AI6" s="178" t="s">
        <v>527</v>
      </c>
      <c r="AJ6" s="178" t="s">
        <v>500</v>
      </c>
      <c r="AK6" s="149" t="s">
        <v>601</v>
      </c>
      <c r="AL6" s="149" t="s">
        <v>211</v>
      </c>
      <c r="AM6" s="149" t="s">
        <v>530</v>
      </c>
      <c r="AN6" s="150" t="s">
        <v>536</v>
      </c>
      <c r="AO6" s="149"/>
      <c r="AP6" s="41" t="s">
        <v>211</v>
      </c>
      <c r="AQ6" s="10" t="s">
        <v>222</v>
      </c>
      <c r="AR6" s="10">
        <v>480</v>
      </c>
      <c r="AS6" s="42" t="s">
        <v>215</v>
      </c>
      <c r="AT6" s="42" t="s">
        <v>215</v>
      </c>
      <c r="AU6" s="41" t="s">
        <v>279</v>
      </c>
      <c r="AV6" s="149" t="s">
        <v>211</v>
      </c>
      <c r="AW6" s="47">
        <v>0</v>
      </c>
      <c r="AX6" s="47">
        <v>0</v>
      </c>
      <c r="AY6" s="41" t="s">
        <v>224</v>
      </c>
      <c r="AZ6" s="46" t="s">
        <v>238</v>
      </c>
      <c r="BA6" s="54" t="s">
        <v>238</v>
      </c>
      <c r="BB6" s="41" t="s">
        <v>211</v>
      </c>
      <c r="BC6" s="140">
        <v>44378</v>
      </c>
      <c r="BD6" s="43" t="s">
        <v>612</v>
      </c>
      <c r="BE6" s="128" t="s">
        <v>613</v>
      </c>
      <c r="BF6" s="41" t="s">
        <v>211</v>
      </c>
      <c r="BG6" s="41" t="s">
        <v>211</v>
      </c>
      <c r="BH6" s="41" t="s">
        <v>220</v>
      </c>
      <c r="BI6" s="41"/>
      <c r="BJ6" s="41" t="s">
        <v>215</v>
      </c>
      <c r="BK6" s="41" t="s">
        <v>215</v>
      </c>
      <c r="BL6" s="41" t="s">
        <v>215</v>
      </c>
      <c r="BM6" s="137" t="s">
        <v>281</v>
      </c>
      <c r="BN6" s="41" t="s">
        <v>228</v>
      </c>
      <c r="BO6" s="41" t="s">
        <v>211</v>
      </c>
      <c r="BP6" s="41">
        <v>0</v>
      </c>
      <c r="BQ6" s="41">
        <v>0</v>
      </c>
      <c r="BR6" s="137" t="s">
        <v>281</v>
      </c>
      <c r="BS6" s="41" t="s">
        <v>282</v>
      </c>
      <c r="BT6" s="41"/>
      <c r="BU6" s="53"/>
      <c r="BV6" s="57">
        <v>71.428571428571431</v>
      </c>
      <c r="BW6" s="41"/>
      <c r="BX6" s="41"/>
      <c r="BY6" s="57">
        <f t="shared" si="0"/>
        <v>89.041095890410958</v>
      </c>
      <c r="BZ6" s="58">
        <f t="shared" si="1"/>
        <v>64</v>
      </c>
      <c r="CA6" s="123" t="s">
        <v>283</v>
      </c>
    </row>
    <row r="7" spans="1:80" s="49" customFormat="1" ht="62.25" customHeight="1">
      <c r="A7" s="129" t="s">
        <v>19</v>
      </c>
      <c r="B7" s="44" t="s">
        <v>20</v>
      </c>
      <c r="C7" s="60" t="s">
        <v>8</v>
      </c>
      <c r="D7" s="10" t="s">
        <v>21</v>
      </c>
      <c r="E7" s="41" t="s">
        <v>211</v>
      </c>
      <c r="F7" s="44" t="s">
        <v>284</v>
      </c>
      <c r="G7" s="44" t="s">
        <v>262</v>
      </c>
      <c r="H7" s="41" t="s">
        <v>212</v>
      </c>
      <c r="I7" s="41" t="s">
        <v>213</v>
      </c>
      <c r="J7" s="167" t="s">
        <v>537</v>
      </c>
      <c r="K7" s="42" t="s">
        <v>232</v>
      </c>
      <c r="L7" s="41" t="s">
        <v>211</v>
      </c>
      <c r="M7" s="10" t="s">
        <v>285</v>
      </c>
      <c r="N7" s="43" t="s">
        <v>264</v>
      </c>
      <c r="O7" s="12" t="s">
        <v>555</v>
      </c>
      <c r="P7" s="43" t="s">
        <v>264</v>
      </c>
      <c r="Q7" s="10" t="s">
        <v>265</v>
      </c>
      <c r="R7" s="11" t="s">
        <v>581</v>
      </c>
      <c r="S7" s="60" t="s">
        <v>8</v>
      </c>
      <c r="T7" s="60" t="s">
        <v>236</v>
      </c>
      <c r="U7" s="149" t="s">
        <v>215</v>
      </c>
      <c r="V7" s="46" t="s">
        <v>214</v>
      </c>
      <c r="W7" s="46"/>
      <c r="X7" s="192">
        <v>40190</v>
      </c>
      <c r="Y7" s="141"/>
      <c r="Z7" s="41" t="s">
        <v>216</v>
      </c>
      <c r="AA7" s="41" t="s">
        <v>217</v>
      </c>
      <c r="AB7" s="41" t="s">
        <v>267</v>
      </c>
      <c r="AC7" s="41" t="s">
        <v>218</v>
      </c>
      <c r="AD7" s="149" t="s">
        <v>524</v>
      </c>
      <c r="AE7" s="149" t="s">
        <v>461</v>
      </c>
      <c r="AF7" s="41" t="s">
        <v>220</v>
      </c>
      <c r="AG7" s="41" t="s">
        <v>221</v>
      </c>
      <c r="AH7" s="149" t="s">
        <v>525</v>
      </c>
      <c r="AI7" s="179" t="s">
        <v>241</v>
      </c>
      <c r="AJ7" s="180" t="s">
        <v>506</v>
      </c>
      <c r="AK7" s="149" t="s">
        <v>601</v>
      </c>
      <c r="AL7" s="149" t="s">
        <v>220</v>
      </c>
      <c r="AM7" s="149"/>
      <c r="AN7" s="150" t="s">
        <v>537</v>
      </c>
      <c r="AO7" s="149"/>
      <c r="AP7" s="41" t="s">
        <v>211</v>
      </c>
      <c r="AQ7" s="10" t="s">
        <v>222</v>
      </c>
      <c r="AR7" s="10">
        <v>345</v>
      </c>
      <c r="AS7" s="42">
        <v>200</v>
      </c>
      <c r="AT7" s="42">
        <v>100</v>
      </c>
      <c r="AU7" s="41" t="s">
        <v>223</v>
      </c>
      <c r="AV7" s="149" t="s">
        <v>531</v>
      </c>
      <c r="AW7" s="47">
        <v>0</v>
      </c>
      <c r="AX7" s="47">
        <v>0</v>
      </c>
      <c r="AY7" s="41" t="s">
        <v>224</v>
      </c>
      <c r="AZ7" s="10" t="s">
        <v>238</v>
      </c>
      <c r="BA7" s="54" t="s">
        <v>238</v>
      </c>
      <c r="BB7" s="41"/>
      <c r="BC7" s="41" t="s">
        <v>215</v>
      </c>
      <c r="BD7" s="43" t="s">
        <v>614</v>
      </c>
      <c r="BE7" s="128" t="s">
        <v>615</v>
      </c>
      <c r="BF7" s="41" t="s">
        <v>211</v>
      </c>
      <c r="BG7" s="41" t="s">
        <v>211</v>
      </c>
      <c r="BH7" s="41" t="s">
        <v>220</v>
      </c>
      <c r="BI7" s="41" t="s">
        <v>226</v>
      </c>
      <c r="BJ7" s="41" t="s">
        <v>211</v>
      </c>
      <c r="BK7" s="41" t="s">
        <v>215</v>
      </c>
      <c r="BL7" s="41" t="s">
        <v>215</v>
      </c>
      <c r="BM7" s="41" t="s">
        <v>227</v>
      </c>
      <c r="BN7" s="41" t="s">
        <v>228</v>
      </c>
      <c r="BO7" s="41" t="s">
        <v>211</v>
      </c>
      <c r="BP7" s="41">
        <v>4</v>
      </c>
      <c r="BQ7" s="41">
        <v>2</v>
      </c>
      <c r="BR7" s="41">
        <v>0</v>
      </c>
      <c r="BS7" s="41" t="s">
        <v>286</v>
      </c>
      <c r="BT7" s="41"/>
      <c r="BU7" s="53"/>
      <c r="BV7" s="41"/>
      <c r="BW7" s="41"/>
      <c r="BX7" s="41"/>
      <c r="BY7" s="57">
        <f t="shared" si="0"/>
        <v>86.301369863013704</v>
      </c>
      <c r="BZ7" s="58">
        <f t="shared" si="1"/>
        <v>62</v>
      </c>
      <c r="CA7" s="123" t="s">
        <v>270</v>
      </c>
    </row>
    <row r="8" spans="1:80" s="49" customFormat="1" ht="62.25" customHeight="1">
      <c r="A8" s="129" t="s">
        <v>22</v>
      </c>
      <c r="B8" s="10" t="s">
        <v>23</v>
      </c>
      <c r="C8" s="10" t="s">
        <v>8</v>
      </c>
      <c r="D8" s="10" t="s">
        <v>24</v>
      </c>
      <c r="E8" s="10" t="s">
        <v>211</v>
      </c>
      <c r="F8" s="10" t="s">
        <v>287</v>
      </c>
      <c r="G8" s="44" t="s">
        <v>262</v>
      </c>
      <c r="H8" s="41" t="s">
        <v>212</v>
      </c>
      <c r="I8" s="41" t="s">
        <v>213</v>
      </c>
      <c r="J8" s="168" t="s">
        <v>538</v>
      </c>
      <c r="K8" s="42" t="s">
        <v>232</v>
      </c>
      <c r="L8" s="41" t="s">
        <v>220</v>
      </c>
      <c r="M8" s="10" t="s">
        <v>288</v>
      </c>
      <c r="N8" s="43" t="s">
        <v>264</v>
      </c>
      <c r="O8" s="12" t="s">
        <v>556</v>
      </c>
      <c r="P8" s="43" t="s">
        <v>264</v>
      </c>
      <c r="Q8" s="10" t="s">
        <v>267</v>
      </c>
      <c r="R8" s="11" t="s">
        <v>583</v>
      </c>
      <c r="S8" s="10" t="s">
        <v>8</v>
      </c>
      <c r="T8" s="60" t="s">
        <v>236</v>
      </c>
      <c r="U8" s="149" t="s">
        <v>215</v>
      </c>
      <c r="V8" s="46" t="s">
        <v>214</v>
      </c>
      <c r="W8" s="46"/>
      <c r="X8" s="164" t="s">
        <v>215</v>
      </c>
      <c r="Y8" s="45"/>
      <c r="Z8" s="41" t="s">
        <v>289</v>
      </c>
      <c r="AA8" s="41" t="s">
        <v>217</v>
      </c>
      <c r="AB8" s="41" t="s">
        <v>267</v>
      </c>
      <c r="AC8" s="41" t="s">
        <v>218</v>
      </c>
      <c r="AD8" s="149" t="s">
        <v>524</v>
      </c>
      <c r="AE8" s="149" t="s">
        <v>461</v>
      </c>
      <c r="AF8" s="41" t="s">
        <v>220</v>
      </c>
      <c r="AG8" s="41" t="s">
        <v>290</v>
      </c>
      <c r="AH8" s="149" t="s">
        <v>525</v>
      </c>
      <c r="AI8" s="176" t="s">
        <v>482</v>
      </c>
      <c r="AJ8" s="177" t="s">
        <v>291</v>
      </c>
      <c r="AK8" s="149" t="s">
        <v>601</v>
      </c>
      <c r="AL8" s="149" t="s">
        <v>211</v>
      </c>
      <c r="AM8" s="149" t="s">
        <v>530</v>
      </c>
      <c r="AN8" s="151" t="s">
        <v>538</v>
      </c>
      <c r="AO8" s="149" t="s">
        <v>605</v>
      </c>
      <c r="AP8" s="41" t="s">
        <v>211</v>
      </c>
      <c r="AQ8" s="10" t="s">
        <v>222</v>
      </c>
      <c r="AR8" s="10" t="s">
        <v>292</v>
      </c>
      <c r="AS8" s="42">
        <v>800</v>
      </c>
      <c r="AT8" s="42">
        <v>80</v>
      </c>
      <c r="AU8" s="41" t="s">
        <v>279</v>
      </c>
      <c r="AV8" s="149" t="s">
        <v>531</v>
      </c>
      <c r="AW8" s="47">
        <v>0</v>
      </c>
      <c r="AX8" s="47">
        <v>0</v>
      </c>
      <c r="AY8" s="41" t="s">
        <v>224</v>
      </c>
      <c r="AZ8" s="46" t="s">
        <v>225</v>
      </c>
      <c r="BA8" s="54" t="s">
        <v>238</v>
      </c>
      <c r="BB8" s="138" t="s">
        <v>293</v>
      </c>
      <c r="BC8" s="41" t="s">
        <v>215</v>
      </c>
      <c r="BD8" s="43" t="s">
        <v>616</v>
      </c>
      <c r="BE8" s="128" t="s">
        <v>242</v>
      </c>
      <c r="BF8" s="41" t="s">
        <v>211</v>
      </c>
      <c r="BG8" s="41" t="s">
        <v>211</v>
      </c>
      <c r="BH8" s="41" t="s">
        <v>220</v>
      </c>
      <c r="BI8" s="41" t="s">
        <v>226</v>
      </c>
      <c r="BJ8" s="41" t="s">
        <v>211</v>
      </c>
      <c r="BK8" s="41" t="s">
        <v>215</v>
      </c>
      <c r="BL8" s="41" t="s">
        <v>215</v>
      </c>
      <c r="BM8" s="41" t="s">
        <v>227</v>
      </c>
      <c r="BN8" s="41" t="s">
        <v>228</v>
      </c>
      <c r="BO8" s="41" t="s">
        <v>211</v>
      </c>
      <c r="BP8" s="41" t="s">
        <v>215</v>
      </c>
      <c r="BQ8" s="41" t="s">
        <v>215</v>
      </c>
      <c r="BR8" s="41">
        <v>10</v>
      </c>
      <c r="BS8" s="41" t="s">
        <v>294</v>
      </c>
      <c r="BT8" s="41" t="s">
        <v>211</v>
      </c>
      <c r="BU8" s="53"/>
      <c r="BV8" s="41"/>
      <c r="BW8" s="41"/>
      <c r="BX8" s="41"/>
      <c r="BY8" s="57">
        <f t="shared" si="0"/>
        <v>91.780821917808225</v>
      </c>
      <c r="BZ8" s="58">
        <f t="shared" si="1"/>
        <v>66</v>
      </c>
      <c r="CA8" s="123" t="s">
        <v>260</v>
      </c>
    </row>
    <row r="9" spans="1:80" s="49" customFormat="1" ht="62.25" customHeight="1">
      <c r="A9" s="184" t="s">
        <v>25</v>
      </c>
      <c r="B9" s="44" t="s">
        <v>26</v>
      </c>
      <c r="C9" s="60" t="s">
        <v>8</v>
      </c>
      <c r="D9" s="10" t="s">
        <v>27</v>
      </c>
      <c r="E9" s="41" t="s">
        <v>211</v>
      </c>
      <c r="F9" s="44" t="s">
        <v>295</v>
      </c>
      <c r="G9" s="44" t="s">
        <v>262</v>
      </c>
      <c r="H9" s="41" t="s">
        <v>212</v>
      </c>
      <c r="I9" s="41" t="s">
        <v>213</v>
      </c>
      <c r="J9" s="166" t="s">
        <v>246</v>
      </c>
      <c r="K9" s="42" t="s">
        <v>247</v>
      </c>
      <c r="L9" s="41" t="s">
        <v>211</v>
      </c>
      <c r="M9" s="10" t="s">
        <v>296</v>
      </c>
      <c r="N9" s="43" t="s">
        <v>297</v>
      </c>
      <c r="O9" s="11" t="s">
        <v>298</v>
      </c>
      <c r="P9" s="43" t="s">
        <v>297</v>
      </c>
      <c r="Q9" s="10" t="s">
        <v>299</v>
      </c>
      <c r="R9" s="11" t="s">
        <v>584</v>
      </c>
      <c r="S9" s="60" t="s">
        <v>8</v>
      </c>
      <c r="T9" s="60" t="s">
        <v>236</v>
      </c>
      <c r="U9" s="10" t="s">
        <v>300</v>
      </c>
      <c r="V9" s="46" t="s">
        <v>214</v>
      </c>
      <c r="W9" s="46"/>
      <c r="X9" s="149">
        <v>2019</v>
      </c>
      <c r="Y9" s="141"/>
      <c r="Z9" s="41" t="s">
        <v>216</v>
      </c>
      <c r="AA9" s="41" t="s">
        <v>217</v>
      </c>
      <c r="AB9" s="41" t="s">
        <v>301</v>
      </c>
      <c r="AC9" s="41" t="s">
        <v>218</v>
      </c>
      <c r="AD9" s="149" t="s">
        <v>524</v>
      </c>
      <c r="AE9" s="149" t="s">
        <v>342</v>
      </c>
      <c r="AF9" s="41" t="s">
        <v>220</v>
      </c>
      <c r="AG9" s="41" t="s">
        <v>302</v>
      </c>
      <c r="AH9" s="149" t="s">
        <v>525</v>
      </c>
      <c r="AI9" s="41" t="s">
        <v>240</v>
      </c>
      <c r="AJ9" s="41" t="s">
        <v>240</v>
      </c>
      <c r="AK9" s="149" t="s">
        <v>601</v>
      </c>
      <c r="AL9" s="149" t="s">
        <v>220</v>
      </c>
      <c r="AM9" s="149"/>
      <c r="AN9" s="150"/>
      <c r="AO9" s="149"/>
      <c r="AP9" s="41" t="s">
        <v>211</v>
      </c>
      <c r="AQ9" s="10" t="s">
        <v>222</v>
      </c>
      <c r="AR9" s="10">
        <v>6</v>
      </c>
      <c r="AS9" s="42">
        <v>5</v>
      </c>
      <c r="AT9" s="42">
        <v>1</v>
      </c>
      <c r="AU9" s="41" t="s">
        <v>223</v>
      </c>
      <c r="AV9" s="149" t="s">
        <v>531</v>
      </c>
      <c r="AW9" s="47">
        <v>0</v>
      </c>
      <c r="AX9" s="47">
        <v>0</v>
      </c>
      <c r="AY9" s="41" t="s">
        <v>224</v>
      </c>
      <c r="AZ9" s="46" t="s">
        <v>225</v>
      </c>
      <c r="BA9" s="54" t="s">
        <v>303</v>
      </c>
      <c r="BB9" s="41" t="s">
        <v>304</v>
      </c>
      <c r="BC9" s="41" t="s">
        <v>215</v>
      </c>
      <c r="BD9" s="43" t="s">
        <v>617</v>
      </c>
      <c r="BE9" s="128" t="s">
        <v>617</v>
      </c>
      <c r="BF9" s="41" t="s">
        <v>211</v>
      </c>
      <c r="BG9" s="41" t="s">
        <v>211</v>
      </c>
      <c r="BH9" s="41" t="s">
        <v>220</v>
      </c>
      <c r="BI9" s="41" t="s">
        <v>226</v>
      </c>
      <c r="BJ9" s="41" t="s">
        <v>211</v>
      </c>
      <c r="BK9" s="41" t="s">
        <v>215</v>
      </c>
      <c r="BL9" s="41" t="s">
        <v>215</v>
      </c>
      <c r="BM9" s="41" t="s">
        <v>227</v>
      </c>
      <c r="BN9" s="41" t="s">
        <v>305</v>
      </c>
      <c r="BO9" s="41" t="s">
        <v>211</v>
      </c>
      <c r="BP9" s="41">
        <v>0</v>
      </c>
      <c r="BQ9" s="41">
        <v>0</v>
      </c>
      <c r="BR9" s="41">
        <v>0</v>
      </c>
      <c r="BS9" s="41" t="s">
        <v>215</v>
      </c>
      <c r="BT9" s="41"/>
      <c r="BU9" s="53"/>
      <c r="BV9" s="41"/>
      <c r="BW9" s="41"/>
      <c r="BX9" s="41"/>
      <c r="BY9" s="57">
        <f t="shared" si="0"/>
        <v>86.301369863013704</v>
      </c>
      <c r="BZ9" s="58">
        <f t="shared" si="1"/>
        <v>62</v>
      </c>
      <c r="CA9" s="123" t="s">
        <v>299</v>
      </c>
    </row>
    <row r="10" spans="1:80" s="49" customFormat="1" ht="62.25" customHeight="1">
      <c r="A10" s="129" t="s">
        <v>28</v>
      </c>
      <c r="B10" s="44" t="s">
        <v>29</v>
      </c>
      <c r="C10" s="60" t="s">
        <v>8</v>
      </c>
      <c r="D10" s="10" t="s">
        <v>30</v>
      </c>
      <c r="E10" s="41" t="s">
        <v>211</v>
      </c>
      <c r="F10" s="44" t="s">
        <v>306</v>
      </c>
      <c r="G10" s="44" t="s">
        <v>262</v>
      </c>
      <c r="H10" s="41" t="s">
        <v>212</v>
      </c>
      <c r="I10" s="41" t="s">
        <v>213</v>
      </c>
      <c r="J10" s="167" t="s">
        <v>539</v>
      </c>
      <c r="K10" s="42" t="s">
        <v>232</v>
      </c>
      <c r="L10" s="41" t="s">
        <v>211</v>
      </c>
      <c r="M10" s="41" t="s">
        <v>307</v>
      </c>
      <c r="N10" s="43" t="s">
        <v>264</v>
      </c>
      <c r="O10" s="12" t="s">
        <v>557</v>
      </c>
      <c r="P10" s="43" t="s">
        <v>264</v>
      </c>
      <c r="Q10" s="10" t="s">
        <v>267</v>
      </c>
      <c r="R10" s="11" t="s">
        <v>585</v>
      </c>
      <c r="S10" s="60" t="s">
        <v>8</v>
      </c>
      <c r="T10" s="60" t="s">
        <v>236</v>
      </c>
      <c r="U10" s="149" t="s">
        <v>215</v>
      </c>
      <c r="V10" s="46" t="s">
        <v>214</v>
      </c>
      <c r="W10" s="46"/>
      <c r="X10" s="59">
        <v>40513</v>
      </c>
      <c r="Y10" s="141"/>
      <c r="Z10" s="41" t="s">
        <v>277</v>
      </c>
      <c r="AA10" s="41" t="s">
        <v>217</v>
      </c>
      <c r="AB10" s="41" t="s">
        <v>267</v>
      </c>
      <c r="AC10" s="41" t="s">
        <v>218</v>
      </c>
      <c r="AD10" s="149" t="s">
        <v>524</v>
      </c>
      <c r="AE10" s="149" t="s">
        <v>461</v>
      </c>
      <c r="AF10" s="41" t="s">
        <v>220</v>
      </c>
      <c r="AG10" s="41" t="s">
        <v>309</v>
      </c>
      <c r="AH10" s="149" t="s">
        <v>525</v>
      </c>
      <c r="AI10" s="41" t="s">
        <v>215</v>
      </c>
      <c r="AJ10" s="41" t="s">
        <v>215</v>
      </c>
      <c r="AK10" s="149" t="s">
        <v>601</v>
      </c>
      <c r="AL10" s="149" t="s">
        <v>220</v>
      </c>
      <c r="AM10" s="149"/>
      <c r="AN10" s="150" t="s">
        <v>539</v>
      </c>
      <c r="AO10" s="149"/>
      <c r="AP10" s="41" t="s">
        <v>211</v>
      </c>
      <c r="AQ10" s="10" t="s">
        <v>222</v>
      </c>
      <c r="AR10" s="10">
        <v>2599</v>
      </c>
      <c r="AS10" s="42">
        <v>2700</v>
      </c>
      <c r="AT10" s="42">
        <v>100</v>
      </c>
      <c r="AU10" s="41" t="s">
        <v>223</v>
      </c>
      <c r="AV10" s="149" t="s">
        <v>531</v>
      </c>
      <c r="AW10" s="47">
        <v>0</v>
      </c>
      <c r="AX10" s="47">
        <v>0</v>
      </c>
      <c r="AY10" s="41" t="s">
        <v>224</v>
      </c>
      <c r="AZ10" s="46" t="s">
        <v>238</v>
      </c>
      <c r="BA10" s="54" t="s">
        <v>238</v>
      </c>
      <c r="BB10" s="41"/>
      <c r="BC10" s="41" t="s">
        <v>215</v>
      </c>
      <c r="BD10" s="43" t="s">
        <v>618</v>
      </c>
      <c r="BE10" s="197" t="s">
        <v>242</v>
      </c>
      <c r="BF10" s="41" t="s">
        <v>211</v>
      </c>
      <c r="BG10" s="41" t="s">
        <v>211</v>
      </c>
      <c r="BH10" s="41" t="s">
        <v>220</v>
      </c>
      <c r="BI10" s="41" t="s">
        <v>226</v>
      </c>
      <c r="BJ10" s="41" t="s">
        <v>211</v>
      </c>
      <c r="BK10" s="41" t="s">
        <v>310</v>
      </c>
      <c r="BL10" s="41" t="s">
        <v>215</v>
      </c>
      <c r="BM10" s="41" t="s">
        <v>227</v>
      </c>
      <c r="BN10" s="41" t="s">
        <v>228</v>
      </c>
      <c r="BO10" s="41" t="s">
        <v>211</v>
      </c>
      <c r="BP10" s="41">
        <v>0</v>
      </c>
      <c r="BQ10" s="41">
        <v>0</v>
      </c>
      <c r="BR10" s="41">
        <v>40</v>
      </c>
      <c r="BS10" s="143" t="s">
        <v>311</v>
      </c>
      <c r="BT10" s="41"/>
      <c r="BU10" s="53"/>
      <c r="BV10" s="53"/>
      <c r="BW10" s="53"/>
      <c r="BX10" s="53" t="s">
        <v>312</v>
      </c>
      <c r="BY10" s="57">
        <f t="shared" si="0"/>
        <v>87.671232876712324</v>
      </c>
      <c r="BZ10" s="58">
        <f t="shared" si="1"/>
        <v>63</v>
      </c>
      <c r="CA10" s="123" t="s">
        <v>313</v>
      </c>
    </row>
    <row r="11" spans="1:80" s="49" customFormat="1" ht="62.25" customHeight="1">
      <c r="A11" s="129" t="s">
        <v>31</v>
      </c>
      <c r="B11" s="44" t="s">
        <v>32</v>
      </c>
      <c r="C11" s="60" t="s">
        <v>8</v>
      </c>
      <c r="D11" s="10" t="s">
        <v>33</v>
      </c>
      <c r="E11" s="41" t="s">
        <v>211</v>
      </c>
      <c r="F11" s="44" t="s">
        <v>314</v>
      </c>
      <c r="G11" s="44" t="s">
        <v>231</v>
      </c>
      <c r="H11" s="41" t="s">
        <v>212</v>
      </c>
      <c r="I11" s="41" t="s">
        <v>213</v>
      </c>
      <c r="J11" s="166" t="s">
        <v>263</v>
      </c>
      <c r="K11" s="42" t="s">
        <v>232</v>
      </c>
      <c r="L11" s="41" t="s">
        <v>211</v>
      </c>
      <c r="M11" s="10" t="s">
        <v>315</v>
      </c>
      <c r="N11" s="43" t="s">
        <v>316</v>
      </c>
      <c r="O11" s="12" t="s">
        <v>558</v>
      </c>
      <c r="P11" s="43" t="s">
        <v>316</v>
      </c>
      <c r="Q11" s="10" t="s">
        <v>267</v>
      </c>
      <c r="R11" s="11" t="s">
        <v>586</v>
      </c>
      <c r="S11" s="60" t="s">
        <v>8</v>
      </c>
      <c r="T11" s="60" t="s">
        <v>236</v>
      </c>
      <c r="U11" s="60" t="s">
        <v>317</v>
      </c>
      <c r="V11" s="46" t="s">
        <v>214</v>
      </c>
      <c r="W11" s="46"/>
      <c r="X11" s="149">
        <v>2010</v>
      </c>
      <c r="Y11" s="141"/>
      <c r="Z11" s="41" t="s">
        <v>216</v>
      </c>
      <c r="AA11" s="41" t="s">
        <v>217</v>
      </c>
      <c r="AB11" s="41" t="s">
        <v>267</v>
      </c>
      <c r="AC11" s="41" t="s">
        <v>218</v>
      </c>
      <c r="AD11" s="149" t="s">
        <v>524</v>
      </c>
      <c r="AE11" s="149" t="s">
        <v>461</v>
      </c>
      <c r="AF11" s="41" t="s">
        <v>220</v>
      </c>
      <c r="AG11" s="41" t="s">
        <v>221</v>
      </c>
      <c r="AH11" s="149" t="s">
        <v>525</v>
      </c>
      <c r="AI11" s="176" t="s">
        <v>482</v>
      </c>
      <c r="AJ11" s="177" t="s">
        <v>599</v>
      </c>
      <c r="AK11" s="149" t="s">
        <v>601</v>
      </c>
      <c r="AL11" s="149" t="s">
        <v>220</v>
      </c>
      <c r="AM11" s="149"/>
      <c r="AN11" s="150"/>
      <c r="AO11" s="149"/>
      <c r="AP11" s="41" t="s">
        <v>211</v>
      </c>
      <c r="AQ11" s="10" t="s">
        <v>222</v>
      </c>
      <c r="AR11" s="10" t="s">
        <v>318</v>
      </c>
      <c r="AS11" s="42">
        <v>300</v>
      </c>
      <c r="AT11" s="42">
        <v>20</v>
      </c>
      <c r="AU11" s="41" t="s">
        <v>223</v>
      </c>
      <c r="AV11" s="149" t="s">
        <v>531</v>
      </c>
      <c r="AW11" s="47">
        <v>0</v>
      </c>
      <c r="AX11" s="47">
        <v>0</v>
      </c>
      <c r="AY11" s="41" t="s">
        <v>224</v>
      </c>
      <c r="AZ11" s="46" t="s">
        <v>225</v>
      </c>
      <c r="BA11" s="54" t="s">
        <v>238</v>
      </c>
      <c r="BB11" s="41" t="s">
        <v>319</v>
      </c>
      <c r="BC11" s="41" t="s">
        <v>215</v>
      </c>
      <c r="BD11" s="43" t="s">
        <v>619</v>
      </c>
      <c r="BE11" s="128" t="s">
        <v>320</v>
      </c>
      <c r="BF11" s="41" t="s">
        <v>211</v>
      </c>
      <c r="BG11" s="41" t="s">
        <v>211</v>
      </c>
      <c r="BH11" s="41" t="s">
        <v>220</v>
      </c>
      <c r="BI11" s="41" t="s">
        <v>226</v>
      </c>
      <c r="BJ11" s="41" t="s">
        <v>211</v>
      </c>
      <c r="BK11" s="41" t="s">
        <v>215</v>
      </c>
      <c r="BL11" s="41" t="s">
        <v>215</v>
      </c>
      <c r="BM11" s="41" t="s">
        <v>227</v>
      </c>
      <c r="BN11" s="41" t="s">
        <v>228</v>
      </c>
      <c r="BO11" s="41" t="s">
        <v>211</v>
      </c>
      <c r="BP11" s="41" t="s">
        <v>215</v>
      </c>
      <c r="BQ11" s="41" t="s">
        <v>215</v>
      </c>
      <c r="BR11" s="41" t="s">
        <v>215</v>
      </c>
      <c r="BS11" s="41" t="s">
        <v>215</v>
      </c>
      <c r="BT11" s="41" t="s">
        <v>220</v>
      </c>
      <c r="BU11" s="53" t="s">
        <v>215</v>
      </c>
      <c r="BV11" s="41"/>
      <c r="BW11" s="41"/>
      <c r="BX11" s="41"/>
      <c r="BY11" s="57">
        <f t="shared" si="0"/>
        <v>89.041095890410958</v>
      </c>
      <c r="BZ11" s="58">
        <f t="shared" si="1"/>
        <v>64</v>
      </c>
      <c r="CA11" s="123" t="s">
        <v>245</v>
      </c>
    </row>
    <row r="12" spans="1:80" s="49" customFormat="1" ht="62.25" customHeight="1">
      <c r="A12" s="129" t="s">
        <v>34</v>
      </c>
      <c r="B12" s="44" t="s">
        <v>35</v>
      </c>
      <c r="C12" s="60" t="s">
        <v>8</v>
      </c>
      <c r="D12" s="10" t="s">
        <v>36</v>
      </c>
      <c r="E12" s="41" t="s">
        <v>211</v>
      </c>
      <c r="F12" s="44" t="s">
        <v>322</v>
      </c>
      <c r="G12" s="44" t="s">
        <v>262</v>
      </c>
      <c r="H12" s="41" t="s">
        <v>212</v>
      </c>
      <c r="I12" s="41" t="s">
        <v>213</v>
      </c>
      <c r="J12" s="167" t="s">
        <v>540</v>
      </c>
      <c r="K12" s="42" t="s">
        <v>232</v>
      </c>
      <c r="L12" s="41" t="s">
        <v>211</v>
      </c>
      <c r="M12" s="10" t="s">
        <v>323</v>
      </c>
      <c r="N12" s="43" t="s">
        <v>324</v>
      </c>
      <c r="O12" s="12" t="s">
        <v>308</v>
      </c>
      <c r="P12" s="43" t="s">
        <v>324</v>
      </c>
      <c r="Q12" s="10" t="s">
        <v>265</v>
      </c>
      <c r="R12" s="11" t="s">
        <v>581</v>
      </c>
      <c r="S12" s="60" t="s">
        <v>8</v>
      </c>
      <c r="T12" s="60" t="s">
        <v>236</v>
      </c>
      <c r="U12" s="144" t="s">
        <v>325</v>
      </c>
      <c r="V12" s="46" t="s">
        <v>214</v>
      </c>
      <c r="W12" s="46"/>
      <c r="X12" s="192">
        <v>40190</v>
      </c>
      <c r="Y12" s="141"/>
      <c r="Z12" s="41" t="s">
        <v>216</v>
      </c>
      <c r="AA12" s="41" t="s">
        <v>217</v>
      </c>
      <c r="AB12" s="41" t="s">
        <v>267</v>
      </c>
      <c r="AC12" s="41" t="s">
        <v>218</v>
      </c>
      <c r="AD12" s="149" t="s">
        <v>524</v>
      </c>
      <c r="AE12" s="149" t="s">
        <v>461</v>
      </c>
      <c r="AF12" s="41" t="s">
        <v>220</v>
      </c>
      <c r="AG12" s="41" t="s">
        <v>221</v>
      </c>
      <c r="AH12" s="149" t="s">
        <v>525</v>
      </c>
      <c r="AI12" s="176" t="s">
        <v>240</v>
      </c>
      <c r="AJ12" s="176" t="s">
        <v>291</v>
      </c>
      <c r="AK12" s="149" t="s">
        <v>601</v>
      </c>
      <c r="AL12" s="149" t="s">
        <v>220</v>
      </c>
      <c r="AM12" s="149"/>
      <c r="AN12" s="150" t="s">
        <v>540</v>
      </c>
      <c r="AO12" s="149"/>
      <c r="AP12" s="41" t="s">
        <v>211</v>
      </c>
      <c r="AQ12" s="10" t="s">
        <v>222</v>
      </c>
      <c r="AR12" s="10">
        <v>50</v>
      </c>
      <c r="AS12" s="42">
        <v>20</v>
      </c>
      <c r="AT12" s="42">
        <v>10</v>
      </c>
      <c r="AU12" s="41" t="s">
        <v>223</v>
      </c>
      <c r="AV12" s="149" t="s">
        <v>531</v>
      </c>
      <c r="AW12" s="47">
        <v>0</v>
      </c>
      <c r="AX12" s="47">
        <v>0</v>
      </c>
      <c r="AY12" s="41" t="s">
        <v>224</v>
      </c>
      <c r="AZ12" s="10" t="s">
        <v>238</v>
      </c>
      <c r="BA12" s="54" t="s">
        <v>238</v>
      </c>
      <c r="BB12" s="41"/>
      <c r="BC12" s="41" t="s">
        <v>215</v>
      </c>
      <c r="BD12" s="43" t="s">
        <v>620</v>
      </c>
      <c r="BE12" s="196" t="s">
        <v>621</v>
      </c>
      <c r="BF12" s="41" t="s">
        <v>211</v>
      </c>
      <c r="BG12" s="41" t="s">
        <v>211</v>
      </c>
      <c r="BH12" s="41" t="s">
        <v>220</v>
      </c>
      <c r="BI12" s="41" t="s">
        <v>226</v>
      </c>
      <c r="BJ12" s="41" t="s">
        <v>211</v>
      </c>
      <c r="BK12" s="41" t="s">
        <v>215</v>
      </c>
      <c r="BL12" s="41" t="s">
        <v>215</v>
      </c>
      <c r="BM12" s="41" t="s">
        <v>227</v>
      </c>
      <c r="BN12" s="41" t="s">
        <v>228</v>
      </c>
      <c r="BO12" s="41" t="s">
        <v>211</v>
      </c>
      <c r="BP12" s="41">
        <v>2</v>
      </c>
      <c r="BQ12" s="41">
        <v>3</v>
      </c>
      <c r="BR12" s="41">
        <v>0</v>
      </c>
      <c r="BS12" s="41" t="s">
        <v>326</v>
      </c>
      <c r="BT12" s="41"/>
      <c r="BU12" s="53"/>
      <c r="BV12" s="41"/>
      <c r="BW12" s="41"/>
      <c r="BX12" s="41"/>
      <c r="BY12" s="57">
        <f t="shared" si="0"/>
        <v>86.301369863013704</v>
      </c>
      <c r="BZ12" s="58">
        <f t="shared" si="1"/>
        <v>62</v>
      </c>
      <c r="CA12" s="123" t="s">
        <v>270</v>
      </c>
    </row>
    <row r="13" spans="1:80" s="49" customFormat="1" ht="62.25" customHeight="1">
      <c r="A13" s="129" t="s">
        <v>37</v>
      </c>
      <c r="B13" s="44" t="s">
        <v>38</v>
      </c>
      <c r="C13" s="60" t="s">
        <v>8</v>
      </c>
      <c r="D13" s="10" t="s">
        <v>39</v>
      </c>
      <c r="E13" s="41" t="s">
        <v>211</v>
      </c>
      <c r="F13" s="44" t="s">
        <v>327</v>
      </c>
      <c r="G13" s="44" t="s">
        <v>231</v>
      </c>
      <c r="H13" s="41" t="s">
        <v>212</v>
      </c>
      <c r="I13" s="41" t="s">
        <v>213</v>
      </c>
      <c r="J13" s="166" t="s">
        <v>328</v>
      </c>
      <c r="K13" s="42" t="s">
        <v>329</v>
      </c>
      <c r="L13" s="41" t="s">
        <v>211</v>
      </c>
      <c r="M13" s="10" t="s">
        <v>330</v>
      </c>
      <c r="N13" s="43" t="s">
        <v>330</v>
      </c>
      <c r="O13" s="12" t="s">
        <v>331</v>
      </c>
      <c r="P13" s="43" t="s">
        <v>330</v>
      </c>
      <c r="Q13" s="10" t="s">
        <v>299</v>
      </c>
      <c r="R13" s="11" t="s">
        <v>584</v>
      </c>
      <c r="S13" s="60" t="s">
        <v>8</v>
      </c>
      <c r="T13" s="60" t="s">
        <v>236</v>
      </c>
      <c r="U13" s="10" t="s">
        <v>332</v>
      </c>
      <c r="V13" s="46" t="s">
        <v>214</v>
      </c>
      <c r="W13" s="46"/>
      <c r="X13" s="149">
        <v>2019</v>
      </c>
      <c r="Y13" s="141"/>
      <c r="Z13" s="41" t="s">
        <v>216</v>
      </c>
      <c r="AA13" s="41" t="s">
        <v>217</v>
      </c>
      <c r="AB13" s="41" t="s">
        <v>301</v>
      </c>
      <c r="AC13" s="41" t="s">
        <v>218</v>
      </c>
      <c r="AD13" s="175" t="s">
        <v>458</v>
      </c>
      <c r="AE13" s="149" t="s">
        <v>342</v>
      </c>
      <c r="AF13" s="41" t="s">
        <v>220</v>
      </c>
      <c r="AG13" s="41" t="s">
        <v>309</v>
      </c>
      <c r="AH13" s="149" t="s">
        <v>525</v>
      </c>
      <c r="AI13" s="41" t="s">
        <v>215</v>
      </c>
      <c r="AJ13" s="41" t="s">
        <v>215</v>
      </c>
      <c r="AK13" s="149" t="s">
        <v>601</v>
      </c>
      <c r="AL13" s="149" t="s">
        <v>220</v>
      </c>
      <c r="AM13" s="149"/>
      <c r="AN13" s="150"/>
      <c r="AO13" s="149"/>
      <c r="AP13" s="41" t="s">
        <v>211</v>
      </c>
      <c r="AQ13" s="10" t="s">
        <v>222</v>
      </c>
      <c r="AR13" s="10">
        <v>50</v>
      </c>
      <c r="AS13" s="42">
        <v>20</v>
      </c>
      <c r="AT13" s="42">
        <v>5</v>
      </c>
      <c r="AU13" s="41" t="s">
        <v>223</v>
      </c>
      <c r="AV13" s="149" t="s">
        <v>531</v>
      </c>
      <c r="AW13" s="47">
        <v>0</v>
      </c>
      <c r="AX13" s="47">
        <v>0</v>
      </c>
      <c r="AY13" s="41" t="s">
        <v>224</v>
      </c>
      <c r="AZ13" s="46" t="s">
        <v>225</v>
      </c>
      <c r="BA13" s="54" t="s">
        <v>238</v>
      </c>
      <c r="BB13" s="41" t="s">
        <v>333</v>
      </c>
      <c r="BC13" s="41" t="s">
        <v>220</v>
      </c>
      <c r="BD13" s="43" t="s">
        <v>617</v>
      </c>
      <c r="BE13" s="43" t="s">
        <v>617</v>
      </c>
      <c r="BF13" s="41" t="s">
        <v>211</v>
      </c>
      <c r="BG13" s="41" t="s">
        <v>211</v>
      </c>
      <c r="BH13" s="41" t="s">
        <v>220</v>
      </c>
      <c r="BI13" s="41" t="s">
        <v>226</v>
      </c>
      <c r="BJ13" s="41" t="s">
        <v>211</v>
      </c>
      <c r="BK13" s="41" t="s">
        <v>215</v>
      </c>
      <c r="BL13" s="41" t="s">
        <v>215</v>
      </c>
      <c r="BM13" s="41" t="s">
        <v>334</v>
      </c>
      <c r="BN13" s="41" t="s">
        <v>228</v>
      </c>
      <c r="BO13" s="41" t="s">
        <v>211</v>
      </c>
      <c r="BP13" s="41">
        <v>0</v>
      </c>
      <c r="BQ13" s="41">
        <v>0</v>
      </c>
      <c r="BR13" s="41">
        <v>0</v>
      </c>
      <c r="BS13" s="41" t="s">
        <v>335</v>
      </c>
      <c r="BT13" s="41"/>
      <c r="BU13" s="53"/>
      <c r="BV13" s="41"/>
      <c r="BW13" s="41"/>
      <c r="BX13" s="41"/>
      <c r="BY13" s="57">
        <f t="shared" si="0"/>
        <v>86.301369863013704</v>
      </c>
      <c r="BZ13" s="58">
        <f t="shared" si="1"/>
        <v>62</v>
      </c>
      <c r="CA13" s="123" t="s">
        <v>299</v>
      </c>
    </row>
    <row r="14" spans="1:80" s="49" customFormat="1" ht="62.25" customHeight="1">
      <c r="A14" s="129" t="s">
        <v>40</v>
      </c>
      <c r="B14" s="44" t="s">
        <v>41</v>
      </c>
      <c r="C14" s="60" t="s">
        <v>42</v>
      </c>
      <c r="D14" s="10" t="s">
        <v>43</v>
      </c>
      <c r="E14" s="41" t="s">
        <v>211</v>
      </c>
      <c r="F14" s="44" t="s">
        <v>336</v>
      </c>
      <c r="G14" s="44" t="s">
        <v>262</v>
      </c>
      <c r="H14" s="68" t="s">
        <v>465</v>
      </c>
      <c r="I14" s="41" t="s">
        <v>213</v>
      </c>
      <c r="J14" s="169" t="s">
        <v>337</v>
      </c>
      <c r="K14" s="42" t="s">
        <v>225</v>
      </c>
      <c r="L14" s="41" t="s">
        <v>211</v>
      </c>
      <c r="M14" s="10" t="s">
        <v>338</v>
      </c>
      <c r="N14" s="43" t="s">
        <v>339</v>
      </c>
      <c r="O14" s="12" t="s">
        <v>340</v>
      </c>
      <c r="P14" s="43" t="s">
        <v>339</v>
      </c>
      <c r="Q14" s="10" t="s">
        <v>341</v>
      </c>
      <c r="R14" s="174" t="s">
        <v>587</v>
      </c>
      <c r="S14" s="60" t="s">
        <v>42</v>
      </c>
      <c r="T14" s="60" t="s">
        <v>236</v>
      </c>
      <c r="U14" s="149">
        <v>6.5</v>
      </c>
      <c r="V14" s="46" t="s">
        <v>214</v>
      </c>
      <c r="W14" s="46"/>
      <c r="X14" s="149">
        <v>2010</v>
      </c>
      <c r="Y14" s="45"/>
      <c r="Z14" s="41" t="s">
        <v>289</v>
      </c>
      <c r="AA14" s="41" t="s">
        <v>217</v>
      </c>
      <c r="AB14" s="41" t="s">
        <v>267</v>
      </c>
      <c r="AC14" s="41" t="s">
        <v>218</v>
      </c>
      <c r="AD14" s="149" t="s">
        <v>524</v>
      </c>
      <c r="AE14" s="149" t="s">
        <v>342</v>
      </c>
      <c r="AF14" s="41" t="s">
        <v>220</v>
      </c>
      <c r="AG14" s="41" t="s">
        <v>290</v>
      </c>
      <c r="AH14" s="149" t="s">
        <v>459</v>
      </c>
      <c r="AI14" s="176" t="s">
        <v>239</v>
      </c>
      <c r="AJ14" s="176" t="s">
        <v>482</v>
      </c>
      <c r="AK14" s="149" t="s">
        <v>601</v>
      </c>
      <c r="AL14" s="149" t="s">
        <v>211</v>
      </c>
      <c r="AM14" s="149" t="s">
        <v>530</v>
      </c>
      <c r="AN14" s="150" t="s">
        <v>541</v>
      </c>
      <c r="AO14" s="149" t="s">
        <v>548</v>
      </c>
      <c r="AP14" s="41" t="s">
        <v>211</v>
      </c>
      <c r="AQ14" s="10" t="s">
        <v>222</v>
      </c>
      <c r="AR14" s="10">
        <v>3250</v>
      </c>
      <c r="AS14" s="42">
        <v>3000</v>
      </c>
      <c r="AT14" s="42">
        <v>500</v>
      </c>
      <c r="AU14" s="41" t="s">
        <v>223</v>
      </c>
      <c r="AV14" s="149" t="s">
        <v>532</v>
      </c>
      <c r="AW14" s="47">
        <v>0</v>
      </c>
      <c r="AX14" s="47">
        <v>0</v>
      </c>
      <c r="AY14" s="41" t="s">
        <v>224</v>
      </c>
      <c r="AZ14" s="46" t="s">
        <v>225</v>
      </c>
      <c r="BA14" s="54" t="s">
        <v>238</v>
      </c>
      <c r="BB14" s="138" t="s">
        <v>343</v>
      </c>
      <c r="BC14" s="138" t="s">
        <v>343</v>
      </c>
      <c r="BD14" s="43" t="s">
        <v>622</v>
      </c>
      <c r="BE14" s="128" t="s">
        <v>623</v>
      </c>
      <c r="BF14" s="41" t="s">
        <v>211</v>
      </c>
      <c r="BG14" s="41" t="s">
        <v>211</v>
      </c>
      <c r="BH14" s="41" t="s">
        <v>220</v>
      </c>
      <c r="BI14" s="41" t="s">
        <v>226</v>
      </c>
      <c r="BJ14" s="41" t="s">
        <v>211</v>
      </c>
      <c r="BK14" s="41" t="s">
        <v>215</v>
      </c>
      <c r="BL14" s="41" t="s">
        <v>215</v>
      </c>
      <c r="BM14" s="41" t="s">
        <v>344</v>
      </c>
      <c r="BN14" s="41" t="s">
        <v>228</v>
      </c>
      <c r="BO14" s="41" t="s">
        <v>211</v>
      </c>
      <c r="BP14" s="41">
        <v>150</v>
      </c>
      <c r="BQ14" s="137" t="s">
        <v>345</v>
      </c>
      <c r="BR14" s="41">
        <v>0</v>
      </c>
      <c r="BS14" s="41" t="s">
        <v>346</v>
      </c>
      <c r="BT14" s="41" t="s">
        <v>211</v>
      </c>
      <c r="BU14" s="53"/>
      <c r="BV14" s="41"/>
      <c r="BW14" s="41"/>
      <c r="BX14" s="41"/>
      <c r="BY14" s="57">
        <f t="shared" si="0"/>
        <v>91.780821917808225</v>
      </c>
      <c r="BZ14" s="58">
        <f t="shared" si="1"/>
        <v>66</v>
      </c>
      <c r="CA14" s="123" t="s">
        <v>299</v>
      </c>
    </row>
    <row r="15" spans="1:80" s="49" customFormat="1" ht="62.25" customHeight="1">
      <c r="A15" s="129" t="s">
        <v>606</v>
      </c>
      <c r="B15" s="44" t="s">
        <v>44</v>
      </c>
      <c r="C15" s="60" t="s">
        <v>8</v>
      </c>
      <c r="D15" s="10" t="s">
        <v>45</v>
      </c>
      <c r="E15" s="41" t="s">
        <v>211</v>
      </c>
      <c r="F15" s="44" t="s">
        <v>347</v>
      </c>
      <c r="G15" s="44" t="s">
        <v>262</v>
      </c>
      <c r="H15" s="41" t="s">
        <v>212</v>
      </c>
      <c r="I15" s="41" t="s">
        <v>213</v>
      </c>
      <c r="J15" s="167" t="s">
        <v>542</v>
      </c>
      <c r="K15" s="42" t="s">
        <v>232</v>
      </c>
      <c r="L15" s="41" t="s">
        <v>211</v>
      </c>
      <c r="M15" s="41" t="s">
        <v>273</v>
      </c>
      <c r="N15" s="43" t="s">
        <v>348</v>
      </c>
      <c r="O15" s="12" t="s">
        <v>321</v>
      </c>
      <c r="P15" s="43" t="s">
        <v>348</v>
      </c>
      <c r="Q15" s="10" t="s">
        <v>267</v>
      </c>
      <c r="R15" s="174" t="s">
        <v>588</v>
      </c>
      <c r="S15" s="60" t="s">
        <v>8</v>
      </c>
      <c r="T15" s="60" t="s">
        <v>236</v>
      </c>
      <c r="U15" s="10" t="s">
        <v>215</v>
      </c>
      <c r="V15" s="46" t="s">
        <v>214</v>
      </c>
      <c r="W15" s="46"/>
      <c r="X15" s="149">
        <v>2010</v>
      </c>
      <c r="Y15" s="141"/>
      <c r="Z15" s="41" t="s">
        <v>216</v>
      </c>
      <c r="AA15" s="41" t="s">
        <v>217</v>
      </c>
      <c r="AB15" s="41" t="s">
        <v>267</v>
      </c>
      <c r="AC15" s="41" t="s">
        <v>218</v>
      </c>
      <c r="AD15" s="149" t="s">
        <v>524</v>
      </c>
      <c r="AE15" s="149" t="s">
        <v>461</v>
      </c>
      <c r="AF15" s="41" t="s">
        <v>220</v>
      </c>
      <c r="AG15" s="41" t="s">
        <v>309</v>
      </c>
      <c r="AH15" s="149" t="s">
        <v>525</v>
      </c>
      <c r="AI15" s="41" t="s">
        <v>240</v>
      </c>
      <c r="AJ15" s="41" t="s">
        <v>240</v>
      </c>
      <c r="AK15" s="149" t="s">
        <v>601</v>
      </c>
      <c r="AL15" s="149" t="s">
        <v>220</v>
      </c>
      <c r="AM15" s="149"/>
      <c r="AN15" s="150" t="s">
        <v>542</v>
      </c>
      <c r="AO15" s="149"/>
      <c r="AP15" s="41" t="s">
        <v>211</v>
      </c>
      <c r="AQ15" s="10" t="s">
        <v>222</v>
      </c>
      <c r="AR15" s="10">
        <v>50</v>
      </c>
      <c r="AS15" s="42">
        <v>5</v>
      </c>
      <c r="AT15" s="42">
        <v>1</v>
      </c>
      <c r="AU15" s="41" t="s">
        <v>223</v>
      </c>
      <c r="AV15" s="149" t="s">
        <v>532</v>
      </c>
      <c r="AW15" s="47">
        <v>0</v>
      </c>
      <c r="AX15" s="47">
        <v>0</v>
      </c>
      <c r="AY15" s="41" t="s">
        <v>224</v>
      </c>
      <c r="AZ15" s="46" t="s">
        <v>303</v>
      </c>
      <c r="BA15" s="54" t="s">
        <v>303</v>
      </c>
      <c r="BB15" s="41"/>
      <c r="BC15" s="41" t="s">
        <v>215</v>
      </c>
      <c r="BD15" s="43" t="s">
        <v>624</v>
      </c>
      <c r="BE15" s="128" t="s">
        <v>242</v>
      </c>
      <c r="BF15" s="41" t="s">
        <v>211</v>
      </c>
      <c r="BG15" s="41" t="s">
        <v>211</v>
      </c>
      <c r="BH15" s="41" t="s">
        <v>220</v>
      </c>
      <c r="BI15" s="41" t="s">
        <v>226</v>
      </c>
      <c r="BJ15" s="41" t="s">
        <v>211</v>
      </c>
      <c r="BK15" s="41" t="s">
        <v>349</v>
      </c>
      <c r="BL15" s="41" t="s">
        <v>215</v>
      </c>
      <c r="BM15" s="41" t="s">
        <v>334</v>
      </c>
      <c r="BN15" s="41" t="s">
        <v>228</v>
      </c>
      <c r="BO15" s="41" t="s">
        <v>211</v>
      </c>
      <c r="BP15" s="41">
        <v>0</v>
      </c>
      <c r="BQ15" s="41">
        <v>0</v>
      </c>
      <c r="BR15" s="41">
        <v>0</v>
      </c>
      <c r="BS15" s="41">
        <v>0</v>
      </c>
      <c r="BT15" s="41"/>
      <c r="BU15" s="53"/>
      <c r="BV15" s="41"/>
      <c r="BW15" s="41"/>
      <c r="BX15" s="41"/>
      <c r="BY15" s="57">
        <f t="shared" si="0"/>
        <v>86.301369863013704</v>
      </c>
      <c r="BZ15" s="58">
        <f t="shared" si="1"/>
        <v>62</v>
      </c>
      <c r="CA15" s="123" t="s">
        <v>313</v>
      </c>
    </row>
    <row r="16" spans="1:80" s="49" customFormat="1" ht="62.25" customHeight="1">
      <c r="A16" s="129" t="s">
        <v>46</v>
      </c>
      <c r="B16" s="44" t="s">
        <v>350</v>
      </c>
      <c r="C16" s="60" t="s">
        <v>8</v>
      </c>
      <c r="D16" s="10" t="s">
        <v>47</v>
      </c>
      <c r="E16" s="41" t="s">
        <v>211</v>
      </c>
      <c r="F16" s="44" t="s">
        <v>351</v>
      </c>
      <c r="G16" s="44" t="s">
        <v>262</v>
      </c>
      <c r="H16" s="41" t="s">
        <v>212</v>
      </c>
      <c r="I16" s="41" t="s">
        <v>213</v>
      </c>
      <c r="J16" s="167" t="s">
        <v>543</v>
      </c>
      <c r="K16" s="42" t="s">
        <v>353</v>
      </c>
      <c r="L16" s="41" t="s">
        <v>211</v>
      </c>
      <c r="M16" s="41" t="s">
        <v>354</v>
      </c>
      <c r="N16" s="43" t="s">
        <v>355</v>
      </c>
      <c r="O16" s="12" t="s">
        <v>559</v>
      </c>
      <c r="P16" s="43" t="s">
        <v>355</v>
      </c>
      <c r="Q16" s="10" t="s">
        <v>254</v>
      </c>
      <c r="R16" s="11" t="s">
        <v>589</v>
      </c>
      <c r="S16" s="60" t="s">
        <v>8</v>
      </c>
      <c r="T16" s="10" t="s">
        <v>254</v>
      </c>
      <c r="U16" s="183">
        <v>2.46</v>
      </c>
      <c r="V16" s="46" t="s">
        <v>214</v>
      </c>
      <c r="W16" s="46"/>
      <c r="X16" s="163">
        <v>42917</v>
      </c>
      <c r="Y16" s="141"/>
      <c r="Z16" s="41" t="s">
        <v>277</v>
      </c>
      <c r="AA16" s="41" t="s">
        <v>217</v>
      </c>
      <c r="AB16" s="41" t="s">
        <v>357</v>
      </c>
      <c r="AC16" s="41" t="s">
        <v>218</v>
      </c>
      <c r="AD16" s="149" t="s">
        <v>524</v>
      </c>
      <c r="AE16" s="149" t="s">
        <v>461</v>
      </c>
      <c r="AF16" s="41" t="s">
        <v>220</v>
      </c>
      <c r="AG16" s="41" t="s">
        <v>221</v>
      </c>
      <c r="AH16" s="149" t="s">
        <v>525</v>
      </c>
      <c r="AI16" s="178" t="s">
        <v>528</v>
      </c>
      <c r="AJ16" s="178" t="s">
        <v>529</v>
      </c>
      <c r="AK16" s="149" t="s">
        <v>601</v>
      </c>
      <c r="AL16" s="149" t="s">
        <v>211</v>
      </c>
      <c r="AM16" s="149" t="s">
        <v>530</v>
      </c>
      <c r="AN16" s="150" t="s">
        <v>543</v>
      </c>
      <c r="AO16" s="149" t="s">
        <v>549</v>
      </c>
      <c r="AP16" s="41" t="s">
        <v>211</v>
      </c>
      <c r="AQ16" s="10" t="s">
        <v>222</v>
      </c>
      <c r="AR16" s="10">
        <v>2400</v>
      </c>
      <c r="AS16" s="10">
        <v>2400</v>
      </c>
      <c r="AT16" s="10">
        <v>2400</v>
      </c>
      <c r="AU16" s="41" t="s">
        <v>223</v>
      </c>
      <c r="AV16" s="149" t="s">
        <v>211</v>
      </c>
      <c r="AW16" s="47">
        <v>800000</v>
      </c>
      <c r="AX16" s="47">
        <v>0</v>
      </c>
      <c r="AY16" s="41" t="s">
        <v>224</v>
      </c>
      <c r="AZ16" s="46" t="s">
        <v>238</v>
      </c>
      <c r="BA16" s="54" t="s">
        <v>238</v>
      </c>
      <c r="BB16" s="41" t="s">
        <v>358</v>
      </c>
      <c r="BC16" s="41">
        <v>2020</v>
      </c>
      <c r="BD16" s="43" t="s">
        <v>625</v>
      </c>
      <c r="BE16" s="128" t="s">
        <v>626</v>
      </c>
      <c r="BF16" s="41" t="s">
        <v>211</v>
      </c>
      <c r="BG16" s="41" t="s">
        <v>211</v>
      </c>
      <c r="BH16" s="41" t="s">
        <v>220</v>
      </c>
      <c r="BI16" s="41" t="s">
        <v>226</v>
      </c>
      <c r="BJ16" s="41" t="s">
        <v>211</v>
      </c>
      <c r="BK16" s="41" t="s">
        <v>215</v>
      </c>
      <c r="BL16" s="41" t="s">
        <v>215</v>
      </c>
      <c r="BM16" s="41" t="s">
        <v>227</v>
      </c>
      <c r="BN16" s="41" t="s">
        <v>228</v>
      </c>
      <c r="BO16" s="41" t="s">
        <v>211</v>
      </c>
      <c r="BP16" s="41">
        <v>10</v>
      </c>
      <c r="BQ16" s="41">
        <v>10</v>
      </c>
      <c r="BR16" s="41">
        <v>50</v>
      </c>
      <c r="BS16" s="41" t="s">
        <v>258</v>
      </c>
      <c r="BT16" s="41" t="s">
        <v>211</v>
      </c>
      <c r="BU16" s="53" t="s">
        <v>359</v>
      </c>
      <c r="BV16" s="41"/>
      <c r="BW16" s="41"/>
      <c r="BX16" s="41"/>
      <c r="BY16" s="57">
        <f t="shared" si="0"/>
        <v>93.150684931506845</v>
      </c>
      <c r="BZ16" s="58">
        <f t="shared" si="1"/>
        <v>67</v>
      </c>
      <c r="CA16" s="123" t="s">
        <v>260</v>
      </c>
    </row>
    <row r="17" spans="1:79" s="49" customFormat="1" ht="62.25" customHeight="1">
      <c r="A17" s="129" t="s">
        <v>48</v>
      </c>
      <c r="B17" s="44" t="s">
        <v>49</v>
      </c>
      <c r="C17" s="60" t="s">
        <v>42</v>
      </c>
      <c r="D17" s="10" t="s">
        <v>50</v>
      </c>
      <c r="E17" s="41" t="s">
        <v>211</v>
      </c>
      <c r="F17" s="44" t="s">
        <v>360</v>
      </c>
      <c r="G17" s="44" t="s">
        <v>262</v>
      </c>
      <c r="H17" s="68" t="s">
        <v>465</v>
      </c>
      <c r="I17" s="69" t="s">
        <v>501</v>
      </c>
      <c r="J17" s="166" t="s">
        <v>337</v>
      </c>
      <c r="K17" s="42" t="s">
        <v>225</v>
      </c>
      <c r="L17" s="41" t="s">
        <v>211</v>
      </c>
      <c r="M17" s="10"/>
      <c r="N17" s="43" t="s">
        <v>361</v>
      </c>
      <c r="O17" s="12" t="s">
        <v>560</v>
      </c>
      <c r="P17" s="43" t="s">
        <v>361</v>
      </c>
      <c r="Q17" s="10"/>
      <c r="R17" s="172" t="s">
        <v>590</v>
      </c>
      <c r="S17" s="60" t="s">
        <v>42</v>
      </c>
      <c r="T17" s="60" t="s">
        <v>236</v>
      </c>
      <c r="U17" s="10" t="s">
        <v>516</v>
      </c>
      <c r="V17" s="46" t="s">
        <v>214</v>
      </c>
      <c r="W17" s="46"/>
      <c r="X17" s="165" t="s">
        <v>517</v>
      </c>
      <c r="Y17" s="45"/>
      <c r="Z17" s="41" t="s">
        <v>277</v>
      </c>
      <c r="AA17" s="41" t="s">
        <v>217</v>
      </c>
      <c r="AB17" s="41" t="s">
        <v>267</v>
      </c>
      <c r="AC17" s="41" t="s">
        <v>218</v>
      </c>
      <c r="AD17" s="149" t="s">
        <v>524</v>
      </c>
      <c r="AE17" s="149" t="s">
        <v>342</v>
      </c>
      <c r="AF17" s="41" t="s">
        <v>220</v>
      </c>
      <c r="AG17" s="41" t="s">
        <v>221</v>
      </c>
      <c r="AH17" s="149" t="s">
        <v>459</v>
      </c>
      <c r="AI17" s="176" t="s">
        <v>239</v>
      </c>
      <c r="AJ17" s="177" t="s">
        <v>291</v>
      </c>
      <c r="AK17" s="149" t="s">
        <v>601</v>
      </c>
      <c r="AL17" s="149" t="s">
        <v>211</v>
      </c>
      <c r="AM17" s="149" t="s">
        <v>530</v>
      </c>
      <c r="AN17" s="150" t="s">
        <v>541</v>
      </c>
      <c r="AO17" s="149" t="s">
        <v>547</v>
      </c>
      <c r="AP17" s="41" t="s">
        <v>211</v>
      </c>
      <c r="AQ17" s="10" t="s">
        <v>222</v>
      </c>
      <c r="AR17" s="10">
        <v>2500</v>
      </c>
      <c r="AS17" s="42">
        <v>500</v>
      </c>
      <c r="AT17" s="42">
        <v>100</v>
      </c>
      <c r="AU17" s="41" t="s">
        <v>223</v>
      </c>
      <c r="AV17" s="149" t="s">
        <v>211</v>
      </c>
      <c r="AW17" s="47">
        <v>0</v>
      </c>
      <c r="AX17" s="47">
        <v>0</v>
      </c>
      <c r="AY17" s="41" t="s">
        <v>224</v>
      </c>
      <c r="AZ17" s="46" t="s">
        <v>225</v>
      </c>
      <c r="BA17" s="54" t="s">
        <v>238</v>
      </c>
      <c r="BB17" s="41"/>
      <c r="BC17" s="41"/>
      <c r="BD17" s="43"/>
      <c r="BE17" s="128"/>
      <c r="BF17" s="41" t="s">
        <v>211</v>
      </c>
      <c r="BG17" s="41" t="s">
        <v>211</v>
      </c>
      <c r="BH17" s="41" t="s">
        <v>220</v>
      </c>
      <c r="BI17" s="41" t="s">
        <v>226</v>
      </c>
      <c r="BJ17" s="41" t="s">
        <v>211</v>
      </c>
      <c r="BK17" s="41" t="s">
        <v>215</v>
      </c>
      <c r="BL17" s="41" t="s">
        <v>215</v>
      </c>
      <c r="BM17" s="41" t="s">
        <v>362</v>
      </c>
      <c r="BN17" s="41" t="s">
        <v>228</v>
      </c>
      <c r="BO17" s="41" t="s">
        <v>211</v>
      </c>
      <c r="BP17" s="41"/>
      <c r="BQ17" s="41"/>
      <c r="BR17" s="41"/>
      <c r="BS17" s="41"/>
      <c r="BT17" s="41"/>
      <c r="BU17" s="41"/>
      <c r="BV17" s="41"/>
      <c r="BW17" s="41"/>
      <c r="BX17" s="41"/>
      <c r="BY17" s="57">
        <f t="shared" si="0"/>
        <v>76.712328767123282</v>
      </c>
      <c r="BZ17" s="58">
        <f t="shared" si="1"/>
        <v>55</v>
      </c>
      <c r="CA17" s="123" t="s">
        <v>363</v>
      </c>
    </row>
    <row r="18" spans="1:79" s="49" customFormat="1" ht="62.25" customHeight="1">
      <c r="A18" s="129" t="s">
        <v>51</v>
      </c>
      <c r="B18" s="44" t="s">
        <v>52</v>
      </c>
      <c r="C18" s="60" t="s">
        <v>8</v>
      </c>
      <c r="D18" s="10" t="s">
        <v>53</v>
      </c>
      <c r="E18" s="41" t="s">
        <v>211</v>
      </c>
      <c r="F18" s="44" t="s">
        <v>364</v>
      </c>
      <c r="G18" s="44" t="s">
        <v>262</v>
      </c>
      <c r="H18" s="41" t="s">
        <v>212</v>
      </c>
      <c r="I18" s="41" t="s">
        <v>213</v>
      </c>
      <c r="J18" s="167" t="s">
        <v>544</v>
      </c>
      <c r="K18" s="42" t="s">
        <v>232</v>
      </c>
      <c r="L18" s="41" t="s">
        <v>211</v>
      </c>
      <c r="M18" s="145" t="s">
        <v>273</v>
      </c>
      <c r="N18" s="43" t="s">
        <v>324</v>
      </c>
      <c r="O18" s="12" t="s">
        <v>561</v>
      </c>
      <c r="P18" s="43" t="s">
        <v>324</v>
      </c>
      <c r="Q18" s="10" t="s">
        <v>275</v>
      </c>
      <c r="R18" s="11" t="s">
        <v>591</v>
      </c>
      <c r="S18" s="60" t="s">
        <v>8</v>
      </c>
      <c r="T18" s="60" t="s">
        <v>236</v>
      </c>
      <c r="U18" s="10" t="s">
        <v>215</v>
      </c>
      <c r="V18" s="46" t="s">
        <v>214</v>
      </c>
      <c r="W18" s="46"/>
      <c r="X18" s="163" t="s">
        <v>215</v>
      </c>
      <c r="Y18" s="141"/>
      <c r="Z18" s="41" t="s">
        <v>277</v>
      </c>
      <c r="AA18" s="41" t="s">
        <v>217</v>
      </c>
      <c r="AB18" s="41" t="s">
        <v>267</v>
      </c>
      <c r="AC18" s="41" t="s">
        <v>218</v>
      </c>
      <c r="AD18" s="149" t="s">
        <v>524</v>
      </c>
      <c r="AE18" s="149" t="s">
        <v>461</v>
      </c>
      <c r="AF18" s="41" t="s">
        <v>220</v>
      </c>
      <c r="AG18" s="41" t="s">
        <v>290</v>
      </c>
      <c r="AH18" s="149" t="s">
        <v>525</v>
      </c>
      <c r="AI18" s="176" t="s">
        <v>240</v>
      </c>
      <c r="AJ18" s="176" t="s">
        <v>291</v>
      </c>
      <c r="AK18" s="149" t="s">
        <v>601</v>
      </c>
      <c r="AL18" s="149" t="s">
        <v>220</v>
      </c>
      <c r="AM18" s="149"/>
      <c r="AN18" s="150" t="s">
        <v>544</v>
      </c>
      <c r="AO18" s="149"/>
      <c r="AP18" s="41" t="s">
        <v>211</v>
      </c>
      <c r="AQ18" s="10" t="s">
        <v>222</v>
      </c>
      <c r="AR18" s="10" t="s">
        <v>365</v>
      </c>
      <c r="AS18" s="42">
        <v>400</v>
      </c>
      <c r="AT18" s="42">
        <v>50</v>
      </c>
      <c r="AU18" s="41" t="s">
        <v>279</v>
      </c>
      <c r="AV18" s="149" t="s">
        <v>532</v>
      </c>
      <c r="AW18" s="47">
        <v>0</v>
      </c>
      <c r="AX18" s="47">
        <v>0</v>
      </c>
      <c r="AY18" s="41" t="s">
        <v>224</v>
      </c>
      <c r="AZ18" s="46" t="s">
        <v>225</v>
      </c>
      <c r="BA18" s="54" t="s">
        <v>238</v>
      </c>
      <c r="BB18" s="41" t="s">
        <v>280</v>
      </c>
      <c r="BC18" s="41" t="s">
        <v>366</v>
      </c>
      <c r="BD18" s="43" t="s">
        <v>627</v>
      </c>
      <c r="BE18" s="128" t="s">
        <v>628</v>
      </c>
      <c r="BF18" s="41" t="s">
        <v>211</v>
      </c>
      <c r="BG18" s="41" t="s">
        <v>211</v>
      </c>
      <c r="BH18" s="41" t="s">
        <v>220</v>
      </c>
      <c r="BI18" s="41"/>
      <c r="BJ18" s="41"/>
      <c r="BK18" s="41"/>
      <c r="BL18" s="41"/>
      <c r="BM18" s="41">
        <v>0</v>
      </c>
      <c r="BN18" s="41" t="s">
        <v>228</v>
      </c>
      <c r="BO18" s="41" t="s">
        <v>211</v>
      </c>
      <c r="BP18" s="41">
        <v>0</v>
      </c>
      <c r="BQ18" s="41">
        <v>0</v>
      </c>
      <c r="BR18" s="41">
        <v>0</v>
      </c>
      <c r="BS18" s="41">
        <v>0</v>
      </c>
      <c r="BT18" s="41"/>
      <c r="BU18" s="53"/>
      <c r="BV18" s="41"/>
      <c r="BW18" s="41"/>
      <c r="BX18" s="41"/>
      <c r="BY18" s="57">
        <f t="shared" si="0"/>
        <v>82.191780821917803</v>
      </c>
      <c r="BZ18" s="58">
        <f t="shared" si="1"/>
        <v>59</v>
      </c>
      <c r="CA18" s="123" t="s">
        <v>283</v>
      </c>
    </row>
    <row r="19" spans="1:79" s="49" customFormat="1" ht="62.25" customHeight="1">
      <c r="A19" s="129" t="s">
        <v>54</v>
      </c>
      <c r="B19" s="44" t="s">
        <v>367</v>
      </c>
      <c r="C19" s="60" t="s">
        <v>8</v>
      </c>
      <c r="D19" s="10" t="s">
        <v>55</v>
      </c>
      <c r="E19" s="41" t="s">
        <v>211</v>
      </c>
      <c r="F19" s="44" t="s">
        <v>368</v>
      </c>
      <c r="G19" s="44" t="s">
        <v>231</v>
      </c>
      <c r="H19" s="41" t="s">
        <v>212</v>
      </c>
      <c r="I19" s="41" t="s">
        <v>213</v>
      </c>
      <c r="J19" s="167" t="s">
        <v>545</v>
      </c>
      <c r="K19" s="42" t="s">
        <v>247</v>
      </c>
      <c r="L19" s="41" t="s">
        <v>211</v>
      </c>
      <c r="M19" s="10" t="s">
        <v>369</v>
      </c>
      <c r="N19" s="43" t="s">
        <v>370</v>
      </c>
      <c r="O19" s="12" t="s">
        <v>371</v>
      </c>
      <c r="P19" s="43" t="s">
        <v>370</v>
      </c>
      <c r="Q19" s="10" t="s">
        <v>235</v>
      </c>
      <c r="R19" s="173" t="s">
        <v>579</v>
      </c>
      <c r="S19" s="60" t="s">
        <v>8</v>
      </c>
      <c r="T19" s="60" t="s">
        <v>236</v>
      </c>
      <c r="U19" s="10" t="s">
        <v>372</v>
      </c>
      <c r="V19" s="46" t="s">
        <v>214</v>
      </c>
      <c r="W19" s="46"/>
      <c r="X19" s="164">
        <v>42583</v>
      </c>
      <c r="Y19" s="141"/>
      <c r="Z19" s="41" t="s">
        <v>277</v>
      </c>
      <c r="AA19" s="41" t="s">
        <v>217</v>
      </c>
      <c r="AB19" s="41" t="s">
        <v>373</v>
      </c>
      <c r="AC19" s="41" t="s">
        <v>218</v>
      </c>
      <c r="AD19" s="149" t="s">
        <v>524</v>
      </c>
      <c r="AE19" s="149" t="s">
        <v>461</v>
      </c>
      <c r="AF19" s="41" t="s">
        <v>220</v>
      </c>
      <c r="AG19" s="41" t="s">
        <v>221</v>
      </c>
      <c r="AH19" s="149" t="s">
        <v>525</v>
      </c>
      <c r="AI19" s="178" t="s">
        <v>527</v>
      </c>
      <c r="AJ19" s="178" t="s">
        <v>500</v>
      </c>
      <c r="AK19" s="149" t="s">
        <v>601</v>
      </c>
      <c r="AL19" s="149" t="s">
        <v>211</v>
      </c>
      <c r="AM19" s="149" t="s">
        <v>530</v>
      </c>
      <c r="AN19" s="150" t="s">
        <v>545</v>
      </c>
      <c r="AO19" s="149"/>
      <c r="AP19" s="41" t="s">
        <v>211</v>
      </c>
      <c r="AQ19" s="10" t="s">
        <v>222</v>
      </c>
      <c r="AR19" s="10">
        <v>8</v>
      </c>
      <c r="AS19" s="42">
        <v>10</v>
      </c>
      <c r="AT19" s="42">
        <v>2</v>
      </c>
      <c r="AU19" s="41" t="s">
        <v>223</v>
      </c>
      <c r="AV19" s="149" t="s">
        <v>532</v>
      </c>
      <c r="AW19" s="47">
        <v>100000</v>
      </c>
      <c r="AX19" s="47">
        <v>2000000</v>
      </c>
      <c r="AY19" s="41" t="s">
        <v>224</v>
      </c>
      <c r="AZ19" s="46" t="s">
        <v>225</v>
      </c>
      <c r="BA19" s="54" t="s">
        <v>238</v>
      </c>
      <c r="BB19" s="41"/>
      <c r="BC19" s="140">
        <v>43831</v>
      </c>
      <c r="BD19" s="43" t="s">
        <v>629</v>
      </c>
      <c r="BE19" s="128" t="s">
        <v>630</v>
      </c>
      <c r="BF19" s="41" t="s">
        <v>211</v>
      </c>
      <c r="BG19" s="41" t="s">
        <v>211</v>
      </c>
      <c r="BH19" s="41" t="s">
        <v>220</v>
      </c>
      <c r="BI19" s="41" t="s">
        <v>226</v>
      </c>
      <c r="BJ19" s="41" t="s">
        <v>211</v>
      </c>
      <c r="BK19" s="41" t="s">
        <v>215</v>
      </c>
      <c r="BL19" s="41" t="s">
        <v>215</v>
      </c>
      <c r="BM19" s="41" t="s">
        <v>227</v>
      </c>
      <c r="BN19" s="41" t="s">
        <v>228</v>
      </c>
      <c r="BO19" s="41" t="s">
        <v>211</v>
      </c>
      <c r="BP19" s="41">
        <v>0</v>
      </c>
      <c r="BQ19" s="41">
        <v>0</v>
      </c>
      <c r="BR19" s="41">
        <v>10</v>
      </c>
      <c r="BS19" s="41" t="s">
        <v>375</v>
      </c>
      <c r="BT19" s="41"/>
      <c r="BU19" s="53" t="s">
        <v>376</v>
      </c>
      <c r="BV19" s="41"/>
      <c r="BW19" s="41"/>
      <c r="BX19" s="41"/>
      <c r="BY19" s="57">
        <f t="shared" si="0"/>
        <v>89.041095890410958</v>
      </c>
      <c r="BZ19" s="58">
        <f t="shared" si="1"/>
        <v>64</v>
      </c>
      <c r="CA19" s="123" t="s">
        <v>245</v>
      </c>
    </row>
    <row r="20" spans="1:79" s="49" customFormat="1" ht="62.25" customHeight="1">
      <c r="A20" s="129" t="s">
        <v>56</v>
      </c>
      <c r="B20" s="44" t="s">
        <v>57</v>
      </c>
      <c r="C20" s="60" t="s">
        <v>8</v>
      </c>
      <c r="D20" s="10" t="s">
        <v>58</v>
      </c>
      <c r="E20" s="41" t="s">
        <v>211</v>
      </c>
      <c r="F20" s="44" t="s">
        <v>377</v>
      </c>
      <c r="G20" s="44" t="s">
        <v>262</v>
      </c>
      <c r="H20" s="41" t="s">
        <v>212</v>
      </c>
      <c r="I20" s="41" t="s">
        <v>213</v>
      </c>
      <c r="J20" s="166" t="s">
        <v>263</v>
      </c>
      <c r="K20" s="42" t="s">
        <v>232</v>
      </c>
      <c r="L20" s="41" t="s">
        <v>211</v>
      </c>
      <c r="M20" s="10" t="s">
        <v>288</v>
      </c>
      <c r="N20" s="43" t="s">
        <v>264</v>
      </c>
      <c r="O20" s="12" t="s">
        <v>556</v>
      </c>
      <c r="P20" s="43" t="s">
        <v>264</v>
      </c>
      <c r="Q20" s="10" t="s">
        <v>267</v>
      </c>
      <c r="R20" s="11" t="s">
        <v>583</v>
      </c>
      <c r="S20" s="60" t="s">
        <v>8</v>
      </c>
      <c r="T20" s="60" t="s">
        <v>267</v>
      </c>
      <c r="U20" s="149" t="s">
        <v>215</v>
      </c>
      <c r="V20" s="46" t="s">
        <v>214</v>
      </c>
      <c r="W20" s="46"/>
      <c r="X20" s="163">
        <v>43800</v>
      </c>
      <c r="Y20" s="141"/>
      <c r="Z20" s="41" t="s">
        <v>289</v>
      </c>
      <c r="AA20" s="41" t="s">
        <v>217</v>
      </c>
      <c r="AB20" s="41" t="s">
        <v>267</v>
      </c>
      <c r="AC20" s="41" t="s">
        <v>218</v>
      </c>
      <c r="AD20" s="149" t="s">
        <v>524</v>
      </c>
      <c r="AE20" s="149" t="s">
        <v>461</v>
      </c>
      <c r="AF20" s="41" t="s">
        <v>220</v>
      </c>
      <c r="AG20" s="41" t="s">
        <v>221</v>
      </c>
      <c r="AH20" s="149" t="s">
        <v>525</v>
      </c>
      <c r="AI20" s="176" t="s">
        <v>241</v>
      </c>
      <c r="AJ20" s="177" t="s">
        <v>506</v>
      </c>
      <c r="AK20" s="149" t="s">
        <v>601</v>
      </c>
      <c r="AL20" s="149" t="s">
        <v>211</v>
      </c>
      <c r="AM20" s="149" t="s">
        <v>530</v>
      </c>
      <c r="AN20" s="151" t="s">
        <v>538</v>
      </c>
      <c r="AO20" s="149"/>
      <c r="AP20" s="41" t="s">
        <v>211</v>
      </c>
      <c r="AQ20" s="10" t="s">
        <v>222</v>
      </c>
      <c r="AR20" s="10" t="s">
        <v>318</v>
      </c>
      <c r="AS20" s="42">
        <v>500</v>
      </c>
      <c r="AT20" s="42">
        <v>100</v>
      </c>
      <c r="AU20" s="41" t="s">
        <v>223</v>
      </c>
      <c r="AV20" s="149" t="s">
        <v>211</v>
      </c>
      <c r="AW20" s="47">
        <v>0</v>
      </c>
      <c r="AX20" s="47">
        <v>0</v>
      </c>
      <c r="AY20" s="41" t="s">
        <v>224</v>
      </c>
      <c r="AZ20" s="46" t="s">
        <v>225</v>
      </c>
      <c r="BA20" s="54" t="s">
        <v>238</v>
      </c>
      <c r="BB20" s="41"/>
      <c r="BC20" s="41" t="s">
        <v>215</v>
      </c>
      <c r="BD20" s="43" t="s">
        <v>631</v>
      </c>
      <c r="BE20" s="128" t="s">
        <v>242</v>
      </c>
      <c r="BF20" s="41" t="s">
        <v>211</v>
      </c>
      <c r="BG20" s="41" t="s">
        <v>211</v>
      </c>
      <c r="BH20" s="41" t="s">
        <v>220</v>
      </c>
      <c r="BI20" s="41" t="s">
        <v>226</v>
      </c>
      <c r="BJ20" s="41" t="s">
        <v>211</v>
      </c>
      <c r="BK20" s="41" t="s">
        <v>215</v>
      </c>
      <c r="BL20" s="41" t="s">
        <v>215</v>
      </c>
      <c r="BM20" s="41" t="s">
        <v>227</v>
      </c>
      <c r="BN20" s="41" t="s">
        <v>228</v>
      </c>
      <c r="BO20" s="41" t="s">
        <v>211</v>
      </c>
      <c r="BP20" s="41">
        <v>0</v>
      </c>
      <c r="BQ20" s="41">
        <v>0</v>
      </c>
      <c r="BR20" s="41">
        <v>10</v>
      </c>
      <c r="BS20" s="41" t="s">
        <v>379</v>
      </c>
      <c r="BT20" s="41" t="s">
        <v>211</v>
      </c>
      <c r="BU20" s="53" t="s">
        <v>215</v>
      </c>
      <c r="BV20" s="41"/>
      <c r="BW20" s="41"/>
      <c r="BX20" s="41"/>
      <c r="BY20" s="57">
        <f t="shared" si="0"/>
        <v>90.410958904109577</v>
      </c>
      <c r="BZ20" s="58">
        <f t="shared" ref="BZ20:BZ33" si="2">COUNTA(E20:BX20)</f>
        <v>65</v>
      </c>
      <c r="CA20" s="123" t="s">
        <v>260</v>
      </c>
    </row>
    <row r="21" spans="1:79" s="49" customFormat="1" ht="62.25" customHeight="1">
      <c r="A21" s="129" t="s">
        <v>59</v>
      </c>
      <c r="B21" s="44" t="s">
        <v>380</v>
      </c>
      <c r="C21" s="60" t="s">
        <v>8</v>
      </c>
      <c r="D21" s="10" t="s">
        <v>60</v>
      </c>
      <c r="E21" s="41" t="s">
        <v>211</v>
      </c>
      <c r="F21" s="44" t="s">
        <v>381</v>
      </c>
      <c r="G21" s="44" t="s">
        <v>231</v>
      </c>
      <c r="H21" s="41" t="s">
        <v>212</v>
      </c>
      <c r="I21" s="41" t="s">
        <v>213</v>
      </c>
      <c r="J21" s="167" t="s">
        <v>546</v>
      </c>
      <c r="K21" s="42" t="s">
        <v>251</v>
      </c>
      <c r="L21" s="41" t="s">
        <v>211</v>
      </c>
      <c r="M21" s="10" t="s">
        <v>288</v>
      </c>
      <c r="N21" s="43" t="s">
        <v>264</v>
      </c>
      <c r="O21" s="12" t="s">
        <v>248</v>
      </c>
      <c r="P21" s="43" t="s">
        <v>264</v>
      </c>
      <c r="Q21" s="10" t="s">
        <v>254</v>
      </c>
      <c r="R21" s="11" t="s">
        <v>583</v>
      </c>
      <c r="S21" s="60" t="s">
        <v>8</v>
      </c>
      <c r="T21" s="10" t="s">
        <v>254</v>
      </c>
      <c r="U21" s="149" t="s">
        <v>604</v>
      </c>
      <c r="V21" s="46" t="s">
        <v>214</v>
      </c>
      <c r="W21" s="46"/>
      <c r="X21" s="163">
        <v>43800</v>
      </c>
      <c r="Y21" s="141"/>
      <c r="Z21" s="41" t="s">
        <v>216</v>
      </c>
      <c r="AA21" s="41" t="s">
        <v>217</v>
      </c>
      <c r="AB21" s="41" t="s">
        <v>382</v>
      </c>
      <c r="AC21" s="41" t="s">
        <v>218</v>
      </c>
      <c r="AD21" s="149" t="s">
        <v>524</v>
      </c>
      <c r="AE21" s="149" t="s">
        <v>461</v>
      </c>
      <c r="AF21" s="41" t="s">
        <v>220</v>
      </c>
      <c r="AG21" s="41" t="s">
        <v>221</v>
      </c>
      <c r="AH21" s="149" t="s">
        <v>525</v>
      </c>
      <c r="AI21" s="41" t="s">
        <v>215</v>
      </c>
      <c r="AJ21" s="41" t="s">
        <v>215</v>
      </c>
      <c r="AK21" s="149" t="s">
        <v>601</v>
      </c>
      <c r="AL21" s="149" t="s">
        <v>211</v>
      </c>
      <c r="AM21" s="149" t="s">
        <v>530</v>
      </c>
      <c r="AN21" s="150" t="s">
        <v>546</v>
      </c>
      <c r="AO21" s="149"/>
      <c r="AP21" s="41" t="s">
        <v>211</v>
      </c>
      <c r="AQ21" s="10" t="s">
        <v>222</v>
      </c>
      <c r="AR21" s="10" t="s">
        <v>383</v>
      </c>
      <c r="AS21" s="42" t="s">
        <v>215</v>
      </c>
      <c r="AT21" s="42" t="s">
        <v>215</v>
      </c>
      <c r="AU21" s="41" t="s">
        <v>223</v>
      </c>
      <c r="AV21" s="149" t="s">
        <v>211</v>
      </c>
      <c r="AW21" s="47">
        <v>200000</v>
      </c>
      <c r="AX21" s="47">
        <v>0</v>
      </c>
      <c r="AY21" s="41" t="s">
        <v>224</v>
      </c>
      <c r="AZ21" s="46" t="s">
        <v>225</v>
      </c>
      <c r="BA21" s="54" t="s">
        <v>238</v>
      </c>
      <c r="BB21" s="41" t="s">
        <v>384</v>
      </c>
      <c r="BC21" s="41">
        <v>2019</v>
      </c>
      <c r="BD21" s="43" t="s">
        <v>616</v>
      </c>
      <c r="BE21" s="128" t="s">
        <v>603</v>
      </c>
      <c r="BF21" s="41" t="s">
        <v>211</v>
      </c>
      <c r="BG21" s="41" t="s">
        <v>211</v>
      </c>
      <c r="BH21" s="41" t="s">
        <v>220</v>
      </c>
      <c r="BI21" s="41" t="s">
        <v>226</v>
      </c>
      <c r="BJ21" s="41" t="s">
        <v>211</v>
      </c>
      <c r="BK21" s="41" t="s">
        <v>215</v>
      </c>
      <c r="BL21" s="41" t="s">
        <v>215</v>
      </c>
      <c r="BM21" s="41" t="s">
        <v>227</v>
      </c>
      <c r="BN21" s="41" t="s">
        <v>228</v>
      </c>
      <c r="BO21" s="41" t="s">
        <v>211</v>
      </c>
      <c r="BP21" s="41">
        <v>0</v>
      </c>
      <c r="BQ21" s="41">
        <v>0</v>
      </c>
      <c r="BR21" s="41">
        <v>5</v>
      </c>
      <c r="BS21" s="41" t="s">
        <v>258</v>
      </c>
      <c r="BT21" s="41" t="s">
        <v>211</v>
      </c>
      <c r="BU21" s="53" t="s">
        <v>385</v>
      </c>
      <c r="BV21" s="41"/>
      <c r="BW21" s="41"/>
      <c r="BX21" s="41"/>
      <c r="BY21" s="57">
        <f t="shared" si="0"/>
        <v>91.780821917808225</v>
      </c>
      <c r="BZ21" s="58">
        <f t="shared" si="2"/>
        <v>66</v>
      </c>
      <c r="CA21" s="123" t="s">
        <v>260</v>
      </c>
    </row>
    <row r="22" spans="1:79" s="49" customFormat="1" ht="62.25" customHeight="1">
      <c r="A22" s="129" t="s">
        <v>61</v>
      </c>
      <c r="B22" s="44" t="s">
        <v>62</v>
      </c>
      <c r="C22" s="60" t="s">
        <v>42</v>
      </c>
      <c r="D22" s="10" t="s">
        <v>63</v>
      </c>
      <c r="E22" s="41" t="s">
        <v>211</v>
      </c>
      <c r="F22" s="44" t="s">
        <v>386</v>
      </c>
      <c r="G22" s="44" t="s">
        <v>262</v>
      </c>
      <c r="H22" s="68" t="s">
        <v>465</v>
      </c>
      <c r="I22" s="69" t="s">
        <v>501</v>
      </c>
      <c r="J22" s="166" t="s">
        <v>337</v>
      </c>
      <c r="K22" s="42" t="s">
        <v>225</v>
      </c>
      <c r="L22" s="41" t="s">
        <v>211</v>
      </c>
      <c r="M22" s="10"/>
      <c r="N22" s="43"/>
      <c r="O22" s="11" t="s">
        <v>356</v>
      </c>
      <c r="P22" s="43"/>
      <c r="Q22" s="10"/>
      <c r="R22" s="174" t="s">
        <v>592</v>
      </c>
      <c r="S22" s="60" t="s">
        <v>42</v>
      </c>
      <c r="T22" s="60" t="s">
        <v>236</v>
      </c>
      <c r="U22" s="10" t="s">
        <v>516</v>
      </c>
      <c r="V22" s="46" t="s">
        <v>214</v>
      </c>
      <c r="W22" s="46"/>
      <c r="X22" s="193">
        <v>43101</v>
      </c>
      <c r="Y22" s="45"/>
      <c r="Z22" s="41" t="s">
        <v>277</v>
      </c>
      <c r="AA22" s="41" t="s">
        <v>217</v>
      </c>
      <c r="AB22" s="41" t="s">
        <v>267</v>
      </c>
      <c r="AC22" s="41" t="s">
        <v>218</v>
      </c>
      <c r="AD22" s="149" t="s">
        <v>524</v>
      </c>
      <c r="AE22" s="149" t="s">
        <v>342</v>
      </c>
      <c r="AF22" s="41" t="s">
        <v>220</v>
      </c>
      <c r="AG22" s="41" t="s">
        <v>221</v>
      </c>
      <c r="AH22" s="149" t="s">
        <v>459</v>
      </c>
      <c r="AI22" s="176" t="s">
        <v>482</v>
      </c>
      <c r="AJ22" s="176" t="s">
        <v>239</v>
      </c>
      <c r="AK22" s="149" t="s">
        <v>601</v>
      </c>
      <c r="AL22" s="149" t="s">
        <v>211</v>
      </c>
      <c r="AM22" s="149" t="s">
        <v>530</v>
      </c>
      <c r="AN22" s="150" t="s">
        <v>541</v>
      </c>
      <c r="AO22" s="149" t="s">
        <v>548</v>
      </c>
      <c r="AP22" s="41" t="s">
        <v>211</v>
      </c>
      <c r="AQ22" s="10" t="s">
        <v>222</v>
      </c>
      <c r="AR22" s="10">
        <v>600</v>
      </c>
      <c r="AS22" s="42">
        <v>600</v>
      </c>
      <c r="AT22" s="42">
        <v>100</v>
      </c>
      <c r="AU22" s="41" t="s">
        <v>223</v>
      </c>
      <c r="AV22" s="149" t="s">
        <v>532</v>
      </c>
      <c r="AW22" s="47"/>
      <c r="AX22" s="47"/>
      <c r="AY22" s="41" t="s">
        <v>224</v>
      </c>
      <c r="AZ22" s="46" t="s">
        <v>225</v>
      </c>
      <c r="BA22" s="42" t="s">
        <v>238</v>
      </c>
      <c r="BB22" s="41"/>
      <c r="BC22" s="41"/>
      <c r="BD22" s="43" t="s">
        <v>211</v>
      </c>
      <c r="BE22" s="128"/>
      <c r="BF22" s="41" t="s">
        <v>211</v>
      </c>
      <c r="BG22" s="41" t="s">
        <v>211</v>
      </c>
      <c r="BH22" s="41" t="s">
        <v>220</v>
      </c>
      <c r="BI22" s="41" t="s">
        <v>226</v>
      </c>
      <c r="BJ22" s="41" t="s">
        <v>211</v>
      </c>
      <c r="BK22" s="41" t="s">
        <v>215</v>
      </c>
      <c r="BL22" s="41" t="s">
        <v>215</v>
      </c>
      <c r="BM22" s="41" t="s">
        <v>227</v>
      </c>
      <c r="BN22" s="41" t="s">
        <v>228</v>
      </c>
      <c r="BO22" s="41" t="s">
        <v>211</v>
      </c>
      <c r="BP22" s="41"/>
      <c r="BQ22" s="41"/>
      <c r="BR22" s="41"/>
      <c r="BS22" s="41"/>
      <c r="BT22" s="41"/>
      <c r="BU22" s="41"/>
      <c r="BV22" s="41"/>
      <c r="BW22" s="41"/>
      <c r="BX22" s="41"/>
      <c r="BY22" s="57">
        <f t="shared" si="0"/>
        <v>72.602739726027394</v>
      </c>
      <c r="BZ22" s="58">
        <f t="shared" si="2"/>
        <v>52</v>
      </c>
      <c r="CA22" s="123" t="s">
        <v>363</v>
      </c>
    </row>
    <row r="23" spans="1:79" s="49" customFormat="1" ht="62.25" customHeight="1">
      <c r="A23" s="129" t="s">
        <v>64</v>
      </c>
      <c r="B23" s="44" t="s">
        <v>65</v>
      </c>
      <c r="C23" s="60" t="s">
        <v>42</v>
      </c>
      <c r="D23" s="10" t="s">
        <v>66</v>
      </c>
      <c r="E23" s="41" t="s">
        <v>211</v>
      </c>
      <c r="F23" s="44" t="s">
        <v>387</v>
      </c>
      <c r="G23" s="44" t="s">
        <v>262</v>
      </c>
      <c r="H23" s="68" t="s">
        <v>465</v>
      </c>
      <c r="I23" s="41" t="s">
        <v>213</v>
      </c>
      <c r="J23" s="166" t="s">
        <v>337</v>
      </c>
      <c r="K23" s="42" t="s">
        <v>225</v>
      </c>
      <c r="L23" s="41" t="s">
        <v>211</v>
      </c>
      <c r="M23" s="10"/>
      <c r="N23" s="43" t="s">
        <v>389</v>
      </c>
      <c r="O23" s="12" t="s">
        <v>562</v>
      </c>
      <c r="P23" s="43" t="s">
        <v>389</v>
      </c>
      <c r="Q23" s="10"/>
      <c r="R23" s="173" t="s">
        <v>593</v>
      </c>
      <c r="S23" s="60" t="s">
        <v>42</v>
      </c>
      <c r="T23" s="60" t="s">
        <v>236</v>
      </c>
      <c r="U23" s="10" t="s">
        <v>516</v>
      </c>
      <c r="V23" s="46" t="s">
        <v>214</v>
      </c>
      <c r="W23" s="46"/>
      <c r="X23" s="165" t="s">
        <v>517</v>
      </c>
      <c r="Y23" s="45"/>
      <c r="Z23" s="41" t="s">
        <v>277</v>
      </c>
      <c r="AA23" s="41" t="s">
        <v>217</v>
      </c>
      <c r="AB23" s="41" t="s">
        <v>267</v>
      </c>
      <c r="AC23" s="41" t="s">
        <v>218</v>
      </c>
      <c r="AD23" s="149" t="s">
        <v>524</v>
      </c>
      <c r="AE23" s="149" t="s">
        <v>342</v>
      </c>
      <c r="AF23" s="41" t="s">
        <v>220</v>
      </c>
      <c r="AG23" s="41" t="s">
        <v>221</v>
      </c>
      <c r="AH23" s="149" t="s">
        <v>459</v>
      </c>
      <c r="AI23" s="176" t="s">
        <v>482</v>
      </c>
      <c r="AJ23" s="176" t="s">
        <v>239</v>
      </c>
      <c r="AK23" s="149" t="s">
        <v>601</v>
      </c>
      <c r="AL23" s="149" t="s">
        <v>211</v>
      </c>
      <c r="AM23" s="149" t="s">
        <v>530</v>
      </c>
      <c r="AN23" s="150" t="s">
        <v>541</v>
      </c>
      <c r="AO23" s="149" t="s">
        <v>548</v>
      </c>
      <c r="AP23" s="41" t="s">
        <v>211</v>
      </c>
      <c r="AQ23" s="10" t="s">
        <v>222</v>
      </c>
      <c r="AR23" s="10">
        <v>50</v>
      </c>
      <c r="AS23" s="42">
        <v>200</v>
      </c>
      <c r="AT23" s="42">
        <v>20</v>
      </c>
      <c r="AU23" s="41" t="s">
        <v>223</v>
      </c>
      <c r="AV23" s="149" t="s">
        <v>532</v>
      </c>
      <c r="AW23" s="47"/>
      <c r="AX23" s="47"/>
      <c r="AY23" s="41" t="s">
        <v>224</v>
      </c>
      <c r="AZ23" s="46" t="s">
        <v>225</v>
      </c>
      <c r="BA23" s="42" t="s">
        <v>238</v>
      </c>
      <c r="BB23" s="41"/>
      <c r="BC23" s="41"/>
      <c r="BD23" s="43" t="s">
        <v>211</v>
      </c>
      <c r="BE23" s="128"/>
      <c r="BF23" s="41" t="s">
        <v>211</v>
      </c>
      <c r="BG23" s="41" t="s">
        <v>211</v>
      </c>
      <c r="BH23" s="41" t="s">
        <v>220</v>
      </c>
      <c r="BI23" s="41" t="s">
        <v>226</v>
      </c>
      <c r="BJ23" s="41" t="s">
        <v>211</v>
      </c>
      <c r="BK23" s="41" t="s">
        <v>215</v>
      </c>
      <c r="BL23" s="41" t="s">
        <v>215</v>
      </c>
      <c r="BM23" s="41" t="s">
        <v>227</v>
      </c>
      <c r="BN23" s="41" t="s">
        <v>228</v>
      </c>
      <c r="BO23" s="41" t="s">
        <v>211</v>
      </c>
      <c r="BP23" s="41"/>
      <c r="BQ23" s="41"/>
      <c r="BR23" s="41"/>
      <c r="BS23" s="41"/>
      <c r="BT23" s="41"/>
      <c r="BU23" s="41"/>
      <c r="BV23" s="41"/>
      <c r="BW23" s="41"/>
      <c r="BX23" s="41"/>
      <c r="BY23" s="57">
        <f t="shared" si="0"/>
        <v>75.342465753424662</v>
      </c>
      <c r="BZ23" s="58">
        <f t="shared" si="2"/>
        <v>54</v>
      </c>
      <c r="CA23" s="123" t="s">
        <v>363</v>
      </c>
    </row>
    <row r="24" spans="1:79" s="49" customFormat="1" ht="62.25" customHeight="1">
      <c r="A24" s="129" t="s">
        <v>67</v>
      </c>
      <c r="B24" s="44" t="s">
        <v>390</v>
      </c>
      <c r="C24" s="60" t="s">
        <v>8</v>
      </c>
      <c r="D24" s="10" t="s">
        <v>68</v>
      </c>
      <c r="E24" s="41" t="s">
        <v>211</v>
      </c>
      <c r="F24" s="44" t="s">
        <v>391</v>
      </c>
      <c r="G24" s="44" t="s">
        <v>262</v>
      </c>
      <c r="H24" s="41" t="s">
        <v>212</v>
      </c>
      <c r="I24" s="41" t="s">
        <v>213</v>
      </c>
      <c r="J24" s="166" t="s">
        <v>263</v>
      </c>
      <c r="K24" s="42" t="s">
        <v>225</v>
      </c>
      <c r="L24" s="41" t="s">
        <v>211</v>
      </c>
      <c r="M24" s="10" t="s">
        <v>392</v>
      </c>
      <c r="N24" s="43" t="s">
        <v>253</v>
      </c>
      <c r="O24" s="12" t="s">
        <v>563</v>
      </c>
      <c r="P24" s="43" t="s">
        <v>253</v>
      </c>
      <c r="Q24" s="10" t="s">
        <v>299</v>
      </c>
      <c r="R24" s="11" t="s">
        <v>594</v>
      </c>
      <c r="S24" s="60" t="s">
        <v>8</v>
      </c>
      <c r="T24" s="60" t="s">
        <v>236</v>
      </c>
      <c r="U24" s="62" t="s">
        <v>393</v>
      </c>
      <c r="V24" s="46" t="s">
        <v>214</v>
      </c>
      <c r="W24" s="46"/>
      <c r="X24" s="149">
        <v>2020</v>
      </c>
      <c r="Y24" s="141"/>
      <c r="Z24" s="41" t="s">
        <v>216</v>
      </c>
      <c r="AA24" s="41" t="s">
        <v>217</v>
      </c>
      <c r="AB24" s="41" t="s">
        <v>394</v>
      </c>
      <c r="AC24" s="41" t="s">
        <v>218</v>
      </c>
      <c r="AD24" s="149" t="s">
        <v>524</v>
      </c>
      <c r="AE24" s="41" t="s">
        <v>461</v>
      </c>
      <c r="AF24" s="41" t="s">
        <v>220</v>
      </c>
      <c r="AG24" s="41" t="s">
        <v>221</v>
      </c>
      <c r="AH24" s="149" t="s">
        <v>525</v>
      </c>
      <c r="AI24" s="178" t="s">
        <v>527</v>
      </c>
      <c r="AJ24" s="178" t="s">
        <v>500</v>
      </c>
      <c r="AK24" s="149" t="s">
        <v>601</v>
      </c>
      <c r="AL24" s="149" t="s">
        <v>211</v>
      </c>
      <c r="AM24" s="149" t="s">
        <v>530</v>
      </c>
      <c r="AN24" s="150"/>
      <c r="AO24" s="149"/>
      <c r="AP24" s="41" t="s">
        <v>211</v>
      </c>
      <c r="AQ24" s="10" t="s">
        <v>222</v>
      </c>
      <c r="AR24" s="10">
        <v>50</v>
      </c>
      <c r="AS24" s="42">
        <v>35</v>
      </c>
      <c r="AT24" s="42">
        <v>25</v>
      </c>
      <c r="AU24" s="41" t="s">
        <v>223</v>
      </c>
      <c r="AV24" s="149" t="s">
        <v>532</v>
      </c>
      <c r="AW24" s="47">
        <v>0</v>
      </c>
      <c r="AX24" s="47">
        <v>0</v>
      </c>
      <c r="AY24" s="41" t="s">
        <v>224</v>
      </c>
      <c r="AZ24" s="46" t="s">
        <v>238</v>
      </c>
      <c r="BA24" s="54" t="s">
        <v>238</v>
      </c>
      <c r="BB24" s="41" t="s">
        <v>395</v>
      </c>
      <c r="BC24" s="41">
        <v>2020</v>
      </c>
      <c r="BD24" s="43" t="s">
        <v>632</v>
      </c>
      <c r="BE24" s="128" t="s">
        <v>632</v>
      </c>
      <c r="BF24" s="41" t="s">
        <v>211</v>
      </c>
      <c r="BG24" s="41" t="s">
        <v>211</v>
      </c>
      <c r="BH24" s="41" t="s">
        <v>220</v>
      </c>
      <c r="BI24" s="41" t="s">
        <v>226</v>
      </c>
      <c r="BJ24" s="41" t="s">
        <v>211</v>
      </c>
      <c r="BK24" s="41" t="s">
        <v>215</v>
      </c>
      <c r="BL24" s="41" t="s">
        <v>215</v>
      </c>
      <c r="BM24" s="41" t="s">
        <v>227</v>
      </c>
      <c r="BN24" s="41" t="s">
        <v>228</v>
      </c>
      <c r="BO24" s="41" t="s">
        <v>211</v>
      </c>
      <c r="BP24" s="146">
        <v>30</v>
      </c>
      <c r="BQ24" s="41">
        <v>3</v>
      </c>
      <c r="BR24" s="41">
        <v>0</v>
      </c>
      <c r="BS24" s="41" t="s">
        <v>396</v>
      </c>
      <c r="BT24" s="41"/>
      <c r="BU24" s="53"/>
      <c r="BV24" s="41"/>
      <c r="BW24" s="41"/>
      <c r="BX24" s="41"/>
      <c r="BY24" s="57">
        <f t="shared" si="0"/>
        <v>87.671232876712324</v>
      </c>
      <c r="BZ24" s="58">
        <f t="shared" si="2"/>
        <v>63</v>
      </c>
      <c r="CA24" s="123" t="s">
        <v>299</v>
      </c>
    </row>
    <row r="25" spans="1:79" s="49" customFormat="1" ht="62.25" customHeight="1">
      <c r="A25" s="129" t="s">
        <v>69</v>
      </c>
      <c r="B25" s="44" t="s">
        <v>70</v>
      </c>
      <c r="C25" s="60" t="s">
        <v>42</v>
      </c>
      <c r="D25" s="10" t="s">
        <v>71</v>
      </c>
      <c r="E25" s="41" t="s">
        <v>211</v>
      </c>
      <c r="F25" s="44" t="s">
        <v>397</v>
      </c>
      <c r="G25" s="44" t="s">
        <v>262</v>
      </c>
      <c r="H25" s="68" t="s">
        <v>465</v>
      </c>
      <c r="I25" s="69" t="s">
        <v>501</v>
      </c>
      <c r="J25" s="166" t="s">
        <v>337</v>
      </c>
      <c r="K25" s="42" t="s">
        <v>225</v>
      </c>
      <c r="L25" s="41" t="s">
        <v>211</v>
      </c>
      <c r="M25" s="10"/>
      <c r="N25" s="43" t="s">
        <v>389</v>
      </c>
      <c r="O25" s="12" t="s">
        <v>564</v>
      </c>
      <c r="P25" s="43" t="s">
        <v>389</v>
      </c>
      <c r="Q25" s="10"/>
      <c r="R25" s="173" t="s">
        <v>595</v>
      </c>
      <c r="S25" s="60" t="s">
        <v>42</v>
      </c>
      <c r="T25" s="60" t="s">
        <v>236</v>
      </c>
      <c r="U25" s="10" t="s">
        <v>516</v>
      </c>
      <c r="V25" s="46" t="s">
        <v>214</v>
      </c>
      <c r="W25" s="46"/>
      <c r="X25" s="165" t="s">
        <v>517</v>
      </c>
      <c r="Y25" s="45"/>
      <c r="Z25" s="41" t="s">
        <v>277</v>
      </c>
      <c r="AA25" s="41" t="s">
        <v>217</v>
      </c>
      <c r="AB25" s="41" t="s">
        <v>267</v>
      </c>
      <c r="AC25" s="41" t="s">
        <v>218</v>
      </c>
      <c r="AD25" s="149" t="s">
        <v>524</v>
      </c>
      <c r="AE25" s="149" t="s">
        <v>342</v>
      </c>
      <c r="AF25" s="41" t="s">
        <v>220</v>
      </c>
      <c r="AG25" s="41" t="s">
        <v>221</v>
      </c>
      <c r="AH25" s="149" t="s">
        <v>459</v>
      </c>
      <c r="AI25" s="176" t="s">
        <v>482</v>
      </c>
      <c r="AJ25" s="176" t="s">
        <v>374</v>
      </c>
      <c r="AK25" s="149" t="s">
        <v>601</v>
      </c>
      <c r="AL25" s="149" t="s">
        <v>211</v>
      </c>
      <c r="AM25" s="149" t="s">
        <v>530</v>
      </c>
      <c r="AN25" s="150" t="s">
        <v>541</v>
      </c>
      <c r="AO25" s="149" t="s">
        <v>548</v>
      </c>
      <c r="AP25" s="41" t="s">
        <v>211</v>
      </c>
      <c r="AQ25" s="10" t="s">
        <v>222</v>
      </c>
      <c r="AR25" s="10">
        <v>50</v>
      </c>
      <c r="AS25" s="42">
        <v>100</v>
      </c>
      <c r="AT25" s="42">
        <v>20</v>
      </c>
      <c r="AU25" s="41" t="s">
        <v>223</v>
      </c>
      <c r="AV25" s="149" t="s">
        <v>532</v>
      </c>
      <c r="AW25" s="47"/>
      <c r="AX25" s="47"/>
      <c r="AY25" s="41" t="s">
        <v>224</v>
      </c>
      <c r="AZ25" s="46" t="s">
        <v>225</v>
      </c>
      <c r="BA25" s="42" t="s">
        <v>238</v>
      </c>
      <c r="BB25" s="41"/>
      <c r="BC25" s="41"/>
      <c r="BD25" s="43" t="s">
        <v>211</v>
      </c>
      <c r="BE25" s="128"/>
      <c r="BF25" s="41" t="s">
        <v>211</v>
      </c>
      <c r="BG25" s="41" t="s">
        <v>211</v>
      </c>
      <c r="BH25" s="41" t="s">
        <v>220</v>
      </c>
      <c r="BI25" s="41" t="s">
        <v>226</v>
      </c>
      <c r="BJ25" s="41" t="s">
        <v>211</v>
      </c>
      <c r="BK25" s="41" t="s">
        <v>215</v>
      </c>
      <c r="BL25" s="41" t="s">
        <v>215</v>
      </c>
      <c r="BM25" s="41" t="s">
        <v>227</v>
      </c>
      <c r="BN25" s="41" t="s">
        <v>228</v>
      </c>
      <c r="BO25" s="41" t="s">
        <v>211</v>
      </c>
      <c r="BP25" s="41"/>
      <c r="BQ25" s="41"/>
      <c r="BR25" s="41"/>
      <c r="BS25" s="41"/>
      <c r="BT25" s="41"/>
      <c r="BU25" s="41"/>
      <c r="BV25" s="41"/>
      <c r="BW25" s="41"/>
      <c r="BX25" s="41"/>
      <c r="BY25" s="57">
        <f t="shared" si="0"/>
        <v>75.342465753424662</v>
      </c>
      <c r="BZ25" s="58">
        <f t="shared" si="2"/>
        <v>54</v>
      </c>
      <c r="CA25" s="123" t="s">
        <v>363</v>
      </c>
    </row>
    <row r="26" spans="1:79" s="49" customFormat="1" ht="62.25" customHeight="1">
      <c r="A26" s="129" t="s">
        <v>72</v>
      </c>
      <c r="B26" s="44" t="s">
        <v>73</v>
      </c>
      <c r="C26" s="60" t="s">
        <v>42</v>
      </c>
      <c r="D26" s="10" t="s">
        <v>74</v>
      </c>
      <c r="E26" s="41" t="s">
        <v>211</v>
      </c>
      <c r="F26" s="44" t="s">
        <v>398</v>
      </c>
      <c r="G26" s="44" t="s">
        <v>262</v>
      </c>
      <c r="H26" s="41" t="s">
        <v>212</v>
      </c>
      <c r="I26" s="41" t="s">
        <v>213</v>
      </c>
      <c r="J26" s="166" t="s">
        <v>337</v>
      </c>
      <c r="K26" s="42" t="s">
        <v>238</v>
      </c>
      <c r="L26" s="41" t="s">
        <v>211</v>
      </c>
      <c r="M26" s="10"/>
      <c r="N26" s="43" t="s">
        <v>348</v>
      </c>
      <c r="O26" s="12" t="s">
        <v>565</v>
      </c>
      <c r="P26" s="43" t="s">
        <v>348</v>
      </c>
      <c r="Q26" s="10"/>
      <c r="R26" s="174" t="s">
        <v>596</v>
      </c>
      <c r="S26" s="60" t="s">
        <v>42</v>
      </c>
      <c r="T26" s="60" t="s">
        <v>236</v>
      </c>
      <c r="U26" s="10" t="s">
        <v>516</v>
      </c>
      <c r="V26" s="46" t="s">
        <v>214</v>
      </c>
      <c r="W26" s="46"/>
      <c r="X26" s="165" t="s">
        <v>517</v>
      </c>
      <c r="Y26" s="45"/>
      <c r="Z26" s="41" t="s">
        <v>289</v>
      </c>
      <c r="AA26" s="41" t="s">
        <v>217</v>
      </c>
      <c r="AB26" s="41" t="s">
        <v>267</v>
      </c>
      <c r="AC26" s="41" t="s">
        <v>218</v>
      </c>
      <c r="AD26" s="149" t="s">
        <v>524</v>
      </c>
      <c r="AE26" s="149" t="s">
        <v>342</v>
      </c>
      <c r="AF26" s="41" t="s">
        <v>220</v>
      </c>
      <c r="AG26" s="41" t="s">
        <v>221</v>
      </c>
      <c r="AH26" s="149" t="s">
        <v>459</v>
      </c>
      <c r="AI26" s="176" t="s">
        <v>239</v>
      </c>
      <c r="AJ26" s="177" t="s">
        <v>239</v>
      </c>
      <c r="AK26" s="149" t="s">
        <v>601</v>
      </c>
      <c r="AL26" s="149" t="s">
        <v>211</v>
      </c>
      <c r="AM26" s="149" t="s">
        <v>530</v>
      </c>
      <c r="AN26" s="150" t="s">
        <v>541</v>
      </c>
      <c r="AO26" s="149" t="s">
        <v>548</v>
      </c>
      <c r="AP26" s="41" t="s">
        <v>211</v>
      </c>
      <c r="AQ26" s="10" t="s">
        <v>222</v>
      </c>
      <c r="AR26" s="10">
        <v>144</v>
      </c>
      <c r="AS26" s="42">
        <v>1000</v>
      </c>
      <c r="AT26" s="42">
        <v>200</v>
      </c>
      <c r="AU26" s="41" t="s">
        <v>223</v>
      </c>
      <c r="AV26" s="149" t="s">
        <v>532</v>
      </c>
      <c r="AW26" s="47"/>
      <c r="AX26" s="47"/>
      <c r="AY26" s="41" t="s">
        <v>224</v>
      </c>
      <c r="AZ26" s="46" t="s">
        <v>225</v>
      </c>
      <c r="BA26" s="42" t="s">
        <v>238</v>
      </c>
      <c r="BB26" s="41"/>
      <c r="BC26" s="41"/>
      <c r="BD26" s="43" t="s">
        <v>211</v>
      </c>
      <c r="BE26" s="128"/>
      <c r="BF26" s="41" t="s">
        <v>211</v>
      </c>
      <c r="BG26" s="41" t="s">
        <v>211</v>
      </c>
      <c r="BH26" s="41" t="s">
        <v>220</v>
      </c>
      <c r="BI26" s="41" t="s">
        <v>226</v>
      </c>
      <c r="BJ26" s="41" t="s">
        <v>211</v>
      </c>
      <c r="BK26" s="41" t="s">
        <v>215</v>
      </c>
      <c r="BL26" s="41" t="s">
        <v>215</v>
      </c>
      <c r="BM26" s="41" t="s">
        <v>227</v>
      </c>
      <c r="BN26" s="41" t="s">
        <v>228</v>
      </c>
      <c r="BO26" s="41" t="s">
        <v>211</v>
      </c>
      <c r="BP26" s="41"/>
      <c r="BQ26" s="41"/>
      <c r="BR26" s="41"/>
      <c r="BS26" s="41"/>
      <c r="BT26" s="41"/>
      <c r="BU26" s="41"/>
      <c r="BV26" s="41"/>
      <c r="BW26" s="41"/>
      <c r="BX26" s="41"/>
      <c r="BY26" s="57">
        <f t="shared" si="0"/>
        <v>75.342465753424662</v>
      </c>
      <c r="BZ26" s="58">
        <f t="shared" si="2"/>
        <v>54</v>
      </c>
      <c r="CA26" s="123" t="s">
        <v>363</v>
      </c>
    </row>
    <row r="27" spans="1:79" s="49" customFormat="1" ht="62.25" customHeight="1">
      <c r="A27" s="129" t="s">
        <v>75</v>
      </c>
      <c r="B27" s="44" t="s">
        <v>76</v>
      </c>
      <c r="C27" s="60" t="s">
        <v>8</v>
      </c>
      <c r="D27" s="10" t="s">
        <v>77</v>
      </c>
      <c r="E27" s="41" t="s">
        <v>211</v>
      </c>
      <c r="F27" s="44" t="s">
        <v>399</v>
      </c>
      <c r="G27" s="44" t="s">
        <v>262</v>
      </c>
      <c r="H27" s="41" t="s">
        <v>212</v>
      </c>
      <c r="I27" s="41" t="s">
        <v>213</v>
      </c>
      <c r="J27" s="167" t="s">
        <v>544</v>
      </c>
      <c r="K27" s="42" t="s">
        <v>353</v>
      </c>
      <c r="L27" s="41" t="s">
        <v>211</v>
      </c>
      <c r="M27" s="10" t="s">
        <v>400</v>
      </c>
      <c r="N27" s="43" t="s">
        <v>401</v>
      </c>
      <c r="O27" s="12" t="s">
        <v>566</v>
      </c>
      <c r="P27" s="43" t="s">
        <v>401</v>
      </c>
      <c r="Q27" s="10" t="s">
        <v>299</v>
      </c>
      <c r="R27" s="172" t="s">
        <v>584</v>
      </c>
      <c r="S27" s="60" t="s">
        <v>8</v>
      </c>
      <c r="T27" s="60" t="s">
        <v>236</v>
      </c>
      <c r="U27" s="10" t="s">
        <v>402</v>
      </c>
      <c r="V27" s="46" t="s">
        <v>214</v>
      </c>
      <c r="W27" s="46"/>
      <c r="X27" s="149">
        <v>2010</v>
      </c>
      <c r="Y27" s="141"/>
      <c r="Z27" s="41" t="s">
        <v>216</v>
      </c>
      <c r="AA27" s="41" t="s">
        <v>217</v>
      </c>
      <c r="AB27" s="41" t="s">
        <v>267</v>
      </c>
      <c r="AC27" s="41" t="s">
        <v>218</v>
      </c>
      <c r="AD27" s="149" t="s">
        <v>524</v>
      </c>
      <c r="AE27" s="149" t="s">
        <v>461</v>
      </c>
      <c r="AF27" s="41" t="s">
        <v>220</v>
      </c>
      <c r="AG27" s="41" t="s">
        <v>221</v>
      </c>
      <c r="AH27" s="149" t="s">
        <v>525</v>
      </c>
      <c r="AI27" s="41" t="s">
        <v>239</v>
      </c>
      <c r="AJ27" s="41" t="s">
        <v>239</v>
      </c>
      <c r="AK27" s="149" t="s">
        <v>601</v>
      </c>
      <c r="AL27" s="149" t="s">
        <v>220</v>
      </c>
      <c r="AM27" s="149"/>
      <c r="AN27" s="150" t="s">
        <v>544</v>
      </c>
      <c r="AO27" s="149"/>
      <c r="AP27" s="41" t="s">
        <v>211</v>
      </c>
      <c r="AQ27" s="10" t="s">
        <v>222</v>
      </c>
      <c r="AR27" s="10">
        <v>51</v>
      </c>
      <c r="AS27" s="42">
        <v>5</v>
      </c>
      <c r="AT27" s="42">
        <v>2</v>
      </c>
      <c r="AU27" s="41" t="s">
        <v>223</v>
      </c>
      <c r="AV27" s="149" t="s">
        <v>531</v>
      </c>
      <c r="AW27" s="47">
        <v>0</v>
      </c>
      <c r="AX27" s="47">
        <v>0</v>
      </c>
      <c r="AY27" s="41" t="s">
        <v>224</v>
      </c>
      <c r="AZ27" s="46" t="s">
        <v>225</v>
      </c>
      <c r="BA27" s="54" t="s">
        <v>225</v>
      </c>
      <c r="BB27" s="41" t="s">
        <v>403</v>
      </c>
      <c r="BC27" s="41"/>
      <c r="BD27" s="43" t="s">
        <v>633</v>
      </c>
      <c r="BE27" s="128" t="s">
        <v>634</v>
      </c>
      <c r="BF27" s="41" t="s">
        <v>211</v>
      </c>
      <c r="BG27" s="41" t="s">
        <v>211</v>
      </c>
      <c r="BH27" s="41" t="s">
        <v>220</v>
      </c>
      <c r="BI27" s="41" t="s">
        <v>226</v>
      </c>
      <c r="BJ27" s="41" t="s">
        <v>211</v>
      </c>
      <c r="BK27" s="41" t="s">
        <v>215</v>
      </c>
      <c r="BL27" s="41" t="s">
        <v>215</v>
      </c>
      <c r="BM27" s="41" t="s">
        <v>227</v>
      </c>
      <c r="BN27" s="41" t="s">
        <v>228</v>
      </c>
      <c r="BO27" s="41" t="s">
        <v>211</v>
      </c>
      <c r="BP27" s="41">
        <v>0</v>
      </c>
      <c r="BQ27" s="41">
        <v>0</v>
      </c>
      <c r="BR27" s="41">
        <v>0</v>
      </c>
      <c r="BS27" s="41">
        <v>0</v>
      </c>
      <c r="BT27" s="41"/>
      <c r="BU27" s="53"/>
      <c r="BV27" s="41"/>
      <c r="BW27" s="41"/>
      <c r="BX27" s="41"/>
      <c r="BY27" s="57">
        <f t="shared" si="0"/>
        <v>86.301369863013704</v>
      </c>
      <c r="BZ27" s="58">
        <f t="shared" si="2"/>
        <v>62</v>
      </c>
      <c r="CA27" s="123" t="s">
        <v>299</v>
      </c>
    </row>
    <row r="28" spans="1:79" s="49" customFormat="1" ht="62.25" customHeight="1">
      <c r="A28" s="129" t="s">
        <v>78</v>
      </c>
      <c r="B28" s="44" t="s">
        <v>79</v>
      </c>
      <c r="C28" s="60" t="s">
        <v>8</v>
      </c>
      <c r="D28" s="10" t="s">
        <v>80</v>
      </c>
      <c r="E28" s="41" t="s">
        <v>211</v>
      </c>
      <c r="F28" s="44" t="s">
        <v>404</v>
      </c>
      <c r="G28" s="44" t="s">
        <v>262</v>
      </c>
      <c r="H28" s="41" t="s">
        <v>212</v>
      </c>
      <c r="I28" s="41" t="s">
        <v>213</v>
      </c>
      <c r="J28" s="167" t="s">
        <v>544</v>
      </c>
      <c r="K28" s="42" t="s">
        <v>353</v>
      </c>
      <c r="L28" s="41" t="s">
        <v>211</v>
      </c>
      <c r="M28" s="10" t="s">
        <v>400</v>
      </c>
      <c r="N28" s="43" t="s">
        <v>348</v>
      </c>
      <c r="O28" s="12" t="s">
        <v>567</v>
      </c>
      <c r="P28" s="43" t="s">
        <v>348</v>
      </c>
      <c r="Q28" s="10" t="s">
        <v>299</v>
      </c>
      <c r="R28" s="172" t="s">
        <v>584</v>
      </c>
      <c r="S28" s="60" t="s">
        <v>8</v>
      </c>
      <c r="T28" s="60" t="s">
        <v>236</v>
      </c>
      <c r="U28" s="10" t="s">
        <v>215</v>
      </c>
      <c r="V28" s="46" t="s">
        <v>214</v>
      </c>
      <c r="W28" s="46"/>
      <c r="X28" s="149">
        <v>2010</v>
      </c>
      <c r="Y28" s="141"/>
      <c r="Z28" s="41" t="s">
        <v>216</v>
      </c>
      <c r="AA28" s="41" t="s">
        <v>217</v>
      </c>
      <c r="AB28" s="41" t="s">
        <v>267</v>
      </c>
      <c r="AC28" s="41" t="s">
        <v>218</v>
      </c>
      <c r="AD28" s="149" t="s">
        <v>524</v>
      </c>
      <c r="AE28" s="149" t="s">
        <v>461</v>
      </c>
      <c r="AF28" s="41" t="s">
        <v>220</v>
      </c>
      <c r="AG28" s="41" t="s">
        <v>221</v>
      </c>
      <c r="AH28" s="149" t="s">
        <v>525</v>
      </c>
      <c r="AI28" s="41" t="s">
        <v>239</v>
      </c>
      <c r="AJ28" s="41" t="s">
        <v>378</v>
      </c>
      <c r="AK28" s="149" t="s">
        <v>601</v>
      </c>
      <c r="AL28" s="149" t="s">
        <v>220</v>
      </c>
      <c r="AM28" s="149"/>
      <c r="AN28" s="150" t="s">
        <v>544</v>
      </c>
      <c r="AO28" s="149"/>
      <c r="AP28" s="41" t="s">
        <v>211</v>
      </c>
      <c r="AQ28" s="10" t="s">
        <v>222</v>
      </c>
      <c r="AR28" s="10">
        <v>131</v>
      </c>
      <c r="AS28" s="42">
        <v>50</v>
      </c>
      <c r="AT28" s="42">
        <v>25</v>
      </c>
      <c r="AU28" s="41" t="s">
        <v>223</v>
      </c>
      <c r="AV28" s="149" t="s">
        <v>531</v>
      </c>
      <c r="AW28" s="47">
        <v>0</v>
      </c>
      <c r="AX28" s="47">
        <v>0</v>
      </c>
      <c r="AY28" s="41" t="s">
        <v>224</v>
      </c>
      <c r="AZ28" s="46" t="s">
        <v>225</v>
      </c>
      <c r="BA28" s="54" t="s">
        <v>238</v>
      </c>
      <c r="BB28" s="41" t="s">
        <v>405</v>
      </c>
      <c r="BC28" s="41" t="s">
        <v>215</v>
      </c>
      <c r="BD28" s="43" t="s">
        <v>635</v>
      </c>
      <c r="BE28" s="128" t="s">
        <v>636</v>
      </c>
      <c r="BF28" s="41" t="s">
        <v>211</v>
      </c>
      <c r="BG28" s="41" t="s">
        <v>211</v>
      </c>
      <c r="BH28" s="41" t="s">
        <v>220</v>
      </c>
      <c r="BI28" s="41" t="s">
        <v>226</v>
      </c>
      <c r="BJ28" s="41" t="s">
        <v>211</v>
      </c>
      <c r="BK28" s="41" t="s">
        <v>215</v>
      </c>
      <c r="BL28" s="41" t="s">
        <v>215</v>
      </c>
      <c r="BM28" s="41" t="s">
        <v>227</v>
      </c>
      <c r="BN28" s="41" t="s">
        <v>228</v>
      </c>
      <c r="BO28" s="41" t="s">
        <v>211</v>
      </c>
      <c r="BP28" s="41">
        <v>0</v>
      </c>
      <c r="BQ28" s="41">
        <v>0</v>
      </c>
      <c r="BR28" s="41">
        <v>0</v>
      </c>
      <c r="BS28" s="41">
        <v>0</v>
      </c>
      <c r="BT28" s="41"/>
      <c r="BU28" s="53"/>
      <c r="BV28" s="41"/>
      <c r="BW28" s="41"/>
      <c r="BX28" s="41"/>
      <c r="BY28" s="57">
        <f t="shared" si="0"/>
        <v>87.671232876712324</v>
      </c>
      <c r="BZ28" s="58">
        <f t="shared" si="2"/>
        <v>63</v>
      </c>
      <c r="CA28" s="123" t="s">
        <v>299</v>
      </c>
    </row>
    <row r="29" spans="1:79" s="49" customFormat="1" ht="62.25" customHeight="1">
      <c r="A29" s="129" t="s">
        <v>81</v>
      </c>
      <c r="B29" s="44" t="s">
        <v>82</v>
      </c>
      <c r="C29" s="60" t="s">
        <v>8</v>
      </c>
      <c r="D29" s="10" t="s">
        <v>83</v>
      </c>
      <c r="E29" s="41" t="s">
        <v>211</v>
      </c>
      <c r="F29" s="44" t="s">
        <v>406</v>
      </c>
      <c r="G29" s="44" t="s">
        <v>262</v>
      </c>
      <c r="H29" s="41" t="s">
        <v>212</v>
      </c>
      <c r="I29" s="41" t="s">
        <v>213</v>
      </c>
      <c r="J29" s="167" t="s">
        <v>544</v>
      </c>
      <c r="K29" s="42" t="s">
        <v>251</v>
      </c>
      <c r="L29" s="41" t="s">
        <v>211</v>
      </c>
      <c r="M29" s="10" t="s">
        <v>400</v>
      </c>
      <c r="N29" s="43" t="s">
        <v>348</v>
      </c>
      <c r="O29" s="12" t="s">
        <v>565</v>
      </c>
      <c r="P29" s="43" t="s">
        <v>348</v>
      </c>
      <c r="Q29" s="10" t="s">
        <v>299</v>
      </c>
      <c r="R29" s="172" t="s">
        <v>584</v>
      </c>
      <c r="S29" s="60" t="s">
        <v>8</v>
      </c>
      <c r="T29" s="60" t="s">
        <v>236</v>
      </c>
      <c r="U29" s="10" t="s">
        <v>407</v>
      </c>
      <c r="V29" s="46" t="s">
        <v>214</v>
      </c>
      <c r="W29" s="46"/>
      <c r="X29" s="149">
        <v>2010</v>
      </c>
      <c r="Y29" s="141"/>
      <c r="Z29" s="41" t="s">
        <v>216</v>
      </c>
      <c r="AA29" s="41" t="s">
        <v>217</v>
      </c>
      <c r="AB29" s="41" t="s">
        <v>267</v>
      </c>
      <c r="AC29" s="41" t="s">
        <v>218</v>
      </c>
      <c r="AD29" s="149" t="s">
        <v>524</v>
      </c>
      <c r="AE29" s="149" t="s">
        <v>461</v>
      </c>
      <c r="AF29" s="41" t="s">
        <v>220</v>
      </c>
      <c r="AG29" s="41" t="s">
        <v>221</v>
      </c>
      <c r="AH29" s="149" t="s">
        <v>525</v>
      </c>
      <c r="AI29" s="176" t="s">
        <v>240</v>
      </c>
      <c r="AJ29" s="177" t="s">
        <v>506</v>
      </c>
      <c r="AK29" s="149" t="s">
        <v>601</v>
      </c>
      <c r="AL29" s="149" t="s">
        <v>220</v>
      </c>
      <c r="AM29" s="149"/>
      <c r="AN29" s="150" t="s">
        <v>544</v>
      </c>
      <c r="AO29" s="149"/>
      <c r="AP29" s="41" t="s">
        <v>211</v>
      </c>
      <c r="AQ29" s="10" t="s">
        <v>222</v>
      </c>
      <c r="AR29" s="10">
        <v>36</v>
      </c>
      <c r="AS29" s="42">
        <v>10</v>
      </c>
      <c r="AT29" s="42">
        <v>2</v>
      </c>
      <c r="AU29" s="41" t="s">
        <v>223</v>
      </c>
      <c r="AV29" s="149" t="s">
        <v>531</v>
      </c>
      <c r="AW29" s="47">
        <v>0</v>
      </c>
      <c r="AX29" s="47">
        <v>0</v>
      </c>
      <c r="AY29" s="41" t="s">
        <v>224</v>
      </c>
      <c r="AZ29" s="46" t="s">
        <v>225</v>
      </c>
      <c r="BA29" s="54" t="s">
        <v>225</v>
      </c>
      <c r="BB29" s="41" t="s">
        <v>408</v>
      </c>
      <c r="BC29" s="41" t="s">
        <v>215</v>
      </c>
      <c r="BD29" s="43" t="s">
        <v>637</v>
      </c>
      <c r="BE29" s="128" t="s">
        <v>637</v>
      </c>
      <c r="BF29" s="41" t="s">
        <v>211</v>
      </c>
      <c r="BG29" s="41" t="s">
        <v>211</v>
      </c>
      <c r="BH29" s="41" t="s">
        <v>220</v>
      </c>
      <c r="BI29" s="41" t="s">
        <v>226</v>
      </c>
      <c r="BJ29" s="41" t="s">
        <v>211</v>
      </c>
      <c r="BK29" s="41" t="s">
        <v>215</v>
      </c>
      <c r="BL29" s="41" t="s">
        <v>215</v>
      </c>
      <c r="BM29" s="41" t="s">
        <v>227</v>
      </c>
      <c r="BN29" s="41" t="s">
        <v>228</v>
      </c>
      <c r="BO29" s="41" t="s">
        <v>211</v>
      </c>
      <c r="BP29" s="41">
        <v>0</v>
      </c>
      <c r="BQ29" s="41">
        <v>0</v>
      </c>
      <c r="BR29" s="41">
        <v>0</v>
      </c>
      <c r="BS29" s="41"/>
      <c r="BT29" s="41"/>
      <c r="BU29" s="53"/>
      <c r="BV29" s="41"/>
      <c r="BW29" s="41"/>
      <c r="BX29" s="41"/>
      <c r="BY29" s="57">
        <f t="shared" si="0"/>
        <v>86.301369863013704</v>
      </c>
      <c r="BZ29" s="58">
        <f t="shared" si="2"/>
        <v>62</v>
      </c>
      <c r="CA29" s="123" t="s">
        <v>299</v>
      </c>
    </row>
    <row r="30" spans="1:79" s="49" customFormat="1" ht="62.25" customHeight="1">
      <c r="A30" s="129" t="s">
        <v>84</v>
      </c>
      <c r="B30" s="44" t="s">
        <v>85</v>
      </c>
      <c r="C30" s="60" t="s">
        <v>8</v>
      </c>
      <c r="D30" s="10" t="s">
        <v>86</v>
      </c>
      <c r="E30" s="41" t="s">
        <v>211</v>
      </c>
      <c r="F30" s="44" t="s">
        <v>409</v>
      </c>
      <c r="G30" s="44" t="s">
        <v>262</v>
      </c>
      <c r="H30" s="41" t="s">
        <v>212</v>
      </c>
      <c r="I30" s="41" t="s">
        <v>213</v>
      </c>
      <c r="J30" s="167" t="s">
        <v>544</v>
      </c>
      <c r="K30" s="42" t="s">
        <v>232</v>
      </c>
      <c r="L30" s="41" t="s">
        <v>211</v>
      </c>
      <c r="M30" s="10" t="s">
        <v>400</v>
      </c>
      <c r="N30" s="43" t="s">
        <v>348</v>
      </c>
      <c r="O30" s="12" t="s">
        <v>568</v>
      </c>
      <c r="P30" s="43" t="s">
        <v>348</v>
      </c>
      <c r="Q30" s="10" t="s">
        <v>299</v>
      </c>
      <c r="R30" s="172" t="s">
        <v>584</v>
      </c>
      <c r="S30" s="60" t="s">
        <v>8</v>
      </c>
      <c r="T30" s="60" t="s">
        <v>236</v>
      </c>
      <c r="U30" s="10" t="s">
        <v>410</v>
      </c>
      <c r="V30" s="46" t="s">
        <v>214</v>
      </c>
      <c r="W30" s="46"/>
      <c r="X30" s="149">
        <v>2010</v>
      </c>
      <c r="Y30" s="141"/>
      <c r="Z30" s="41" t="s">
        <v>216</v>
      </c>
      <c r="AA30" s="41" t="s">
        <v>217</v>
      </c>
      <c r="AB30" s="41" t="s">
        <v>267</v>
      </c>
      <c r="AC30" s="41" t="s">
        <v>218</v>
      </c>
      <c r="AD30" s="149" t="s">
        <v>524</v>
      </c>
      <c r="AE30" s="149" t="s">
        <v>461</v>
      </c>
      <c r="AF30" s="41" t="s">
        <v>220</v>
      </c>
      <c r="AG30" s="41" t="s">
        <v>221</v>
      </c>
      <c r="AH30" s="149" t="s">
        <v>525</v>
      </c>
      <c r="AI30" s="176" t="s">
        <v>240</v>
      </c>
      <c r="AJ30" s="177" t="s">
        <v>600</v>
      </c>
      <c r="AK30" s="149" t="s">
        <v>601</v>
      </c>
      <c r="AL30" s="149" t="s">
        <v>220</v>
      </c>
      <c r="AM30" s="149"/>
      <c r="AN30" s="150" t="s">
        <v>544</v>
      </c>
      <c r="AO30" s="149"/>
      <c r="AP30" s="41" t="s">
        <v>211</v>
      </c>
      <c r="AQ30" s="10" t="s">
        <v>222</v>
      </c>
      <c r="AR30" s="10">
        <v>38</v>
      </c>
      <c r="AS30" s="42">
        <v>10</v>
      </c>
      <c r="AT30" s="42">
        <v>5</v>
      </c>
      <c r="AU30" s="41" t="s">
        <v>223</v>
      </c>
      <c r="AV30" s="149" t="s">
        <v>531</v>
      </c>
      <c r="AW30" s="47">
        <v>0</v>
      </c>
      <c r="AX30" s="47">
        <v>0</v>
      </c>
      <c r="AY30" s="41" t="s">
        <v>224</v>
      </c>
      <c r="AZ30" s="46" t="s">
        <v>225</v>
      </c>
      <c r="BA30" s="54" t="s">
        <v>238</v>
      </c>
      <c r="BB30" s="41" t="s">
        <v>408</v>
      </c>
      <c r="BC30" s="41"/>
      <c r="BD30" s="43" t="s">
        <v>637</v>
      </c>
      <c r="BE30" s="128" t="s">
        <v>637</v>
      </c>
      <c r="BF30" s="41" t="s">
        <v>211</v>
      </c>
      <c r="BG30" s="41" t="s">
        <v>211</v>
      </c>
      <c r="BH30" s="41" t="s">
        <v>220</v>
      </c>
      <c r="BI30" s="41" t="s">
        <v>226</v>
      </c>
      <c r="BJ30" s="41" t="s">
        <v>211</v>
      </c>
      <c r="BK30" s="41" t="s">
        <v>215</v>
      </c>
      <c r="BL30" s="41" t="s">
        <v>215</v>
      </c>
      <c r="BM30" s="41" t="s">
        <v>227</v>
      </c>
      <c r="BN30" s="41" t="s">
        <v>228</v>
      </c>
      <c r="BO30" s="41" t="s">
        <v>211</v>
      </c>
      <c r="BP30" s="41">
        <v>0</v>
      </c>
      <c r="BQ30" s="41">
        <v>0</v>
      </c>
      <c r="BR30" s="41">
        <v>0</v>
      </c>
      <c r="BS30" s="41" t="s">
        <v>215</v>
      </c>
      <c r="BT30" s="41"/>
      <c r="BU30" s="53"/>
      <c r="BV30" s="41"/>
      <c r="BW30" s="41"/>
      <c r="BX30" s="41"/>
      <c r="BY30" s="57">
        <f t="shared" si="0"/>
        <v>86.301369863013704</v>
      </c>
      <c r="BZ30" s="58">
        <f t="shared" si="2"/>
        <v>62</v>
      </c>
      <c r="CA30" s="123" t="s">
        <v>299</v>
      </c>
    </row>
    <row r="31" spans="1:79" s="49" customFormat="1" ht="62.25" customHeight="1">
      <c r="A31" s="129" t="s">
        <v>411</v>
      </c>
      <c r="B31" s="44" t="s">
        <v>87</v>
      </c>
      <c r="C31" s="60" t="s">
        <v>8</v>
      </c>
      <c r="D31" s="10" t="s">
        <v>88</v>
      </c>
      <c r="E31" s="41" t="s">
        <v>211</v>
      </c>
      <c r="F31" s="44" t="s">
        <v>412</v>
      </c>
      <c r="G31" s="44" t="s">
        <v>262</v>
      </c>
      <c r="H31" s="41" t="s">
        <v>212</v>
      </c>
      <c r="I31" s="41" t="s">
        <v>213</v>
      </c>
      <c r="J31" s="167" t="s">
        <v>544</v>
      </c>
      <c r="K31" s="42" t="s">
        <v>232</v>
      </c>
      <c r="L31" s="41" t="s">
        <v>211</v>
      </c>
      <c r="M31" s="198" t="s">
        <v>273</v>
      </c>
      <c r="N31" s="43" t="s">
        <v>274</v>
      </c>
      <c r="O31" s="12" t="s">
        <v>569</v>
      </c>
      <c r="P31" s="43" t="s">
        <v>274</v>
      </c>
      <c r="Q31" s="10" t="s">
        <v>275</v>
      </c>
      <c r="R31" s="174" t="s">
        <v>597</v>
      </c>
      <c r="S31" s="60" t="s">
        <v>8</v>
      </c>
      <c r="T31" s="60" t="s">
        <v>236</v>
      </c>
      <c r="U31" s="149" t="s">
        <v>215</v>
      </c>
      <c r="V31" s="46" t="s">
        <v>214</v>
      </c>
      <c r="W31" s="46"/>
      <c r="X31" s="164" t="s">
        <v>215</v>
      </c>
      <c r="Y31" s="141"/>
      <c r="Z31" s="41" t="s">
        <v>277</v>
      </c>
      <c r="AA31" s="41" t="s">
        <v>217</v>
      </c>
      <c r="AB31" s="41" t="s">
        <v>267</v>
      </c>
      <c r="AC31" s="41" t="s">
        <v>218</v>
      </c>
      <c r="AD31" s="149" t="s">
        <v>524</v>
      </c>
      <c r="AE31" s="149" t="s">
        <v>461</v>
      </c>
      <c r="AF31" s="41" t="s">
        <v>220</v>
      </c>
      <c r="AG31" s="41" t="s">
        <v>290</v>
      </c>
      <c r="AH31" s="149" t="s">
        <v>526</v>
      </c>
      <c r="AI31" s="176" t="s">
        <v>240</v>
      </c>
      <c r="AJ31" s="177" t="s">
        <v>268</v>
      </c>
      <c r="AK31" s="149" t="s">
        <v>601</v>
      </c>
      <c r="AL31" s="149" t="s">
        <v>220</v>
      </c>
      <c r="AM31" s="149"/>
      <c r="AN31" s="150" t="s">
        <v>544</v>
      </c>
      <c r="AO31" s="149"/>
      <c r="AP31" s="41" t="s">
        <v>211</v>
      </c>
      <c r="AQ31" s="10" t="s">
        <v>222</v>
      </c>
      <c r="AR31" s="10">
        <v>220</v>
      </c>
      <c r="AS31" s="42">
        <v>50</v>
      </c>
      <c r="AT31" s="42">
        <v>10</v>
      </c>
      <c r="AU31" s="41" t="s">
        <v>279</v>
      </c>
      <c r="AV31" s="149" t="s">
        <v>531</v>
      </c>
      <c r="AW31" s="47">
        <v>0</v>
      </c>
      <c r="AX31" s="47">
        <v>0</v>
      </c>
      <c r="AY31" s="41" t="s">
        <v>224</v>
      </c>
      <c r="AZ31" s="46" t="s">
        <v>225</v>
      </c>
      <c r="BA31" s="54" t="s">
        <v>303</v>
      </c>
      <c r="BB31" s="41" t="s">
        <v>280</v>
      </c>
      <c r="BC31" s="41" t="s">
        <v>366</v>
      </c>
      <c r="BD31" s="43" t="s">
        <v>638</v>
      </c>
      <c r="BE31" s="128" t="s">
        <v>388</v>
      </c>
      <c r="BF31" s="41" t="s">
        <v>211</v>
      </c>
      <c r="BG31" s="41" t="s">
        <v>211</v>
      </c>
      <c r="BH31" s="41" t="s">
        <v>220</v>
      </c>
      <c r="BI31" s="41"/>
      <c r="BJ31" s="41"/>
      <c r="BK31" s="41"/>
      <c r="BL31" s="41"/>
      <c r="BM31" s="41">
        <v>0</v>
      </c>
      <c r="BN31" s="41" t="s">
        <v>228</v>
      </c>
      <c r="BO31" s="41" t="s">
        <v>211</v>
      </c>
      <c r="BP31" s="41">
        <v>0</v>
      </c>
      <c r="BQ31" s="41">
        <v>0</v>
      </c>
      <c r="BR31" s="41">
        <v>0</v>
      </c>
      <c r="BS31" s="41">
        <v>0</v>
      </c>
      <c r="BT31" s="41"/>
      <c r="BU31" s="53"/>
      <c r="BV31" s="41"/>
      <c r="BW31" s="41"/>
      <c r="BX31" s="41"/>
      <c r="BY31" s="57">
        <f t="shared" si="0"/>
        <v>82.191780821917803</v>
      </c>
      <c r="BZ31" s="58">
        <f t="shared" si="2"/>
        <v>59</v>
      </c>
      <c r="CA31" s="123" t="s">
        <v>283</v>
      </c>
    </row>
    <row r="32" spans="1:79" s="49" customFormat="1" ht="62.25" customHeight="1">
      <c r="A32" s="129" t="s">
        <v>413</v>
      </c>
      <c r="B32" s="44" t="s">
        <v>89</v>
      </c>
      <c r="C32" s="60" t="s">
        <v>8</v>
      </c>
      <c r="D32" s="10" t="s">
        <v>90</v>
      </c>
      <c r="E32" s="41" t="s">
        <v>211</v>
      </c>
      <c r="F32" s="44" t="s">
        <v>414</v>
      </c>
      <c r="G32" s="44" t="s">
        <v>262</v>
      </c>
      <c r="H32" s="41" t="s">
        <v>212</v>
      </c>
      <c r="I32" s="41" t="s">
        <v>213</v>
      </c>
      <c r="J32" s="167" t="s">
        <v>571</v>
      </c>
      <c r="K32" s="42" t="s">
        <v>232</v>
      </c>
      <c r="L32" s="41" t="s">
        <v>211</v>
      </c>
      <c r="M32" s="145" t="s">
        <v>273</v>
      </c>
      <c r="N32" s="43" t="s">
        <v>264</v>
      </c>
      <c r="O32" s="12" t="s">
        <v>248</v>
      </c>
      <c r="P32" s="43" t="s">
        <v>264</v>
      </c>
      <c r="Q32" s="10" t="s">
        <v>275</v>
      </c>
      <c r="R32" s="174" t="s">
        <v>591</v>
      </c>
      <c r="S32" s="60" t="s">
        <v>8</v>
      </c>
      <c r="T32" s="60" t="s">
        <v>236</v>
      </c>
      <c r="U32" s="149" t="s">
        <v>215</v>
      </c>
      <c r="V32" s="46" t="s">
        <v>214</v>
      </c>
      <c r="W32" s="46"/>
      <c r="X32" s="164" t="s">
        <v>215</v>
      </c>
      <c r="Y32" s="141"/>
      <c r="Z32" s="41" t="s">
        <v>277</v>
      </c>
      <c r="AA32" s="41" t="s">
        <v>217</v>
      </c>
      <c r="AB32" s="41" t="s">
        <v>267</v>
      </c>
      <c r="AC32" s="41" t="s">
        <v>218</v>
      </c>
      <c r="AD32" s="149" t="s">
        <v>524</v>
      </c>
      <c r="AE32" s="149" t="s">
        <v>461</v>
      </c>
      <c r="AF32" s="41" t="s">
        <v>220</v>
      </c>
      <c r="AG32" s="41" t="s">
        <v>290</v>
      </c>
      <c r="AH32" s="149" t="s">
        <v>525</v>
      </c>
      <c r="AI32" s="176" t="s">
        <v>240</v>
      </c>
      <c r="AJ32" s="177" t="s">
        <v>268</v>
      </c>
      <c r="AK32" s="149" t="s">
        <v>601</v>
      </c>
      <c r="AL32" s="149" t="s">
        <v>220</v>
      </c>
      <c r="AM32" s="149"/>
      <c r="AN32" s="150" t="s">
        <v>541</v>
      </c>
      <c r="AO32" s="149"/>
      <c r="AP32" s="41" t="s">
        <v>211</v>
      </c>
      <c r="AQ32" s="10" t="s">
        <v>222</v>
      </c>
      <c r="AR32" s="10">
        <v>350</v>
      </c>
      <c r="AS32" s="42" t="s">
        <v>215</v>
      </c>
      <c r="AT32" s="42" t="s">
        <v>215</v>
      </c>
      <c r="AU32" s="41" t="s">
        <v>279</v>
      </c>
      <c r="AV32" s="149" t="s">
        <v>531</v>
      </c>
      <c r="AW32" s="47">
        <v>0</v>
      </c>
      <c r="AX32" s="47">
        <v>0</v>
      </c>
      <c r="AY32" s="41" t="s">
        <v>224</v>
      </c>
      <c r="AZ32" s="46" t="s">
        <v>225</v>
      </c>
      <c r="BA32" s="54"/>
      <c r="BB32" s="41" t="s">
        <v>280</v>
      </c>
      <c r="BC32" s="41" t="s">
        <v>366</v>
      </c>
      <c r="BD32" s="43" t="s">
        <v>639</v>
      </c>
      <c r="BE32" s="128" t="s">
        <v>388</v>
      </c>
      <c r="BF32" s="41" t="s">
        <v>211</v>
      </c>
      <c r="BG32" s="41" t="s">
        <v>211</v>
      </c>
      <c r="BH32" s="41" t="s">
        <v>220</v>
      </c>
      <c r="BI32" s="41"/>
      <c r="BJ32" s="41"/>
      <c r="BK32" s="41"/>
      <c r="BL32" s="41"/>
      <c r="BM32" s="41">
        <v>0</v>
      </c>
      <c r="BN32" s="41" t="s">
        <v>228</v>
      </c>
      <c r="BO32" s="41" t="s">
        <v>211</v>
      </c>
      <c r="BP32" s="41">
        <v>0</v>
      </c>
      <c r="BQ32" s="41">
        <v>0</v>
      </c>
      <c r="BR32" s="41">
        <v>0</v>
      </c>
      <c r="BS32" s="41">
        <v>0</v>
      </c>
      <c r="BT32" s="41"/>
      <c r="BU32" s="53"/>
      <c r="BV32" s="41"/>
      <c r="BW32" s="41"/>
      <c r="BX32" s="41"/>
      <c r="BY32" s="57">
        <f t="shared" si="0"/>
        <v>80.821917808219183</v>
      </c>
      <c r="BZ32" s="58">
        <f t="shared" si="2"/>
        <v>58</v>
      </c>
      <c r="CA32" s="123" t="s">
        <v>283</v>
      </c>
    </row>
    <row r="33" spans="1:79" s="49" customFormat="1" ht="62.25" customHeight="1">
      <c r="A33" s="129" t="s">
        <v>91</v>
      </c>
      <c r="B33" s="44" t="s">
        <v>92</v>
      </c>
      <c r="C33" s="60" t="s">
        <v>42</v>
      </c>
      <c r="D33" s="10" t="s">
        <v>93</v>
      </c>
      <c r="E33" s="41" t="s">
        <v>211</v>
      </c>
      <c r="F33" s="44" t="s">
        <v>415</v>
      </c>
      <c r="G33" s="44" t="s">
        <v>262</v>
      </c>
      <c r="H33" s="68" t="s">
        <v>465</v>
      </c>
      <c r="I33" s="69" t="s">
        <v>501</v>
      </c>
      <c r="J33" s="166" t="s">
        <v>337</v>
      </c>
      <c r="K33" s="42" t="s">
        <v>303</v>
      </c>
      <c r="L33" s="41" t="s">
        <v>211</v>
      </c>
      <c r="M33" s="10"/>
      <c r="N33" s="43"/>
      <c r="O33" s="12" t="s">
        <v>570</v>
      </c>
      <c r="P33" s="43"/>
      <c r="Q33" s="10"/>
      <c r="R33" s="11" t="s">
        <v>598</v>
      </c>
      <c r="S33" s="60" t="s">
        <v>42</v>
      </c>
      <c r="T33" s="60" t="s">
        <v>236</v>
      </c>
      <c r="U33" s="10" t="s">
        <v>516</v>
      </c>
      <c r="V33" s="46" t="s">
        <v>214</v>
      </c>
      <c r="W33" s="46"/>
      <c r="X33" s="165" t="s">
        <v>517</v>
      </c>
      <c r="Y33" s="45"/>
      <c r="Z33" s="41" t="s">
        <v>277</v>
      </c>
      <c r="AA33" s="41" t="s">
        <v>217</v>
      </c>
      <c r="AB33" s="41" t="s">
        <v>267</v>
      </c>
      <c r="AC33" s="41" t="s">
        <v>218</v>
      </c>
      <c r="AD33" s="149" t="s">
        <v>524</v>
      </c>
      <c r="AE33" s="149" t="s">
        <v>342</v>
      </c>
      <c r="AF33" s="41" t="s">
        <v>220</v>
      </c>
      <c r="AG33" s="41" t="s">
        <v>221</v>
      </c>
      <c r="AH33" s="149" t="s">
        <v>459</v>
      </c>
      <c r="AI33" s="176" t="s">
        <v>239</v>
      </c>
      <c r="AJ33" s="177" t="s">
        <v>291</v>
      </c>
      <c r="AK33" s="149" t="s">
        <v>601</v>
      </c>
      <c r="AL33" s="149" t="s">
        <v>211</v>
      </c>
      <c r="AM33" s="149" t="s">
        <v>530</v>
      </c>
      <c r="AN33" s="150" t="s">
        <v>541</v>
      </c>
      <c r="AO33" s="149" t="s">
        <v>548</v>
      </c>
      <c r="AP33" s="41" t="s">
        <v>211</v>
      </c>
      <c r="AQ33" s="10" t="s">
        <v>222</v>
      </c>
      <c r="AR33" s="10">
        <v>30</v>
      </c>
      <c r="AS33" s="42">
        <v>20</v>
      </c>
      <c r="AT33" s="42">
        <v>10</v>
      </c>
      <c r="AU33" s="41" t="s">
        <v>223</v>
      </c>
      <c r="AV33" s="149" t="s">
        <v>532</v>
      </c>
      <c r="AW33" s="47"/>
      <c r="AX33" s="47"/>
      <c r="AY33" s="41" t="s">
        <v>224</v>
      </c>
      <c r="AZ33" s="46" t="s">
        <v>225</v>
      </c>
      <c r="BA33" s="42" t="s">
        <v>238</v>
      </c>
      <c r="BB33" s="41"/>
      <c r="BC33" s="41"/>
      <c r="BD33" s="43" t="s">
        <v>211</v>
      </c>
      <c r="BE33" s="128"/>
      <c r="BF33" s="41" t="s">
        <v>211</v>
      </c>
      <c r="BG33" s="41" t="s">
        <v>211</v>
      </c>
      <c r="BH33" s="41" t="s">
        <v>220</v>
      </c>
      <c r="BI33" s="41" t="s">
        <v>226</v>
      </c>
      <c r="BJ33" s="41" t="s">
        <v>211</v>
      </c>
      <c r="BK33" s="41" t="s">
        <v>215</v>
      </c>
      <c r="BL33" s="41" t="s">
        <v>215</v>
      </c>
      <c r="BM33" s="41" t="s">
        <v>227</v>
      </c>
      <c r="BN33" s="41" t="s">
        <v>228</v>
      </c>
      <c r="BO33" s="41" t="s">
        <v>211</v>
      </c>
      <c r="BP33" s="41"/>
      <c r="BQ33" s="41"/>
      <c r="BR33" s="41"/>
      <c r="BS33" s="41"/>
      <c r="BT33" s="41"/>
      <c r="BU33" s="41"/>
      <c r="BV33" s="41"/>
      <c r="BW33" s="41"/>
      <c r="BX33" s="41"/>
      <c r="BY33" s="57">
        <f t="shared" si="0"/>
        <v>72.602739726027394</v>
      </c>
      <c r="BZ33" s="58">
        <f t="shared" si="2"/>
        <v>52</v>
      </c>
      <c r="CA33" s="123" t="s">
        <v>363</v>
      </c>
    </row>
    <row r="34" spans="1:79">
      <c r="AQ34" s="63" t="s">
        <v>602</v>
      </c>
      <c r="AR34" s="63">
        <v>300</v>
      </c>
      <c r="AS34" s="63">
        <v>5420</v>
      </c>
      <c r="AT34" s="63">
        <f>AR34/AS34*100</f>
        <v>5.5350553505535052</v>
      </c>
    </row>
    <row r="35" spans="1:79">
      <c r="AQ35" s="63" t="s">
        <v>640</v>
      </c>
      <c r="AR35" s="63">
        <v>85</v>
      </c>
      <c r="AS35" s="63">
        <v>2400</v>
      </c>
      <c r="AT35" s="63">
        <f>AR35/AS35*100</f>
        <v>3.5416666666666665</v>
      </c>
    </row>
    <row r="47" spans="1:79">
      <c r="B47" s="207"/>
      <c r="C47" s="207"/>
      <c r="D47" s="207"/>
    </row>
    <row r="48" spans="1:79">
      <c r="B48" s="209"/>
      <c r="C48" s="209"/>
      <c r="D48" s="209"/>
    </row>
    <row r="49" spans="2:4">
      <c r="B49" s="207"/>
      <c r="C49" s="207"/>
      <c r="D49" s="207"/>
    </row>
    <row r="50" spans="2:4">
      <c r="B50" s="209"/>
      <c r="C50" s="209"/>
      <c r="D50" s="209"/>
    </row>
    <row r="51" spans="2:4">
      <c r="B51" s="207"/>
      <c r="C51" s="207"/>
      <c r="D51" s="207"/>
    </row>
    <row r="52" spans="2:4">
      <c r="B52" s="209"/>
      <c r="C52" s="209"/>
      <c r="D52" s="209"/>
    </row>
    <row r="53" spans="2:4">
      <c r="B53"/>
      <c r="C53"/>
      <c r="D53"/>
    </row>
    <row r="54" spans="2:4">
      <c r="B54" s="207"/>
      <c r="C54" s="207"/>
      <c r="D54" s="207"/>
    </row>
    <row r="55" spans="2:4">
      <c r="B55" s="209"/>
      <c r="C55" s="209"/>
      <c r="D55" s="209"/>
    </row>
    <row r="56" spans="2:4">
      <c r="B56" s="207"/>
      <c r="C56" s="207"/>
      <c r="D56" s="207"/>
    </row>
    <row r="57" spans="2:4">
      <c r="B57" s="209"/>
      <c r="C57" s="209"/>
      <c r="D57" s="209"/>
    </row>
    <row r="58" spans="2:4">
      <c r="B58"/>
      <c r="C58"/>
      <c r="D58"/>
    </row>
    <row r="59" spans="2:4">
      <c r="B59" s="207"/>
      <c r="C59" s="207"/>
      <c r="D59" s="207"/>
    </row>
    <row r="60" spans="2:4">
      <c r="B60" s="209"/>
      <c r="C60" s="209"/>
      <c r="D60" s="209"/>
    </row>
    <row r="61" spans="2:4">
      <c r="B61" s="207"/>
      <c r="C61" s="207"/>
      <c r="D61" s="207"/>
    </row>
    <row r="62" spans="2:4">
      <c r="B62" s="209"/>
      <c r="C62" s="209"/>
      <c r="D62" s="209"/>
    </row>
    <row r="63" spans="2:4">
      <c r="B63" s="207"/>
      <c r="C63" s="207"/>
      <c r="D63" s="207"/>
    </row>
    <row r="64" spans="2:4">
      <c r="B64" s="209"/>
      <c r="C64" s="209"/>
      <c r="D64" s="209"/>
    </row>
    <row r="65" spans="2:4">
      <c r="B65" s="207"/>
      <c r="C65" s="207"/>
      <c r="D65" s="207"/>
    </row>
    <row r="66" spans="2:4">
      <c r="B66"/>
      <c r="C66"/>
      <c r="D66"/>
    </row>
    <row r="67" spans="2:4">
      <c r="B67" s="207"/>
      <c r="C67" s="207"/>
      <c r="D67" s="207"/>
    </row>
    <row r="68" spans="2:4">
      <c r="B68" s="209"/>
      <c r="C68" s="209"/>
      <c r="D68" s="209"/>
    </row>
    <row r="69" spans="2:4">
      <c r="B69" s="207"/>
      <c r="C69" s="207"/>
      <c r="D69" s="207"/>
    </row>
    <row r="70" spans="2:4">
      <c r="B70" s="209"/>
      <c r="C70" s="209"/>
      <c r="D70" s="209"/>
    </row>
    <row r="71" spans="2:4">
      <c r="B71" s="207"/>
      <c r="C71" s="207"/>
      <c r="D71" s="207"/>
    </row>
    <row r="72" spans="2:4">
      <c r="B72" s="209"/>
      <c r="C72" s="209"/>
      <c r="D72" s="209"/>
    </row>
    <row r="73" spans="2:4">
      <c r="B73" s="207"/>
      <c r="C73" s="207"/>
      <c r="D73" s="207"/>
    </row>
    <row r="74" spans="2:4">
      <c r="B74" s="209"/>
      <c r="C74" s="209"/>
      <c r="D74" s="209"/>
    </row>
    <row r="75" spans="2:4">
      <c r="B75" s="207"/>
      <c r="C75" s="207"/>
      <c r="D75" s="207"/>
    </row>
    <row r="76" spans="2:4">
      <c r="B76" s="209"/>
      <c r="C76" s="209"/>
      <c r="D76" s="209"/>
    </row>
    <row r="77" spans="2:4">
      <c r="B77"/>
      <c r="C77"/>
      <c r="D77"/>
    </row>
    <row r="78" spans="2:4">
      <c r="B78" s="207"/>
      <c r="C78" s="207"/>
      <c r="D78" s="207"/>
    </row>
    <row r="79" spans="2:4">
      <c r="B79" s="209"/>
      <c r="C79" s="209"/>
      <c r="D79" s="209"/>
    </row>
    <row r="80" spans="2:4">
      <c r="B80" s="207"/>
      <c r="C80" s="207"/>
      <c r="D80" s="207"/>
    </row>
    <row r="81" spans="2:4">
      <c r="B81" s="209"/>
      <c r="C81" s="209"/>
      <c r="D81" s="209"/>
    </row>
    <row r="82" spans="2:4">
      <c r="B82" s="207"/>
      <c r="C82" s="207"/>
      <c r="D82" s="207"/>
    </row>
    <row r="83" spans="2:4">
      <c r="B83"/>
      <c r="C83"/>
      <c r="D83"/>
    </row>
    <row r="84" spans="2:4">
      <c r="B84" s="207"/>
      <c r="C84" s="207"/>
      <c r="D84" s="207"/>
    </row>
    <row r="85" spans="2:4">
      <c r="B85" s="209"/>
      <c r="C85" s="209"/>
      <c r="D85" s="209"/>
    </row>
    <row r="86" spans="2:4">
      <c r="B86" s="207"/>
      <c r="C86" s="207"/>
      <c r="D86" s="207"/>
    </row>
    <row r="87" spans="2:4">
      <c r="B87" s="209"/>
      <c r="C87" s="209"/>
      <c r="D87" s="209"/>
    </row>
    <row r="88" spans="2:4">
      <c r="B88" s="207"/>
      <c r="C88" s="207"/>
      <c r="D88" s="207"/>
    </row>
    <row r="89" spans="2:4">
      <c r="B89" s="209"/>
      <c r="C89" s="209"/>
      <c r="D89" s="209"/>
    </row>
    <row r="90" spans="2:4">
      <c r="B90" s="207"/>
      <c r="C90" s="207"/>
      <c r="D90" s="207"/>
    </row>
  </sheetData>
  <conditionalFormatting sqref="D3:D4">
    <cfRule type="cellIs" dxfId="14" priority="5" stopIfTrue="1" operator="equal">
      <formula>"NA - Data Not Available"</formula>
    </cfRule>
  </conditionalFormatting>
  <conditionalFormatting sqref="D6">
    <cfRule type="cellIs" dxfId="13" priority="10" stopIfTrue="1" operator="equal">
      <formula>"NA - Data Not Available"</formula>
    </cfRule>
  </conditionalFormatting>
  <conditionalFormatting sqref="D9">
    <cfRule type="cellIs" dxfId="12" priority="9" stopIfTrue="1" operator="equal">
      <formula>"NA - Data Not Available"</formula>
    </cfRule>
  </conditionalFormatting>
  <conditionalFormatting sqref="D11">
    <cfRule type="cellIs" dxfId="11" priority="4" stopIfTrue="1" operator="equal">
      <formula>"NA - Data Not Available"</formula>
    </cfRule>
  </conditionalFormatting>
  <conditionalFormatting sqref="D14:D16">
    <cfRule type="cellIs" dxfId="10" priority="6" stopIfTrue="1" operator="equal">
      <formula>"NA - Data Not Available"</formula>
    </cfRule>
  </conditionalFormatting>
  <conditionalFormatting sqref="D19">
    <cfRule type="cellIs" dxfId="9" priority="3" stopIfTrue="1" operator="equal">
      <formula>"NA - Data Not Available"</formula>
    </cfRule>
  </conditionalFormatting>
  <conditionalFormatting sqref="J3:J8">
    <cfRule type="duplicateValues" dxfId="8" priority="1"/>
  </conditionalFormatting>
  <conditionalFormatting sqref="AN3:AN8">
    <cfRule type="duplicateValues" dxfId="7" priority="2"/>
  </conditionalFormatting>
  <dataValidations count="29">
    <dataValidation allowBlank="1" showErrorMessage="1" errorTitle="Application status" error="Status shouldn't be empty and should be picked from dropdown list (Pipeline,Live,In Dev,Retired)" promptTitle="Application Status" prompt="Status should be picked from dropdown list (Pipeline,Live,In Dev,Retired)" sqref="M7:M9 M16:M17 M33 M3:M5 M11:M14 M19:M30 D3:D33" xr:uid="{00000000-0002-0000-0200-000000000000}"/>
    <dataValidation type="list" allowBlank="1" showInputMessage="1" showErrorMessage="1" sqref="AH3:AH33" xr:uid="{00000000-0002-0000-0200-000001000000}">
      <formula1>INDIRECT("TA[Name]")</formula1>
    </dataValidation>
    <dataValidation type="list" allowBlank="1" showInputMessage="1" showErrorMessage="1" sqref="Q17 P6 P13:P18 P3:P4 R3:R33 P8:P11 O3:O33" xr:uid="{00000000-0002-0000-0200-000002000000}">
      <formula1>INDIRECT("tblResource[Name]")</formula1>
    </dataValidation>
    <dataValidation type="list" allowBlank="1" showInputMessage="1" showErrorMessage="1" sqref="N6 N3:N4 N8:N11 N13:N18" xr:uid="{00000000-0002-0000-0200-000003000000}">
      <formula1>INDIRECT("tblOrgUnit[Name]")</formula1>
    </dataValidation>
    <dataValidation type="list" allowBlank="1" showInputMessage="1" showErrorMessage="1" sqref="N6 N3:N4 N8:N11 N13:N18" xr:uid="{00000000-0002-0000-0200-000004000000}">
      <formula1>"YES, NO"</formula1>
    </dataValidation>
    <dataValidation allowBlank="1" showInputMessage="1" sqref="X27 X20:X21" xr:uid="{00000000-0002-0000-0200-000005000000}"/>
    <dataValidation type="date" operator="greaterThanOrEqual" allowBlank="1" showInputMessage="1" sqref="X12 X16 X8 X31:X32" xr:uid="{00000000-0002-0000-0200-000006000000}">
      <formula1>38353</formula1>
    </dataValidation>
    <dataValidation type="date" operator="greaterThanOrEqual" allowBlank="1" showInputMessage="1" showErrorMessage="1" sqref="X22:X26 X14:X15 X4:X6 X28:X30 X17:X19 X9:X11 X33" xr:uid="{00000000-0002-0000-0200-000007000000}">
      <formula1>38353</formula1>
    </dataValidation>
    <dataValidation type="list" allowBlank="1" showInputMessage="1" showErrorMessage="1" sqref="BL3:BL33" xr:uid="{00000000-0002-0000-0200-000008000000}">
      <formula1>"NA, Reporting readily available, needs configuration to generate new report, Cannot generate or add new reports"</formula1>
    </dataValidation>
    <dataValidation type="list" allowBlank="1" showInputMessage="1" showErrorMessage="1" sqref="BK3:BK33" xr:uid="{00000000-0002-0000-0200-000009000000}">
      <formula1>"NA, Easy to use, somewhat difficultto use,Very complex to use"</formula1>
    </dataValidation>
    <dataValidation type="list" allowBlank="1" showInputMessage="1" showErrorMessage="1" sqref="BJ3:BJ33" xr:uid="{00000000-0002-0000-0200-00000A000000}">
      <formula1>"Yes,No, NA"</formula1>
    </dataValidation>
    <dataValidation type="list" allowBlank="1" showInputMessage="1" showErrorMessage="1" sqref="AY3:AY33" xr:uid="{00000000-0002-0000-0200-00000B000000}">
      <formula1>"Logging/Alert/Event File,Interactive, Logging, Alerts, Event File, None"</formula1>
    </dataValidation>
    <dataValidation type="list" allowBlank="1" showInputMessage="1" showErrorMessage="1" sqref="AU3:AU33" xr:uid="{00000000-0002-0000-0200-00000C000000}">
      <formula1>"Per CPU/Server, Network,Single User,Per CPU,Per Device,Per User,Others,Not Applicable"</formula1>
    </dataValidation>
    <dataValidation type="list" allowBlank="1" showInputMessage="1" showErrorMessage="1" sqref="BI3:BI33" xr:uid="{00000000-0002-0000-0200-00000D000000}">
      <formula1>"Highly Satisfied, Satisfied,Not Satisfied"</formula1>
    </dataValidation>
    <dataValidation type="list" allowBlank="1" showInputMessage="1" showErrorMessage="1" sqref="AQ3:AQ33" xr:uid="{00000000-0002-0000-0200-00000E000000}">
      <formula1>"Internal Users,External Users"</formula1>
    </dataValidation>
    <dataValidation type="list" allowBlank="1" showInputMessage="1" showErrorMessage="1" sqref="AZ3:BA33" xr:uid="{00000000-0002-0000-0200-00000F000000}">
      <formula1>"High, Medium, Low"</formula1>
    </dataValidation>
    <dataValidation allowBlank="1" showInputMessage="1" showErrorMessage="1" promptTitle="Warning" prompt="This is an autogenrated field, please do not update or delete this column" sqref="D3:D33" xr:uid="{00000000-0002-0000-0200-000010000000}"/>
    <dataValidation type="list" allowBlank="1" showInputMessage="1" showErrorMessage="1" sqref="Z3:Z33" xr:uid="{00000000-0002-0000-0200-000011000000}">
      <formula1>INDIRECT("AppType[Name]")</formula1>
    </dataValidation>
    <dataValidation type="whole" operator="greaterThanOrEqual" showErrorMessage="1" errorTitle="OPEX" error="Cell value should be in whole numbers only" promptTitle="Opex Budget" prompt="Estimated annual operational expenditure in AED" sqref="AW3:AX33" xr:uid="{00000000-0002-0000-0200-000012000000}">
      <formula1>0</formula1>
    </dataValidation>
    <dataValidation type="list" allowBlank="1" showInputMessage="1" showErrorMessage="1" sqref="BF3:BH33 AF3:AF33 AP3:AP33 E3:E33 AL3:AL33 BT3:BT33 BO3:BO33 AV20:AV21 AV6 AV16:AV17" xr:uid="{00000000-0002-0000-0200-000013000000}">
      <formula1>"Yes,No"</formula1>
    </dataValidation>
    <dataValidation type="list" allowBlank="1" showInputMessage="1" showErrorMessage="1" sqref="AD3:AD33" xr:uid="{00000000-0002-0000-0200-000014000000}">
      <formula1>INDIRECT("ArcType[Name]")</formula1>
    </dataValidation>
    <dataValidation type="list" allowBlank="1" showInputMessage="1" showErrorMessage="1" sqref="AE3:AE33" xr:uid="{00000000-0002-0000-0200-000015000000}">
      <formula1>INDIRECT("AccessType[Name]")</formula1>
    </dataValidation>
    <dataValidation type="list" allowBlank="1" showErrorMessage="1" errorTitle="Application status" error="Status shouldn't be empty and should be picked from dropdown list (Pipeline,Live,In Dev,Retired)" promptTitle="Application Status" prompt="Status should be picked from dropdown list (Pipeline,Live,In Dev,Retired)" sqref="V3:W33" xr:uid="{00000000-0002-0000-0200-000016000000}">
      <formula1>INDIRECT("Status[Name]")</formula1>
    </dataValidation>
    <dataValidation type="list" allowBlank="1" showInputMessage="1" showErrorMessage="1" sqref="AG3:AG33" xr:uid="{00000000-0002-0000-0200-000017000000}">
      <formula1>INDIRECT("Auth[Name]")</formula1>
    </dataValidation>
    <dataValidation type="list" allowBlank="1" showInputMessage="1" showErrorMessage="1" sqref="AO3:AO7 AO9:AO33" xr:uid="{00000000-0002-0000-0200-000018000000}">
      <formula1>INDIRECT("tblSoftware[Name]")</formula1>
    </dataValidation>
    <dataValidation type="list" allowBlank="1" showInputMessage="1" showErrorMessage="1" sqref="AV3:AV5 AV7:AV15 AV18:AV19 AV22:AV33" xr:uid="{00000000-0002-0000-0200-000019000000}">
      <formula1>"Yes,No (Supporting Documents are available such as Business Blueprint, FSD), No SDP service Package available but other supporting documents available can't verify"</formula1>
    </dataValidation>
    <dataValidation allowBlank="1" showErrorMessage="1" sqref="AI14:AJ14 AI7:AJ8 AI17:AJ17 AI5:AJ5 AI3:AJ3 AI25:AJ26 AI29:AJ33 AI20:AJ20 AI11:AJ11 AI22:AJ23" xr:uid="{00000000-0002-0000-0200-00001A000000}"/>
    <dataValidation type="list" allowBlank="1" showInputMessage="1" showErrorMessage="1" sqref="AK3:AK33 AM3:AM33" xr:uid="{00000000-0002-0000-0200-00001B000000}">
      <formula1>INDIRECT("tblLocations[Location Name]")</formula1>
    </dataValidation>
    <dataValidation type="list" allowBlank="1" showInputMessage="1" sqref="AO8" xr:uid="{00000000-0002-0000-0200-00001C000000}">
      <formula1>INDIRECT("tblSoftware[Name]")</formula1>
    </dataValidation>
  </dataValidations>
  <pageMargins left="0.7" right="0.7" top="0.75" bottom="0.75" header="0.3" footer="0.3"/>
  <pageSetup orientation="portrait" horizontalDpi="90" verticalDpi="90" r:id="rId1"/>
  <headerFooter>
    <oddFooter>&amp;L&amp;"Arial,Regular"&amp;07&amp;K000000 
For Official Use Only (FOUO)                                      &amp;C&amp;"Arial,Regular"&amp;07&amp;K000000 
For Official Use Only (FOUO)                   For Addressee Eyes Only (FAEO)                   </oddFooter>
    <evenFooter>&amp;L&amp;"Arial,Regular"&amp;07&amp;K000000 
For Official Use Only (FOUO)                                      &amp;C&amp;"Arial,Regular"&amp;07&amp;K000000 
For Official Use Only (FOUO)                   For Addressee Eyes Only (FAEO)                   </evenFooter>
    <firstFooter>&amp;L&amp;"Arial,Regular"&amp;07&amp;K000000 
For Official Use Only (FOUO)                                      &amp;C&amp;"Arial,Regular"&amp;07&amp;K000000 
For Official Use Only (FOUO)                   For Addressee Eyes Only (FAEO)                   </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AV15"/>
  <sheetViews>
    <sheetView topLeftCell="W1" zoomScale="70" zoomScaleNormal="70" workbookViewId="0">
      <selection activeCell="D9" sqref="D9"/>
    </sheetView>
  </sheetViews>
  <sheetFormatPr defaultRowHeight="12.5"/>
  <cols>
    <col min="2" max="2" width="13.1796875" customWidth="1"/>
    <col min="3" max="3" width="14.81640625" customWidth="1"/>
    <col min="4" max="5" width="13.1796875" customWidth="1"/>
    <col min="6" max="6" width="13.1796875" style="76" customWidth="1"/>
    <col min="7" max="8" width="13.1796875" customWidth="1"/>
    <col min="9" max="9" width="15.1796875" customWidth="1"/>
    <col min="10" max="10" width="14.453125" customWidth="1"/>
    <col min="11" max="11" width="15" customWidth="1"/>
    <col min="12" max="13" width="13.1796875" customWidth="1"/>
    <col min="14" max="14" width="18.81640625" bestFit="1" customWidth="1"/>
    <col min="15" max="15" width="14.81640625" customWidth="1"/>
    <col min="16" max="16" width="13.1796875" customWidth="1"/>
    <col min="17" max="17" width="14.7265625" bestFit="1" customWidth="1"/>
    <col min="18" max="19" width="13.1796875" customWidth="1"/>
    <col min="20" max="20" width="22.26953125" customWidth="1"/>
    <col min="21" max="21" width="13.1796875" customWidth="1"/>
    <col min="22" max="22" width="14.54296875" customWidth="1"/>
    <col min="23" max="36" width="13.1796875" customWidth="1"/>
  </cols>
  <sheetData>
    <row r="1" spans="1:48" ht="15.5">
      <c r="A1" s="120"/>
      <c r="B1" s="121" t="s">
        <v>416</v>
      </c>
      <c r="C1" s="121" t="s">
        <v>417</v>
      </c>
      <c r="D1" s="121" t="s">
        <v>418</v>
      </c>
      <c r="E1" s="121" t="s">
        <v>419</v>
      </c>
      <c r="F1" s="121" t="s">
        <v>420</v>
      </c>
      <c r="G1" s="121" t="s">
        <v>421</v>
      </c>
      <c r="H1" s="121" t="s">
        <v>422</v>
      </c>
      <c r="I1" s="121" t="s">
        <v>423</v>
      </c>
      <c r="J1" s="121" t="s">
        <v>424</v>
      </c>
      <c r="K1" s="121" t="s">
        <v>425</v>
      </c>
      <c r="L1" s="121" t="s">
        <v>426</v>
      </c>
      <c r="M1" s="121" t="s">
        <v>427</v>
      </c>
      <c r="N1" s="121" t="s">
        <v>428</v>
      </c>
      <c r="O1" s="121" t="s">
        <v>429</v>
      </c>
      <c r="P1" s="121" t="s">
        <v>95</v>
      </c>
      <c r="Q1" s="121" t="s">
        <v>95</v>
      </c>
      <c r="R1" s="121" t="s">
        <v>432</v>
      </c>
      <c r="S1" s="121" t="s">
        <v>433</v>
      </c>
      <c r="T1" s="121" t="s">
        <v>434</v>
      </c>
      <c r="U1" s="121" t="s">
        <v>435</v>
      </c>
      <c r="V1" s="121" t="s">
        <v>436</v>
      </c>
      <c r="W1" s="121" t="s">
        <v>437</v>
      </c>
      <c r="X1" s="121" t="s">
        <v>438</v>
      </c>
      <c r="Y1" s="121" t="s">
        <v>439</v>
      </c>
      <c r="Z1" s="121" t="s">
        <v>440</v>
      </c>
      <c r="AA1" s="122" t="s">
        <v>441</v>
      </c>
      <c r="AB1" s="122" t="s">
        <v>442</v>
      </c>
      <c r="AC1" s="122" t="s">
        <v>443</v>
      </c>
      <c r="AD1" s="122" t="s">
        <v>444</v>
      </c>
      <c r="AE1" s="122" t="s">
        <v>445</v>
      </c>
      <c r="AF1" s="122" t="s">
        <v>446</v>
      </c>
      <c r="AG1" s="122" t="s">
        <v>447</v>
      </c>
      <c r="AH1" s="122" t="s">
        <v>448</v>
      </c>
      <c r="AI1" s="122" t="s">
        <v>449</v>
      </c>
      <c r="AJ1" s="122" t="s">
        <v>450</v>
      </c>
    </row>
    <row r="2" spans="1:48" ht="84">
      <c r="A2" s="78" t="s">
        <v>451</v>
      </c>
      <c r="B2" s="123" t="s">
        <v>104</v>
      </c>
      <c r="C2" s="123" t="s">
        <v>105</v>
      </c>
      <c r="D2" s="123" t="s">
        <v>145</v>
      </c>
      <c r="E2" s="123" t="s">
        <v>498</v>
      </c>
      <c r="F2" s="123" t="s">
        <v>156</v>
      </c>
      <c r="G2" s="123" t="s">
        <v>106</v>
      </c>
      <c r="H2" s="123" t="s">
        <v>107</v>
      </c>
      <c r="I2" s="123" t="s">
        <v>123</v>
      </c>
      <c r="J2" s="123" t="s">
        <v>149</v>
      </c>
      <c r="K2" s="123" t="s">
        <v>150</v>
      </c>
      <c r="L2" s="123" t="s">
        <v>153</v>
      </c>
      <c r="M2" s="201" t="s">
        <v>108</v>
      </c>
      <c r="N2" s="201" t="s">
        <v>126</v>
      </c>
      <c r="O2" s="201" t="s">
        <v>127</v>
      </c>
      <c r="P2" s="201" t="s">
        <v>452</v>
      </c>
      <c r="Q2" s="201" t="s">
        <v>129</v>
      </c>
      <c r="R2" s="201" t="s">
        <v>131</v>
      </c>
      <c r="S2" s="201" t="s">
        <v>141</v>
      </c>
      <c r="T2" s="201" t="s">
        <v>144</v>
      </c>
      <c r="U2" s="201" t="s">
        <v>151</v>
      </c>
      <c r="V2" s="201" t="s">
        <v>152</v>
      </c>
      <c r="W2" s="201" t="s">
        <v>499</v>
      </c>
      <c r="X2" s="201" t="s">
        <v>119</v>
      </c>
      <c r="Y2" s="123" t="s">
        <v>124</v>
      </c>
      <c r="Z2" s="123" t="s">
        <v>125</v>
      </c>
      <c r="AA2" s="123" t="s">
        <v>148</v>
      </c>
      <c r="AB2" s="123" t="s">
        <v>154</v>
      </c>
      <c r="AC2" s="123" t="s">
        <v>157</v>
      </c>
      <c r="AD2" s="123" t="s">
        <v>158</v>
      </c>
      <c r="AE2" s="123" t="s">
        <v>159</v>
      </c>
      <c r="AF2" s="123" t="s">
        <v>160</v>
      </c>
      <c r="AG2" s="123" t="s">
        <v>161</v>
      </c>
      <c r="AH2" s="123" t="s">
        <v>162</v>
      </c>
      <c r="AI2" s="123" t="s">
        <v>163</v>
      </c>
      <c r="AJ2" s="123" t="s">
        <v>164</v>
      </c>
    </row>
    <row r="3" spans="1:48" ht="75">
      <c r="A3" s="78">
        <v>1</v>
      </c>
      <c r="B3" s="68" t="s">
        <v>465</v>
      </c>
      <c r="C3" s="69" t="s">
        <v>501</v>
      </c>
      <c r="D3" s="69" t="s">
        <v>303</v>
      </c>
      <c r="E3" s="70" t="s">
        <v>502</v>
      </c>
      <c r="F3" s="70" t="s">
        <v>502</v>
      </c>
      <c r="G3" s="70" t="s">
        <v>650</v>
      </c>
      <c r="H3" s="71" t="s">
        <v>453</v>
      </c>
      <c r="I3" s="203" t="s">
        <v>664</v>
      </c>
      <c r="J3" s="70" t="s">
        <v>651</v>
      </c>
      <c r="K3" s="70" t="s">
        <v>655</v>
      </c>
      <c r="L3" s="69" t="s">
        <v>220</v>
      </c>
      <c r="M3" s="69" t="s">
        <v>211</v>
      </c>
      <c r="N3" s="204" t="s">
        <v>819</v>
      </c>
      <c r="O3" s="153" t="s">
        <v>525</v>
      </c>
      <c r="P3" s="72" t="s">
        <v>215</v>
      </c>
      <c r="Q3" s="72" t="s">
        <v>505</v>
      </c>
      <c r="R3" s="69" t="s">
        <v>211</v>
      </c>
      <c r="S3" s="69" t="s">
        <v>211</v>
      </c>
      <c r="T3" s="69" t="s">
        <v>224</v>
      </c>
      <c r="U3" s="69" t="s">
        <v>211</v>
      </c>
      <c r="V3" s="69" t="s">
        <v>211</v>
      </c>
      <c r="W3" s="69" t="s">
        <v>211</v>
      </c>
      <c r="X3" s="69" t="s">
        <v>215</v>
      </c>
      <c r="Y3" s="69" t="s">
        <v>342</v>
      </c>
      <c r="Z3" s="69" t="s">
        <v>220</v>
      </c>
      <c r="AA3" s="70" t="s">
        <v>934</v>
      </c>
      <c r="AB3" s="69" t="s">
        <v>663</v>
      </c>
      <c r="AC3" s="69" t="s">
        <v>454</v>
      </c>
      <c r="AD3" s="69" t="s">
        <v>362</v>
      </c>
      <c r="AE3" s="73" t="s">
        <v>455</v>
      </c>
      <c r="AF3" s="69" t="s">
        <v>220</v>
      </c>
      <c r="AG3" s="70" t="s">
        <v>507</v>
      </c>
      <c r="AH3" s="69" t="s">
        <v>508</v>
      </c>
      <c r="AI3" s="69" t="s">
        <v>509</v>
      </c>
      <c r="AJ3" s="69" t="s">
        <v>510</v>
      </c>
    </row>
    <row r="4" spans="1:48" ht="58">
      <c r="A4" s="78">
        <v>2</v>
      </c>
      <c r="B4" s="120"/>
      <c r="C4" s="69"/>
      <c r="D4" s="69"/>
      <c r="E4" s="69" t="s">
        <v>220</v>
      </c>
      <c r="F4" s="69" t="s">
        <v>456</v>
      </c>
      <c r="G4" s="70" t="s">
        <v>472</v>
      </c>
      <c r="H4" s="71" t="s">
        <v>457</v>
      </c>
      <c r="I4" s="203" t="s">
        <v>502</v>
      </c>
      <c r="J4" s="70" t="s">
        <v>652</v>
      </c>
      <c r="K4" s="70" t="s">
        <v>656</v>
      </c>
      <c r="L4" s="69"/>
      <c r="M4" s="69"/>
      <c r="N4" s="71" t="s">
        <v>309</v>
      </c>
      <c r="O4" s="71" t="s">
        <v>459</v>
      </c>
      <c r="P4" s="72" t="s">
        <v>240</v>
      </c>
      <c r="Q4" s="72" t="s">
        <v>504</v>
      </c>
      <c r="R4" s="69" t="s">
        <v>215</v>
      </c>
      <c r="S4" s="69" t="s">
        <v>215</v>
      </c>
      <c r="T4" s="69" t="s">
        <v>473</v>
      </c>
      <c r="U4" s="69"/>
      <c r="V4" s="69"/>
      <c r="W4" s="205" t="s">
        <v>215</v>
      </c>
      <c r="X4" s="71" t="s">
        <v>289</v>
      </c>
      <c r="Y4" s="69" t="s">
        <v>461</v>
      </c>
      <c r="Z4" s="69"/>
      <c r="AA4" s="69"/>
      <c r="AB4" s="69" t="s">
        <v>662</v>
      </c>
      <c r="AC4" s="69" t="s">
        <v>502</v>
      </c>
      <c r="AD4" s="69" t="s">
        <v>215</v>
      </c>
      <c r="AE4" s="73" t="s">
        <v>305</v>
      </c>
      <c r="AF4" s="69"/>
      <c r="AG4" s="74" t="s">
        <v>462</v>
      </c>
      <c r="AH4" s="70" t="s">
        <v>463</v>
      </c>
      <c r="AI4" s="70" t="s">
        <v>464</v>
      </c>
      <c r="AJ4" s="69" t="s">
        <v>326</v>
      </c>
    </row>
    <row r="5" spans="1:48" ht="75">
      <c r="A5" s="78">
        <v>3</v>
      </c>
      <c r="B5" s="68" t="s">
        <v>212</v>
      </c>
      <c r="C5" s="69" t="s">
        <v>667</v>
      </c>
      <c r="D5" s="69" t="s">
        <v>225</v>
      </c>
      <c r="E5" s="70" t="s">
        <v>215</v>
      </c>
      <c r="F5" s="69" t="s">
        <v>215</v>
      </c>
      <c r="G5" s="70" t="s">
        <v>352</v>
      </c>
      <c r="H5" s="71" t="s">
        <v>353</v>
      </c>
      <c r="I5" s="203" t="s">
        <v>666</v>
      </c>
      <c r="J5" s="70" t="s">
        <v>653</v>
      </c>
      <c r="K5" s="70" t="s">
        <v>657</v>
      </c>
      <c r="L5" s="69" t="s">
        <v>215</v>
      </c>
      <c r="M5" s="69" t="s">
        <v>215</v>
      </c>
      <c r="N5" s="71" t="s">
        <v>221</v>
      </c>
      <c r="O5" s="71" t="s">
        <v>225</v>
      </c>
      <c r="P5" s="72" t="s">
        <v>239</v>
      </c>
      <c r="Q5" s="72" t="s">
        <v>503</v>
      </c>
      <c r="R5" s="69" t="s">
        <v>502</v>
      </c>
      <c r="S5" s="69" t="s">
        <v>668</v>
      </c>
      <c r="T5" s="69" t="s">
        <v>467</v>
      </c>
      <c r="U5" s="69" t="s">
        <v>215</v>
      </c>
      <c r="V5" s="69" t="s">
        <v>215</v>
      </c>
      <c r="W5" s="69" t="s">
        <v>220</v>
      </c>
      <c r="X5" s="71" t="s">
        <v>216</v>
      </c>
      <c r="Y5" s="71" t="s">
        <v>468</v>
      </c>
      <c r="Z5" s="69" t="s">
        <v>215</v>
      </c>
      <c r="AA5" s="69" t="s">
        <v>469</v>
      </c>
      <c r="AB5" s="69" t="s">
        <v>661</v>
      </c>
      <c r="AC5" s="69" t="s">
        <v>215</v>
      </c>
      <c r="AD5" s="75" t="s">
        <v>227</v>
      </c>
      <c r="AE5" s="73" t="s">
        <v>228</v>
      </c>
      <c r="AF5" s="69"/>
      <c r="AG5" s="69" t="s">
        <v>470</v>
      </c>
      <c r="AH5" s="70" t="s">
        <v>462</v>
      </c>
      <c r="AI5" s="70" t="s">
        <v>471</v>
      </c>
      <c r="AJ5" s="70" t="s">
        <v>670</v>
      </c>
    </row>
    <row r="6" spans="1:48" ht="112.5">
      <c r="A6" s="78">
        <v>4</v>
      </c>
      <c r="B6" s="69"/>
      <c r="C6" s="69"/>
      <c r="D6" s="69" t="s">
        <v>238</v>
      </c>
      <c r="E6" s="69"/>
      <c r="F6" s="69" t="s">
        <v>466</v>
      </c>
      <c r="G6" s="70" t="s">
        <v>250</v>
      </c>
      <c r="H6" s="71" t="s">
        <v>251</v>
      </c>
      <c r="I6" s="154" t="s">
        <v>524</v>
      </c>
      <c r="J6" s="70" t="s">
        <v>654</v>
      </c>
      <c r="K6" s="70" t="s">
        <v>658</v>
      </c>
      <c r="L6" s="69"/>
      <c r="M6" s="69"/>
      <c r="N6" s="71" t="s">
        <v>290</v>
      </c>
      <c r="O6" s="153" t="s">
        <v>526</v>
      </c>
      <c r="P6" s="72" t="s">
        <v>527</v>
      </c>
      <c r="Q6" s="72" t="s">
        <v>550</v>
      </c>
      <c r="R6" s="69"/>
      <c r="S6" s="69" t="s">
        <v>531</v>
      </c>
      <c r="T6" s="69" t="s">
        <v>460</v>
      </c>
      <c r="U6" s="69"/>
      <c r="V6" s="69"/>
      <c r="X6" s="71" t="s">
        <v>669</v>
      </c>
      <c r="Y6" s="71" t="s">
        <v>474</v>
      </c>
      <c r="Z6" s="71"/>
      <c r="AA6" s="69"/>
      <c r="AB6" s="69" t="s">
        <v>660</v>
      </c>
      <c r="AC6" s="69"/>
      <c r="AD6" s="69" t="s">
        <v>475</v>
      </c>
      <c r="AE6" s="73" t="s">
        <v>476</v>
      </c>
      <c r="AF6" s="69"/>
      <c r="AG6" s="70" t="s">
        <v>477</v>
      </c>
      <c r="AH6" s="70" t="s">
        <v>478</v>
      </c>
      <c r="AI6" s="69" t="s">
        <v>479</v>
      </c>
      <c r="AJ6" s="70" t="s">
        <v>258</v>
      </c>
    </row>
    <row r="7" spans="1:48" ht="37.5">
      <c r="A7" s="78">
        <v>5</v>
      </c>
      <c r="B7" s="68" t="s">
        <v>480</v>
      </c>
      <c r="C7" s="69" t="s">
        <v>213</v>
      </c>
      <c r="D7" s="69" t="s">
        <v>649</v>
      </c>
      <c r="E7" s="70" t="s">
        <v>211</v>
      </c>
      <c r="F7" s="69" t="s">
        <v>310</v>
      </c>
      <c r="G7" s="70" t="s">
        <v>806</v>
      </c>
      <c r="H7" s="71" t="s">
        <v>232</v>
      </c>
      <c r="I7" s="203" t="s">
        <v>665</v>
      </c>
      <c r="J7" s="70" t="s">
        <v>481</v>
      </c>
      <c r="K7" s="70" t="s">
        <v>242</v>
      </c>
      <c r="L7" s="69" t="s">
        <v>211</v>
      </c>
      <c r="M7" s="69" t="s">
        <v>220</v>
      </c>
      <c r="N7" s="71" t="s">
        <v>302</v>
      </c>
      <c r="O7" s="204" t="s">
        <v>303</v>
      </c>
      <c r="P7" s="72" t="s">
        <v>482</v>
      </c>
      <c r="Q7" s="72" t="s">
        <v>482</v>
      </c>
      <c r="R7" s="69" t="s">
        <v>220</v>
      </c>
      <c r="S7" s="69" t="s">
        <v>220</v>
      </c>
      <c r="T7" s="69" t="s">
        <v>700</v>
      </c>
      <c r="U7" s="69" t="s">
        <v>220</v>
      </c>
      <c r="V7" s="69" t="s">
        <v>220</v>
      </c>
      <c r="W7" s="69" t="s">
        <v>502</v>
      </c>
      <c r="X7" s="69" t="s">
        <v>502</v>
      </c>
      <c r="Y7" s="71" t="s">
        <v>219</v>
      </c>
      <c r="Z7" s="69" t="s">
        <v>211</v>
      </c>
      <c r="AA7" s="69" t="s">
        <v>483</v>
      </c>
      <c r="AB7" s="69" t="s">
        <v>659</v>
      </c>
      <c r="AC7" s="69" t="s">
        <v>226</v>
      </c>
      <c r="AD7" s="69">
        <v>0</v>
      </c>
      <c r="AE7" s="73" t="s">
        <v>484</v>
      </c>
      <c r="AF7" s="69" t="s">
        <v>211</v>
      </c>
      <c r="AG7" s="69">
        <v>0</v>
      </c>
      <c r="AH7" s="69">
        <v>0</v>
      </c>
      <c r="AI7" s="69">
        <v>0</v>
      </c>
      <c r="AJ7" s="70" t="s">
        <v>485</v>
      </c>
    </row>
    <row r="8" spans="1:48">
      <c r="B8" s="76"/>
      <c r="C8" s="76"/>
      <c r="D8" s="76"/>
      <c r="E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row>
    <row r="9" spans="1:48" ht="14.5">
      <c r="J9" s="77"/>
      <c r="K9" s="77"/>
      <c r="O9" s="125"/>
      <c r="S9" s="77"/>
      <c r="T9" s="77"/>
      <c r="W9" s="124"/>
    </row>
    <row r="10" spans="1:48" ht="14.5">
      <c r="K10" s="77"/>
      <c r="O10" s="125"/>
      <c r="T10" s="124"/>
      <c r="AA10" s="124"/>
    </row>
    <row r="11" spans="1:48" ht="14.5">
      <c r="K11" s="77"/>
      <c r="N11" s="125"/>
      <c r="O11" s="125"/>
      <c r="T11" s="124"/>
      <c r="W11" s="124"/>
      <c r="AA11" s="124"/>
      <c r="AV11" s="79" t="s">
        <v>95</v>
      </c>
    </row>
    <row r="12" spans="1:48" ht="14.5">
      <c r="N12" s="125"/>
      <c r="O12" s="125"/>
      <c r="T12" s="124"/>
      <c r="AA12" s="124"/>
      <c r="AV12" s="80" t="s">
        <v>96</v>
      </c>
    </row>
    <row r="13" spans="1:48" ht="14.5">
      <c r="N13" s="125"/>
      <c r="O13" s="125"/>
      <c r="T13" s="124"/>
      <c r="W13" s="124"/>
      <c r="AA13" s="124"/>
      <c r="AV13" s="80" t="s">
        <v>97</v>
      </c>
    </row>
    <row r="14" spans="1:48" ht="14.5">
      <c r="N14" s="125"/>
      <c r="O14" s="125"/>
      <c r="T14" s="124"/>
      <c r="AA14" s="124"/>
      <c r="AV14" s="79" t="s">
        <v>98</v>
      </c>
    </row>
    <row r="15" spans="1:48" ht="14.5">
      <c r="N15" s="125"/>
      <c r="AV15" s="80" t="s">
        <v>100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AP95"/>
  <sheetViews>
    <sheetView zoomScale="70" zoomScaleNormal="70" workbookViewId="0">
      <pane xSplit="1" ySplit="3" topLeftCell="AH58" activePane="bottomRight" state="frozen"/>
      <selection activeCell="F27" sqref="F27"/>
      <selection pane="topRight" activeCell="F27" sqref="F27"/>
      <selection pane="bottomLeft" activeCell="F27" sqref="F27"/>
      <selection pane="bottomRight" activeCell="K82" sqref="K82"/>
    </sheetView>
  </sheetViews>
  <sheetFormatPr defaultColWidth="22.7265625" defaultRowHeight="15.5"/>
  <cols>
    <col min="1" max="1" width="36.26953125" style="14" customWidth="1"/>
    <col min="2" max="2" width="31.26953125" style="15" customWidth="1"/>
    <col min="3" max="3" width="27.1796875" style="16" customWidth="1"/>
    <col min="4" max="4" width="17.7265625" style="13" customWidth="1"/>
    <col min="5" max="5" width="19.81640625" style="63" customWidth="1"/>
    <col min="6" max="6" width="25.7265625" style="63" customWidth="1"/>
    <col min="7" max="7" width="12" style="28" customWidth="1"/>
    <col min="8" max="8" width="18.26953125" style="66" bestFit="1" customWidth="1"/>
    <col min="9" max="9" width="24.7265625" style="66" bestFit="1" customWidth="1"/>
    <col min="10" max="10" width="19.453125" style="63" bestFit="1" customWidth="1"/>
    <col min="11" max="11" width="19" style="63" bestFit="1" customWidth="1"/>
    <col min="12" max="13" width="19.81640625" style="63" customWidth="1"/>
    <col min="14" max="14" width="15.1796875" style="28" bestFit="1" customWidth="1"/>
    <col min="15" max="15" width="14.26953125" style="66" bestFit="1" customWidth="1"/>
    <col min="16" max="16" width="14.26953125" style="66" customWidth="1"/>
    <col min="17" max="17" width="15.81640625" style="66" bestFit="1" customWidth="1"/>
    <col min="18" max="18" width="19.453125" style="13" bestFit="1" customWidth="1"/>
    <col min="19" max="19" width="13.7265625" style="63" bestFit="1" customWidth="1"/>
    <col min="20" max="20" width="15.7265625" style="63" customWidth="1"/>
    <col min="21" max="21" width="11.81640625" style="63" bestFit="1" customWidth="1"/>
    <col min="22" max="22" width="19.7265625" style="28" customWidth="1"/>
    <col min="23" max="23" width="19.54296875" style="28" customWidth="1"/>
    <col min="24" max="24" width="13" style="66" bestFit="1" customWidth="1"/>
    <col min="25" max="25" width="16.26953125" style="66" bestFit="1" customWidth="1"/>
    <col min="26" max="26" width="16.453125" style="67" bestFit="1" customWidth="1"/>
    <col min="27" max="27" width="19.453125" style="63" customWidth="1"/>
    <col min="28" max="28" width="15.81640625" style="63" bestFit="1" customWidth="1"/>
    <col min="29" max="29" width="13.81640625" style="63" bestFit="1" customWidth="1"/>
    <col min="30" max="30" width="19.54296875" style="66" customWidth="1"/>
    <col min="31" max="31" width="22.81640625" style="66" bestFit="1" customWidth="1"/>
    <col min="32" max="32" width="14.81640625" style="66" bestFit="1" customWidth="1"/>
    <col min="33" max="33" width="18.26953125" style="66" bestFit="1" customWidth="1"/>
    <col min="34" max="34" width="18.26953125" style="66" customWidth="1"/>
    <col min="35" max="35" width="20.26953125" style="66" bestFit="1" customWidth="1"/>
    <col min="36" max="39" width="20.26953125" style="66" customWidth="1"/>
    <col min="40" max="16384" width="22.7265625" style="29"/>
  </cols>
  <sheetData>
    <row r="1" spans="1:42">
      <c r="E1" s="18" t="s">
        <v>416</v>
      </c>
      <c r="F1" s="18" t="s">
        <v>417</v>
      </c>
      <c r="G1" s="18" t="s">
        <v>418</v>
      </c>
      <c r="H1" s="18" t="s">
        <v>419</v>
      </c>
      <c r="I1" s="18" t="s">
        <v>420</v>
      </c>
      <c r="J1" s="152" t="s">
        <v>513</v>
      </c>
      <c r="K1" s="152" t="s">
        <v>514</v>
      </c>
      <c r="L1" s="18" t="s">
        <v>421</v>
      </c>
      <c r="M1" s="18" t="s">
        <v>422</v>
      </c>
      <c r="N1" s="18" t="s">
        <v>423</v>
      </c>
      <c r="O1" s="18" t="s">
        <v>424</v>
      </c>
      <c r="P1" s="18" t="s">
        <v>425</v>
      </c>
      <c r="Q1" s="18" t="s">
        <v>426</v>
      </c>
      <c r="R1" s="18" t="s">
        <v>427</v>
      </c>
      <c r="S1" s="18" t="s">
        <v>428</v>
      </c>
      <c r="T1" s="18" t="s">
        <v>429</v>
      </c>
      <c r="U1" s="18" t="s">
        <v>430</v>
      </c>
      <c r="V1" s="18" t="s">
        <v>431</v>
      </c>
      <c r="W1" s="18" t="s">
        <v>432</v>
      </c>
      <c r="X1" s="18" t="s">
        <v>433</v>
      </c>
      <c r="Y1" s="18" t="s">
        <v>434</v>
      </c>
      <c r="Z1" s="18" t="s">
        <v>435</v>
      </c>
      <c r="AA1" s="18" t="s">
        <v>438</v>
      </c>
      <c r="AB1" s="18" t="s">
        <v>439</v>
      </c>
      <c r="AC1" s="18" t="s">
        <v>440</v>
      </c>
      <c r="AD1" s="24" t="s">
        <v>511</v>
      </c>
      <c r="AE1" s="24" t="s">
        <v>512</v>
      </c>
      <c r="AF1" s="24" t="s">
        <v>441</v>
      </c>
      <c r="AG1" s="24" t="s">
        <v>442</v>
      </c>
      <c r="AH1" s="24" t="s">
        <v>443</v>
      </c>
      <c r="AI1" s="24" t="s">
        <v>444</v>
      </c>
      <c r="AJ1" s="24" t="s">
        <v>445</v>
      </c>
      <c r="AK1" s="24" t="s">
        <v>446</v>
      </c>
      <c r="AL1" s="24" t="s">
        <v>447</v>
      </c>
      <c r="AM1" s="24" t="s">
        <v>448</v>
      </c>
    </row>
    <row r="2" spans="1:42" s="36" customFormat="1" ht="56">
      <c r="A2" s="123" t="s">
        <v>3</v>
      </c>
      <c r="B2" s="123" t="s">
        <v>4</v>
      </c>
      <c r="C2" s="123" t="s">
        <v>5</v>
      </c>
      <c r="D2" s="123" t="s">
        <v>6</v>
      </c>
      <c r="E2" s="123" t="s">
        <v>104</v>
      </c>
      <c r="F2" s="123" t="s">
        <v>105</v>
      </c>
      <c r="G2" s="123" t="s">
        <v>145</v>
      </c>
      <c r="H2" s="123" t="s">
        <v>498</v>
      </c>
      <c r="I2" s="123" t="s">
        <v>156</v>
      </c>
      <c r="J2" s="123" t="s">
        <v>452</v>
      </c>
      <c r="K2" s="123" t="s">
        <v>129</v>
      </c>
      <c r="L2" s="123" t="s">
        <v>106</v>
      </c>
      <c r="M2" s="123" t="s">
        <v>107</v>
      </c>
      <c r="N2" s="123" t="s">
        <v>123</v>
      </c>
      <c r="O2" s="123" t="s">
        <v>149</v>
      </c>
      <c r="P2" s="123" t="s">
        <v>150</v>
      </c>
      <c r="Q2" s="123" t="s">
        <v>153</v>
      </c>
      <c r="R2" s="123" t="s">
        <v>108</v>
      </c>
      <c r="S2" s="123" t="s">
        <v>126</v>
      </c>
      <c r="T2" s="123" t="s">
        <v>127</v>
      </c>
      <c r="U2" s="123" t="s">
        <v>131</v>
      </c>
      <c r="V2" s="123" t="s">
        <v>141</v>
      </c>
      <c r="W2" s="123" t="s">
        <v>144</v>
      </c>
      <c r="X2" s="123" t="s">
        <v>151</v>
      </c>
      <c r="Y2" s="123" t="s">
        <v>152</v>
      </c>
      <c r="Z2" s="123" t="s">
        <v>692</v>
      </c>
      <c r="AA2" s="123" t="s">
        <v>119</v>
      </c>
      <c r="AB2" s="123" t="s">
        <v>124</v>
      </c>
      <c r="AC2" s="123" t="s">
        <v>125</v>
      </c>
      <c r="AD2" s="123" t="s">
        <v>148</v>
      </c>
      <c r="AE2" s="123" t="s">
        <v>164</v>
      </c>
      <c r="AF2" s="123" t="s">
        <v>154</v>
      </c>
      <c r="AG2" s="123" t="s">
        <v>157</v>
      </c>
      <c r="AH2" s="123" t="s">
        <v>158</v>
      </c>
      <c r="AI2" s="123" t="s">
        <v>159</v>
      </c>
      <c r="AJ2" s="123" t="s">
        <v>160</v>
      </c>
      <c r="AK2" s="123" t="s">
        <v>161</v>
      </c>
      <c r="AL2" s="123" t="s">
        <v>162</v>
      </c>
      <c r="AM2" s="123" t="s">
        <v>163</v>
      </c>
      <c r="AN2" s="34" t="s">
        <v>170</v>
      </c>
      <c r="AO2" s="35" t="s">
        <v>171</v>
      </c>
      <c r="AP2" s="35" t="s">
        <v>172</v>
      </c>
    </row>
    <row r="3" spans="1:42" s="36" customFormat="1" ht="1.5" customHeight="1">
      <c r="A3" s="37" t="s">
        <v>173</v>
      </c>
      <c r="B3" s="37" t="s">
        <v>174</v>
      </c>
      <c r="C3" s="37" t="s">
        <v>175</v>
      </c>
      <c r="D3" s="38" t="s">
        <v>176</v>
      </c>
      <c r="E3" s="39" t="s">
        <v>177</v>
      </c>
      <c r="F3" s="39" t="s">
        <v>178</v>
      </c>
      <c r="G3" s="38" t="s">
        <v>192</v>
      </c>
      <c r="H3" s="38" t="s">
        <v>200</v>
      </c>
      <c r="I3" s="38" t="s">
        <v>201</v>
      </c>
      <c r="J3" s="38" t="s">
        <v>187</v>
      </c>
      <c r="K3" s="38" t="s">
        <v>188</v>
      </c>
      <c r="L3" s="39" t="s">
        <v>179</v>
      </c>
      <c r="M3" s="30" t="s">
        <v>107</v>
      </c>
      <c r="N3" s="38" t="s">
        <v>182</v>
      </c>
      <c r="O3" s="38" t="s">
        <v>194</v>
      </c>
      <c r="P3" s="38" t="s">
        <v>195</v>
      </c>
      <c r="Q3" s="38" t="s">
        <v>198</v>
      </c>
      <c r="R3" s="39" t="s">
        <v>180</v>
      </c>
      <c r="S3" s="38" t="s">
        <v>185</v>
      </c>
      <c r="T3" s="38" t="s">
        <v>186</v>
      </c>
      <c r="U3" s="38" t="s">
        <v>189</v>
      </c>
      <c r="V3" s="38" t="s">
        <v>190</v>
      </c>
      <c r="W3" s="38" t="s">
        <v>191</v>
      </c>
      <c r="X3" s="38" t="s">
        <v>196</v>
      </c>
      <c r="Y3" s="38" t="s">
        <v>197</v>
      </c>
      <c r="Z3" s="38" t="s">
        <v>210</v>
      </c>
      <c r="AA3" s="38" t="s">
        <v>181</v>
      </c>
      <c r="AB3" s="38" t="s">
        <v>183</v>
      </c>
      <c r="AC3" s="38" t="s">
        <v>184</v>
      </c>
      <c r="AD3" s="38" t="s">
        <v>193</v>
      </c>
      <c r="AE3" s="38" t="s">
        <v>209</v>
      </c>
      <c r="AF3" s="38" t="s">
        <v>199</v>
      </c>
      <c r="AG3" s="38" t="s">
        <v>202</v>
      </c>
      <c r="AH3" s="38" t="s">
        <v>203</v>
      </c>
      <c r="AI3" s="38" t="s">
        <v>204</v>
      </c>
      <c r="AJ3" s="38" t="s">
        <v>205</v>
      </c>
      <c r="AK3" s="38" t="s">
        <v>206</v>
      </c>
      <c r="AL3" s="38" t="s">
        <v>207</v>
      </c>
      <c r="AM3" s="38" t="s">
        <v>208</v>
      </c>
      <c r="AN3" s="34"/>
      <c r="AO3" s="40"/>
      <c r="AP3" s="40"/>
    </row>
    <row r="4" spans="1:42" s="49" customFormat="1" ht="84">
      <c r="A4" s="147" t="s">
        <v>643</v>
      </c>
      <c r="B4" s="44" t="s">
        <v>671</v>
      </c>
      <c r="C4" s="60" t="s">
        <v>897</v>
      </c>
      <c r="D4" s="10" t="s">
        <v>9</v>
      </c>
      <c r="E4" s="41" t="s">
        <v>212</v>
      </c>
      <c r="F4" s="41" t="s">
        <v>213</v>
      </c>
      <c r="G4" s="46" t="s">
        <v>225</v>
      </c>
      <c r="H4" s="41" t="s">
        <v>211</v>
      </c>
      <c r="I4" s="41" t="s">
        <v>310</v>
      </c>
      <c r="J4" s="157" t="s">
        <v>215</v>
      </c>
      <c r="K4" s="157" t="s">
        <v>505</v>
      </c>
      <c r="L4" s="10" t="s">
        <v>650</v>
      </c>
      <c r="M4" s="42" t="s">
        <v>232</v>
      </c>
      <c r="N4" s="149" t="s">
        <v>524</v>
      </c>
      <c r="O4" s="43" t="s">
        <v>481</v>
      </c>
      <c r="P4" s="41" t="s">
        <v>242</v>
      </c>
      <c r="Q4" s="41" t="s">
        <v>211</v>
      </c>
      <c r="R4" s="41" t="s">
        <v>220</v>
      </c>
      <c r="S4" s="149" t="s">
        <v>221</v>
      </c>
      <c r="T4" s="149" t="s">
        <v>525</v>
      </c>
      <c r="U4" s="149" t="s">
        <v>502</v>
      </c>
      <c r="V4" s="149" t="s">
        <v>215</v>
      </c>
      <c r="W4" s="41" t="s">
        <v>224</v>
      </c>
      <c r="X4" s="41" t="s">
        <v>220</v>
      </c>
      <c r="Y4" s="41" t="s">
        <v>220</v>
      </c>
      <c r="Z4" s="41" t="s">
        <v>220</v>
      </c>
      <c r="AA4" s="41" t="s">
        <v>289</v>
      </c>
      <c r="AB4" s="41" t="s">
        <v>342</v>
      </c>
      <c r="AC4" s="41" t="s">
        <v>220</v>
      </c>
      <c r="AD4" s="136" t="s">
        <v>469</v>
      </c>
      <c r="AE4" s="41" t="s">
        <v>258</v>
      </c>
      <c r="AF4" s="41" t="s">
        <v>660</v>
      </c>
      <c r="AG4" s="41" t="s">
        <v>215</v>
      </c>
      <c r="AH4" s="41">
        <v>0</v>
      </c>
      <c r="AI4" s="41" t="s">
        <v>455</v>
      </c>
      <c r="AJ4" s="41" t="s">
        <v>220</v>
      </c>
      <c r="AK4" s="41">
        <v>0</v>
      </c>
      <c r="AL4" s="41">
        <v>0</v>
      </c>
      <c r="AM4" s="41">
        <v>0</v>
      </c>
      <c r="AN4" s="57">
        <f t="shared" ref="AN4:AN27" si="0">COUNTA(D4:AM4)/(COUNTA(D4:AM4)+COUNTBLANK(D4:AM4))*100</f>
        <v>100</v>
      </c>
      <c r="AO4" s="58">
        <f t="shared" ref="AO4:AO27" si="1">COUNTA(E4:AM4)</f>
        <v>35</v>
      </c>
      <c r="AP4" s="123" t="s">
        <v>245</v>
      </c>
    </row>
    <row r="5" spans="1:42" s="49" customFormat="1" ht="182">
      <c r="A5" s="147" t="s">
        <v>647</v>
      </c>
      <c r="B5" s="44" t="s">
        <v>648</v>
      </c>
      <c r="C5" s="60" t="s">
        <v>897</v>
      </c>
      <c r="D5" s="10" t="s">
        <v>12</v>
      </c>
      <c r="E5" s="41" t="s">
        <v>212</v>
      </c>
      <c r="F5" s="41" t="s">
        <v>213</v>
      </c>
      <c r="G5" s="46" t="s">
        <v>649</v>
      </c>
      <c r="H5" s="41" t="s">
        <v>220</v>
      </c>
      <c r="I5" s="41" t="s">
        <v>310</v>
      </c>
      <c r="J5" s="157" t="s">
        <v>527</v>
      </c>
      <c r="K5" s="157" t="s">
        <v>503</v>
      </c>
      <c r="L5" s="10" t="s">
        <v>650</v>
      </c>
      <c r="M5" s="42" t="s">
        <v>232</v>
      </c>
      <c r="N5" s="149" t="s">
        <v>666</v>
      </c>
      <c r="O5" s="43" t="s">
        <v>652</v>
      </c>
      <c r="P5" s="41" t="s">
        <v>656</v>
      </c>
      <c r="Q5" s="41" t="s">
        <v>211</v>
      </c>
      <c r="R5" s="41" t="s">
        <v>211</v>
      </c>
      <c r="S5" s="149" t="s">
        <v>290</v>
      </c>
      <c r="T5" s="149" t="s">
        <v>225</v>
      </c>
      <c r="U5" s="149" t="s">
        <v>211</v>
      </c>
      <c r="V5" s="149" t="s">
        <v>220</v>
      </c>
      <c r="W5" s="41" t="s">
        <v>224</v>
      </c>
      <c r="X5" s="41" t="s">
        <v>220</v>
      </c>
      <c r="Y5" s="41" t="s">
        <v>220</v>
      </c>
      <c r="Z5" s="41" t="s">
        <v>220</v>
      </c>
      <c r="AA5" s="41" t="s">
        <v>289</v>
      </c>
      <c r="AB5" s="41" t="s">
        <v>219</v>
      </c>
      <c r="AC5" s="41" t="s">
        <v>211</v>
      </c>
      <c r="AD5" s="136" t="s">
        <v>934</v>
      </c>
      <c r="AE5" s="41" t="s">
        <v>670</v>
      </c>
      <c r="AF5" s="41" t="s">
        <v>661</v>
      </c>
      <c r="AG5" s="41" t="s">
        <v>226</v>
      </c>
      <c r="AH5" s="41" t="s">
        <v>227</v>
      </c>
      <c r="AI5" s="41" t="s">
        <v>455</v>
      </c>
      <c r="AJ5" s="41" t="s">
        <v>220</v>
      </c>
      <c r="AK5" s="41" t="s">
        <v>507</v>
      </c>
      <c r="AL5" s="41">
        <v>0</v>
      </c>
      <c r="AM5" s="41">
        <v>0</v>
      </c>
      <c r="AN5" s="57">
        <f t="shared" si="0"/>
        <v>100</v>
      </c>
      <c r="AO5" s="58">
        <f t="shared" si="1"/>
        <v>35</v>
      </c>
      <c r="AP5" s="123" t="s">
        <v>245</v>
      </c>
    </row>
    <row r="6" spans="1:42" s="49" customFormat="1" ht="126">
      <c r="A6" s="147" t="s">
        <v>674</v>
      </c>
      <c r="B6" s="44" t="s">
        <v>675</v>
      </c>
      <c r="C6" s="60" t="s">
        <v>897</v>
      </c>
      <c r="D6" s="10" t="s">
        <v>15</v>
      </c>
      <c r="E6" s="41" t="s">
        <v>212</v>
      </c>
      <c r="F6" s="41" t="s">
        <v>213</v>
      </c>
      <c r="G6" s="46" t="s">
        <v>649</v>
      </c>
      <c r="H6" s="41" t="s">
        <v>211</v>
      </c>
      <c r="I6" s="41" t="s">
        <v>310</v>
      </c>
      <c r="J6" s="157" t="s">
        <v>215</v>
      </c>
      <c r="K6" s="157" t="s">
        <v>505</v>
      </c>
      <c r="L6" s="10" t="s">
        <v>806</v>
      </c>
      <c r="M6" s="42" t="s">
        <v>232</v>
      </c>
      <c r="N6" s="149" t="s">
        <v>524</v>
      </c>
      <c r="O6" s="43" t="s">
        <v>653</v>
      </c>
      <c r="P6" s="41" t="s">
        <v>657</v>
      </c>
      <c r="Q6" s="41" t="s">
        <v>211</v>
      </c>
      <c r="R6" s="41" t="s">
        <v>220</v>
      </c>
      <c r="S6" s="149" t="s">
        <v>221</v>
      </c>
      <c r="T6" s="149" t="s">
        <v>525</v>
      </c>
      <c r="U6" s="149" t="s">
        <v>502</v>
      </c>
      <c r="V6" s="149" t="s">
        <v>220</v>
      </c>
      <c r="W6" s="41" t="s">
        <v>224</v>
      </c>
      <c r="X6" s="41" t="s">
        <v>220</v>
      </c>
      <c r="Y6" s="41" t="s">
        <v>220</v>
      </c>
      <c r="Z6" s="41" t="s">
        <v>220</v>
      </c>
      <c r="AA6" s="41" t="s">
        <v>289</v>
      </c>
      <c r="AB6" s="41" t="s">
        <v>342</v>
      </c>
      <c r="AC6" s="41" t="s">
        <v>220</v>
      </c>
      <c r="AD6" s="136" t="s">
        <v>934</v>
      </c>
      <c r="AE6" s="41" t="s">
        <v>485</v>
      </c>
      <c r="AF6" s="41" t="s">
        <v>660</v>
      </c>
      <c r="AG6" s="41" t="s">
        <v>226</v>
      </c>
      <c r="AH6" s="41">
        <v>0</v>
      </c>
      <c r="AI6" s="41" t="s">
        <v>455</v>
      </c>
      <c r="AJ6" s="41" t="s">
        <v>220</v>
      </c>
      <c r="AK6" s="41" t="s">
        <v>477</v>
      </c>
      <c r="AL6" s="41">
        <v>0</v>
      </c>
      <c r="AM6" s="41">
        <v>0</v>
      </c>
      <c r="AN6" s="57">
        <f t="shared" si="0"/>
        <v>100</v>
      </c>
      <c r="AO6" s="58">
        <f t="shared" si="1"/>
        <v>35</v>
      </c>
      <c r="AP6" s="123" t="s">
        <v>245</v>
      </c>
    </row>
    <row r="7" spans="1:42" s="49" customFormat="1" ht="141.75" customHeight="1">
      <c r="A7" s="147" t="s">
        <v>676</v>
      </c>
      <c r="B7" s="44" t="s">
        <v>677</v>
      </c>
      <c r="C7" s="60" t="s">
        <v>264</v>
      </c>
      <c r="D7" s="10" t="s">
        <v>18</v>
      </c>
      <c r="E7" s="41" t="s">
        <v>212</v>
      </c>
      <c r="F7" s="41" t="s">
        <v>213</v>
      </c>
      <c r="G7" s="46" t="s">
        <v>649</v>
      </c>
      <c r="H7" s="41" t="s">
        <v>211</v>
      </c>
      <c r="I7" s="41" t="s">
        <v>466</v>
      </c>
      <c r="J7" s="157" t="s">
        <v>215</v>
      </c>
      <c r="K7" s="157" t="s">
        <v>505</v>
      </c>
      <c r="L7" s="10" t="s">
        <v>806</v>
      </c>
      <c r="M7" s="42" t="s">
        <v>251</v>
      </c>
      <c r="N7" s="149" t="s">
        <v>524</v>
      </c>
      <c r="O7" s="43" t="s">
        <v>653</v>
      </c>
      <c r="P7" s="41" t="s">
        <v>658</v>
      </c>
      <c r="Q7" s="41" t="s">
        <v>211</v>
      </c>
      <c r="R7" s="41" t="s">
        <v>211</v>
      </c>
      <c r="S7" s="149" t="s">
        <v>290</v>
      </c>
      <c r="T7" s="149" t="s">
        <v>525</v>
      </c>
      <c r="U7" s="149" t="s">
        <v>220</v>
      </c>
      <c r="V7" s="149" t="s">
        <v>531</v>
      </c>
      <c r="W7" s="41" t="s">
        <v>460</v>
      </c>
      <c r="X7" s="41" t="s">
        <v>220</v>
      </c>
      <c r="Y7" s="41" t="s">
        <v>220</v>
      </c>
      <c r="Z7" s="41" t="s">
        <v>220</v>
      </c>
      <c r="AA7" s="41" t="s">
        <v>289</v>
      </c>
      <c r="AB7" s="41" t="s">
        <v>461</v>
      </c>
      <c r="AC7" s="41" t="s">
        <v>220</v>
      </c>
      <c r="AD7" s="136" t="s">
        <v>934</v>
      </c>
      <c r="AE7" s="41" t="s">
        <v>485</v>
      </c>
      <c r="AF7" s="41" t="s">
        <v>660</v>
      </c>
      <c r="AG7" s="41" t="s">
        <v>502</v>
      </c>
      <c r="AH7" s="41">
        <v>0</v>
      </c>
      <c r="AI7" s="41" t="s">
        <v>455</v>
      </c>
      <c r="AJ7" s="41" t="s">
        <v>220</v>
      </c>
      <c r="AK7" s="41">
        <v>0</v>
      </c>
      <c r="AL7" s="41">
        <v>0</v>
      </c>
      <c r="AM7" s="41">
        <v>0</v>
      </c>
      <c r="AN7" s="57">
        <f t="shared" si="0"/>
        <v>100</v>
      </c>
      <c r="AO7" s="58">
        <f t="shared" si="1"/>
        <v>35</v>
      </c>
      <c r="AP7" s="123" t="s">
        <v>245</v>
      </c>
    </row>
    <row r="8" spans="1:42" s="49" customFormat="1" ht="56">
      <c r="A8" s="147" t="s">
        <v>678</v>
      </c>
      <c r="B8" s="44" t="s">
        <v>679</v>
      </c>
      <c r="C8" s="60" t="s">
        <v>264</v>
      </c>
      <c r="D8" s="10" t="s">
        <v>21</v>
      </c>
      <c r="E8" s="41" t="s">
        <v>212</v>
      </c>
      <c r="F8" s="41" t="s">
        <v>213</v>
      </c>
      <c r="G8" s="46" t="s">
        <v>649</v>
      </c>
      <c r="H8" s="41" t="s">
        <v>211</v>
      </c>
      <c r="I8" s="41" t="s">
        <v>466</v>
      </c>
      <c r="J8" s="157" t="s">
        <v>240</v>
      </c>
      <c r="K8" s="157" t="s">
        <v>504</v>
      </c>
      <c r="L8" s="10" t="s">
        <v>806</v>
      </c>
      <c r="M8" s="42" t="s">
        <v>232</v>
      </c>
      <c r="N8" s="149" t="s">
        <v>524</v>
      </c>
      <c r="O8" s="43" t="s">
        <v>653</v>
      </c>
      <c r="P8" s="41" t="s">
        <v>657</v>
      </c>
      <c r="Q8" s="41" t="s">
        <v>211</v>
      </c>
      <c r="R8" s="41" t="s">
        <v>211</v>
      </c>
      <c r="S8" s="149" t="s">
        <v>290</v>
      </c>
      <c r="T8" s="149" t="s">
        <v>525</v>
      </c>
      <c r="U8" s="149" t="s">
        <v>211</v>
      </c>
      <c r="V8" s="149" t="s">
        <v>211</v>
      </c>
      <c r="W8" s="41" t="s">
        <v>224</v>
      </c>
      <c r="X8" s="41" t="s">
        <v>220</v>
      </c>
      <c r="Y8" s="41" t="s">
        <v>220</v>
      </c>
      <c r="Z8" s="41" t="s">
        <v>211</v>
      </c>
      <c r="AA8" s="41" t="s">
        <v>289</v>
      </c>
      <c r="AB8" s="41" t="s">
        <v>461</v>
      </c>
      <c r="AC8" s="41" t="s">
        <v>211</v>
      </c>
      <c r="AD8" s="136" t="s">
        <v>934</v>
      </c>
      <c r="AE8" s="41" t="s">
        <v>485</v>
      </c>
      <c r="AF8" s="41" t="s">
        <v>660</v>
      </c>
      <c r="AG8" s="41" t="s">
        <v>226</v>
      </c>
      <c r="AH8" s="41" t="s">
        <v>475</v>
      </c>
      <c r="AI8" s="41" t="s">
        <v>305</v>
      </c>
      <c r="AJ8" s="41" t="s">
        <v>211</v>
      </c>
      <c r="AK8" s="41" t="s">
        <v>477</v>
      </c>
      <c r="AL8" s="41" t="s">
        <v>478</v>
      </c>
      <c r="AM8" s="41" t="s">
        <v>479</v>
      </c>
      <c r="AN8" s="57">
        <f t="shared" si="0"/>
        <v>100</v>
      </c>
      <c r="AO8" s="58">
        <f t="shared" si="1"/>
        <v>35</v>
      </c>
      <c r="AP8" s="123" t="s">
        <v>245</v>
      </c>
    </row>
    <row r="9" spans="1:42" s="49" customFormat="1" ht="126">
      <c r="A9" s="147" t="s">
        <v>680</v>
      </c>
      <c r="B9" s="10" t="s">
        <v>646</v>
      </c>
      <c r="C9" s="60" t="s">
        <v>264</v>
      </c>
      <c r="D9" s="10" t="s">
        <v>24</v>
      </c>
      <c r="E9" s="41" t="s">
        <v>212</v>
      </c>
      <c r="F9" s="41" t="s">
        <v>213</v>
      </c>
      <c r="G9" s="46" t="s">
        <v>225</v>
      </c>
      <c r="H9" s="41" t="s">
        <v>220</v>
      </c>
      <c r="I9" s="41" t="s">
        <v>310</v>
      </c>
      <c r="J9" s="157" t="s">
        <v>527</v>
      </c>
      <c r="K9" s="157" t="s">
        <v>550</v>
      </c>
      <c r="L9" s="10" t="s">
        <v>650</v>
      </c>
      <c r="M9" s="42" t="s">
        <v>251</v>
      </c>
      <c r="N9" s="149" t="s">
        <v>666</v>
      </c>
      <c r="O9" s="43" t="s">
        <v>653</v>
      </c>
      <c r="P9" s="41" t="s">
        <v>658</v>
      </c>
      <c r="Q9" s="41" t="s">
        <v>211</v>
      </c>
      <c r="R9" s="41" t="s">
        <v>211</v>
      </c>
      <c r="S9" s="149" t="s">
        <v>290</v>
      </c>
      <c r="T9" s="149" t="s">
        <v>525</v>
      </c>
      <c r="U9" s="149" t="s">
        <v>211</v>
      </c>
      <c r="V9" s="149" t="s">
        <v>211</v>
      </c>
      <c r="W9" s="41" t="s">
        <v>224</v>
      </c>
      <c r="X9" s="41" t="s">
        <v>220</v>
      </c>
      <c r="Y9" s="41" t="s">
        <v>220</v>
      </c>
      <c r="Z9" s="41" t="s">
        <v>220</v>
      </c>
      <c r="AA9" s="41" t="s">
        <v>289</v>
      </c>
      <c r="AB9" s="41" t="s">
        <v>461</v>
      </c>
      <c r="AC9" s="41" t="s">
        <v>220</v>
      </c>
      <c r="AD9" s="136" t="s">
        <v>934</v>
      </c>
      <c r="AE9" s="41" t="s">
        <v>485</v>
      </c>
      <c r="AF9" s="41" t="s">
        <v>660</v>
      </c>
      <c r="AG9" s="41" t="s">
        <v>226</v>
      </c>
      <c r="AH9" s="41" t="s">
        <v>475</v>
      </c>
      <c r="AI9" s="41" t="s">
        <v>484</v>
      </c>
      <c r="AJ9" s="41" t="s">
        <v>220</v>
      </c>
      <c r="AK9" s="41">
        <v>0</v>
      </c>
      <c r="AL9" s="41">
        <v>0</v>
      </c>
      <c r="AM9" s="41" t="s">
        <v>479</v>
      </c>
      <c r="AN9" s="57">
        <f t="shared" si="0"/>
        <v>100</v>
      </c>
      <c r="AO9" s="58">
        <f t="shared" si="1"/>
        <v>35</v>
      </c>
      <c r="AP9" s="123" t="s">
        <v>245</v>
      </c>
    </row>
    <row r="10" spans="1:42" s="49" customFormat="1" ht="56">
      <c r="A10" s="148" t="s">
        <v>881</v>
      </c>
      <c r="B10" s="44" t="s">
        <v>872</v>
      </c>
      <c r="C10" s="60" t="s">
        <v>687</v>
      </c>
      <c r="D10" s="10" t="s">
        <v>27</v>
      </c>
      <c r="E10" s="41" t="s">
        <v>465</v>
      </c>
      <c r="F10" s="41" t="s">
        <v>213</v>
      </c>
      <c r="G10" s="46" t="s">
        <v>238</v>
      </c>
      <c r="H10" s="41" t="s">
        <v>211</v>
      </c>
      <c r="I10" s="41" t="s">
        <v>310</v>
      </c>
      <c r="J10" s="157" t="s">
        <v>239</v>
      </c>
      <c r="K10" s="157" t="s">
        <v>482</v>
      </c>
      <c r="L10" s="10" t="s">
        <v>250</v>
      </c>
      <c r="M10" s="42" t="s">
        <v>232</v>
      </c>
      <c r="N10" s="149" t="s">
        <v>524</v>
      </c>
      <c r="O10" s="43" t="s">
        <v>652</v>
      </c>
      <c r="P10" s="41" t="s">
        <v>657</v>
      </c>
      <c r="Q10" s="41" t="s">
        <v>211</v>
      </c>
      <c r="R10" s="41" t="s">
        <v>215</v>
      </c>
      <c r="S10" s="149" t="s">
        <v>290</v>
      </c>
      <c r="T10" s="149" t="s">
        <v>525</v>
      </c>
      <c r="U10" s="149" t="s">
        <v>211</v>
      </c>
      <c r="V10" s="149" t="s">
        <v>211</v>
      </c>
      <c r="W10" s="41" t="s">
        <v>224</v>
      </c>
      <c r="X10" s="41" t="s">
        <v>220</v>
      </c>
      <c r="Y10" s="41" t="s">
        <v>220</v>
      </c>
      <c r="Z10" s="41" t="s">
        <v>211</v>
      </c>
      <c r="AA10" s="41" t="s">
        <v>289</v>
      </c>
      <c r="AB10" s="41" t="s">
        <v>461</v>
      </c>
      <c r="AC10" s="41" t="s">
        <v>220</v>
      </c>
      <c r="AD10" s="136" t="s">
        <v>934</v>
      </c>
      <c r="AE10" s="41" t="s">
        <v>670</v>
      </c>
      <c r="AF10" s="41" t="s">
        <v>660</v>
      </c>
      <c r="AG10" s="41" t="s">
        <v>226</v>
      </c>
      <c r="AH10" s="41" t="s">
        <v>475</v>
      </c>
      <c r="AI10" s="41" t="s">
        <v>476</v>
      </c>
      <c r="AJ10" s="41" t="s">
        <v>220</v>
      </c>
      <c r="AK10" s="41">
        <v>0</v>
      </c>
      <c r="AL10" s="41">
        <v>0</v>
      </c>
      <c r="AM10" s="41" t="s">
        <v>479</v>
      </c>
      <c r="AN10" s="57">
        <f t="shared" si="0"/>
        <v>100</v>
      </c>
      <c r="AO10" s="58">
        <f t="shared" si="1"/>
        <v>35</v>
      </c>
      <c r="AP10" s="123" t="s">
        <v>245</v>
      </c>
    </row>
    <row r="11" spans="1:42" s="49" customFormat="1" ht="52">
      <c r="A11" s="147" t="s">
        <v>688</v>
      </c>
      <c r="B11" s="44" t="s">
        <v>690</v>
      </c>
      <c r="C11" s="60" t="s">
        <v>687</v>
      </c>
      <c r="D11" s="10" t="s">
        <v>30</v>
      </c>
      <c r="E11" s="41" t="s">
        <v>212</v>
      </c>
      <c r="F11" s="41" t="s">
        <v>213</v>
      </c>
      <c r="G11" s="46" t="s">
        <v>225</v>
      </c>
      <c r="H11" s="41" t="s">
        <v>211</v>
      </c>
      <c r="I11" s="41" t="s">
        <v>466</v>
      </c>
      <c r="J11" s="157" t="s">
        <v>239</v>
      </c>
      <c r="K11" s="157" t="s">
        <v>482</v>
      </c>
      <c r="L11" s="10" t="s">
        <v>250</v>
      </c>
      <c r="M11" s="42" t="s">
        <v>232</v>
      </c>
      <c r="N11" s="149" t="s">
        <v>524</v>
      </c>
      <c r="O11" s="43" t="s">
        <v>654</v>
      </c>
      <c r="P11" s="41" t="s">
        <v>658</v>
      </c>
      <c r="Q11" s="41" t="s">
        <v>220</v>
      </c>
      <c r="R11" s="41" t="s">
        <v>215</v>
      </c>
      <c r="S11" s="149" t="s">
        <v>221</v>
      </c>
      <c r="T11" s="149" t="s">
        <v>459</v>
      </c>
      <c r="U11" s="149" t="s">
        <v>211</v>
      </c>
      <c r="V11" s="149" t="s">
        <v>531</v>
      </c>
      <c r="W11" s="41" t="s">
        <v>224</v>
      </c>
      <c r="X11" s="41" t="s">
        <v>220</v>
      </c>
      <c r="Y11" s="41" t="s">
        <v>220</v>
      </c>
      <c r="Z11" s="41" t="s">
        <v>211</v>
      </c>
      <c r="AA11" s="41" t="s">
        <v>289</v>
      </c>
      <c r="AB11" s="41" t="s">
        <v>461</v>
      </c>
      <c r="AC11" s="41" t="s">
        <v>220</v>
      </c>
      <c r="AD11" s="136" t="s">
        <v>469</v>
      </c>
      <c r="AE11" s="41" t="s">
        <v>485</v>
      </c>
      <c r="AF11" s="41" t="s">
        <v>660</v>
      </c>
      <c r="AG11" s="41" t="s">
        <v>226</v>
      </c>
      <c r="AH11" s="41">
        <v>0</v>
      </c>
      <c r="AI11" s="41" t="s">
        <v>476</v>
      </c>
      <c r="AJ11" s="41" t="s">
        <v>220</v>
      </c>
      <c r="AK11" s="41">
        <v>0</v>
      </c>
      <c r="AL11" s="41">
        <v>0</v>
      </c>
      <c r="AM11" s="41" t="s">
        <v>479</v>
      </c>
      <c r="AN11" s="57">
        <f t="shared" si="0"/>
        <v>100</v>
      </c>
      <c r="AO11" s="58">
        <f t="shared" si="1"/>
        <v>35</v>
      </c>
      <c r="AP11" s="123" t="s">
        <v>245</v>
      </c>
    </row>
    <row r="12" spans="1:42" s="49" customFormat="1" ht="56">
      <c r="A12" s="147" t="s">
        <v>689</v>
      </c>
      <c r="B12" s="44" t="s">
        <v>691</v>
      </c>
      <c r="C12" s="60" t="s">
        <v>687</v>
      </c>
      <c r="D12" s="10" t="s">
        <v>33</v>
      </c>
      <c r="E12" s="41" t="s">
        <v>212</v>
      </c>
      <c r="F12" s="41" t="s">
        <v>213</v>
      </c>
      <c r="G12" s="46" t="s">
        <v>225</v>
      </c>
      <c r="H12" s="41" t="s">
        <v>211</v>
      </c>
      <c r="I12" s="41" t="s">
        <v>466</v>
      </c>
      <c r="J12" s="157" t="s">
        <v>215</v>
      </c>
      <c r="K12" s="157" t="s">
        <v>505</v>
      </c>
      <c r="L12" s="10" t="s">
        <v>472</v>
      </c>
      <c r="M12" s="42" t="s">
        <v>232</v>
      </c>
      <c r="N12" s="149" t="s">
        <v>524</v>
      </c>
      <c r="O12" s="43" t="s">
        <v>654</v>
      </c>
      <c r="P12" s="41" t="s">
        <v>658</v>
      </c>
      <c r="Q12" s="41" t="s">
        <v>211</v>
      </c>
      <c r="R12" s="41" t="s">
        <v>215</v>
      </c>
      <c r="S12" s="149" t="s">
        <v>290</v>
      </c>
      <c r="T12" s="149" t="s">
        <v>459</v>
      </c>
      <c r="U12" s="149" t="s">
        <v>220</v>
      </c>
      <c r="V12" s="149" t="s">
        <v>531</v>
      </c>
      <c r="W12" s="41" t="s">
        <v>224</v>
      </c>
      <c r="X12" s="41" t="s">
        <v>220</v>
      </c>
      <c r="Y12" s="41" t="s">
        <v>220</v>
      </c>
      <c r="Z12" s="41" t="s">
        <v>220</v>
      </c>
      <c r="AA12" s="41" t="s">
        <v>289</v>
      </c>
      <c r="AB12" s="41" t="s">
        <v>461</v>
      </c>
      <c r="AC12" s="41" t="s">
        <v>220</v>
      </c>
      <c r="AD12" s="136" t="s">
        <v>483</v>
      </c>
      <c r="AE12" s="41" t="s">
        <v>485</v>
      </c>
      <c r="AF12" s="41" t="s">
        <v>660</v>
      </c>
      <c r="AG12" s="41" t="s">
        <v>226</v>
      </c>
      <c r="AH12" s="41" t="s">
        <v>475</v>
      </c>
      <c r="AI12" s="41" t="s">
        <v>476</v>
      </c>
      <c r="AJ12" s="41" t="s">
        <v>220</v>
      </c>
      <c r="AK12" s="41">
        <v>0</v>
      </c>
      <c r="AL12" s="41" t="s">
        <v>478</v>
      </c>
      <c r="AM12" s="41" t="s">
        <v>479</v>
      </c>
      <c r="AN12" s="57">
        <f t="shared" si="0"/>
        <v>100</v>
      </c>
      <c r="AO12" s="58">
        <f t="shared" si="1"/>
        <v>35</v>
      </c>
      <c r="AP12" s="123" t="s">
        <v>245</v>
      </c>
    </row>
    <row r="13" spans="1:42" s="49" customFormat="1" ht="126">
      <c r="A13" s="147" t="s">
        <v>694</v>
      </c>
      <c r="B13" s="44" t="s">
        <v>646</v>
      </c>
      <c r="C13" s="60" t="s">
        <v>324</v>
      </c>
      <c r="D13" s="10" t="s">
        <v>695</v>
      </c>
      <c r="E13" s="41" t="s">
        <v>212</v>
      </c>
      <c r="F13" s="41" t="s">
        <v>667</v>
      </c>
      <c r="G13" s="46" t="s">
        <v>649</v>
      </c>
      <c r="H13" s="41" t="s">
        <v>211</v>
      </c>
      <c r="I13" s="41" t="s">
        <v>310</v>
      </c>
      <c r="J13" s="157" t="s">
        <v>527</v>
      </c>
      <c r="K13" s="157" t="s">
        <v>482</v>
      </c>
      <c r="L13" s="10" t="s">
        <v>250</v>
      </c>
      <c r="M13" s="42" t="s">
        <v>232</v>
      </c>
      <c r="N13" s="149" t="s">
        <v>524</v>
      </c>
      <c r="O13" s="43" t="s">
        <v>651</v>
      </c>
      <c r="P13" s="41" t="s">
        <v>242</v>
      </c>
      <c r="Q13" s="41" t="s">
        <v>211</v>
      </c>
      <c r="R13" s="41" t="s">
        <v>220</v>
      </c>
      <c r="S13" s="149" t="s">
        <v>290</v>
      </c>
      <c r="T13" s="149" t="s">
        <v>225</v>
      </c>
      <c r="U13" s="149" t="s">
        <v>211</v>
      </c>
      <c r="V13" s="149" t="s">
        <v>215</v>
      </c>
      <c r="W13" s="41" t="s">
        <v>460</v>
      </c>
      <c r="X13" s="41" t="s">
        <v>220</v>
      </c>
      <c r="Y13" s="41" t="s">
        <v>220</v>
      </c>
      <c r="Z13" s="41" t="s">
        <v>211</v>
      </c>
      <c r="AA13" s="41" t="s">
        <v>289</v>
      </c>
      <c r="AB13" s="41" t="s">
        <v>342</v>
      </c>
      <c r="AC13" s="41" t="s">
        <v>211</v>
      </c>
      <c r="AD13" s="136" t="s">
        <v>934</v>
      </c>
      <c r="AE13" s="41" t="s">
        <v>485</v>
      </c>
      <c r="AF13" s="41" t="s">
        <v>660</v>
      </c>
      <c r="AG13" s="41" t="s">
        <v>226</v>
      </c>
      <c r="AH13" s="41">
        <v>0</v>
      </c>
      <c r="AI13" s="41" t="s">
        <v>455</v>
      </c>
      <c r="AJ13" s="41" t="s">
        <v>220</v>
      </c>
      <c r="AK13" s="41" t="s">
        <v>477</v>
      </c>
      <c r="AL13" s="41" t="s">
        <v>478</v>
      </c>
      <c r="AM13" s="41" t="s">
        <v>479</v>
      </c>
      <c r="AN13" s="57">
        <f t="shared" ref="AN13:AN21" si="2">COUNTA(D13:AM13)/(COUNTA(D13:AM13)+COUNTBLANK(D13:AM13))*100</f>
        <v>100</v>
      </c>
      <c r="AO13" s="58">
        <f t="shared" ref="AO13:AO21" si="3">COUNTA(E13:AM13)</f>
        <v>35</v>
      </c>
      <c r="AP13" s="123" t="s">
        <v>245</v>
      </c>
    </row>
    <row r="14" spans="1:42" s="49" customFormat="1" ht="56">
      <c r="A14" s="147" t="s">
        <v>696</v>
      </c>
      <c r="B14" s="44" t="s">
        <v>697</v>
      </c>
      <c r="C14" s="60" t="s">
        <v>324</v>
      </c>
      <c r="D14" s="10" t="s">
        <v>36</v>
      </c>
      <c r="E14" s="41" t="s">
        <v>212</v>
      </c>
      <c r="F14" s="41" t="s">
        <v>667</v>
      </c>
      <c r="G14" s="46" t="s">
        <v>649</v>
      </c>
      <c r="H14" s="41" t="s">
        <v>211</v>
      </c>
      <c r="I14" s="41" t="s">
        <v>310</v>
      </c>
      <c r="J14" s="157" t="s">
        <v>527</v>
      </c>
      <c r="K14" s="157" t="s">
        <v>482</v>
      </c>
      <c r="L14" s="10" t="s">
        <v>250</v>
      </c>
      <c r="M14" s="42" t="s">
        <v>232</v>
      </c>
      <c r="N14" s="149" t="s">
        <v>524</v>
      </c>
      <c r="O14" s="43" t="s">
        <v>651</v>
      </c>
      <c r="P14" s="41" t="s">
        <v>242</v>
      </c>
      <c r="Q14" s="41" t="s">
        <v>211</v>
      </c>
      <c r="R14" s="41" t="s">
        <v>220</v>
      </c>
      <c r="S14" s="149" t="s">
        <v>290</v>
      </c>
      <c r="T14" s="149" t="s">
        <v>225</v>
      </c>
      <c r="U14" s="149" t="s">
        <v>211</v>
      </c>
      <c r="V14" s="149" t="s">
        <v>211</v>
      </c>
      <c r="W14" s="41" t="s">
        <v>460</v>
      </c>
      <c r="X14" s="41" t="s">
        <v>220</v>
      </c>
      <c r="Y14" s="41" t="s">
        <v>220</v>
      </c>
      <c r="Z14" s="41" t="s">
        <v>211</v>
      </c>
      <c r="AA14" s="41" t="s">
        <v>289</v>
      </c>
      <c r="AB14" s="41" t="s">
        <v>342</v>
      </c>
      <c r="AC14" s="41" t="s">
        <v>211</v>
      </c>
      <c r="AD14" s="136" t="s">
        <v>469</v>
      </c>
      <c r="AE14" s="41" t="s">
        <v>485</v>
      </c>
      <c r="AF14" s="41" t="s">
        <v>660</v>
      </c>
      <c r="AG14" s="41" t="s">
        <v>226</v>
      </c>
      <c r="AH14" s="41">
        <v>0</v>
      </c>
      <c r="AI14" s="41" t="s">
        <v>484</v>
      </c>
      <c r="AJ14" s="41" t="s">
        <v>220</v>
      </c>
      <c r="AK14" s="41" t="s">
        <v>477</v>
      </c>
      <c r="AL14" s="41" t="s">
        <v>478</v>
      </c>
      <c r="AM14" s="41" t="s">
        <v>479</v>
      </c>
      <c r="AN14" s="57">
        <f t="shared" si="2"/>
        <v>100</v>
      </c>
      <c r="AO14" s="58">
        <f t="shared" si="3"/>
        <v>35</v>
      </c>
      <c r="AP14" s="123" t="s">
        <v>245</v>
      </c>
    </row>
    <row r="15" spans="1:42" s="49" customFormat="1" ht="56">
      <c r="A15" s="147" t="s">
        <v>698</v>
      </c>
      <c r="B15" s="44" t="s">
        <v>699</v>
      </c>
      <c r="C15" s="60" t="s">
        <v>324</v>
      </c>
      <c r="D15" s="10" t="s">
        <v>39</v>
      </c>
      <c r="E15" s="41" t="s">
        <v>212</v>
      </c>
      <c r="F15" s="41" t="s">
        <v>501</v>
      </c>
      <c r="G15" s="46" t="s">
        <v>649</v>
      </c>
      <c r="H15" s="41" t="s">
        <v>211</v>
      </c>
      <c r="I15" s="41" t="s">
        <v>215</v>
      </c>
      <c r="J15" s="157" t="s">
        <v>482</v>
      </c>
      <c r="K15" s="157" t="s">
        <v>482</v>
      </c>
      <c r="L15" s="10" t="s">
        <v>650</v>
      </c>
      <c r="M15" s="42" t="s">
        <v>232</v>
      </c>
      <c r="N15" s="149" t="s">
        <v>502</v>
      </c>
      <c r="O15" s="43" t="s">
        <v>653</v>
      </c>
      <c r="P15" s="41" t="s">
        <v>657</v>
      </c>
      <c r="Q15" s="41" t="s">
        <v>220</v>
      </c>
      <c r="R15" s="41" t="s">
        <v>220</v>
      </c>
      <c r="S15" s="149" t="s">
        <v>302</v>
      </c>
      <c r="T15" s="149" t="s">
        <v>225</v>
      </c>
      <c r="U15" s="149" t="s">
        <v>211</v>
      </c>
      <c r="V15" s="149" t="s">
        <v>220</v>
      </c>
      <c r="W15" s="41" t="s">
        <v>700</v>
      </c>
      <c r="X15" s="41" t="s">
        <v>220</v>
      </c>
      <c r="Y15" s="41" t="s">
        <v>220</v>
      </c>
      <c r="Z15" s="41" t="s">
        <v>502</v>
      </c>
      <c r="AA15" s="41" t="s">
        <v>215</v>
      </c>
      <c r="AB15" s="41" t="s">
        <v>461</v>
      </c>
      <c r="AC15" s="41" t="s">
        <v>220</v>
      </c>
      <c r="AD15" s="136" t="s">
        <v>934</v>
      </c>
      <c r="AE15" s="41" t="s">
        <v>510</v>
      </c>
      <c r="AF15" s="41" t="s">
        <v>660</v>
      </c>
      <c r="AG15" s="41" t="s">
        <v>215</v>
      </c>
      <c r="AH15" s="41">
        <v>0</v>
      </c>
      <c r="AI15" s="41" t="s">
        <v>455</v>
      </c>
      <c r="AJ15" s="41" t="s">
        <v>220</v>
      </c>
      <c r="AK15" s="41" t="s">
        <v>507</v>
      </c>
      <c r="AL15" s="41" t="s">
        <v>508</v>
      </c>
      <c r="AM15" s="41" t="s">
        <v>509</v>
      </c>
      <c r="AN15" s="57">
        <f t="shared" si="2"/>
        <v>100</v>
      </c>
      <c r="AO15" s="58">
        <f t="shared" si="3"/>
        <v>35</v>
      </c>
      <c r="AP15" s="123" t="s">
        <v>245</v>
      </c>
    </row>
    <row r="16" spans="1:42" s="49" customFormat="1" ht="56">
      <c r="A16" s="147" t="s">
        <v>702</v>
      </c>
      <c r="B16" s="44" t="s">
        <v>703</v>
      </c>
      <c r="C16" s="60" t="s">
        <v>264</v>
      </c>
      <c r="D16" s="10" t="s">
        <v>43</v>
      </c>
      <c r="E16" s="41" t="s">
        <v>212</v>
      </c>
      <c r="F16" s="41" t="s">
        <v>213</v>
      </c>
      <c r="G16" s="46" t="s">
        <v>303</v>
      </c>
      <c r="H16" s="41" t="s">
        <v>215</v>
      </c>
      <c r="I16" s="41" t="s">
        <v>466</v>
      </c>
      <c r="J16" s="157" t="s">
        <v>240</v>
      </c>
      <c r="K16" s="157" t="s">
        <v>504</v>
      </c>
      <c r="L16" s="10" t="s">
        <v>650</v>
      </c>
      <c r="M16" s="42" t="s">
        <v>353</v>
      </c>
      <c r="N16" s="149" t="s">
        <v>524</v>
      </c>
      <c r="O16" s="43" t="s">
        <v>481</v>
      </c>
      <c r="P16" s="41" t="s">
        <v>242</v>
      </c>
      <c r="Q16" s="41" t="s">
        <v>220</v>
      </c>
      <c r="R16" s="41" t="s">
        <v>211</v>
      </c>
      <c r="S16" s="149" t="s">
        <v>290</v>
      </c>
      <c r="T16" s="149" t="s">
        <v>525</v>
      </c>
      <c r="U16" s="149" t="s">
        <v>211</v>
      </c>
      <c r="V16" s="149" t="s">
        <v>211</v>
      </c>
      <c r="W16" s="41" t="s">
        <v>224</v>
      </c>
      <c r="X16" s="41" t="s">
        <v>220</v>
      </c>
      <c r="Y16" s="41" t="s">
        <v>220</v>
      </c>
      <c r="Z16" s="41" t="s">
        <v>220</v>
      </c>
      <c r="AA16" s="41" t="s">
        <v>289</v>
      </c>
      <c r="AB16" s="41" t="s">
        <v>461</v>
      </c>
      <c r="AC16" s="41" t="s">
        <v>211</v>
      </c>
      <c r="AD16" s="136" t="s">
        <v>483</v>
      </c>
      <c r="AE16" s="41" t="s">
        <v>485</v>
      </c>
      <c r="AF16" s="41" t="s">
        <v>660</v>
      </c>
      <c r="AG16" s="41" t="s">
        <v>226</v>
      </c>
      <c r="AH16" s="41" t="s">
        <v>475</v>
      </c>
      <c r="AI16" s="41" t="s">
        <v>455</v>
      </c>
      <c r="AJ16" s="41" t="s">
        <v>220</v>
      </c>
      <c r="AK16" s="41" t="s">
        <v>477</v>
      </c>
      <c r="AL16" s="41" t="s">
        <v>478</v>
      </c>
      <c r="AM16" s="41" t="s">
        <v>479</v>
      </c>
      <c r="AN16" s="57">
        <f t="shared" si="2"/>
        <v>100</v>
      </c>
      <c r="AO16" s="58">
        <f t="shared" si="3"/>
        <v>35</v>
      </c>
      <c r="AP16" s="123" t="s">
        <v>245</v>
      </c>
    </row>
    <row r="17" spans="1:42" s="49" customFormat="1" ht="70">
      <c r="A17" s="147" t="s">
        <v>704</v>
      </c>
      <c r="B17" s="44" t="s">
        <v>705</v>
      </c>
      <c r="C17" s="60" t="s">
        <v>264</v>
      </c>
      <c r="D17" s="10" t="s">
        <v>45</v>
      </c>
      <c r="E17" s="41" t="s">
        <v>212</v>
      </c>
      <c r="F17" s="41" t="s">
        <v>213</v>
      </c>
      <c r="G17" s="46" t="s">
        <v>649</v>
      </c>
      <c r="H17" s="41" t="s">
        <v>211</v>
      </c>
      <c r="I17" s="41" t="s">
        <v>466</v>
      </c>
      <c r="J17" s="157" t="s">
        <v>215</v>
      </c>
      <c r="K17" s="157" t="s">
        <v>505</v>
      </c>
      <c r="L17" s="10" t="s">
        <v>806</v>
      </c>
      <c r="M17" s="42" t="s">
        <v>251</v>
      </c>
      <c r="N17" s="149" t="s">
        <v>524</v>
      </c>
      <c r="O17" s="43" t="s">
        <v>653</v>
      </c>
      <c r="P17" s="41" t="s">
        <v>658</v>
      </c>
      <c r="Q17" s="41" t="s">
        <v>211</v>
      </c>
      <c r="R17" s="41" t="s">
        <v>211</v>
      </c>
      <c r="S17" s="149" t="s">
        <v>302</v>
      </c>
      <c r="T17" s="149" t="s">
        <v>525</v>
      </c>
      <c r="U17" s="149" t="s">
        <v>220</v>
      </c>
      <c r="V17" s="149" t="s">
        <v>531</v>
      </c>
      <c r="W17" s="41" t="s">
        <v>460</v>
      </c>
      <c r="X17" s="41" t="s">
        <v>220</v>
      </c>
      <c r="Y17" s="41" t="s">
        <v>220</v>
      </c>
      <c r="Z17" s="41" t="s">
        <v>220</v>
      </c>
      <c r="AA17" s="41" t="s">
        <v>289</v>
      </c>
      <c r="AB17" s="41" t="s">
        <v>461</v>
      </c>
      <c r="AC17" s="41" t="s">
        <v>220</v>
      </c>
      <c r="AD17" s="136" t="s">
        <v>934</v>
      </c>
      <c r="AE17" s="136" t="s">
        <v>485</v>
      </c>
      <c r="AF17" s="136" t="s">
        <v>660</v>
      </c>
      <c r="AG17" s="41" t="s">
        <v>502</v>
      </c>
      <c r="AH17" s="41">
        <v>0</v>
      </c>
      <c r="AI17" s="41" t="s">
        <v>455</v>
      </c>
      <c r="AJ17" s="41" t="s">
        <v>220</v>
      </c>
      <c r="AK17" s="41">
        <v>0</v>
      </c>
      <c r="AL17" s="41">
        <v>0</v>
      </c>
      <c r="AM17" s="41">
        <v>0</v>
      </c>
      <c r="AN17" s="57">
        <f t="shared" si="2"/>
        <v>100</v>
      </c>
      <c r="AO17" s="58">
        <f t="shared" si="3"/>
        <v>35</v>
      </c>
      <c r="AP17" s="123" t="s">
        <v>245</v>
      </c>
    </row>
    <row r="18" spans="1:42" s="49" customFormat="1" ht="56">
      <c r="A18" s="147" t="s">
        <v>706</v>
      </c>
      <c r="B18" s="10" t="s">
        <v>707</v>
      </c>
      <c r="C18" s="60" t="s">
        <v>264</v>
      </c>
      <c r="D18" s="10" t="s">
        <v>47</v>
      </c>
      <c r="E18" s="41" t="s">
        <v>212</v>
      </c>
      <c r="F18" s="41" t="s">
        <v>213</v>
      </c>
      <c r="G18" s="46" t="s">
        <v>238</v>
      </c>
      <c r="H18" s="41" t="s">
        <v>211</v>
      </c>
      <c r="I18" s="41" t="s">
        <v>310</v>
      </c>
      <c r="J18" s="157" t="s">
        <v>215</v>
      </c>
      <c r="K18" s="157" t="s">
        <v>505</v>
      </c>
      <c r="L18" s="10" t="s">
        <v>650</v>
      </c>
      <c r="M18" s="42" t="s">
        <v>232</v>
      </c>
      <c r="N18" s="149" t="s">
        <v>524</v>
      </c>
      <c r="O18" s="43" t="s">
        <v>654</v>
      </c>
      <c r="P18" s="41" t="s">
        <v>658</v>
      </c>
      <c r="Q18" s="41" t="s">
        <v>211</v>
      </c>
      <c r="R18" s="41" t="s">
        <v>211</v>
      </c>
      <c r="S18" s="149" t="s">
        <v>290</v>
      </c>
      <c r="T18" s="149" t="s">
        <v>525</v>
      </c>
      <c r="U18" s="149" t="s">
        <v>220</v>
      </c>
      <c r="V18" s="149" t="s">
        <v>531</v>
      </c>
      <c r="W18" s="41" t="s">
        <v>460</v>
      </c>
      <c r="X18" s="41" t="s">
        <v>220</v>
      </c>
      <c r="Y18" s="41" t="s">
        <v>220</v>
      </c>
      <c r="Z18" s="41" t="s">
        <v>220</v>
      </c>
      <c r="AA18" s="41" t="s">
        <v>289</v>
      </c>
      <c r="AB18" s="41" t="s">
        <v>342</v>
      </c>
      <c r="AC18" s="41" t="s">
        <v>220</v>
      </c>
      <c r="AD18" s="136" t="s">
        <v>469</v>
      </c>
      <c r="AE18" s="41" t="s">
        <v>670</v>
      </c>
      <c r="AF18" s="41" t="s">
        <v>660</v>
      </c>
      <c r="AG18" s="41" t="s">
        <v>226</v>
      </c>
      <c r="AH18" s="41">
        <v>0</v>
      </c>
      <c r="AI18" s="41" t="s">
        <v>484</v>
      </c>
      <c r="AJ18" s="41" t="s">
        <v>220</v>
      </c>
      <c r="AK18" s="41">
        <v>0</v>
      </c>
      <c r="AL18" s="41">
        <v>0</v>
      </c>
      <c r="AM18" s="41">
        <v>0</v>
      </c>
      <c r="AN18" s="57">
        <f t="shared" si="2"/>
        <v>100</v>
      </c>
      <c r="AO18" s="58">
        <f t="shared" si="3"/>
        <v>35</v>
      </c>
      <c r="AP18" s="123" t="s">
        <v>245</v>
      </c>
    </row>
    <row r="19" spans="1:42" s="49" customFormat="1" ht="56">
      <c r="A19" s="148" t="s">
        <v>708</v>
      </c>
      <c r="B19" s="44" t="s">
        <v>709</v>
      </c>
      <c r="C19" s="60" t="s">
        <v>264</v>
      </c>
      <c r="D19" s="10" t="s">
        <v>50</v>
      </c>
      <c r="E19" s="41" t="s">
        <v>212</v>
      </c>
      <c r="F19" s="41" t="s">
        <v>213</v>
      </c>
      <c r="G19" s="46" t="s">
        <v>238</v>
      </c>
      <c r="H19" s="41" t="s">
        <v>211</v>
      </c>
      <c r="I19" s="41" t="s">
        <v>310</v>
      </c>
      <c r="J19" s="157" t="s">
        <v>215</v>
      </c>
      <c r="K19" s="157" t="s">
        <v>505</v>
      </c>
      <c r="L19" s="10" t="s">
        <v>650</v>
      </c>
      <c r="M19" s="42" t="s">
        <v>232</v>
      </c>
      <c r="N19" s="149" t="s">
        <v>524</v>
      </c>
      <c r="O19" s="43" t="s">
        <v>654</v>
      </c>
      <c r="P19" s="41" t="s">
        <v>658</v>
      </c>
      <c r="Q19" s="41" t="s">
        <v>211</v>
      </c>
      <c r="R19" s="41" t="s">
        <v>211</v>
      </c>
      <c r="S19" s="149" t="s">
        <v>290</v>
      </c>
      <c r="T19" s="149" t="s">
        <v>525</v>
      </c>
      <c r="U19" s="149" t="s">
        <v>220</v>
      </c>
      <c r="V19" s="149" t="s">
        <v>531</v>
      </c>
      <c r="W19" s="41" t="s">
        <v>460</v>
      </c>
      <c r="X19" s="41" t="s">
        <v>220</v>
      </c>
      <c r="Y19" s="41" t="s">
        <v>220</v>
      </c>
      <c r="Z19" s="41" t="s">
        <v>220</v>
      </c>
      <c r="AA19" s="41" t="s">
        <v>289</v>
      </c>
      <c r="AB19" s="41" t="s">
        <v>342</v>
      </c>
      <c r="AC19" s="41" t="s">
        <v>220</v>
      </c>
      <c r="AD19" s="136" t="s">
        <v>934</v>
      </c>
      <c r="AE19" s="41" t="s">
        <v>485</v>
      </c>
      <c r="AF19" s="41" t="s">
        <v>660</v>
      </c>
      <c r="AG19" s="41" t="s">
        <v>226</v>
      </c>
      <c r="AH19" s="41">
        <v>0</v>
      </c>
      <c r="AI19" s="41" t="s">
        <v>484</v>
      </c>
      <c r="AJ19" s="41" t="s">
        <v>220</v>
      </c>
      <c r="AK19" s="41">
        <v>0</v>
      </c>
      <c r="AL19" s="41">
        <v>0</v>
      </c>
      <c r="AM19" s="41">
        <v>0</v>
      </c>
      <c r="AN19" s="57">
        <f t="shared" si="2"/>
        <v>100</v>
      </c>
      <c r="AO19" s="58">
        <f t="shared" si="3"/>
        <v>35</v>
      </c>
      <c r="AP19" s="123" t="s">
        <v>245</v>
      </c>
    </row>
    <row r="20" spans="1:42" s="49" customFormat="1" ht="56">
      <c r="A20" s="147" t="s">
        <v>710</v>
      </c>
      <c r="B20" s="44" t="s">
        <v>711</v>
      </c>
      <c r="C20" s="60" t="s">
        <v>264</v>
      </c>
      <c r="D20" s="10" t="s">
        <v>53</v>
      </c>
      <c r="E20" s="41" t="s">
        <v>212</v>
      </c>
      <c r="F20" s="41" t="s">
        <v>213</v>
      </c>
      <c r="G20" s="46" t="s">
        <v>238</v>
      </c>
      <c r="H20" s="41" t="s">
        <v>211</v>
      </c>
      <c r="I20" s="41" t="s">
        <v>310</v>
      </c>
      <c r="J20" s="157" t="s">
        <v>215</v>
      </c>
      <c r="K20" s="157" t="s">
        <v>505</v>
      </c>
      <c r="L20" s="10" t="s">
        <v>650</v>
      </c>
      <c r="M20" s="42" t="s">
        <v>232</v>
      </c>
      <c r="N20" s="149" t="s">
        <v>524</v>
      </c>
      <c r="O20" s="43" t="s">
        <v>653</v>
      </c>
      <c r="P20" s="41" t="s">
        <v>657</v>
      </c>
      <c r="Q20" s="41" t="s">
        <v>211</v>
      </c>
      <c r="R20" s="41" t="s">
        <v>211</v>
      </c>
      <c r="S20" s="149" t="s">
        <v>290</v>
      </c>
      <c r="T20" s="149" t="s">
        <v>459</v>
      </c>
      <c r="U20" s="149" t="s">
        <v>220</v>
      </c>
      <c r="V20" s="149" t="s">
        <v>531</v>
      </c>
      <c r="W20" s="41" t="s">
        <v>460</v>
      </c>
      <c r="X20" s="41" t="s">
        <v>220</v>
      </c>
      <c r="Y20" s="41" t="s">
        <v>220</v>
      </c>
      <c r="Z20" s="41" t="s">
        <v>220</v>
      </c>
      <c r="AA20" s="41" t="s">
        <v>289</v>
      </c>
      <c r="AB20" s="41" t="s">
        <v>342</v>
      </c>
      <c r="AC20" s="41" t="s">
        <v>220</v>
      </c>
      <c r="AD20" s="136" t="s">
        <v>469</v>
      </c>
      <c r="AE20" s="41" t="s">
        <v>485</v>
      </c>
      <c r="AF20" s="41" t="s">
        <v>660</v>
      </c>
      <c r="AG20" s="41" t="s">
        <v>226</v>
      </c>
      <c r="AH20" s="41">
        <v>0</v>
      </c>
      <c r="AI20" s="41" t="s">
        <v>484</v>
      </c>
      <c r="AJ20" s="41" t="s">
        <v>220</v>
      </c>
      <c r="AK20" s="41">
        <v>0</v>
      </c>
      <c r="AL20" s="41">
        <v>0</v>
      </c>
      <c r="AM20" s="41">
        <v>0</v>
      </c>
      <c r="AN20" s="57">
        <f t="shared" si="2"/>
        <v>100</v>
      </c>
      <c r="AO20" s="58">
        <f t="shared" si="3"/>
        <v>35</v>
      </c>
      <c r="AP20" s="123" t="s">
        <v>245</v>
      </c>
    </row>
    <row r="21" spans="1:42" s="49" customFormat="1" ht="56">
      <c r="A21" s="147" t="s">
        <v>712</v>
      </c>
      <c r="B21" s="44" t="s">
        <v>713</v>
      </c>
      <c r="C21" s="60" t="s">
        <v>264</v>
      </c>
      <c r="D21" s="10" t="s">
        <v>714</v>
      </c>
      <c r="E21" s="41" t="s">
        <v>212</v>
      </c>
      <c r="F21" s="41" t="s">
        <v>213</v>
      </c>
      <c r="G21" s="46" t="s">
        <v>238</v>
      </c>
      <c r="H21" s="41" t="s">
        <v>211</v>
      </c>
      <c r="I21" s="41" t="s">
        <v>310</v>
      </c>
      <c r="J21" s="157" t="s">
        <v>215</v>
      </c>
      <c r="K21" s="157" t="s">
        <v>505</v>
      </c>
      <c r="L21" s="10" t="s">
        <v>650</v>
      </c>
      <c r="M21" s="42" t="s">
        <v>232</v>
      </c>
      <c r="N21" s="149" t="s">
        <v>524</v>
      </c>
      <c r="O21" s="43" t="s">
        <v>654</v>
      </c>
      <c r="P21" s="41" t="s">
        <v>658</v>
      </c>
      <c r="Q21" s="41" t="s">
        <v>211</v>
      </c>
      <c r="R21" s="41" t="s">
        <v>211</v>
      </c>
      <c r="S21" s="149" t="s">
        <v>290</v>
      </c>
      <c r="T21" s="149" t="s">
        <v>525</v>
      </c>
      <c r="U21" s="149" t="s">
        <v>220</v>
      </c>
      <c r="V21" s="149" t="s">
        <v>531</v>
      </c>
      <c r="W21" s="41" t="s">
        <v>460</v>
      </c>
      <c r="X21" s="41" t="s">
        <v>220</v>
      </c>
      <c r="Y21" s="41" t="s">
        <v>220</v>
      </c>
      <c r="Z21" s="41" t="s">
        <v>220</v>
      </c>
      <c r="AA21" s="41" t="s">
        <v>289</v>
      </c>
      <c r="AB21" s="41" t="s">
        <v>342</v>
      </c>
      <c r="AC21" s="41" t="s">
        <v>220</v>
      </c>
      <c r="AD21" s="136" t="s">
        <v>483</v>
      </c>
      <c r="AE21" s="41" t="s">
        <v>485</v>
      </c>
      <c r="AF21" s="41" t="s">
        <v>660</v>
      </c>
      <c r="AG21" s="41" t="s">
        <v>226</v>
      </c>
      <c r="AH21" s="41">
        <v>0</v>
      </c>
      <c r="AI21" s="41" t="s">
        <v>484</v>
      </c>
      <c r="AJ21" s="41" t="s">
        <v>220</v>
      </c>
      <c r="AK21" s="41">
        <v>0</v>
      </c>
      <c r="AL21" s="41">
        <v>0</v>
      </c>
      <c r="AM21" s="41">
        <v>0</v>
      </c>
      <c r="AN21" s="57">
        <f t="shared" si="2"/>
        <v>100</v>
      </c>
      <c r="AO21" s="58">
        <f t="shared" si="3"/>
        <v>35</v>
      </c>
      <c r="AP21" s="123" t="s">
        <v>245</v>
      </c>
    </row>
    <row r="22" spans="1:42" s="49" customFormat="1" ht="70">
      <c r="A22" s="147" t="s">
        <v>715</v>
      </c>
      <c r="B22" s="44" t="s">
        <v>716</v>
      </c>
      <c r="C22" s="60" t="s">
        <v>264</v>
      </c>
      <c r="D22" s="10" t="s">
        <v>55</v>
      </c>
      <c r="E22" s="41" t="s">
        <v>212</v>
      </c>
      <c r="F22" s="41" t="s">
        <v>213</v>
      </c>
      <c r="G22" s="46" t="s">
        <v>238</v>
      </c>
      <c r="H22" s="41" t="s">
        <v>211</v>
      </c>
      <c r="I22" s="41" t="s">
        <v>310</v>
      </c>
      <c r="J22" s="157" t="s">
        <v>215</v>
      </c>
      <c r="K22" s="157" t="s">
        <v>505</v>
      </c>
      <c r="L22" s="10" t="s">
        <v>650</v>
      </c>
      <c r="M22" s="42" t="s">
        <v>232</v>
      </c>
      <c r="N22" s="149" t="s">
        <v>524</v>
      </c>
      <c r="O22" s="43" t="s">
        <v>654</v>
      </c>
      <c r="P22" s="41" t="s">
        <v>658</v>
      </c>
      <c r="Q22" s="41" t="s">
        <v>211</v>
      </c>
      <c r="R22" s="41" t="s">
        <v>211</v>
      </c>
      <c r="S22" s="149" t="s">
        <v>290</v>
      </c>
      <c r="T22" s="149" t="s">
        <v>225</v>
      </c>
      <c r="U22" s="149" t="s">
        <v>220</v>
      </c>
      <c r="V22" s="149" t="s">
        <v>531</v>
      </c>
      <c r="W22" s="41" t="s">
        <v>460</v>
      </c>
      <c r="X22" s="41" t="s">
        <v>220</v>
      </c>
      <c r="Y22" s="41" t="s">
        <v>220</v>
      </c>
      <c r="Z22" s="41" t="s">
        <v>220</v>
      </c>
      <c r="AA22" s="41" t="s">
        <v>289</v>
      </c>
      <c r="AB22" s="41" t="s">
        <v>342</v>
      </c>
      <c r="AC22" s="41" t="s">
        <v>220</v>
      </c>
      <c r="AD22" s="136" t="s">
        <v>934</v>
      </c>
      <c r="AE22" s="41" t="s">
        <v>485</v>
      </c>
      <c r="AF22" s="41" t="s">
        <v>660</v>
      </c>
      <c r="AG22" s="41" t="s">
        <v>226</v>
      </c>
      <c r="AH22" s="41">
        <v>0</v>
      </c>
      <c r="AI22" s="41" t="s">
        <v>484</v>
      </c>
      <c r="AJ22" s="41" t="s">
        <v>220</v>
      </c>
      <c r="AK22" s="41">
        <v>0</v>
      </c>
      <c r="AL22" s="41">
        <v>0</v>
      </c>
      <c r="AM22" s="41">
        <v>0</v>
      </c>
      <c r="AN22" s="57">
        <f t="shared" si="0"/>
        <v>100</v>
      </c>
      <c r="AO22" s="58">
        <f t="shared" si="1"/>
        <v>35</v>
      </c>
      <c r="AP22" s="123" t="s">
        <v>245</v>
      </c>
    </row>
    <row r="23" spans="1:42" s="49" customFormat="1" ht="56">
      <c r="A23" s="147" t="s">
        <v>717</v>
      </c>
      <c r="B23" s="44" t="s">
        <v>718</v>
      </c>
      <c r="C23" s="60" t="s">
        <v>264</v>
      </c>
      <c r="D23" s="10" t="s">
        <v>58</v>
      </c>
      <c r="E23" s="41" t="s">
        <v>212</v>
      </c>
      <c r="F23" s="41" t="s">
        <v>213</v>
      </c>
      <c r="G23" s="46" t="s">
        <v>238</v>
      </c>
      <c r="H23" s="41" t="s">
        <v>211</v>
      </c>
      <c r="I23" s="41" t="s">
        <v>310</v>
      </c>
      <c r="J23" s="157" t="s">
        <v>215</v>
      </c>
      <c r="K23" s="157" t="s">
        <v>505</v>
      </c>
      <c r="L23" s="10" t="s">
        <v>650</v>
      </c>
      <c r="M23" s="42" t="s">
        <v>232</v>
      </c>
      <c r="N23" s="149" t="s">
        <v>524</v>
      </c>
      <c r="O23" s="43" t="s">
        <v>654</v>
      </c>
      <c r="P23" s="41" t="s">
        <v>658</v>
      </c>
      <c r="Q23" s="41" t="s">
        <v>211</v>
      </c>
      <c r="R23" s="41" t="s">
        <v>211</v>
      </c>
      <c r="S23" s="149" t="s">
        <v>290</v>
      </c>
      <c r="T23" s="149" t="s">
        <v>225</v>
      </c>
      <c r="U23" s="149" t="s">
        <v>220</v>
      </c>
      <c r="V23" s="149" t="s">
        <v>531</v>
      </c>
      <c r="W23" s="41" t="s">
        <v>460</v>
      </c>
      <c r="X23" s="41" t="s">
        <v>220</v>
      </c>
      <c r="Y23" s="41" t="s">
        <v>220</v>
      </c>
      <c r="Z23" s="41" t="s">
        <v>220</v>
      </c>
      <c r="AA23" s="41" t="s">
        <v>289</v>
      </c>
      <c r="AB23" s="41" t="s">
        <v>342</v>
      </c>
      <c r="AC23" s="41" t="s">
        <v>220</v>
      </c>
      <c r="AD23" s="136" t="s">
        <v>934</v>
      </c>
      <c r="AE23" s="41" t="s">
        <v>485</v>
      </c>
      <c r="AF23" s="41" t="s">
        <v>660</v>
      </c>
      <c r="AG23" s="41" t="s">
        <v>226</v>
      </c>
      <c r="AH23" s="41">
        <v>0</v>
      </c>
      <c r="AI23" s="41" t="s">
        <v>484</v>
      </c>
      <c r="AJ23" s="41" t="s">
        <v>220</v>
      </c>
      <c r="AK23" s="41">
        <v>0</v>
      </c>
      <c r="AL23" s="41">
        <v>0</v>
      </c>
      <c r="AM23" s="41">
        <v>0</v>
      </c>
      <c r="AN23" s="57">
        <f t="shared" si="0"/>
        <v>100</v>
      </c>
      <c r="AO23" s="58">
        <f t="shared" si="1"/>
        <v>35</v>
      </c>
      <c r="AP23" s="123" t="s">
        <v>245</v>
      </c>
    </row>
    <row r="24" spans="1:42" s="49" customFormat="1" ht="56">
      <c r="A24" s="147" t="s">
        <v>719</v>
      </c>
      <c r="B24" s="44" t="s">
        <v>723</v>
      </c>
      <c r="C24" s="60" t="s">
        <v>687</v>
      </c>
      <c r="D24" s="10" t="s">
        <v>60</v>
      </c>
      <c r="E24" s="41" t="s">
        <v>465</v>
      </c>
      <c r="F24" s="41" t="s">
        <v>213</v>
      </c>
      <c r="G24" s="46" t="s">
        <v>225</v>
      </c>
      <c r="H24" s="41" t="s">
        <v>211</v>
      </c>
      <c r="I24" s="41" t="s">
        <v>310</v>
      </c>
      <c r="J24" s="157" t="s">
        <v>215</v>
      </c>
      <c r="K24" s="157" t="s">
        <v>505</v>
      </c>
      <c r="L24" s="10" t="s">
        <v>250</v>
      </c>
      <c r="M24" s="42" t="s">
        <v>232</v>
      </c>
      <c r="N24" s="149" t="s">
        <v>524</v>
      </c>
      <c r="O24" s="43" t="s">
        <v>654</v>
      </c>
      <c r="P24" s="41" t="s">
        <v>658</v>
      </c>
      <c r="Q24" s="41" t="s">
        <v>211</v>
      </c>
      <c r="R24" s="41" t="s">
        <v>215</v>
      </c>
      <c r="S24" s="149" t="s">
        <v>221</v>
      </c>
      <c r="T24" s="149" t="s">
        <v>525</v>
      </c>
      <c r="U24" s="149" t="s">
        <v>220</v>
      </c>
      <c r="V24" s="149" t="s">
        <v>531</v>
      </c>
      <c r="W24" s="41" t="s">
        <v>224</v>
      </c>
      <c r="X24" s="41" t="s">
        <v>220</v>
      </c>
      <c r="Y24" s="41" t="s">
        <v>220</v>
      </c>
      <c r="Z24" s="41" t="s">
        <v>220</v>
      </c>
      <c r="AA24" s="41" t="s">
        <v>289</v>
      </c>
      <c r="AB24" s="41" t="s">
        <v>342</v>
      </c>
      <c r="AC24" s="41" t="s">
        <v>220</v>
      </c>
      <c r="AD24" s="136" t="s">
        <v>483</v>
      </c>
      <c r="AE24" s="41" t="s">
        <v>485</v>
      </c>
      <c r="AF24" s="41" t="s">
        <v>660</v>
      </c>
      <c r="AG24" s="41" t="s">
        <v>226</v>
      </c>
      <c r="AH24" s="41">
        <v>0</v>
      </c>
      <c r="AI24" s="41" t="s">
        <v>476</v>
      </c>
      <c r="AJ24" s="41" t="s">
        <v>220</v>
      </c>
      <c r="AK24" s="41">
        <v>0</v>
      </c>
      <c r="AL24" s="41">
        <v>0</v>
      </c>
      <c r="AM24" s="41">
        <v>0</v>
      </c>
      <c r="AN24" s="57">
        <f t="shared" si="0"/>
        <v>100</v>
      </c>
      <c r="AO24" s="58">
        <f t="shared" si="1"/>
        <v>35</v>
      </c>
      <c r="AP24" s="123" t="s">
        <v>245</v>
      </c>
    </row>
    <row r="25" spans="1:42" s="49" customFormat="1" ht="70">
      <c r="A25" s="147" t="s">
        <v>720</v>
      </c>
      <c r="B25" s="44" t="s">
        <v>724</v>
      </c>
      <c r="C25" s="60" t="s">
        <v>687</v>
      </c>
      <c r="D25" s="10" t="s">
        <v>63</v>
      </c>
      <c r="E25" s="41" t="s">
        <v>212</v>
      </c>
      <c r="F25" s="41" t="s">
        <v>213</v>
      </c>
      <c r="G25" s="46" t="s">
        <v>303</v>
      </c>
      <c r="H25" s="41" t="s">
        <v>220</v>
      </c>
      <c r="I25" s="41" t="s">
        <v>466</v>
      </c>
      <c r="J25" s="157" t="s">
        <v>215</v>
      </c>
      <c r="K25" s="157" t="s">
        <v>505</v>
      </c>
      <c r="L25" s="10" t="s">
        <v>650</v>
      </c>
      <c r="M25" s="42" t="s">
        <v>232</v>
      </c>
      <c r="N25" s="149" t="s">
        <v>524</v>
      </c>
      <c r="O25" s="43" t="s">
        <v>481</v>
      </c>
      <c r="P25" s="41" t="s">
        <v>242</v>
      </c>
      <c r="Q25" s="41" t="s">
        <v>211</v>
      </c>
      <c r="R25" s="41" t="s">
        <v>215</v>
      </c>
      <c r="S25" s="149" t="s">
        <v>221</v>
      </c>
      <c r="T25" s="149" t="s">
        <v>459</v>
      </c>
      <c r="U25" s="149" t="s">
        <v>220</v>
      </c>
      <c r="V25" s="149" t="s">
        <v>215</v>
      </c>
      <c r="W25" s="41" t="s">
        <v>700</v>
      </c>
      <c r="X25" s="41" t="s">
        <v>220</v>
      </c>
      <c r="Y25" s="41" t="s">
        <v>220</v>
      </c>
      <c r="Z25" s="41" t="s">
        <v>220</v>
      </c>
      <c r="AA25" s="41" t="s">
        <v>289</v>
      </c>
      <c r="AB25" s="41" t="s">
        <v>461</v>
      </c>
      <c r="AC25" s="41" t="s">
        <v>211</v>
      </c>
      <c r="AD25" s="136" t="s">
        <v>469</v>
      </c>
      <c r="AE25" s="41" t="s">
        <v>485</v>
      </c>
      <c r="AF25" s="41" t="s">
        <v>660</v>
      </c>
      <c r="AG25" s="41" t="s">
        <v>215</v>
      </c>
      <c r="AH25" s="41">
        <v>0</v>
      </c>
      <c r="AI25" s="41" t="s">
        <v>484</v>
      </c>
      <c r="AJ25" s="41" t="s">
        <v>220</v>
      </c>
      <c r="AK25" s="41">
        <v>0</v>
      </c>
      <c r="AL25" s="41">
        <v>0</v>
      </c>
      <c r="AM25" s="41">
        <v>0</v>
      </c>
      <c r="AN25" s="57">
        <f t="shared" si="0"/>
        <v>100</v>
      </c>
      <c r="AO25" s="58">
        <f t="shared" si="1"/>
        <v>35</v>
      </c>
      <c r="AP25" s="123" t="s">
        <v>245</v>
      </c>
    </row>
    <row r="26" spans="1:42" s="49" customFormat="1" ht="52">
      <c r="A26" s="147" t="s">
        <v>721</v>
      </c>
      <c r="B26" s="44" t="s">
        <v>725</v>
      </c>
      <c r="C26" s="60" t="s">
        <v>687</v>
      </c>
      <c r="D26" s="10" t="s">
        <v>66</v>
      </c>
      <c r="E26" s="41" t="s">
        <v>212</v>
      </c>
      <c r="F26" s="41" t="s">
        <v>213</v>
      </c>
      <c r="G26" s="46" t="s">
        <v>238</v>
      </c>
      <c r="H26" s="41" t="s">
        <v>220</v>
      </c>
      <c r="I26" s="41" t="s">
        <v>466</v>
      </c>
      <c r="J26" s="157" t="s">
        <v>215</v>
      </c>
      <c r="K26" s="157" t="s">
        <v>505</v>
      </c>
      <c r="L26" s="10" t="s">
        <v>806</v>
      </c>
      <c r="M26" s="42" t="s">
        <v>232</v>
      </c>
      <c r="N26" s="149" t="s">
        <v>524</v>
      </c>
      <c r="O26" s="43" t="s">
        <v>654</v>
      </c>
      <c r="P26" s="41" t="s">
        <v>658</v>
      </c>
      <c r="Q26" s="41" t="s">
        <v>211</v>
      </c>
      <c r="R26" s="41" t="s">
        <v>220</v>
      </c>
      <c r="S26" s="149" t="s">
        <v>221</v>
      </c>
      <c r="T26" s="149" t="s">
        <v>525</v>
      </c>
      <c r="U26" s="149" t="s">
        <v>220</v>
      </c>
      <c r="V26" s="149" t="s">
        <v>531</v>
      </c>
      <c r="W26" s="41" t="s">
        <v>224</v>
      </c>
      <c r="X26" s="41" t="s">
        <v>220</v>
      </c>
      <c r="Y26" s="41" t="s">
        <v>220</v>
      </c>
      <c r="Z26" s="41" t="s">
        <v>220</v>
      </c>
      <c r="AA26" s="41" t="s">
        <v>289</v>
      </c>
      <c r="AB26" s="41" t="s">
        <v>461</v>
      </c>
      <c r="AC26" s="41" t="s">
        <v>220</v>
      </c>
      <c r="AD26" s="136" t="s">
        <v>483</v>
      </c>
      <c r="AE26" s="41" t="s">
        <v>485</v>
      </c>
      <c r="AF26" s="41" t="s">
        <v>660</v>
      </c>
      <c r="AG26" s="41" t="s">
        <v>226</v>
      </c>
      <c r="AH26" s="41">
        <v>0</v>
      </c>
      <c r="AI26" s="41" t="s">
        <v>484</v>
      </c>
      <c r="AJ26" s="41" t="s">
        <v>220</v>
      </c>
      <c r="AK26" s="41">
        <v>0</v>
      </c>
      <c r="AL26" s="41">
        <v>0</v>
      </c>
      <c r="AM26" s="41">
        <v>0</v>
      </c>
      <c r="AN26" s="57">
        <f t="shared" si="0"/>
        <v>100</v>
      </c>
      <c r="AO26" s="58">
        <f t="shared" si="1"/>
        <v>35</v>
      </c>
      <c r="AP26" s="123" t="s">
        <v>245</v>
      </c>
    </row>
    <row r="27" spans="1:42" s="49" customFormat="1" ht="56">
      <c r="A27" s="147" t="s">
        <v>722</v>
      </c>
      <c r="B27" s="44" t="s">
        <v>726</v>
      </c>
      <c r="C27" s="60" t="s">
        <v>687</v>
      </c>
      <c r="D27" s="10" t="s">
        <v>68</v>
      </c>
      <c r="E27" s="41" t="s">
        <v>212</v>
      </c>
      <c r="F27" s="41" t="s">
        <v>213</v>
      </c>
      <c r="G27" s="46" t="s">
        <v>238</v>
      </c>
      <c r="H27" s="41" t="s">
        <v>211</v>
      </c>
      <c r="I27" s="41" t="s">
        <v>466</v>
      </c>
      <c r="J27" s="157" t="s">
        <v>239</v>
      </c>
      <c r="K27" s="157" t="s">
        <v>482</v>
      </c>
      <c r="L27" s="10" t="s">
        <v>250</v>
      </c>
      <c r="M27" s="42" t="s">
        <v>232</v>
      </c>
      <c r="N27" s="149" t="s">
        <v>524</v>
      </c>
      <c r="O27" s="43" t="s">
        <v>652</v>
      </c>
      <c r="P27" s="41" t="s">
        <v>657</v>
      </c>
      <c r="Q27" s="41" t="s">
        <v>211</v>
      </c>
      <c r="R27" s="41" t="s">
        <v>215</v>
      </c>
      <c r="S27" s="149" t="s">
        <v>302</v>
      </c>
      <c r="T27" s="149" t="s">
        <v>525</v>
      </c>
      <c r="U27" s="149" t="s">
        <v>211</v>
      </c>
      <c r="V27" s="149" t="s">
        <v>211</v>
      </c>
      <c r="W27" s="41" t="s">
        <v>224</v>
      </c>
      <c r="X27" s="41" t="s">
        <v>220</v>
      </c>
      <c r="Y27" s="41" t="s">
        <v>220</v>
      </c>
      <c r="Z27" s="41" t="s">
        <v>220</v>
      </c>
      <c r="AA27" s="41" t="s">
        <v>289</v>
      </c>
      <c r="AB27" s="41" t="s">
        <v>461</v>
      </c>
      <c r="AC27" s="41" t="s">
        <v>220</v>
      </c>
      <c r="AD27" s="136" t="s">
        <v>934</v>
      </c>
      <c r="AE27" s="136" t="s">
        <v>485</v>
      </c>
      <c r="AF27" s="41" t="s">
        <v>660</v>
      </c>
      <c r="AG27" s="41" t="s">
        <v>215</v>
      </c>
      <c r="AH27" s="41" t="s">
        <v>475</v>
      </c>
      <c r="AI27" s="41" t="s">
        <v>476</v>
      </c>
      <c r="AJ27" s="41" t="s">
        <v>220</v>
      </c>
      <c r="AK27" s="41">
        <v>0</v>
      </c>
      <c r="AL27" s="41">
        <v>0</v>
      </c>
      <c r="AM27" s="41">
        <v>0</v>
      </c>
      <c r="AN27" s="57">
        <f t="shared" si="0"/>
        <v>100</v>
      </c>
      <c r="AO27" s="58">
        <f t="shared" si="1"/>
        <v>35</v>
      </c>
      <c r="AP27" s="123" t="s">
        <v>245</v>
      </c>
    </row>
    <row r="28" spans="1:42" ht="58.5" customHeight="1">
      <c r="A28" s="147" t="s">
        <v>785</v>
      </c>
      <c r="B28" s="10" t="s">
        <v>794</v>
      </c>
      <c r="C28" s="60" t="s">
        <v>324</v>
      </c>
      <c r="D28" s="10" t="s">
        <v>71</v>
      </c>
      <c r="E28" s="41" t="s">
        <v>212</v>
      </c>
      <c r="F28" s="41" t="s">
        <v>501</v>
      </c>
      <c r="G28" s="46" t="s">
        <v>303</v>
      </c>
      <c r="H28" s="41" t="s">
        <v>211</v>
      </c>
      <c r="I28" s="41" t="s">
        <v>215</v>
      </c>
      <c r="J28" s="157" t="s">
        <v>215</v>
      </c>
      <c r="K28" s="157" t="s">
        <v>505</v>
      </c>
      <c r="L28" s="10" t="s">
        <v>650</v>
      </c>
      <c r="M28" s="42" t="s">
        <v>232</v>
      </c>
      <c r="N28" s="149" t="s">
        <v>524</v>
      </c>
      <c r="O28" s="43" t="s">
        <v>481</v>
      </c>
      <c r="P28" s="41" t="s">
        <v>242</v>
      </c>
      <c r="Q28" s="41" t="s">
        <v>211</v>
      </c>
      <c r="R28" s="41" t="s">
        <v>220</v>
      </c>
      <c r="S28" s="149" t="s">
        <v>302</v>
      </c>
      <c r="T28" s="149" t="s">
        <v>225</v>
      </c>
      <c r="U28" s="149" t="s">
        <v>220</v>
      </c>
      <c r="V28" s="149" t="s">
        <v>220</v>
      </c>
      <c r="W28" s="41" t="s">
        <v>460</v>
      </c>
      <c r="X28" s="41" t="s">
        <v>220</v>
      </c>
      <c r="Y28" s="41" t="s">
        <v>220</v>
      </c>
      <c r="Z28" s="41" t="s">
        <v>211</v>
      </c>
      <c r="AA28" s="41" t="s">
        <v>216</v>
      </c>
      <c r="AB28" s="41" t="s">
        <v>342</v>
      </c>
      <c r="AC28" s="41" t="s">
        <v>220</v>
      </c>
      <c r="AD28" s="136" t="s">
        <v>934</v>
      </c>
      <c r="AE28" s="41" t="s">
        <v>485</v>
      </c>
      <c r="AF28" s="41" t="s">
        <v>659</v>
      </c>
      <c r="AG28" s="41" t="s">
        <v>226</v>
      </c>
      <c r="AH28" s="41">
        <v>0</v>
      </c>
      <c r="AI28" s="41" t="s">
        <v>228</v>
      </c>
      <c r="AJ28" s="41" t="s">
        <v>220</v>
      </c>
      <c r="AK28" s="41">
        <v>0</v>
      </c>
      <c r="AL28" s="41">
        <v>0</v>
      </c>
      <c r="AM28" s="41">
        <v>0</v>
      </c>
      <c r="AN28" s="57">
        <f t="shared" ref="AN28:AN31" si="4">COUNTA(D28:AM28)/(COUNTA(D28:AM28)+COUNTBLANK(D28:AM28))*100</f>
        <v>100</v>
      </c>
      <c r="AO28" s="58">
        <f t="shared" ref="AO28:AO31" si="5">COUNTA(E28:AM28)</f>
        <v>35</v>
      </c>
      <c r="AP28" s="123" t="s">
        <v>245</v>
      </c>
    </row>
    <row r="29" spans="1:42" ht="58.5" customHeight="1">
      <c r="A29" s="148" t="s">
        <v>786</v>
      </c>
      <c r="B29" s="44" t="s">
        <v>793</v>
      </c>
      <c r="C29" s="60" t="s">
        <v>324</v>
      </c>
      <c r="D29" s="10" t="s">
        <v>74</v>
      </c>
      <c r="E29" s="41" t="s">
        <v>212</v>
      </c>
      <c r="F29" s="41" t="s">
        <v>501</v>
      </c>
      <c r="G29" s="46" t="s">
        <v>303</v>
      </c>
      <c r="H29" s="41" t="s">
        <v>211</v>
      </c>
      <c r="I29" s="41" t="s">
        <v>215</v>
      </c>
      <c r="J29" s="157" t="s">
        <v>215</v>
      </c>
      <c r="K29" s="157" t="s">
        <v>505</v>
      </c>
      <c r="L29" s="10" t="s">
        <v>650</v>
      </c>
      <c r="M29" s="42" t="s">
        <v>232</v>
      </c>
      <c r="N29" s="149" t="s">
        <v>524</v>
      </c>
      <c r="O29" s="43" t="s">
        <v>481</v>
      </c>
      <c r="P29" s="41" t="s">
        <v>242</v>
      </c>
      <c r="Q29" s="41" t="s">
        <v>211</v>
      </c>
      <c r="R29" s="41" t="s">
        <v>220</v>
      </c>
      <c r="S29" s="149" t="s">
        <v>290</v>
      </c>
      <c r="T29" s="149" t="s">
        <v>225</v>
      </c>
      <c r="U29" s="149" t="s">
        <v>220</v>
      </c>
      <c r="V29" s="149" t="s">
        <v>220</v>
      </c>
      <c r="W29" s="41" t="s">
        <v>460</v>
      </c>
      <c r="X29" s="41" t="s">
        <v>220</v>
      </c>
      <c r="Y29" s="41" t="s">
        <v>220</v>
      </c>
      <c r="Z29" s="41" t="s">
        <v>211</v>
      </c>
      <c r="AA29" s="41" t="s">
        <v>216</v>
      </c>
      <c r="AB29" s="41" t="s">
        <v>342</v>
      </c>
      <c r="AC29" s="41" t="s">
        <v>220</v>
      </c>
      <c r="AD29" s="136" t="s">
        <v>934</v>
      </c>
      <c r="AE29" s="41" t="s">
        <v>485</v>
      </c>
      <c r="AF29" s="41" t="s">
        <v>660</v>
      </c>
      <c r="AG29" s="41" t="s">
        <v>226</v>
      </c>
      <c r="AH29" s="41">
        <v>0</v>
      </c>
      <c r="AI29" s="41" t="s">
        <v>305</v>
      </c>
      <c r="AJ29" s="41" t="s">
        <v>220</v>
      </c>
      <c r="AK29" s="41">
        <v>0</v>
      </c>
      <c r="AL29" s="41">
        <v>0</v>
      </c>
      <c r="AM29" s="41">
        <v>0</v>
      </c>
      <c r="AN29" s="57">
        <f t="shared" si="4"/>
        <v>100</v>
      </c>
      <c r="AO29" s="58">
        <f t="shared" si="5"/>
        <v>35</v>
      </c>
      <c r="AP29" s="123" t="s">
        <v>245</v>
      </c>
    </row>
    <row r="30" spans="1:42" ht="58.5" customHeight="1">
      <c r="A30" s="147" t="s">
        <v>787</v>
      </c>
      <c r="B30" s="44" t="s">
        <v>792</v>
      </c>
      <c r="C30" s="60" t="s">
        <v>324</v>
      </c>
      <c r="D30" s="10" t="s">
        <v>77</v>
      </c>
      <c r="E30" s="41" t="s">
        <v>212</v>
      </c>
      <c r="F30" s="41" t="s">
        <v>667</v>
      </c>
      <c r="G30" s="46" t="s">
        <v>649</v>
      </c>
      <c r="H30" s="41" t="s">
        <v>211</v>
      </c>
      <c r="I30" s="41" t="s">
        <v>215</v>
      </c>
      <c r="J30" s="157" t="s">
        <v>527</v>
      </c>
      <c r="K30" s="157" t="s">
        <v>550</v>
      </c>
      <c r="L30" s="10" t="s">
        <v>650</v>
      </c>
      <c r="M30" s="42" t="s">
        <v>232</v>
      </c>
      <c r="N30" s="149" t="s">
        <v>524</v>
      </c>
      <c r="O30" s="43" t="s">
        <v>654</v>
      </c>
      <c r="P30" s="41" t="s">
        <v>242</v>
      </c>
      <c r="Q30" s="41" t="s">
        <v>211</v>
      </c>
      <c r="R30" s="41" t="s">
        <v>211</v>
      </c>
      <c r="S30" s="149" t="s">
        <v>221</v>
      </c>
      <c r="T30" s="149" t="s">
        <v>525</v>
      </c>
      <c r="U30" s="149" t="s">
        <v>211</v>
      </c>
      <c r="V30" s="149" t="s">
        <v>220</v>
      </c>
      <c r="W30" s="41" t="s">
        <v>460</v>
      </c>
      <c r="X30" s="41" t="s">
        <v>220</v>
      </c>
      <c r="Y30" s="41" t="s">
        <v>220</v>
      </c>
      <c r="Z30" s="41" t="s">
        <v>220</v>
      </c>
      <c r="AA30" s="41" t="s">
        <v>289</v>
      </c>
      <c r="AB30" s="41" t="s">
        <v>342</v>
      </c>
      <c r="AC30" s="41" t="s">
        <v>220</v>
      </c>
      <c r="AD30" s="136" t="s">
        <v>483</v>
      </c>
      <c r="AE30" s="41" t="s">
        <v>485</v>
      </c>
      <c r="AF30" s="41" t="s">
        <v>660</v>
      </c>
      <c r="AG30" s="41" t="s">
        <v>215</v>
      </c>
      <c r="AH30" s="41">
        <v>0</v>
      </c>
      <c r="AI30" s="41" t="s">
        <v>455</v>
      </c>
      <c r="AJ30" s="41" t="s">
        <v>220</v>
      </c>
      <c r="AK30" s="41">
        <v>0</v>
      </c>
      <c r="AL30" s="41">
        <v>0</v>
      </c>
      <c r="AM30" s="41" t="s">
        <v>464</v>
      </c>
      <c r="AN30" s="57">
        <f t="shared" si="4"/>
        <v>100</v>
      </c>
      <c r="AO30" s="58">
        <f t="shared" si="5"/>
        <v>35</v>
      </c>
      <c r="AP30" s="123" t="s">
        <v>245</v>
      </c>
    </row>
    <row r="31" spans="1:42" ht="58.5" customHeight="1">
      <c r="A31" s="147" t="s">
        <v>788</v>
      </c>
      <c r="B31" s="44" t="s">
        <v>791</v>
      </c>
      <c r="C31" s="60" t="s">
        <v>324</v>
      </c>
      <c r="D31" s="10" t="s">
        <v>80</v>
      </c>
      <c r="E31" s="41" t="s">
        <v>212</v>
      </c>
      <c r="F31" s="41" t="s">
        <v>667</v>
      </c>
      <c r="G31" s="46" t="s">
        <v>649</v>
      </c>
      <c r="H31" s="41" t="s">
        <v>211</v>
      </c>
      <c r="I31" s="41" t="s">
        <v>215</v>
      </c>
      <c r="J31" s="157" t="s">
        <v>527</v>
      </c>
      <c r="K31" s="157" t="s">
        <v>550</v>
      </c>
      <c r="L31" s="10" t="s">
        <v>650</v>
      </c>
      <c r="M31" s="42" t="s">
        <v>232</v>
      </c>
      <c r="N31" s="149" t="s">
        <v>524</v>
      </c>
      <c r="O31" s="43" t="s">
        <v>654</v>
      </c>
      <c r="P31" s="41" t="s">
        <v>242</v>
      </c>
      <c r="Q31" s="41" t="s">
        <v>211</v>
      </c>
      <c r="R31" s="41" t="s">
        <v>211</v>
      </c>
      <c r="S31" s="149" t="s">
        <v>221</v>
      </c>
      <c r="T31" s="149" t="s">
        <v>525</v>
      </c>
      <c r="U31" s="149" t="s">
        <v>211</v>
      </c>
      <c r="V31" s="149" t="s">
        <v>220</v>
      </c>
      <c r="W31" s="41" t="s">
        <v>460</v>
      </c>
      <c r="X31" s="41" t="s">
        <v>220</v>
      </c>
      <c r="Y31" s="41" t="s">
        <v>220</v>
      </c>
      <c r="Z31" s="41" t="s">
        <v>220</v>
      </c>
      <c r="AA31" s="41" t="s">
        <v>289</v>
      </c>
      <c r="AB31" s="41" t="s">
        <v>342</v>
      </c>
      <c r="AC31" s="41" t="s">
        <v>220</v>
      </c>
      <c r="AD31" s="136" t="s">
        <v>483</v>
      </c>
      <c r="AE31" s="41" t="s">
        <v>485</v>
      </c>
      <c r="AF31" s="41" t="s">
        <v>660</v>
      </c>
      <c r="AG31" s="41" t="s">
        <v>215</v>
      </c>
      <c r="AH31" s="41">
        <v>0</v>
      </c>
      <c r="AI31" s="41" t="s">
        <v>455</v>
      </c>
      <c r="AJ31" s="41" t="s">
        <v>220</v>
      </c>
      <c r="AK31" s="41">
        <v>0</v>
      </c>
      <c r="AL31" s="41">
        <v>0</v>
      </c>
      <c r="AM31" s="41" t="s">
        <v>464</v>
      </c>
      <c r="AN31" s="57">
        <f t="shared" si="4"/>
        <v>100</v>
      </c>
      <c r="AO31" s="58">
        <f t="shared" si="5"/>
        <v>35</v>
      </c>
      <c r="AP31" s="123" t="s">
        <v>245</v>
      </c>
    </row>
    <row r="32" spans="1:42" ht="58.5" customHeight="1">
      <c r="A32" s="147" t="s">
        <v>789</v>
      </c>
      <c r="B32" s="44" t="s">
        <v>790</v>
      </c>
      <c r="C32" s="60" t="s">
        <v>324</v>
      </c>
      <c r="D32" s="10" t="s">
        <v>83</v>
      </c>
      <c r="E32" s="41" t="s">
        <v>212</v>
      </c>
      <c r="F32" s="41" t="s">
        <v>667</v>
      </c>
      <c r="G32" s="46" t="s">
        <v>225</v>
      </c>
      <c r="H32" s="41" t="s">
        <v>211</v>
      </c>
      <c r="I32" s="41" t="s">
        <v>215</v>
      </c>
      <c r="J32" s="157" t="s">
        <v>527</v>
      </c>
      <c r="K32" s="157" t="s">
        <v>482</v>
      </c>
      <c r="L32" s="10" t="s">
        <v>650</v>
      </c>
      <c r="M32" s="42" t="s">
        <v>232</v>
      </c>
      <c r="N32" s="149" t="s">
        <v>664</v>
      </c>
      <c r="O32" s="43" t="s">
        <v>654</v>
      </c>
      <c r="P32" s="41" t="s">
        <v>658</v>
      </c>
      <c r="Q32" s="41" t="s">
        <v>211</v>
      </c>
      <c r="R32" s="41" t="s">
        <v>215</v>
      </c>
      <c r="S32" s="149" t="s">
        <v>302</v>
      </c>
      <c r="T32" s="149" t="s">
        <v>525</v>
      </c>
      <c r="U32" s="149" t="s">
        <v>211</v>
      </c>
      <c r="V32" s="149" t="s">
        <v>220</v>
      </c>
      <c r="W32" s="41" t="s">
        <v>460</v>
      </c>
      <c r="X32" s="41" t="s">
        <v>220</v>
      </c>
      <c r="Y32" s="41" t="s">
        <v>220</v>
      </c>
      <c r="Z32" s="41" t="s">
        <v>211</v>
      </c>
      <c r="AA32" s="41" t="s">
        <v>289</v>
      </c>
      <c r="AB32" s="41" t="s">
        <v>342</v>
      </c>
      <c r="AC32" s="41" t="s">
        <v>220</v>
      </c>
      <c r="AD32" s="136" t="s">
        <v>934</v>
      </c>
      <c r="AE32" s="41" t="s">
        <v>485</v>
      </c>
      <c r="AF32" s="41" t="s">
        <v>660</v>
      </c>
      <c r="AG32" s="41" t="s">
        <v>215</v>
      </c>
      <c r="AH32" s="41">
        <v>0</v>
      </c>
      <c r="AI32" s="41" t="s">
        <v>455</v>
      </c>
      <c r="AJ32" s="41" t="s">
        <v>220</v>
      </c>
      <c r="AK32" s="41">
        <v>0</v>
      </c>
      <c r="AL32" s="41">
        <v>0</v>
      </c>
      <c r="AM32" s="41" t="s">
        <v>464</v>
      </c>
      <c r="AN32" s="57">
        <f t="shared" ref="AN32:AN37" si="6">COUNTA(D32:AM32)/(COUNTA(D32:AM32)+COUNTBLANK(D32:AM32))*100</f>
        <v>100</v>
      </c>
      <c r="AO32" s="58">
        <f t="shared" ref="AO32:AO37" si="7">COUNTA(E32:AM32)</f>
        <v>35</v>
      </c>
      <c r="AP32" s="123" t="s">
        <v>245</v>
      </c>
    </row>
    <row r="33" spans="1:42" ht="58.5" customHeight="1">
      <c r="A33" s="147" t="s">
        <v>795</v>
      </c>
      <c r="B33" s="44" t="s">
        <v>801</v>
      </c>
      <c r="C33" s="60" t="s">
        <v>324</v>
      </c>
      <c r="D33" s="10" t="s">
        <v>86</v>
      </c>
      <c r="E33" s="41" t="s">
        <v>212</v>
      </c>
      <c r="F33" s="41" t="s">
        <v>667</v>
      </c>
      <c r="G33" s="46" t="s">
        <v>225</v>
      </c>
      <c r="H33" s="41" t="s">
        <v>211</v>
      </c>
      <c r="I33" s="41" t="s">
        <v>215</v>
      </c>
      <c r="J33" s="157" t="s">
        <v>527</v>
      </c>
      <c r="K33" s="157" t="s">
        <v>482</v>
      </c>
      <c r="L33" s="10" t="s">
        <v>806</v>
      </c>
      <c r="M33" s="42" t="s">
        <v>232</v>
      </c>
      <c r="N33" s="149" t="s">
        <v>502</v>
      </c>
      <c r="O33" s="43" t="s">
        <v>654</v>
      </c>
      <c r="P33" s="41" t="s">
        <v>658</v>
      </c>
      <c r="Q33" s="41" t="s">
        <v>211</v>
      </c>
      <c r="R33" s="41" t="s">
        <v>215</v>
      </c>
      <c r="S33" s="149" t="s">
        <v>302</v>
      </c>
      <c r="T33" s="149" t="s">
        <v>525</v>
      </c>
      <c r="U33" s="149" t="s">
        <v>211</v>
      </c>
      <c r="V33" s="149" t="s">
        <v>220</v>
      </c>
      <c r="W33" s="41" t="s">
        <v>460</v>
      </c>
      <c r="X33" s="41" t="s">
        <v>220</v>
      </c>
      <c r="Y33" s="41" t="s">
        <v>220</v>
      </c>
      <c r="Z33" s="41" t="s">
        <v>211</v>
      </c>
      <c r="AA33" s="41" t="s">
        <v>289</v>
      </c>
      <c r="AB33" s="41" t="s">
        <v>342</v>
      </c>
      <c r="AC33" s="41" t="s">
        <v>220</v>
      </c>
      <c r="AD33" s="136" t="s">
        <v>934</v>
      </c>
      <c r="AE33" s="41" t="s">
        <v>485</v>
      </c>
      <c r="AF33" s="41" t="s">
        <v>660</v>
      </c>
      <c r="AG33" s="41" t="s">
        <v>215</v>
      </c>
      <c r="AH33" s="41" t="s">
        <v>215</v>
      </c>
      <c r="AI33" s="41" t="s">
        <v>455</v>
      </c>
      <c r="AJ33" s="41" t="s">
        <v>220</v>
      </c>
      <c r="AK33" s="41">
        <v>0</v>
      </c>
      <c r="AL33" s="41">
        <v>0</v>
      </c>
      <c r="AM33" s="41" t="s">
        <v>464</v>
      </c>
      <c r="AN33" s="57">
        <f t="shared" si="6"/>
        <v>100</v>
      </c>
      <c r="AO33" s="58">
        <f t="shared" si="7"/>
        <v>35</v>
      </c>
      <c r="AP33" s="123" t="s">
        <v>245</v>
      </c>
    </row>
    <row r="34" spans="1:42" s="49" customFormat="1" ht="58.5" customHeight="1">
      <c r="A34" s="147" t="s">
        <v>796</v>
      </c>
      <c r="B34" s="10" t="s">
        <v>802</v>
      </c>
      <c r="C34" s="60" t="s">
        <v>324</v>
      </c>
      <c r="D34" s="10" t="s">
        <v>88</v>
      </c>
      <c r="E34" s="41" t="s">
        <v>212</v>
      </c>
      <c r="F34" s="41" t="s">
        <v>667</v>
      </c>
      <c r="G34" s="46" t="s">
        <v>649</v>
      </c>
      <c r="H34" s="41" t="s">
        <v>211</v>
      </c>
      <c r="I34" s="41" t="s">
        <v>215</v>
      </c>
      <c r="J34" s="157" t="s">
        <v>527</v>
      </c>
      <c r="K34" s="157" t="s">
        <v>550</v>
      </c>
      <c r="L34" s="10" t="s">
        <v>650</v>
      </c>
      <c r="M34" s="42" t="s">
        <v>232</v>
      </c>
      <c r="N34" s="149" t="s">
        <v>524</v>
      </c>
      <c r="O34" s="43" t="s">
        <v>654</v>
      </c>
      <c r="P34" s="41" t="s">
        <v>242</v>
      </c>
      <c r="Q34" s="41" t="s">
        <v>211</v>
      </c>
      <c r="R34" s="41" t="s">
        <v>211</v>
      </c>
      <c r="S34" s="149" t="s">
        <v>221</v>
      </c>
      <c r="T34" s="149" t="s">
        <v>525</v>
      </c>
      <c r="U34" s="149" t="s">
        <v>211</v>
      </c>
      <c r="V34" s="149" t="s">
        <v>220</v>
      </c>
      <c r="W34" s="41" t="s">
        <v>460</v>
      </c>
      <c r="X34" s="41" t="s">
        <v>220</v>
      </c>
      <c r="Y34" s="41" t="s">
        <v>220</v>
      </c>
      <c r="Z34" s="41" t="s">
        <v>220</v>
      </c>
      <c r="AA34" s="41" t="s">
        <v>289</v>
      </c>
      <c r="AB34" s="41" t="s">
        <v>342</v>
      </c>
      <c r="AC34" s="41" t="s">
        <v>220</v>
      </c>
      <c r="AD34" s="136" t="s">
        <v>483</v>
      </c>
      <c r="AE34" s="41" t="s">
        <v>485</v>
      </c>
      <c r="AF34" s="41" t="s">
        <v>660</v>
      </c>
      <c r="AG34" s="41" t="s">
        <v>215</v>
      </c>
      <c r="AH34" s="41">
        <v>0</v>
      </c>
      <c r="AI34" s="41" t="s">
        <v>455</v>
      </c>
      <c r="AJ34" s="41" t="s">
        <v>220</v>
      </c>
      <c r="AK34" s="41">
        <v>0</v>
      </c>
      <c r="AL34" s="41">
        <v>0</v>
      </c>
      <c r="AM34" s="41" t="s">
        <v>464</v>
      </c>
      <c r="AN34" s="57">
        <f t="shared" si="6"/>
        <v>100</v>
      </c>
      <c r="AO34" s="58">
        <f t="shared" si="7"/>
        <v>35</v>
      </c>
      <c r="AP34" s="123" t="s">
        <v>245</v>
      </c>
    </row>
    <row r="35" spans="1:42" ht="42">
      <c r="A35" s="148" t="s">
        <v>797</v>
      </c>
      <c r="B35" s="44" t="s">
        <v>803</v>
      </c>
      <c r="C35" s="60" t="s">
        <v>324</v>
      </c>
      <c r="D35" s="10" t="s">
        <v>90</v>
      </c>
      <c r="E35" s="41" t="s">
        <v>212</v>
      </c>
      <c r="F35" s="41" t="s">
        <v>667</v>
      </c>
      <c r="G35" s="46" t="s">
        <v>649</v>
      </c>
      <c r="H35" s="41" t="s">
        <v>211</v>
      </c>
      <c r="I35" s="41" t="s">
        <v>310</v>
      </c>
      <c r="J35" s="157" t="s">
        <v>215</v>
      </c>
      <c r="K35" s="157" t="s">
        <v>505</v>
      </c>
      <c r="L35" s="10" t="s">
        <v>806</v>
      </c>
      <c r="M35" s="42" t="s">
        <v>232</v>
      </c>
      <c r="N35" s="149" t="s">
        <v>524</v>
      </c>
      <c r="O35" s="43" t="s">
        <v>654</v>
      </c>
      <c r="P35" s="41" t="s">
        <v>242</v>
      </c>
      <c r="Q35" s="41" t="s">
        <v>211</v>
      </c>
      <c r="R35" s="41" t="s">
        <v>215</v>
      </c>
      <c r="S35" s="149" t="s">
        <v>302</v>
      </c>
      <c r="T35" s="149" t="s">
        <v>525</v>
      </c>
      <c r="U35" s="149" t="s">
        <v>220</v>
      </c>
      <c r="V35" s="149" t="s">
        <v>211</v>
      </c>
      <c r="W35" s="41" t="s">
        <v>460</v>
      </c>
      <c r="X35" s="41" t="s">
        <v>220</v>
      </c>
      <c r="Y35" s="41" t="s">
        <v>220</v>
      </c>
      <c r="Z35" s="41" t="s">
        <v>211</v>
      </c>
      <c r="AA35" s="41" t="s">
        <v>289</v>
      </c>
      <c r="AB35" s="41" t="s">
        <v>342</v>
      </c>
      <c r="AC35" s="41" t="s">
        <v>220</v>
      </c>
      <c r="AD35" s="136" t="s">
        <v>934</v>
      </c>
      <c r="AE35" s="41" t="s">
        <v>258</v>
      </c>
      <c r="AF35" s="41" t="s">
        <v>660</v>
      </c>
      <c r="AG35" s="41" t="s">
        <v>215</v>
      </c>
      <c r="AH35" s="41" t="s">
        <v>215</v>
      </c>
      <c r="AI35" s="41" t="s">
        <v>305</v>
      </c>
      <c r="AJ35" s="41" t="s">
        <v>220</v>
      </c>
      <c r="AK35" s="41">
        <v>0</v>
      </c>
      <c r="AL35" s="41">
        <v>0</v>
      </c>
      <c r="AM35" s="41" t="s">
        <v>464</v>
      </c>
      <c r="AN35" s="57">
        <f t="shared" si="6"/>
        <v>100</v>
      </c>
      <c r="AO35" s="58">
        <f t="shared" si="7"/>
        <v>35</v>
      </c>
      <c r="AP35" s="123" t="s">
        <v>245</v>
      </c>
    </row>
    <row r="36" spans="1:42" ht="42">
      <c r="A36" s="147" t="s">
        <v>798</v>
      </c>
      <c r="B36" s="44" t="s">
        <v>803</v>
      </c>
      <c r="C36" s="60" t="s">
        <v>324</v>
      </c>
      <c r="D36" s="10" t="s">
        <v>93</v>
      </c>
      <c r="E36" s="41" t="s">
        <v>212</v>
      </c>
      <c r="F36" s="41" t="s">
        <v>667</v>
      </c>
      <c r="G36" s="46" t="s">
        <v>649</v>
      </c>
      <c r="H36" s="41" t="s">
        <v>211</v>
      </c>
      <c r="I36" s="41" t="s">
        <v>310</v>
      </c>
      <c r="J36" s="157" t="s">
        <v>215</v>
      </c>
      <c r="K36" s="157" t="s">
        <v>505</v>
      </c>
      <c r="L36" s="10" t="s">
        <v>806</v>
      </c>
      <c r="M36" s="42" t="s">
        <v>232</v>
      </c>
      <c r="N36" s="149" t="s">
        <v>524</v>
      </c>
      <c r="O36" s="43" t="s">
        <v>654</v>
      </c>
      <c r="P36" s="41" t="s">
        <v>242</v>
      </c>
      <c r="Q36" s="41" t="s">
        <v>211</v>
      </c>
      <c r="R36" s="41" t="s">
        <v>215</v>
      </c>
      <c r="S36" s="149" t="s">
        <v>302</v>
      </c>
      <c r="T36" s="149" t="s">
        <v>525</v>
      </c>
      <c r="U36" s="149" t="s">
        <v>220</v>
      </c>
      <c r="V36" s="149" t="s">
        <v>211</v>
      </c>
      <c r="W36" s="41" t="s">
        <v>460</v>
      </c>
      <c r="X36" s="41" t="s">
        <v>220</v>
      </c>
      <c r="Y36" s="41" t="s">
        <v>220</v>
      </c>
      <c r="Z36" s="41" t="s">
        <v>211</v>
      </c>
      <c r="AA36" s="41" t="s">
        <v>289</v>
      </c>
      <c r="AB36" s="41" t="s">
        <v>342</v>
      </c>
      <c r="AC36" s="41" t="s">
        <v>220</v>
      </c>
      <c r="AD36" s="136" t="s">
        <v>934</v>
      </c>
      <c r="AE36" s="41" t="s">
        <v>258</v>
      </c>
      <c r="AF36" s="41" t="s">
        <v>660</v>
      </c>
      <c r="AG36" s="41" t="s">
        <v>215</v>
      </c>
      <c r="AH36" s="41" t="s">
        <v>215</v>
      </c>
      <c r="AI36" s="41" t="s">
        <v>305</v>
      </c>
      <c r="AJ36" s="41" t="s">
        <v>220</v>
      </c>
      <c r="AK36" s="41">
        <v>0</v>
      </c>
      <c r="AL36" s="41">
        <v>0</v>
      </c>
      <c r="AM36" s="41" t="s">
        <v>464</v>
      </c>
      <c r="AN36" s="57">
        <f t="shared" si="6"/>
        <v>100</v>
      </c>
      <c r="AO36" s="58">
        <f t="shared" si="7"/>
        <v>35</v>
      </c>
      <c r="AP36" s="123" t="s">
        <v>245</v>
      </c>
    </row>
    <row r="37" spans="1:42" ht="56">
      <c r="A37" s="147" t="s">
        <v>799</v>
      </c>
      <c r="B37" s="44" t="s">
        <v>804</v>
      </c>
      <c r="C37" s="60" t="s">
        <v>324</v>
      </c>
      <c r="D37" s="10" t="s">
        <v>727</v>
      </c>
      <c r="E37" s="41" t="s">
        <v>212</v>
      </c>
      <c r="F37" s="41" t="s">
        <v>667</v>
      </c>
      <c r="G37" s="46" t="s">
        <v>225</v>
      </c>
      <c r="H37" s="41" t="s">
        <v>211</v>
      </c>
      <c r="I37" s="41" t="s">
        <v>215</v>
      </c>
      <c r="J37" s="157" t="s">
        <v>527</v>
      </c>
      <c r="K37" s="157" t="s">
        <v>482</v>
      </c>
      <c r="L37" s="10" t="s">
        <v>806</v>
      </c>
      <c r="M37" s="42" t="s">
        <v>232</v>
      </c>
      <c r="N37" s="149" t="s">
        <v>664</v>
      </c>
      <c r="O37" s="43" t="s">
        <v>654</v>
      </c>
      <c r="P37" s="41" t="s">
        <v>658</v>
      </c>
      <c r="Q37" s="41" t="s">
        <v>211</v>
      </c>
      <c r="R37" s="41" t="s">
        <v>215</v>
      </c>
      <c r="S37" s="149" t="s">
        <v>302</v>
      </c>
      <c r="T37" s="149" t="s">
        <v>525</v>
      </c>
      <c r="U37" s="149" t="s">
        <v>211</v>
      </c>
      <c r="V37" s="149" t="s">
        <v>220</v>
      </c>
      <c r="W37" s="41" t="s">
        <v>460</v>
      </c>
      <c r="X37" s="41" t="s">
        <v>220</v>
      </c>
      <c r="Y37" s="41" t="s">
        <v>220</v>
      </c>
      <c r="Z37" s="41" t="s">
        <v>211</v>
      </c>
      <c r="AA37" s="41" t="s">
        <v>289</v>
      </c>
      <c r="AB37" s="41" t="s">
        <v>342</v>
      </c>
      <c r="AC37" s="41" t="s">
        <v>220</v>
      </c>
      <c r="AD37" s="136" t="s">
        <v>934</v>
      </c>
      <c r="AE37" s="41" t="s">
        <v>485</v>
      </c>
      <c r="AF37" s="41" t="s">
        <v>660</v>
      </c>
      <c r="AG37" s="41" t="s">
        <v>215</v>
      </c>
      <c r="AH37" s="41" t="s">
        <v>215</v>
      </c>
      <c r="AI37" s="41" t="s">
        <v>455</v>
      </c>
      <c r="AJ37" s="41" t="s">
        <v>220</v>
      </c>
      <c r="AK37" s="41">
        <v>0</v>
      </c>
      <c r="AL37" s="41">
        <v>0</v>
      </c>
      <c r="AM37" s="41" t="s">
        <v>464</v>
      </c>
      <c r="AN37" s="57">
        <f t="shared" si="6"/>
        <v>100</v>
      </c>
      <c r="AO37" s="58">
        <f t="shared" si="7"/>
        <v>35</v>
      </c>
      <c r="AP37" s="123" t="s">
        <v>245</v>
      </c>
    </row>
    <row r="38" spans="1:42" ht="56">
      <c r="A38" s="147" t="s">
        <v>800</v>
      </c>
      <c r="B38" s="44" t="s">
        <v>805</v>
      </c>
      <c r="C38" s="60" t="s">
        <v>324</v>
      </c>
      <c r="D38" s="10" t="s">
        <v>728</v>
      </c>
      <c r="E38" s="41" t="s">
        <v>212</v>
      </c>
      <c r="F38" s="41" t="s">
        <v>667</v>
      </c>
      <c r="G38" s="46" t="s">
        <v>225</v>
      </c>
      <c r="H38" s="41" t="s">
        <v>211</v>
      </c>
      <c r="I38" s="41" t="s">
        <v>215</v>
      </c>
      <c r="J38" s="157" t="s">
        <v>215</v>
      </c>
      <c r="K38" s="157" t="s">
        <v>505</v>
      </c>
      <c r="L38" s="10" t="s">
        <v>806</v>
      </c>
      <c r="M38" s="42" t="s">
        <v>232</v>
      </c>
      <c r="N38" s="149" t="s">
        <v>664</v>
      </c>
      <c r="O38" s="43" t="s">
        <v>654</v>
      </c>
      <c r="P38" s="41" t="s">
        <v>657</v>
      </c>
      <c r="Q38" s="41" t="s">
        <v>211</v>
      </c>
      <c r="R38" s="41" t="s">
        <v>220</v>
      </c>
      <c r="S38" s="149" t="s">
        <v>302</v>
      </c>
      <c r="T38" s="149" t="s">
        <v>525</v>
      </c>
      <c r="U38" s="149" t="s">
        <v>220</v>
      </c>
      <c r="V38" s="149" t="s">
        <v>215</v>
      </c>
      <c r="W38" s="41" t="s">
        <v>460</v>
      </c>
      <c r="X38" s="41" t="s">
        <v>220</v>
      </c>
      <c r="Y38" s="41" t="s">
        <v>220</v>
      </c>
      <c r="Z38" s="41" t="s">
        <v>220</v>
      </c>
      <c r="AA38" s="41" t="s">
        <v>289</v>
      </c>
      <c r="AB38" s="41" t="s">
        <v>342</v>
      </c>
      <c r="AC38" s="41" t="s">
        <v>220</v>
      </c>
      <c r="AD38" s="136" t="s">
        <v>934</v>
      </c>
      <c r="AE38" s="41" t="s">
        <v>485</v>
      </c>
      <c r="AF38" s="41" t="s">
        <v>662</v>
      </c>
      <c r="AG38" s="41" t="s">
        <v>215</v>
      </c>
      <c r="AH38" s="41" t="s">
        <v>362</v>
      </c>
      <c r="AI38" s="41" t="s">
        <v>455</v>
      </c>
      <c r="AJ38" s="41" t="s">
        <v>220</v>
      </c>
      <c r="AK38" s="41">
        <v>0</v>
      </c>
      <c r="AL38" s="41" t="s">
        <v>508</v>
      </c>
      <c r="AM38" s="41">
        <v>0</v>
      </c>
      <c r="AN38" s="57">
        <f t="shared" ref="AN38:AN49" si="8">COUNTA(D38:AM38)/(COUNTA(D38:AM38)+COUNTBLANK(D38:AM38))*100</f>
        <v>100</v>
      </c>
      <c r="AO38" s="58">
        <f t="shared" ref="AO38:AO49" si="9">COUNTA(E38:AM38)</f>
        <v>35</v>
      </c>
      <c r="AP38" s="123" t="s">
        <v>245</v>
      </c>
    </row>
    <row r="39" spans="1:42" ht="56">
      <c r="A39" s="147" t="s">
        <v>811</v>
      </c>
      <c r="B39" s="44" t="s">
        <v>816</v>
      </c>
      <c r="C39" s="60" t="s">
        <v>324</v>
      </c>
      <c r="D39" s="10" t="s">
        <v>729</v>
      </c>
      <c r="E39" s="41" t="s">
        <v>212</v>
      </c>
      <c r="F39" s="41" t="s">
        <v>667</v>
      </c>
      <c r="G39" s="46" t="s">
        <v>649</v>
      </c>
      <c r="H39" s="41" t="s">
        <v>211</v>
      </c>
      <c r="I39" s="41" t="s">
        <v>215</v>
      </c>
      <c r="J39" s="157" t="s">
        <v>527</v>
      </c>
      <c r="K39" s="157" t="s">
        <v>550</v>
      </c>
      <c r="L39" s="10" t="s">
        <v>650</v>
      </c>
      <c r="M39" s="42" t="s">
        <v>232</v>
      </c>
      <c r="N39" s="149" t="s">
        <v>524</v>
      </c>
      <c r="O39" s="43" t="s">
        <v>654</v>
      </c>
      <c r="P39" s="41" t="s">
        <v>242</v>
      </c>
      <c r="Q39" s="41" t="s">
        <v>211</v>
      </c>
      <c r="R39" s="41" t="s">
        <v>211</v>
      </c>
      <c r="S39" s="149" t="s">
        <v>290</v>
      </c>
      <c r="T39" s="149" t="s">
        <v>525</v>
      </c>
      <c r="U39" s="149" t="s">
        <v>211</v>
      </c>
      <c r="V39" s="149" t="s">
        <v>220</v>
      </c>
      <c r="W39" s="41" t="s">
        <v>460</v>
      </c>
      <c r="X39" s="41" t="s">
        <v>220</v>
      </c>
      <c r="Y39" s="41" t="s">
        <v>220</v>
      </c>
      <c r="Z39" s="41" t="s">
        <v>220</v>
      </c>
      <c r="AA39" s="41" t="s">
        <v>289</v>
      </c>
      <c r="AB39" s="41" t="s">
        <v>342</v>
      </c>
      <c r="AC39" s="41" t="s">
        <v>220</v>
      </c>
      <c r="AD39" s="136" t="s">
        <v>483</v>
      </c>
      <c r="AE39" s="41" t="s">
        <v>485</v>
      </c>
      <c r="AF39" s="41" t="s">
        <v>660</v>
      </c>
      <c r="AG39" s="41" t="s">
        <v>215</v>
      </c>
      <c r="AH39" s="41">
        <v>0</v>
      </c>
      <c r="AI39" s="41" t="s">
        <v>455</v>
      </c>
      <c r="AJ39" s="41" t="s">
        <v>220</v>
      </c>
      <c r="AK39" s="41">
        <v>0</v>
      </c>
      <c r="AL39" s="41">
        <v>0</v>
      </c>
      <c r="AM39" s="41" t="s">
        <v>464</v>
      </c>
      <c r="AN39" s="57">
        <f t="shared" si="8"/>
        <v>100</v>
      </c>
      <c r="AO39" s="58">
        <f t="shared" si="9"/>
        <v>35</v>
      </c>
      <c r="AP39" s="123" t="s">
        <v>245</v>
      </c>
    </row>
    <row r="40" spans="1:42" ht="58.5" customHeight="1">
      <c r="A40" s="147" t="s">
        <v>812</v>
      </c>
      <c r="B40" s="44" t="s">
        <v>817</v>
      </c>
      <c r="C40" s="60" t="s">
        <v>324</v>
      </c>
      <c r="D40" s="10" t="s">
        <v>730</v>
      </c>
      <c r="E40" s="41" t="s">
        <v>212</v>
      </c>
      <c r="F40" s="41" t="s">
        <v>667</v>
      </c>
      <c r="G40" s="46" t="s">
        <v>238</v>
      </c>
      <c r="H40" s="41" t="s">
        <v>211</v>
      </c>
      <c r="I40" s="41" t="s">
        <v>215</v>
      </c>
      <c r="J40" s="157" t="s">
        <v>215</v>
      </c>
      <c r="K40" s="157" t="s">
        <v>505</v>
      </c>
      <c r="L40" s="10" t="s">
        <v>806</v>
      </c>
      <c r="M40" s="42" t="s">
        <v>232</v>
      </c>
      <c r="N40" s="149" t="s">
        <v>502</v>
      </c>
      <c r="O40" s="43" t="s">
        <v>654</v>
      </c>
      <c r="P40" s="41" t="s">
        <v>658</v>
      </c>
      <c r="Q40" s="41" t="s">
        <v>211</v>
      </c>
      <c r="R40" s="41" t="s">
        <v>220</v>
      </c>
      <c r="S40" s="149" t="s">
        <v>302</v>
      </c>
      <c r="T40" s="149" t="s">
        <v>525</v>
      </c>
      <c r="U40" s="149" t="s">
        <v>220</v>
      </c>
      <c r="V40" s="149" t="s">
        <v>220</v>
      </c>
      <c r="W40" s="41" t="s">
        <v>460</v>
      </c>
      <c r="X40" s="41" t="s">
        <v>220</v>
      </c>
      <c r="Y40" s="41" t="s">
        <v>220</v>
      </c>
      <c r="Z40" s="41" t="s">
        <v>220</v>
      </c>
      <c r="AA40" s="41" t="s">
        <v>289</v>
      </c>
      <c r="AB40" s="41" t="s">
        <v>342</v>
      </c>
      <c r="AC40" s="41" t="s">
        <v>220</v>
      </c>
      <c r="AD40" s="136" t="s">
        <v>934</v>
      </c>
      <c r="AE40" s="41" t="s">
        <v>485</v>
      </c>
      <c r="AF40" s="41" t="s">
        <v>660</v>
      </c>
      <c r="AG40" s="41" t="s">
        <v>215</v>
      </c>
      <c r="AH40" s="41" t="s">
        <v>215</v>
      </c>
      <c r="AI40" s="41" t="s">
        <v>455</v>
      </c>
      <c r="AJ40" s="41" t="s">
        <v>220</v>
      </c>
      <c r="AK40" s="41">
        <v>0</v>
      </c>
      <c r="AL40" s="41">
        <v>0</v>
      </c>
      <c r="AM40" s="41">
        <v>0</v>
      </c>
      <c r="AN40" s="57">
        <f t="shared" si="8"/>
        <v>100</v>
      </c>
      <c r="AO40" s="58">
        <f t="shared" si="9"/>
        <v>35</v>
      </c>
      <c r="AP40" s="123" t="s">
        <v>245</v>
      </c>
    </row>
    <row r="41" spans="1:42" ht="58.5" customHeight="1">
      <c r="A41" s="148" t="s">
        <v>813</v>
      </c>
      <c r="B41" s="44" t="s">
        <v>817</v>
      </c>
      <c r="C41" s="60" t="s">
        <v>324</v>
      </c>
      <c r="D41" s="10" t="s">
        <v>731</v>
      </c>
      <c r="E41" s="41" t="s">
        <v>212</v>
      </c>
      <c r="F41" s="41" t="s">
        <v>667</v>
      </c>
      <c r="G41" s="46" t="s">
        <v>238</v>
      </c>
      <c r="H41" s="41" t="s">
        <v>211</v>
      </c>
      <c r="I41" s="41" t="s">
        <v>215</v>
      </c>
      <c r="J41" s="157" t="s">
        <v>215</v>
      </c>
      <c r="K41" s="157" t="s">
        <v>505</v>
      </c>
      <c r="L41" s="10" t="s">
        <v>806</v>
      </c>
      <c r="M41" s="42" t="s">
        <v>232</v>
      </c>
      <c r="N41" s="149" t="s">
        <v>502</v>
      </c>
      <c r="O41" s="43" t="s">
        <v>654</v>
      </c>
      <c r="P41" s="41" t="s">
        <v>658</v>
      </c>
      <c r="Q41" s="41" t="s">
        <v>211</v>
      </c>
      <c r="R41" s="41" t="s">
        <v>220</v>
      </c>
      <c r="S41" s="149" t="s">
        <v>302</v>
      </c>
      <c r="T41" s="149" t="s">
        <v>525</v>
      </c>
      <c r="U41" s="149" t="s">
        <v>220</v>
      </c>
      <c r="V41" s="149" t="s">
        <v>220</v>
      </c>
      <c r="W41" s="41" t="s">
        <v>460</v>
      </c>
      <c r="X41" s="41" t="s">
        <v>220</v>
      </c>
      <c r="Y41" s="41" t="s">
        <v>220</v>
      </c>
      <c r="Z41" s="41" t="s">
        <v>220</v>
      </c>
      <c r="AA41" s="41" t="s">
        <v>289</v>
      </c>
      <c r="AB41" s="41" t="s">
        <v>342</v>
      </c>
      <c r="AC41" s="41" t="s">
        <v>220</v>
      </c>
      <c r="AD41" s="136" t="s">
        <v>934</v>
      </c>
      <c r="AE41" s="41" t="s">
        <v>485</v>
      </c>
      <c r="AF41" s="41" t="s">
        <v>660</v>
      </c>
      <c r="AG41" s="41" t="s">
        <v>215</v>
      </c>
      <c r="AH41" s="41" t="s">
        <v>215</v>
      </c>
      <c r="AI41" s="41" t="s">
        <v>455</v>
      </c>
      <c r="AJ41" s="41" t="s">
        <v>220</v>
      </c>
      <c r="AK41" s="41">
        <v>0</v>
      </c>
      <c r="AL41" s="41">
        <v>0</v>
      </c>
      <c r="AM41" s="41">
        <v>0</v>
      </c>
      <c r="AN41" s="57">
        <f t="shared" si="8"/>
        <v>100</v>
      </c>
      <c r="AO41" s="58">
        <f t="shared" si="9"/>
        <v>35</v>
      </c>
      <c r="AP41" s="123" t="s">
        <v>245</v>
      </c>
    </row>
    <row r="42" spans="1:42" ht="58.5" customHeight="1">
      <c r="A42" s="147" t="s">
        <v>814</v>
      </c>
      <c r="B42" s="44" t="s">
        <v>817</v>
      </c>
      <c r="C42" s="60" t="s">
        <v>324</v>
      </c>
      <c r="D42" s="10" t="s">
        <v>732</v>
      </c>
      <c r="E42" s="41" t="s">
        <v>212</v>
      </c>
      <c r="F42" s="41" t="s">
        <v>667</v>
      </c>
      <c r="G42" s="46" t="s">
        <v>238</v>
      </c>
      <c r="H42" s="41" t="s">
        <v>211</v>
      </c>
      <c r="I42" s="41" t="s">
        <v>215</v>
      </c>
      <c r="J42" s="157" t="s">
        <v>215</v>
      </c>
      <c r="K42" s="157" t="s">
        <v>505</v>
      </c>
      <c r="L42" s="10" t="s">
        <v>806</v>
      </c>
      <c r="M42" s="42" t="s">
        <v>232</v>
      </c>
      <c r="N42" s="149" t="s">
        <v>502</v>
      </c>
      <c r="O42" s="43" t="s">
        <v>654</v>
      </c>
      <c r="P42" s="41" t="s">
        <v>658</v>
      </c>
      <c r="Q42" s="41" t="s">
        <v>211</v>
      </c>
      <c r="R42" s="41" t="s">
        <v>220</v>
      </c>
      <c r="S42" s="149" t="s">
        <v>302</v>
      </c>
      <c r="T42" s="149" t="s">
        <v>525</v>
      </c>
      <c r="U42" s="149" t="s">
        <v>220</v>
      </c>
      <c r="V42" s="149" t="s">
        <v>220</v>
      </c>
      <c r="W42" s="41" t="s">
        <v>460</v>
      </c>
      <c r="X42" s="41" t="s">
        <v>220</v>
      </c>
      <c r="Y42" s="41" t="s">
        <v>220</v>
      </c>
      <c r="Z42" s="41" t="s">
        <v>220</v>
      </c>
      <c r="AA42" s="41" t="s">
        <v>289</v>
      </c>
      <c r="AB42" s="41" t="s">
        <v>342</v>
      </c>
      <c r="AC42" s="41" t="s">
        <v>220</v>
      </c>
      <c r="AD42" s="136" t="s">
        <v>934</v>
      </c>
      <c r="AE42" s="41" t="s">
        <v>485</v>
      </c>
      <c r="AF42" s="41" t="s">
        <v>660</v>
      </c>
      <c r="AG42" s="41" t="s">
        <v>215</v>
      </c>
      <c r="AH42" s="41" t="s">
        <v>215</v>
      </c>
      <c r="AI42" s="41" t="s">
        <v>455</v>
      </c>
      <c r="AJ42" s="41" t="s">
        <v>220</v>
      </c>
      <c r="AK42" s="41">
        <v>0</v>
      </c>
      <c r="AL42" s="41">
        <v>0</v>
      </c>
      <c r="AM42" s="41">
        <v>0</v>
      </c>
      <c r="AN42" s="57">
        <f t="shared" si="8"/>
        <v>100</v>
      </c>
      <c r="AO42" s="58">
        <f t="shared" si="9"/>
        <v>35</v>
      </c>
      <c r="AP42" s="123" t="s">
        <v>245</v>
      </c>
    </row>
    <row r="43" spans="1:42" ht="70">
      <c r="A43" s="147" t="s">
        <v>815</v>
      </c>
      <c r="B43" s="44" t="s">
        <v>818</v>
      </c>
      <c r="C43" s="60" t="s">
        <v>324</v>
      </c>
      <c r="D43" s="10" t="s">
        <v>733</v>
      </c>
      <c r="E43" s="41" t="s">
        <v>212</v>
      </c>
      <c r="F43" s="41" t="s">
        <v>501</v>
      </c>
      <c r="G43" s="46" t="s">
        <v>238</v>
      </c>
      <c r="H43" s="41" t="s">
        <v>211</v>
      </c>
      <c r="I43" s="41" t="s">
        <v>215</v>
      </c>
      <c r="J43" s="157" t="s">
        <v>215</v>
      </c>
      <c r="K43" s="157" t="s">
        <v>505</v>
      </c>
      <c r="L43" s="10" t="s">
        <v>250</v>
      </c>
      <c r="M43" s="42" t="s">
        <v>232</v>
      </c>
      <c r="N43" s="149" t="s">
        <v>524</v>
      </c>
      <c r="O43" s="43" t="s">
        <v>653</v>
      </c>
      <c r="P43" s="41" t="s">
        <v>658</v>
      </c>
      <c r="Q43" s="41" t="s">
        <v>211</v>
      </c>
      <c r="R43" s="41" t="s">
        <v>220</v>
      </c>
      <c r="S43" s="149" t="s">
        <v>819</v>
      </c>
      <c r="T43" s="149" t="s">
        <v>525</v>
      </c>
      <c r="U43" s="149" t="s">
        <v>220</v>
      </c>
      <c r="V43" s="149" t="s">
        <v>531</v>
      </c>
      <c r="W43" s="41" t="s">
        <v>460</v>
      </c>
      <c r="X43" s="41" t="s">
        <v>220</v>
      </c>
      <c r="Y43" s="41" t="s">
        <v>220</v>
      </c>
      <c r="Z43" s="41" t="s">
        <v>220</v>
      </c>
      <c r="AA43" s="41" t="s">
        <v>289</v>
      </c>
      <c r="AB43" s="41" t="s">
        <v>342</v>
      </c>
      <c r="AC43" s="41" t="s">
        <v>220</v>
      </c>
      <c r="AD43" s="136" t="s">
        <v>934</v>
      </c>
      <c r="AE43" s="41" t="s">
        <v>485</v>
      </c>
      <c r="AF43" s="41" t="s">
        <v>660</v>
      </c>
      <c r="AG43" s="41" t="s">
        <v>226</v>
      </c>
      <c r="AH43" s="41" t="s">
        <v>475</v>
      </c>
      <c r="AI43" s="41" t="s">
        <v>476</v>
      </c>
      <c r="AJ43" s="41" t="s">
        <v>220</v>
      </c>
      <c r="AK43" s="41">
        <v>0</v>
      </c>
      <c r="AL43" s="41">
        <v>0</v>
      </c>
      <c r="AM43" s="41">
        <v>0</v>
      </c>
      <c r="AN43" s="57">
        <f t="shared" si="8"/>
        <v>100</v>
      </c>
      <c r="AO43" s="58">
        <f t="shared" si="9"/>
        <v>35</v>
      </c>
      <c r="AP43" s="123" t="s">
        <v>245</v>
      </c>
    </row>
    <row r="44" spans="1:42" ht="56">
      <c r="A44" s="147" t="s">
        <v>824</v>
      </c>
      <c r="B44" s="44" t="s">
        <v>834</v>
      </c>
      <c r="C44" s="60" t="s">
        <v>324</v>
      </c>
      <c r="D44" s="10" t="s">
        <v>734</v>
      </c>
      <c r="E44" s="41" t="s">
        <v>212</v>
      </c>
      <c r="F44" s="41" t="s">
        <v>501</v>
      </c>
      <c r="G44" s="46" t="s">
        <v>238</v>
      </c>
      <c r="H44" s="41" t="s">
        <v>211</v>
      </c>
      <c r="I44" s="41" t="s">
        <v>502</v>
      </c>
      <c r="J44" s="157" t="s">
        <v>215</v>
      </c>
      <c r="K44" s="157" t="s">
        <v>505</v>
      </c>
      <c r="L44" s="10" t="s">
        <v>250</v>
      </c>
      <c r="M44" s="42" t="s">
        <v>232</v>
      </c>
      <c r="N44" s="149" t="s">
        <v>524</v>
      </c>
      <c r="O44" s="43" t="s">
        <v>654</v>
      </c>
      <c r="P44" s="41" t="s">
        <v>658</v>
      </c>
      <c r="Q44" s="41" t="s">
        <v>211</v>
      </c>
      <c r="R44" s="41" t="s">
        <v>220</v>
      </c>
      <c r="S44" s="149" t="s">
        <v>819</v>
      </c>
      <c r="T44" s="149" t="s">
        <v>525</v>
      </c>
      <c r="U44" s="149" t="s">
        <v>220</v>
      </c>
      <c r="V44" s="149" t="s">
        <v>531</v>
      </c>
      <c r="W44" s="41" t="s">
        <v>460</v>
      </c>
      <c r="X44" s="41" t="s">
        <v>220</v>
      </c>
      <c r="Y44" s="41" t="s">
        <v>220</v>
      </c>
      <c r="Z44" s="41" t="s">
        <v>220</v>
      </c>
      <c r="AA44" s="41" t="s">
        <v>289</v>
      </c>
      <c r="AB44" s="41" t="s">
        <v>342</v>
      </c>
      <c r="AC44" s="41" t="s">
        <v>220</v>
      </c>
      <c r="AD44" s="136" t="s">
        <v>934</v>
      </c>
      <c r="AE44" s="41" t="s">
        <v>485</v>
      </c>
      <c r="AF44" s="41" t="s">
        <v>660</v>
      </c>
      <c r="AG44" s="41" t="s">
        <v>226</v>
      </c>
      <c r="AH44" s="41" t="s">
        <v>475</v>
      </c>
      <c r="AI44" s="41" t="s">
        <v>476</v>
      </c>
      <c r="AJ44" s="41" t="s">
        <v>220</v>
      </c>
      <c r="AK44" s="41">
        <v>0</v>
      </c>
      <c r="AL44" s="41">
        <v>0</v>
      </c>
      <c r="AM44" s="41">
        <v>0</v>
      </c>
      <c r="AN44" s="57">
        <f t="shared" si="8"/>
        <v>100</v>
      </c>
      <c r="AO44" s="58">
        <f t="shared" si="9"/>
        <v>35</v>
      </c>
      <c r="AP44" s="123" t="s">
        <v>245</v>
      </c>
    </row>
    <row r="45" spans="1:42" ht="58.5" customHeight="1">
      <c r="A45" s="147" t="s">
        <v>825</v>
      </c>
      <c r="B45" s="44" t="s">
        <v>835</v>
      </c>
      <c r="C45" s="60" t="s">
        <v>324</v>
      </c>
      <c r="D45" s="10" t="s">
        <v>735</v>
      </c>
      <c r="E45" s="41" t="s">
        <v>212</v>
      </c>
      <c r="F45" s="41" t="s">
        <v>501</v>
      </c>
      <c r="G45" s="46" t="s">
        <v>238</v>
      </c>
      <c r="H45" s="41" t="s">
        <v>211</v>
      </c>
      <c r="I45" s="41" t="s">
        <v>502</v>
      </c>
      <c r="J45" s="157" t="s">
        <v>215</v>
      </c>
      <c r="K45" s="157" t="s">
        <v>505</v>
      </c>
      <c r="L45" s="10" t="s">
        <v>250</v>
      </c>
      <c r="M45" s="42" t="s">
        <v>232</v>
      </c>
      <c r="N45" s="149" t="s">
        <v>524</v>
      </c>
      <c r="O45" s="43" t="s">
        <v>654</v>
      </c>
      <c r="P45" s="41" t="s">
        <v>658</v>
      </c>
      <c r="Q45" s="41" t="s">
        <v>211</v>
      </c>
      <c r="R45" s="41" t="s">
        <v>220</v>
      </c>
      <c r="S45" s="149" t="s">
        <v>819</v>
      </c>
      <c r="T45" s="149" t="s">
        <v>525</v>
      </c>
      <c r="U45" s="149" t="s">
        <v>220</v>
      </c>
      <c r="V45" s="149" t="s">
        <v>531</v>
      </c>
      <c r="W45" s="41" t="s">
        <v>460</v>
      </c>
      <c r="X45" s="41" t="s">
        <v>220</v>
      </c>
      <c r="Y45" s="41" t="s">
        <v>220</v>
      </c>
      <c r="Z45" s="41" t="s">
        <v>220</v>
      </c>
      <c r="AA45" s="41" t="s">
        <v>289</v>
      </c>
      <c r="AB45" s="41" t="s">
        <v>342</v>
      </c>
      <c r="AC45" s="41" t="s">
        <v>220</v>
      </c>
      <c r="AD45" s="136" t="s">
        <v>934</v>
      </c>
      <c r="AE45" s="41" t="s">
        <v>485</v>
      </c>
      <c r="AF45" s="41" t="s">
        <v>660</v>
      </c>
      <c r="AG45" s="41" t="s">
        <v>226</v>
      </c>
      <c r="AH45" s="41" t="s">
        <v>475</v>
      </c>
      <c r="AI45" s="41" t="s">
        <v>476</v>
      </c>
      <c r="AJ45" s="41" t="s">
        <v>220</v>
      </c>
      <c r="AK45" s="41">
        <v>0</v>
      </c>
      <c r="AL45" s="41">
        <v>0</v>
      </c>
      <c r="AM45" s="41">
        <v>0</v>
      </c>
      <c r="AN45" s="57">
        <f t="shared" si="8"/>
        <v>100</v>
      </c>
      <c r="AO45" s="58">
        <f t="shared" si="9"/>
        <v>35</v>
      </c>
      <c r="AP45" s="123" t="s">
        <v>245</v>
      </c>
    </row>
    <row r="46" spans="1:42" s="49" customFormat="1" ht="58.5" customHeight="1">
      <c r="A46" s="147" t="s">
        <v>826</v>
      </c>
      <c r="B46" s="10" t="s">
        <v>836</v>
      </c>
      <c r="C46" s="60" t="s">
        <v>324</v>
      </c>
      <c r="D46" s="10" t="s">
        <v>736</v>
      </c>
      <c r="E46" s="41" t="s">
        <v>212</v>
      </c>
      <c r="F46" s="41" t="s">
        <v>501</v>
      </c>
      <c r="G46" s="46" t="s">
        <v>238</v>
      </c>
      <c r="H46" s="41" t="s">
        <v>211</v>
      </c>
      <c r="I46" s="41" t="s">
        <v>502</v>
      </c>
      <c r="J46" s="157" t="s">
        <v>215</v>
      </c>
      <c r="K46" s="157" t="s">
        <v>505</v>
      </c>
      <c r="L46" s="10" t="s">
        <v>250</v>
      </c>
      <c r="M46" s="42" t="s">
        <v>232</v>
      </c>
      <c r="N46" s="149" t="s">
        <v>524</v>
      </c>
      <c r="O46" s="43" t="s">
        <v>654</v>
      </c>
      <c r="P46" s="41" t="s">
        <v>658</v>
      </c>
      <c r="Q46" s="41" t="s">
        <v>211</v>
      </c>
      <c r="R46" s="41" t="s">
        <v>220</v>
      </c>
      <c r="S46" s="149" t="s">
        <v>819</v>
      </c>
      <c r="T46" s="149" t="s">
        <v>525</v>
      </c>
      <c r="U46" s="149" t="s">
        <v>220</v>
      </c>
      <c r="V46" s="149" t="s">
        <v>531</v>
      </c>
      <c r="W46" s="41" t="s">
        <v>460</v>
      </c>
      <c r="X46" s="41" t="s">
        <v>220</v>
      </c>
      <c r="Y46" s="41" t="s">
        <v>220</v>
      </c>
      <c r="Z46" s="41" t="s">
        <v>220</v>
      </c>
      <c r="AA46" s="41" t="s">
        <v>289</v>
      </c>
      <c r="AB46" s="41" t="s">
        <v>342</v>
      </c>
      <c r="AC46" s="41" t="s">
        <v>220</v>
      </c>
      <c r="AD46" s="136" t="s">
        <v>934</v>
      </c>
      <c r="AE46" s="41" t="s">
        <v>485</v>
      </c>
      <c r="AF46" s="41" t="s">
        <v>660</v>
      </c>
      <c r="AG46" s="41" t="s">
        <v>226</v>
      </c>
      <c r="AH46" s="41" t="s">
        <v>475</v>
      </c>
      <c r="AI46" s="41" t="s">
        <v>476</v>
      </c>
      <c r="AJ46" s="41" t="s">
        <v>220</v>
      </c>
      <c r="AK46" s="41">
        <v>0</v>
      </c>
      <c r="AL46" s="41">
        <v>0</v>
      </c>
      <c r="AM46" s="41">
        <v>0</v>
      </c>
      <c r="AN46" s="57">
        <f t="shared" si="8"/>
        <v>100</v>
      </c>
      <c r="AO46" s="58">
        <f t="shared" si="9"/>
        <v>35</v>
      </c>
      <c r="AP46" s="123" t="s">
        <v>245</v>
      </c>
    </row>
    <row r="47" spans="1:42" ht="52">
      <c r="A47" s="148" t="s">
        <v>827</v>
      </c>
      <c r="B47" s="44" t="s">
        <v>837</v>
      </c>
      <c r="C47" s="60" t="s">
        <v>324</v>
      </c>
      <c r="D47" s="10" t="s">
        <v>737</v>
      </c>
      <c r="E47" s="41" t="s">
        <v>212</v>
      </c>
      <c r="F47" s="41" t="s">
        <v>501</v>
      </c>
      <c r="G47" s="46" t="s">
        <v>238</v>
      </c>
      <c r="H47" s="41" t="s">
        <v>211</v>
      </c>
      <c r="I47" s="41" t="s">
        <v>502</v>
      </c>
      <c r="J47" s="157" t="s">
        <v>215</v>
      </c>
      <c r="K47" s="157" t="s">
        <v>505</v>
      </c>
      <c r="L47" s="10" t="s">
        <v>250</v>
      </c>
      <c r="M47" s="42" t="s">
        <v>232</v>
      </c>
      <c r="N47" s="149" t="s">
        <v>524</v>
      </c>
      <c r="O47" s="43" t="s">
        <v>654</v>
      </c>
      <c r="P47" s="41" t="s">
        <v>658</v>
      </c>
      <c r="Q47" s="41" t="s">
        <v>211</v>
      </c>
      <c r="R47" s="41" t="s">
        <v>220</v>
      </c>
      <c r="S47" s="149" t="s">
        <v>819</v>
      </c>
      <c r="T47" s="149" t="s">
        <v>525</v>
      </c>
      <c r="U47" s="149" t="s">
        <v>220</v>
      </c>
      <c r="V47" s="149" t="s">
        <v>531</v>
      </c>
      <c r="W47" s="41" t="s">
        <v>460</v>
      </c>
      <c r="X47" s="41" t="s">
        <v>220</v>
      </c>
      <c r="Y47" s="41" t="s">
        <v>220</v>
      </c>
      <c r="Z47" s="41" t="s">
        <v>220</v>
      </c>
      <c r="AA47" s="41" t="s">
        <v>289</v>
      </c>
      <c r="AB47" s="41" t="s">
        <v>342</v>
      </c>
      <c r="AC47" s="41" t="s">
        <v>220</v>
      </c>
      <c r="AD47" s="136" t="s">
        <v>934</v>
      </c>
      <c r="AE47" s="41" t="s">
        <v>485</v>
      </c>
      <c r="AF47" s="41" t="s">
        <v>660</v>
      </c>
      <c r="AG47" s="41" t="s">
        <v>226</v>
      </c>
      <c r="AH47" s="41" t="s">
        <v>475</v>
      </c>
      <c r="AI47" s="41" t="s">
        <v>476</v>
      </c>
      <c r="AJ47" s="41" t="s">
        <v>220</v>
      </c>
      <c r="AK47" s="41">
        <v>0</v>
      </c>
      <c r="AL47" s="41">
        <v>0</v>
      </c>
      <c r="AM47" s="41">
        <v>0</v>
      </c>
      <c r="AN47" s="57">
        <f t="shared" si="8"/>
        <v>100</v>
      </c>
      <c r="AO47" s="58">
        <f t="shared" si="9"/>
        <v>35</v>
      </c>
      <c r="AP47" s="123" t="s">
        <v>245</v>
      </c>
    </row>
    <row r="48" spans="1:42" ht="52">
      <c r="A48" s="147" t="s">
        <v>828</v>
      </c>
      <c r="B48" s="44" t="s">
        <v>838</v>
      </c>
      <c r="C48" s="60" t="s">
        <v>324</v>
      </c>
      <c r="D48" s="10" t="s">
        <v>738</v>
      </c>
      <c r="E48" s="41" t="s">
        <v>212</v>
      </c>
      <c r="F48" s="41" t="s">
        <v>501</v>
      </c>
      <c r="G48" s="46" t="s">
        <v>238</v>
      </c>
      <c r="H48" s="41" t="s">
        <v>211</v>
      </c>
      <c r="I48" s="41" t="s">
        <v>502</v>
      </c>
      <c r="J48" s="157" t="s">
        <v>215</v>
      </c>
      <c r="K48" s="157" t="s">
        <v>505</v>
      </c>
      <c r="L48" s="10" t="s">
        <v>250</v>
      </c>
      <c r="M48" s="42" t="s">
        <v>232</v>
      </c>
      <c r="N48" s="149" t="s">
        <v>524</v>
      </c>
      <c r="O48" s="43" t="s">
        <v>654</v>
      </c>
      <c r="P48" s="41" t="s">
        <v>658</v>
      </c>
      <c r="Q48" s="41" t="s">
        <v>211</v>
      </c>
      <c r="R48" s="41" t="s">
        <v>220</v>
      </c>
      <c r="S48" s="149" t="s">
        <v>819</v>
      </c>
      <c r="T48" s="149" t="s">
        <v>525</v>
      </c>
      <c r="U48" s="149" t="s">
        <v>220</v>
      </c>
      <c r="V48" s="149" t="s">
        <v>531</v>
      </c>
      <c r="W48" s="41" t="s">
        <v>460</v>
      </c>
      <c r="X48" s="41" t="s">
        <v>220</v>
      </c>
      <c r="Y48" s="41" t="s">
        <v>220</v>
      </c>
      <c r="Z48" s="41" t="s">
        <v>220</v>
      </c>
      <c r="AA48" s="41" t="s">
        <v>289</v>
      </c>
      <c r="AB48" s="41" t="s">
        <v>342</v>
      </c>
      <c r="AC48" s="41" t="s">
        <v>220</v>
      </c>
      <c r="AD48" s="136" t="s">
        <v>934</v>
      </c>
      <c r="AE48" s="41" t="s">
        <v>485</v>
      </c>
      <c r="AF48" s="41" t="s">
        <v>660</v>
      </c>
      <c r="AG48" s="41" t="s">
        <v>226</v>
      </c>
      <c r="AH48" s="41" t="s">
        <v>475</v>
      </c>
      <c r="AI48" s="41" t="s">
        <v>476</v>
      </c>
      <c r="AJ48" s="41" t="s">
        <v>220</v>
      </c>
      <c r="AK48" s="41">
        <v>0</v>
      </c>
      <c r="AL48" s="41">
        <v>0</v>
      </c>
      <c r="AM48" s="41">
        <v>0</v>
      </c>
      <c r="AN48" s="57">
        <f t="shared" si="8"/>
        <v>100</v>
      </c>
      <c r="AO48" s="58">
        <f t="shared" si="9"/>
        <v>35</v>
      </c>
      <c r="AP48" s="123" t="s">
        <v>245</v>
      </c>
    </row>
    <row r="49" spans="1:42" ht="52">
      <c r="A49" s="147" t="s">
        <v>829</v>
      </c>
      <c r="B49" s="44" t="s">
        <v>839</v>
      </c>
      <c r="C49" s="60" t="s">
        <v>324</v>
      </c>
      <c r="D49" s="10" t="s">
        <v>739</v>
      </c>
      <c r="E49" s="41" t="s">
        <v>212</v>
      </c>
      <c r="F49" s="41" t="s">
        <v>501</v>
      </c>
      <c r="G49" s="46" t="s">
        <v>238</v>
      </c>
      <c r="H49" s="41" t="s">
        <v>211</v>
      </c>
      <c r="I49" s="41" t="s">
        <v>502</v>
      </c>
      <c r="J49" s="157" t="s">
        <v>215</v>
      </c>
      <c r="K49" s="157" t="s">
        <v>505</v>
      </c>
      <c r="L49" s="10" t="s">
        <v>250</v>
      </c>
      <c r="M49" s="42" t="s">
        <v>232</v>
      </c>
      <c r="N49" s="149" t="s">
        <v>524</v>
      </c>
      <c r="O49" s="43" t="s">
        <v>654</v>
      </c>
      <c r="P49" s="41" t="s">
        <v>658</v>
      </c>
      <c r="Q49" s="41" t="s">
        <v>211</v>
      </c>
      <c r="R49" s="41" t="s">
        <v>220</v>
      </c>
      <c r="S49" s="149" t="s">
        <v>819</v>
      </c>
      <c r="T49" s="149" t="s">
        <v>525</v>
      </c>
      <c r="U49" s="149" t="s">
        <v>220</v>
      </c>
      <c r="V49" s="149" t="s">
        <v>531</v>
      </c>
      <c r="W49" s="41" t="s">
        <v>460</v>
      </c>
      <c r="X49" s="41" t="s">
        <v>220</v>
      </c>
      <c r="Y49" s="41" t="s">
        <v>220</v>
      </c>
      <c r="Z49" s="41" t="s">
        <v>220</v>
      </c>
      <c r="AA49" s="41" t="s">
        <v>289</v>
      </c>
      <c r="AB49" s="41" t="s">
        <v>342</v>
      </c>
      <c r="AC49" s="41" t="s">
        <v>220</v>
      </c>
      <c r="AD49" s="136" t="s">
        <v>934</v>
      </c>
      <c r="AE49" s="41" t="s">
        <v>485</v>
      </c>
      <c r="AF49" s="41" t="s">
        <v>660</v>
      </c>
      <c r="AG49" s="41" t="s">
        <v>226</v>
      </c>
      <c r="AH49" s="41" t="s">
        <v>475</v>
      </c>
      <c r="AI49" s="41" t="s">
        <v>476</v>
      </c>
      <c r="AJ49" s="41" t="s">
        <v>220</v>
      </c>
      <c r="AK49" s="41">
        <v>0</v>
      </c>
      <c r="AL49" s="41">
        <v>0</v>
      </c>
      <c r="AM49" s="41">
        <v>0</v>
      </c>
      <c r="AN49" s="57">
        <f t="shared" si="8"/>
        <v>100</v>
      </c>
      <c r="AO49" s="58">
        <f t="shared" si="9"/>
        <v>35</v>
      </c>
      <c r="AP49" s="123" t="s">
        <v>245</v>
      </c>
    </row>
    <row r="50" spans="1:42" ht="52">
      <c r="A50" s="147" t="s">
        <v>830</v>
      </c>
      <c r="B50" s="44" t="s">
        <v>840</v>
      </c>
      <c r="C50" s="60" t="s">
        <v>324</v>
      </c>
      <c r="D50" s="10" t="s">
        <v>740</v>
      </c>
      <c r="E50" s="41" t="s">
        <v>212</v>
      </c>
      <c r="F50" s="41" t="s">
        <v>501</v>
      </c>
      <c r="G50" s="46" t="s">
        <v>238</v>
      </c>
      <c r="H50" s="41" t="s">
        <v>211</v>
      </c>
      <c r="I50" s="41" t="s">
        <v>502</v>
      </c>
      <c r="J50" s="157" t="s">
        <v>215</v>
      </c>
      <c r="K50" s="157" t="s">
        <v>505</v>
      </c>
      <c r="L50" s="10" t="s">
        <v>250</v>
      </c>
      <c r="M50" s="42" t="s">
        <v>232</v>
      </c>
      <c r="N50" s="149" t="s">
        <v>524</v>
      </c>
      <c r="O50" s="43" t="s">
        <v>654</v>
      </c>
      <c r="P50" s="41" t="s">
        <v>658</v>
      </c>
      <c r="Q50" s="41" t="s">
        <v>211</v>
      </c>
      <c r="R50" s="41" t="s">
        <v>220</v>
      </c>
      <c r="S50" s="149" t="s">
        <v>819</v>
      </c>
      <c r="T50" s="149" t="s">
        <v>525</v>
      </c>
      <c r="U50" s="149" t="s">
        <v>220</v>
      </c>
      <c r="V50" s="149" t="s">
        <v>531</v>
      </c>
      <c r="W50" s="41" t="s">
        <v>460</v>
      </c>
      <c r="X50" s="41" t="s">
        <v>220</v>
      </c>
      <c r="Y50" s="41" t="s">
        <v>220</v>
      </c>
      <c r="Z50" s="41" t="s">
        <v>220</v>
      </c>
      <c r="AA50" s="41" t="s">
        <v>289</v>
      </c>
      <c r="AB50" s="41" t="s">
        <v>342</v>
      </c>
      <c r="AC50" s="41" t="s">
        <v>220</v>
      </c>
      <c r="AD50" s="136" t="s">
        <v>934</v>
      </c>
      <c r="AE50" s="41" t="s">
        <v>485</v>
      </c>
      <c r="AF50" s="41" t="s">
        <v>660</v>
      </c>
      <c r="AG50" s="41" t="s">
        <v>226</v>
      </c>
      <c r="AH50" s="41" t="s">
        <v>475</v>
      </c>
      <c r="AI50" s="41" t="s">
        <v>476</v>
      </c>
      <c r="AJ50" s="41" t="s">
        <v>220</v>
      </c>
      <c r="AK50" s="41">
        <v>0</v>
      </c>
      <c r="AL50" s="41">
        <v>0</v>
      </c>
      <c r="AM50" s="41">
        <v>0</v>
      </c>
      <c r="AN50" s="57">
        <f t="shared" ref="AN50:AN73" si="10">COUNTA(D50:AM50)/(COUNTA(D50:AM50)+COUNTBLANK(D50:AM50))*100</f>
        <v>100</v>
      </c>
      <c r="AO50" s="58">
        <f t="shared" ref="AO50:AO73" si="11">COUNTA(E50:AM50)</f>
        <v>35</v>
      </c>
      <c r="AP50" s="123" t="s">
        <v>245</v>
      </c>
    </row>
    <row r="51" spans="1:42" ht="52">
      <c r="A51" s="147" t="s">
        <v>831</v>
      </c>
      <c r="B51" s="44" t="s">
        <v>841</v>
      </c>
      <c r="C51" s="60" t="s">
        <v>324</v>
      </c>
      <c r="D51" s="10" t="s">
        <v>741</v>
      </c>
      <c r="E51" s="41" t="s">
        <v>212</v>
      </c>
      <c r="F51" s="41" t="s">
        <v>501</v>
      </c>
      <c r="G51" s="46" t="s">
        <v>238</v>
      </c>
      <c r="H51" s="41" t="s">
        <v>211</v>
      </c>
      <c r="I51" s="41" t="s">
        <v>502</v>
      </c>
      <c r="J51" s="157" t="s">
        <v>215</v>
      </c>
      <c r="K51" s="157" t="s">
        <v>505</v>
      </c>
      <c r="L51" s="10" t="s">
        <v>250</v>
      </c>
      <c r="M51" s="42" t="s">
        <v>232</v>
      </c>
      <c r="N51" s="149" t="s">
        <v>524</v>
      </c>
      <c r="O51" s="43" t="s">
        <v>654</v>
      </c>
      <c r="P51" s="41" t="s">
        <v>658</v>
      </c>
      <c r="Q51" s="41" t="s">
        <v>211</v>
      </c>
      <c r="R51" s="41" t="s">
        <v>220</v>
      </c>
      <c r="S51" s="149" t="s">
        <v>819</v>
      </c>
      <c r="T51" s="149" t="s">
        <v>525</v>
      </c>
      <c r="U51" s="149" t="s">
        <v>220</v>
      </c>
      <c r="V51" s="149" t="s">
        <v>531</v>
      </c>
      <c r="W51" s="41" t="s">
        <v>460</v>
      </c>
      <c r="X51" s="41" t="s">
        <v>220</v>
      </c>
      <c r="Y51" s="41" t="s">
        <v>220</v>
      </c>
      <c r="Z51" s="41" t="s">
        <v>220</v>
      </c>
      <c r="AA51" s="41" t="s">
        <v>289</v>
      </c>
      <c r="AB51" s="41" t="s">
        <v>342</v>
      </c>
      <c r="AC51" s="41" t="s">
        <v>220</v>
      </c>
      <c r="AD51" s="136" t="s">
        <v>934</v>
      </c>
      <c r="AE51" s="41" t="s">
        <v>485</v>
      </c>
      <c r="AF51" s="41" t="s">
        <v>660</v>
      </c>
      <c r="AG51" s="41" t="s">
        <v>226</v>
      </c>
      <c r="AH51" s="41" t="s">
        <v>475</v>
      </c>
      <c r="AI51" s="41" t="s">
        <v>476</v>
      </c>
      <c r="AJ51" s="41" t="s">
        <v>220</v>
      </c>
      <c r="AK51" s="41">
        <v>0</v>
      </c>
      <c r="AL51" s="41">
        <v>0</v>
      </c>
      <c r="AM51" s="41">
        <v>0</v>
      </c>
      <c r="AN51" s="57">
        <f t="shared" si="10"/>
        <v>100</v>
      </c>
      <c r="AO51" s="58">
        <f t="shared" si="11"/>
        <v>35</v>
      </c>
      <c r="AP51" s="123" t="s">
        <v>245</v>
      </c>
    </row>
    <row r="52" spans="1:42" ht="70">
      <c r="A52" s="147" t="s">
        <v>832</v>
      </c>
      <c r="B52" s="44" t="s">
        <v>842</v>
      </c>
      <c r="C52" s="60" t="s">
        <v>324</v>
      </c>
      <c r="D52" s="10" t="s">
        <v>742</v>
      </c>
      <c r="E52" s="41" t="s">
        <v>212</v>
      </c>
      <c r="F52" s="41" t="s">
        <v>501</v>
      </c>
      <c r="G52" s="46" t="s">
        <v>238</v>
      </c>
      <c r="H52" s="41" t="s">
        <v>211</v>
      </c>
      <c r="I52" s="41" t="s">
        <v>502</v>
      </c>
      <c r="J52" s="157" t="s">
        <v>215</v>
      </c>
      <c r="K52" s="157" t="s">
        <v>505</v>
      </c>
      <c r="L52" s="10" t="s">
        <v>250</v>
      </c>
      <c r="M52" s="42" t="s">
        <v>232</v>
      </c>
      <c r="N52" s="149" t="s">
        <v>524</v>
      </c>
      <c r="O52" s="43" t="s">
        <v>654</v>
      </c>
      <c r="P52" s="41" t="s">
        <v>658</v>
      </c>
      <c r="Q52" s="41" t="s">
        <v>211</v>
      </c>
      <c r="R52" s="41" t="s">
        <v>220</v>
      </c>
      <c r="S52" s="149" t="s">
        <v>819</v>
      </c>
      <c r="T52" s="149" t="s">
        <v>525</v>
      </c>
      <c r="U52" s="149" t="s">
        <v>220</v>
      </c>
      <c r="V52" s="149" t="s">
        <v>531</v>
      </c>
      <c r="W52" s="41" t="s">
        <v>460</v>
      </c>
      <c r="X52" s="41" t="s">
        <v>220</v>
      </c>
      <c r="Y52" s="41" t="s">
        <v>220</v>
      </c>
      <c r="Z52" s="41" t="s">
        <v>220</v>
      </c>
      <c r="AA52" s="41" t="s">
        <v>289</v>
      </c>
      <c r="AB52" s="41" t="s">
        <v>342</v>
      </c>
      <c r="AC52" s="41" t="s">
        <v>220</v>
      </c>
      <c r="AD52" s="136" t="s">
        <v>934</v>
      </c>
      <c r="AE52" s="41" t="s">
        <v>485</v>
      </c>
      <c r="AF52" s="41" t="s">
        <v>660</v>
      </c>
      <c r="AG52" s="41" t="s">
        <v>226</v>
      </c>
      <c r="AH52" s="41" t="s">
        <v>475</v>
      </c>
      <c r="AI52" s="41" t="s">
        <v>476</v>
      </c>
      <c r="AJ52" s="41" t="s">
        <v>220</v>
      </c>
      <c r="AK52" s="41">
        <v>0</v>
      </c>
      <c r="AL52" s="41">
        <v>0</v>
      </c>
      <c r="AM52" s="41">
        <v>0</v>
      </c>
      <c r="AN52" s="57">
        <f t="shared" si="10"/>
        <v>100</v>
      </c>
      <c r="AO52" s="58">
        <f t="shared" si="11"/>
        <v>35</v>
      </c>
      <c r="AP52" s="123" t="s">
        <v>245</v>
      </c>
    </row>
    <row r="53" spans="1:42" ht="56">
      <c r="A53" s="148" t="s">
        <v>833</v>
      </c>
      <c r="B53" s="44" t="s">
        <v>843</v>
      </c>
      <c r="C53" s="60" t="s">
        <v>324</v>
      </c>
      <c r="D53" s="10" t="s">
        <v>743</v>
      </c>
      <c r="E53" s="41" t="s">
        <v>212</v>
      </c>
      <c r="F53" s="41" t="s">
        <v>501</v>
      </c>
      <c r="G53" s="46" t="s">
        <v>238</v>
      </c>
      <c r="H53" s="41" t="s">
        <v>211</v>
      </c>
      <c r="I53" s="41" t="s">
        <v>502</v>
      </c>
      <c r="J53" s="157" t="s">
        <v>215</v>
      </c>
      <c r="K53" s="157" t="s">
        <v>505</v>
      </c>
      <c r="L53" s="10" t="s">
        <v>250</v>
      </c>
      <c r="M53" s="42" t="s">
        <v>232</v>
      </c>
      <c r="N53" s="149" t="s">
        <v>524</v>
      </c>
      <c r="O53" s="43" t="s">
        <v>654</v>
      </c>
      <c r="P53" s="41" t="s">
        <v>658</v>
      </c>
      <c r="Q53" s="41" t="s">
        <v>211</v>
      </c>
      <c r="R53" s="41" t="s">
        <v>220</v>
      </c>
      <c r="S53" s="149" t="s">
        <v>819</v>
      </c>
      <c r="T53" s="149" t="s">
        <v>525</v>
      </c>
      <c r="U53" s="149" t="s">
        <v>220</v>
      </c>
      <c r="V53" s="149" t="s">
        <v>531</v>
      </c>
      <c r="W53" s="41" t="s">
        <v>460</v>
      </c>
      <c r="X53" s="41" t="s">
        <v>220</v>
      </c>
      <c r="Y53" s="41" t="s">
        <v>220</v>
      </c>
      <c r="Z53" s="41" t="s">
        <v>220</v>
      </c>
      <c r="AA53" s="41" t="s">
        <v>289</v>
      </c>
      <c r="AB53" s="41" t="s">
        <v>342</v>
      </c>
      <c r="AC53" s="41" t="s">
        <v>220</v>
      </c>
      <c r="AD53" s="136" t="s">
        <v>934</v>
      </c>
      <c r="AE53" s="41" t="s">
        <v>485</v>
      </c>
      <c r="AF53" s="41" t="s">
        <v>660</v>
      </c>
      <c r="AG53" s="41" t="s">
        <v>226</v>
      </c>
      <c r="AH53" s="41" t="s">
        <v>475</v>
      </c>
      <c r="AI53" s="41" t="s">
        <v>476</v>
      </c>
      <c r="AJ53" s="41" t="s">
        <v>220</v>
      </c>
      <c r="AK53" s="41">
        <v>0</v>
      </c>
      <c r="AL53" s="41">
        <v>0</v>
      </c>
      <c r="AM53" s="41">
        <v>0</v>
      </c>
      <c r="AN53" s="57">
        <f t="shared" si="10"/>
        <v>100</v>
      </c>
      <c r="AO53" s="58">
        <f t="shared" si="11"/>
        <v>35</v>
      </c>
      <c r="AP53" s="123" t="s">
        <v>245</v>
      </c>
    </row>
    <row r="54" spans="1:42" ht="58.5" customHeight="1">
      <c r="A54" s="147" t="s">
        <v>853</v>
      </c>
      <c r="B54" s="44" t="s">
        <v>858</v>
      </c>
      <c r="C54" s="60" t="s">
        <v>324</v>
      </c>
      <c r="D54" s="10" t="s">
        <v>744</v>
      </c>
      <c r="E54" s="41" t="s">
        <v>212</v>
      </c>
      <c r="F54" s="41" t="s">
        <v>667</v>
      </c>
      <c r="G54" s="46" t="s">
        <v>225</v>
      </c>
      <c r="H54" s="41" t="s">
        <v>211</v>
      </c>
      <c r="I54" s="41" t="s">
        <v>215</v>
      </c>
      <c r="J54" s="157" t="s">
        <v>527</v>
      </c>
      <c r="K54" s="157" t="s">
        <v>482</v>
      </c>
      <c r="L54" s="10" t="s">
        <v>806</v>
      </c>
      <c r="M54" s="42" t="s">
        <v>232</v>
      </c>
      <c r="N54" s="149" t="s">
        <v>664</v>
      </c>
      <c r="O54" s="43" t="s">
        <v>654</v>
      </c>
      <c r="P54" s="41" t="s">
        <v>658</v>
      </c>
      <c r="Q54" s="41" t="s">
        <v>211</v>
      </c>
      <c r="R54" s="41" t="s">
        <v>215</v>
      </c>
      <c r="S54" s="149" t="s">
        <v>819</v>
      </c>
      <c r="T54" s="149" t="s">
        <v>525</v>
      </c>
      <c r="U54" s="149" t="s">
        <v>211</v>
      </c>
      <c r="V54" s="149" t="s">
        <v>220</v>
      </c>
      <c r="W54" s="41" t="s">
        <v>460</v>
      </c>
      <c r="X54" s="41" t="s">
        <v>220</v>
      </c>
      <c r="Y54" s="41" t="s">
        <v>220</v>
      </c>
      <c r="Z54" s="41" t="s">
        <v>211</v>
      </c>
      <c r="AA54" s="41" t="s">
        <v>289</v>
      </c>
      <c r="AB54" s="41" t="s">
        <v>342</v>
      </c>
      <c r="AC54" s="41" t="s">
        <v>220</v>
      </c>
      <c r="AD54" s="136" t="s">
        <v>934</v>
      </c>
      <c r="AE54" s="41" t="s">
        <v>485</v>
      </c>
      <c r="AF54" s="41" t="s">
        <v>660</v>
      </c>
      <c r="AG54" s="41" t="s">
        <v>215</v>
      </c>
      <c r="AH54" s="41" t="s">
        <v>215</v>
      </c>
      <c r="AI54" s="41" t="s">
        <v>455</v>
      </c>
      <c r="AJ54" s="41" t="s">
        <v>220</v>
      </c>
      <c r="AK54" s="41">
        <v>0</v>
      </c>
      <c r="AL54" s="41">
        <v>0</v>
      </c>
      <c r="AM54" s="41" t="s">
        <v>464</v>
      </c>
      <c r="AN54" s="57">
        <f t="shared" si="10"/>
        <v>100</v>
      </c>
      <c r="AO54" s="58">
        <f t="shared" si="11"/>
        <v>35</v>
      </c>
      <c r="AP54" s="123" t="s">
        <v>245</v>
      </c>
    </row>
    <row r="55" spans="1:42" ht="84">
      <c r="A55" s="147" t="s">
        <v>854</v>
      </c>
      <c r="B55" s="44" t="s">
        <v>859</v>
      </c>
      <c r="C55" s="60" t="s">
        <v>324</v>
      </c>
      <c r="D55" s="10" t="s">
        <v>745</v>
      </c>
      <c r="E55" s="41" t="s">
        <v>212</v>
      </c>
      <c r="F55" s="41" t="s">
        <v>667</v>
      </c>
      <c r="G55" s="46" t="s">
        <v>238</v>
      </c>
      <c r="H55" s="41" t="s">
        <v>211</v>
      </c>
      <c r="I55" s="41" t="s">
        <v>310</v>
      </c>
      <c r="J55" s="157" t="s">
        <v>527</v>
      </c>
      <c r="K55" s="157" t="s">
        <v>482</v>
      </c>
      <c r="L55" s="10" t="s">
        <v>650</v>
      </c>
      <c r="M55" s="42" t="s">
        <v>232</v>
      </c>
      <c r="N55" s="149" t="s">
        <v>664</v>
      </c>
      <c r="O55" s="43" t="s">
        <v>654</v>
      </c>
      <c r="P55" s="41" t="s">
        <v>242</v>
      </c>
      <c r="Q55" s="41" t="s">
        <v>211</v>
      </c>
      <c r="R55" s="41" t="s">
        <v>215</v>
      </c>
      <c r="S55" s="149" t="s">
        <v>819</v>
      </c>
      <c r="T55" s="149" t="s">
        <v>525</v>
      </c>
      <c r="U55" s="149" t="s">
        <v>211</v>
      </c>
      <c r="V55" s="149" t="s">
        <v>220</v>
      </c>
      <c r="W55" s="41" t="s">
        <v>460</v>
      </c>
      <c r="X55" s="41" t="s">
        <v>220</v>
      </c>
      <c r="Y55" s="41" t="s">
        <v>220</v>
      </c>
      <c r="Z55" s="41" t="s">
        <v>211</v>
      </c>
      <c r="AA55" s="41" t="s">
        <v>289</v>
      </c>
      <c r="AB55" s="41" t="s">
        <v>342</v>
      </c>
      <c r="AC55" s="41" t="s">
        <v>220</v>
      </c>
      <c r="AD55" s="136" t="s">
        <v>934</v>
      </c>
      <c r="AE55" s="41" t="s">
        <v>485</v>
      </c>
      <c r="AF55" s="41" t="s">
        <v>660</v>
      </c>
      <c r="AG55" s="41" t="s">
        <v>215</v>
      </c>
      <c r="AH55" s="41" t="s">
        <v>215</v>
      </c>
      <c r="AI55" s="41" t="s">
        <v>455</v>
      </c>
      <c r="AJ55" s="41" t="s">
        <v>220</v>
      </c>
      <c r="AK55" s="41">
        <v>0</v>
      </c>
      <c r="AL55" s="41">
        <v>0</v>
      </c>
      <c r="AM55" s="41" t="s">
        <v>464</v>
      </c>
      <c r="AN55" s="57">
        <f t="shared" si="10"/>
        <v>100</v>
      </c>
      <c r="AO55" s="58">
        <f t="shared" si="11"/>
        <v>35</v>
      </c>
      <c r="AP55" s="123" t="s">
        <v>245</v>
      </c>
    </row>
    <row r="56" spans="1:42" ht="56">
      <c r="A56" s="147" t="s">
        <v>855</v>
      </c>
      <c r="B56" s="44" t="s">
        <v>860</v>
      </c>
      <c r="C56" s="60" t="s">
        <v>324</v>
      </c>
      <c r="D56" s="10" t="s">
        <v>746</v>
      </c>
      <c r="E56" s="41" t="s">
        <v>212</v>
      </c>
      <c r="F56" s="41" t="s">
        <v>213</v>
      </c>
      <c r="G56" s="46" t="s">
        <v>238</v>
      </c>
      <c r="H56" s="41" t="s">
        <v>211</v>
      </c>
      <c r="I56" s="41" t="s">
        <v>310</v>
      </c>
      <c r="J56" s="157" t="s">
        <v>215</v>
      </c>
      <c r="K56" s="157" t="s">
        <v>505</v>
      </c>
      <c r="L56" s="10" t="s">
        <v>650</v>
      </c>
      <c r="M56" s="42" t="s">
        <v>232</v>
      </c>
      <c r="N56" s="149" t="s">
        <v>524</v>
      </c>
      <c r="O56" s="43" t="s">
        <v>654</v>
      </c>
      <c r="P56" s="41" t="s">
        <v>242</v>
      </c>
      <c r="Q56" s="41" t="s">
        <v>220</v>
      </c>
      <c r="R56" s="41" t="s">
        <v>211</v>
      </c>
      <c r="S56" s="149" t="s">
        <v>290</v>
      </c>
      <c r="T56" s="149" t="s">
        <v>525</v>
      </c>
      <c r="U56" s="149" t="s">
        <v>220</v>
      </c>
      <c r="V56" s="149" t="s">
        <v>531</v>
      </c>
      <c r="W56" s="41" t="s">
        <v>224</v>
      </c>
      <c r="X56" s="41" t="s">
        <v>220</v>
      </c>
      <c r="Y56" s="41" t="s">
        <v>220</v>
      </c>
      <c r="Z56" s="41" t="s">
        <v>220</v>
      </c>
      <c r="AA56" s="41" t="s">
        <v>289</v>
      </c>
      <c r="AB56" s="41" t="s">
        <v>342</v>
      </c>
      <c r="AC56" s="41" t="s">
        <v>220</v>
      </c>
      <c r="AD56" s="136" t="s">
        <v>469</v>
      </c>
      <c r="AE56" s="41" t="s">
        <v>485</v>
      </c>
      <c r="AF56" s="41" t="s">
        <v>660</v>
      </c>
      <c r="AG56" s="41" t="s">
        <v>226</v>
      </c>
      <c r="AH56" s="41">
        <v>0</v>
      </c>
      <c r="AI56" s="41" t="s">
        <v>484</v>
      </c>
      <c r="AJ56" s="41" t="s">
        <v>220</v>
      </c>
      <c r="AK56" s="41">
        <v>0</v>
      </c>
      <c r="AL56" s="41">
        <v>0</v>
      </c>
      <c r="AM56" s="41">
        <v>0</v>
      </c>
      <c r="AN56" s="57">
        <f t="shared" si="10"/>
        <v>100</v>
      </c>
      <c r="AO56" s="58">
        <f t="shared" si="11"/>
        <v>35</v>
      </c>
      <c r="AP56" s="123" t="s">
        <v>245</v>
      </c>
    </row>
    <row r="57" spans="1:42" ht="98">
      <c r="A57" s="147" t="s">
        <v>856</v>
      </c>
      <c r="B57" s="44" t="s">
        <v>861</v>
      </c>
      <c r="C57" s="60" t="s">
        <v>324</v>
      </c>
      <c r="D57" s="10" t="s">
        <v>747</v>
      </c>
      <c r="E57" s="41" t="s">
        <v>212</v>
      </c>
      <c r="F57" s="41" t="s">
        <v>213</v>
      </c>
      <c r="G57" s="46" t="s">
        <v>238</v>
      </c>
      <c r="H57" s="41" t="s">
        <v>211</v>
      </c>
      <c r="I57" s="41" t="s">
        <v>310</v>
      </c>
      <c r="J57" s="157" t="s">
        <v>215</v>
      </c>
      <c r="K57" s="157" t="s">
        <v>505</v>
      </c>
      <c r="L57" s="10" t="s">
        <v>650</v>
      </c>
      <c r="M57" s="42" t="s">
        <v>232</v>
      </c>
      <c r="N57" s="149" t="s">
        <v>524</v>
      </c>
      <c r="O57" s="43" t="s">
        <v>654</v>
      </c>
      <c r="P57" s="41" t="s">
        <v>242</v>
      </c>
      <c r="Q57" s="41" t="s">
        <v>220</v>
      </c>
      <c r="R57" s="41" t="s">
        <v>211</v>
      </c>
      <c r="S57" s="149" t="s">
        <v>290</v>
      </c>
      <c r="T57" s="149" t="s">
        <v>525</v>
      </c>
      <c r="U57" s="149" t="s">
        <v>220</v>
      </c>
      <c r="V57" s="149" t="s">
        <v>531</v>
      </c>
      <c r="W57" s="41" t="s">
        <v>224</v>
      </c>
      <c r="X57" s="41" t="s">
        <v>220</v>
      </c>
      <c r="Y57" s="41" t="s">
        <v>220</v>
      </c>
      <c r="Z57" s="41" t="s">
        <v>220</v>
      </c>
      <c r="AA57" s="41" t="s">
        <v>289</v>
      </c>
      <c r="AB57" s="41" t="s">
        <v>342</v>
      </c>
      <c r="AC57" s="41" t="s">
        <v>220</v>
      </c>
      <c r="AD57" s="136" t="s">
        <v>934</v>
      </c>
      <c r="AE57" s="41" t="s">
        <v>485</v>
      </c>
      <c r="AF57" s="41" t="s">
        <v>660</v>
      </c>
      <c r="AG57" s="41" t="s">
        <v>226</v>
      </c>
      <c r="AH57" s="41">
        <v>0</v>
      </c>
      <c r="AI57" s="41" t="s">
        <v>484</v>
      </c>
      <c r="AJ57" s="41" t="s">
        <v>220</v>
      </c>
      <c r="AK57" s="41">
        <v>0</v>
      </c>
      <c r="AL57" s="41">
        <v>0</v>
      </c>
      <c r="AM57" s="41">
        <v>0</v>
      </c>
      <c r="AN57" s="57">
        <f t="shared" si="10"/>
        <v>100</v>
      </c>
      <c r="AO57" s="58">
        <f t="shared" si="11"/>
        <v>35</v>
      </c>
      <c r="AP57" s="123" t="s">
        <v>245</v>
      </c>
    </row>
    <row r="58" spans="1:42" s="49" customFormat="1" ht="58.5" customHeight="1">
      <c r="A58" s="147" t="s">
        <v>857</v>
      </c>
      <c r="B58" s="10" t="s">
        <v>862</v>
      </c>
      <c r="C58" s="60" t="s">
        <v>324</v>
      </c>
      <c r="D58" s="10" t="s">
        <v>748</v>
      </c>
      <c r="E58" s="41" t="s">
        <v>212</v>
      </c>
      <c r="F58" s="41" t="s">
        <v>667</v>
      </c>
      <c r="G58" s="46" t="s">
        <v>238</v>
      </c>
      <c r="H58" s="41" t="s">
        <v>211</v>
      </c>
      <c r="I58" s="41" t="s">
        <v>310</v>
      </c>
      <c r="J58" s="157" t="s">
        <v>527</v>
      </c>
      <c r="K58" s="157" t="s">
        <v>482</v>
      </c>
      <c r="L58" s="10" t="s">
        <v>650</v>
      </c>
      <c r="M58" s="42" t="s">
        <v>232</v>
      </c>
      <c r="N58" s="149" t="s">
        <v>664</v>
      </c>
      <c r="O58" s="43" t="s">
        <v>654</v>
      </c>
      <c r="P58" s="41" t="s">
        <v>658</v>
      </c>
      <c r="Q58" s="41" t="s">
        <v>211</v>
      </c>
      <c r="R58" s="41" t="s">
        <v>215</v>
      </c>
      <c r="S58" s="149" t="s">
        <v>819</v>
      </c>
      <c r="T58" s="149" t="s">
        <v>525</v>
      </c>
      <c r="U58" s="149" t="s">
        <v>211</v>
      </c>
      <c r="V58" s="149" t="s">
        <v>220</v>
      </c>
      <c r="W58" s="41" t="s">
        <v>460</v>
      </c>
      <c r="X58" s="41" t="s">
        <v>220</v>
      </c>
      <c r="Y58" s="41" t="s">
        <v>220</v>
      </c>
      <c r="Z58" s="41" t="s">
        <v>211</v>
      </c>
      <c r="AA58" s="41" t="s">
        <v>289</v>
      </c>
      <c r="AB58" s="41" t="s">
        <v>342</v>
      </c>
      <c r="AC58" s="41" t="s">
        <v>220</v>
      </c>
      <c r="AD58" s="136" t="s">
        <v>934</v>
      </c>
      <c r="AE58" s="41" t="s">
        <v>485</v>
      </c>
      <c r="AF58" s="41" t="s">
        <v>660</v>
      </c>
      <c r="AG58" s="41" t="s">
        <v>215</v>
      </c>
      <c r="AH58" s="41" t="s">
        <v>215</v>
      </c>
      <c r="AI58" s="41" t="s">
        <v>455</v>
      </c>
      <c r="AJ58" s="41" t="s">
        <v>220</v>
      </c>
      <c r="AK58" s="41">
        <v>0</v>
      </c>
      <c r="AL58" s="41">
        <v>0</v>
      </c>
      <c r="AM58" s="41" t="s">
        <v>464</v>
      </c>
      <c r="AN58" s="57">
        <f t="shared" si="10"/>
        <v>100</v>
      </c>
      <c r="AO58" s="58">
        <f t="shared" si="11"/>
        <v>35</v>
      </c>
      <c r="AP58" s="123" t="s">
        <v>245</v>
      </c>
    </row>
    <row r="59" spans="1:42" ht="56">
      <c r="A59" s="148" t="s">
        <v>868</v>
      </c>
      <c r="B59" s="44" t="s">
        <v>870</v>
      </c>
      <c r="C59" s="60" t="s">
        <v>324</v>
      </c>
      <c r="D59" s="10" t="s">
        <v>749</v>
      </c>
      <c r="E59" s="41" t="s">
        <v>212</v>
      </c>
      <c r="F59" s="41" t="s">
        <v>667</v>
      </c>
      <c r="G59" s="46" t="s">
        <v>649</v>
      </c>
      <c r="H59" s="41" t="s">
        <v>211</v>
      </c>
      <c r="I59" s="41" t="s">
        <v>215</v>
      </c>
      <c r="J59" s="157" t="s">
        <v>215</v>
      </c>
      <c r="K59" s="157" t="s">
        <v>505</v>
      </c>
      <c r="L59" s="10" t="s">
        <v>806</v>
      </c>
      <c r="M59" s="42" t="s">
        <v>232</v>
      </c>
      <c r="N59" s="149" t="s">
        <v>524</v>
      </c>
      <c r="O59" s="43" t="s">
        <v>651</v>
      </c>
      <c r="P59" s="41" t="s">
        <v>242</v>
      </c>
      <c r="Q59" s="41" t="s">
        <v>211</v>
      </c>
      <c r="R59" s="41" t="s">
        <v>220</v>
      </c>
      <c r="S59" s="149" t="s">
        <v>290</v>
      </c>
      <c r="T59" s="149" t="s">
        <v>525</v>
      </c>
      <c r="U59" s="149" t="s">
        <v>220</v>
      </c>
      <c r="V59" s="149" t="s">
        <v>211</v>
      </c>
      <c r="W59" s="41" t="s">
        <v>460</v>
      </c>
      <c r="X59" s="41" t="s">
        <v>220</v>
      </c>
      <c r="Y59" s="41" t="s">
        <v>220</v>
      </c>
      <c r="Z59" s="41" t="s">
        <v>211</v>
      </c>
      <c r="AA59" s="41" t="s">
        <v>289</v>
      </c>
      <c r="AB59" s="41" t="s">
        <v>342</v>
      </c>
      <c r="AC59" s="41" t="s">
        <v>220</v>
      </c>
      <c r="AD59" s="136" t="s">
        <v>934</v>
      </c>
      <c r="AE59" s="41" t="s">
        <v>485</v>
      </c>
      <c r="AF59" s="41" t="s">
        <v>660</v>
      </c>
      <c r="AG59" s="41" t="s">
        <v>215</v>
      </c>
      <c r="AH59" s="41" t="s">
        <v>215</v>
      </c>
      <c r="AI59" s="41" t="s">
        <v>484</v>
      </c>
      <c r="AJ59" s="41" t="s">
        <v>220</v>
      </c>
      <c r="AK59" s="41">
        <v>0</v>
      </c>
      <c r="AL59" s="41">
        <v>0</v>
      </c>
      <c r="AM59" s="41">
        <v>0</v>
      </c>
      <c r="AN59" s="57">
        <f t="shared" si="10"/>
        <v>100</v>
      </c>
      <c r="AO59" s="58">
        <f t="shared" si="11"/>
        <v>35</v>
      </c>
      <c r="AP59" s="123" t="s">
        <v>245</v>
      </c>
    </row>
    <row r="60" spans="1:42" ht="56">
      <c r="A60" s="147" t="s">
        <v>869</v>
      </c>
      <c r="B60" s="44" t="s">
        <v>871</v>
      </c>
      <c r="C60" s="60" t="s">
        <v>324</v>
      </c>
      <c r="D60" s="10" t="s">
        <v>750</v>
      </c>
      <c r="E60" s="41" t="s">
        <v>212</v>
      </c>
      <c r="F60" s="41" t="s">
        <v>213</v>
      </c>
      <c r="G60" s="46" t="s">
        <v>225</v>
      </c>
      <c r="H60" s="41" t="s">
        <v>211</v>
      </c>
      <c r="I60" s="41" t="s">
        <v>310</v>
      </c>
      <c r="J60" s="157" t="s">
        <v>215</v>
      </c>
      <c r="K60" s="157" t="s">
        <v>505</v>
      </c>
      <c r="L60" s="10" t="s">
        <v>650</v>
      </c>
      <c r="M60" s="42" t="s">
        <v>232</v>
      </c>
      <c r="N60" s="149" t="s">
        <v>524</v>
      </c>
      <c r="O60" s="43" t="s">
        <v>481</v>
      </c>
      <c r="P60" s="41" t="s">
        <v>242</v>
      </c>
      <c r="Q60" s="41" t="s">
        <v>211</v>
      </c>
      <c r="R60" s="41" t="s">
        <v>220</v>
      </c>
      <c r="S60" s="149" t="s">
        <v>221</v>
      </c>
      <c r="T60" s="149" t="s">
        <v>525</v>
      </c>
      <c r="U60" s="149" t="s">
        <v>215</v>
      </c>
      <c r="V60" s="149" t="s">
        <v>215</v>
      </c>
      <c r="W60" s="41" t="s">
        <v>224</v>
      </c>
      <c r="X60" s="41" t="s">
        <v>220</v>
      </c>
      <c r="Y60" s="41" t="s">
        <v>220</v>
      </c>
      <c r="Z60" s="41" t="s">
        <v>220</v>
      </c>
      <c r="AA60" s="41" t="s">
        <v>289</v>
      </c>
      <c r="AB60" s="41" t="s">
        <v>342</v>
      </c>
      <c r="AC60" s="41" t="s">
        <v>220</v>
      </c>
      <c r="AD60" s="136" t="s">
        <v>469</v>
      </c>
      <c r="AE60" s="41" t="s">
        <v>258</v>
      </c>
      <c r="AF60" s="41" t="s">
        <v>660</v>
      </c>
      <c r="AG60" s="41" t="s">
        <v>215</v>
      </c>
      <c r="AH60" s="41">
        <v>0</v>
      </c>
      <c r="AI60" s="41" t="s">
        <v>455</v>
      </c>
      <c r="AJ60" s="41" t="s">
        <v>220</v>
      </c>
      <c r="AK60" s="41">
        <v>0</v>
      </c>
      <c r="AL60" s="41">
        <v>0</v>
      </c>
      <c r="AM60" s="41">
        <v>0</v>
      </c>
      <c r="AN60" s="57">
        <f t="shared" si="10"/>
        <v>100</v>
      </c>
      <c r="AO60" s="58">
        <f t="shared" si="11"/>
        <v>35</v>
      </c>
      <c r="AP60" s="123" t="s">
        <v>245</v>
      </c>
    </row>
    <row r="61" spans="1:42" ht="56">
      <c r="A61" s="147" t="s">
        <v>873</v>
      </c>
      <c r="B61" s="44" t="s">
        <v>874</v>
      </c>
      <c r="C61" s="60" t="s">
        <v>687</v>
      </c>
      <c r="D61" s="10" t="s">
        <v>751</v>
      </c>
      <c r="E61" s="41" t="s">
        <v>212</v>
      </c>
      <c r="F61" s="41" t="s">
        <v>213</v>
      </c>
      <c r="G61" s="46" t="s">
        <v>238</v>
      </c>
      <c r="H61" s="41" t="s">
        <v>211</v>
      </c>
      <c r="I61" s="41" t="s">
        <v>456</v>
      </c>
      <c r="J61" s="157" t="s">
        <v>239</v>
      </c>
      <c r="K61" s="157" t="s">
        <v>482</v>
      </c>
      <c r="L61" s="10" t="s">
        <v>250</v>
      </c>
      <c r="M61" s="42" t="s">
        <v>232</v>
      </c>
      <c r="N61" s="149" t="s">
        <v>524</v>
      </c>
      <c r="O61" s="43" t="s">
        <v>653</v>
      </c>
      <c r="P61" s="41" t="s">
        <v>657</v>
      </c>
      <c r="Q61" s="41" t="s">
        <v>211</v>
      </c>
      <c r="R61" s="41" t="s">
        <v>215</v>
      </c>
      <c r="S61" s="149" t="s">
        <v>221</v>
      </c>
      <c r="T61" s="149" t="s">
        <v>525</v>
      </c>
      <c r="U61" s="149" t="s">
        <v>211</v>
      </c>
      <c r="V61" s="149" t="s">
        <v>211</v>
      </c>
      <c r="W61" s="41" t="s">
        <v>224</v>
      </c>
      <c r="X61" s="41" t="s">
        <v>220</v>
      </c>
      <c r="Y61" s="41" t="s">
        <v>220</v>
      </c>
      <c r="Z61" s="41" t="s">
        <v>220</v>
      </c>
      <c r="AA61" s="41" t="s">
        <v>289</v>
      </c>
      <c r="AB61" s="41" t="s">
        <v>461</v>
      </c>
      <c r="AC61" s="41" t="s">
        <v>220</v>
      </c>
      <c r="AD61" s="136" t="s">
        <v>934</v>
      </c>
      <c r="AE61" s="41" t="s">
        <v>485</v>
      </c>
      <c r="AF61" s="41" t="s">
        <v>660</v>
      </c>
      <c r="AG61" s="41" t="s">
        <v>226</v>
      </c>
      <c r="AH61" s="41">
        <v>0</v>
      </c>
      <c r="AI61" s="41" t="s">
        <v>476</v>
      </c>
      <c r="AJ61" s="41" t="s">
        <v>220</v>
      </c>
      <c r="AK61" s="41">
        <v>0</v>
      </c>
      <c r="AL61" s="41">
        <v>0</v>
      </c>
      <c r="AM61" s="41" t="s">
        <v>479</v>
      </c>
      <c r="AN61" s="57">
        <f t="shared" si="10"/>
        <v>100</v>
      </c>
      <c r="AO61" s="58">
        <f t="shared" si="11"/>
        <v>35</v>
      </c>
      <c r="AP61" s="123" t="s">
        <v>245</v>
      </c>
    </row>
    <row r="62" spans="1:42" ht="98">
      <c r="A62" s="147" t="s">
        <v>875</v>
      </c>
      <c r="B62" s="44" t="s">
        <v>882</v>
      </c>
      <c r="C62" s="60" t="s">
        <v>687</v>
      </c>
      <c r="D62" s="10" t="s">
        <v>752</v>
      </c>
      <c r="E62" s="41" t="s">
        <v>465</v>
      </c>
      <c r="F62" s="41" t="s">
        <v>213</v>
      </c>
      <c r="G62" s="46" t="s">
        <v>225</v>
      </c>
      <c r="H62" s="41" t="s">
        <v>211</v>
      </c>
      <c r="I62" s="41" t="s">
        <v>310</v>
      </c>
      <c r="J62" s="157" t="s">
        <v>215</v>
      </c>
      <c r="K62" s="157" t="s">
        <v>505</v>
      </c>
      <c r="L62" s="10" t="s">
        <v>650</v>
      </c>
      <c r="M62" s="42" t="s">
        <v>232</v>
      </c>
      <c r="N62" s="149" t="s">
        <v>524</v>
      </c>
      <c r="O62" s="43" t="s">
        <v>653</v>
      </c>
      <c r="P62" s="41" t="s">
        <v>658</v>
      </c>
      <c r="Q62" s="41" t="s">
        <v>211</v>
      </c>
      <c r="R62" s="41" t="s">
        <v>215</v>
      </c>
      <c r="S62" s="149" t="s">
        <v>290</v>
      </c>
      <c r="T62" s="149" t="s">
        <v>459</v>
      </c>
      <c r="U62" s="149" t="s">
        <v>220</v>
      </c>
      <c r="V62" s="149" t="s">
        <v>211</v>
      </c>
      <c r="W62" s="41" t="s">
        <v>224</v>
      </c>
      <c r="X62" s="41" t="s">
        <v>220</v>
      </c>
      <c r="Y62" s="41" t="s">
        <v>220</v>
      </c>
      <c r="Z62" s="41" t="s">
        <v>220</v>
      </c>
      <c r="AA62" s="41" t="s">
        <v>289</v>
      </c>
      <c r="AB62" s="41" t="s">
        <v>461</v>
      </c>
      <c r="AC62" s="41" t="s">
        <v>220</v>
      </c>
      <c r="AD62" s="136" t="s">
        <v>469</v>
      </c>
      <c r="AE62" s="41" t="s">
        <v>485</v>
      </c>
      <c r="AF62" s="41" t="s">
        <v>660</v>
      </c>
      <c r="AG62" s="41" t="s">
        <v>226</v>
      </c>
      <c r="AH62" s="41">
        <v>0</v>
      </c>
      <c r="AI62" s="41" t="s">
        <v>484</v>
      </c>
      <c r="AJ62" s="41" t="s">
        <v>220</v>
      </c>
      <c r="AK62" s="41">
        <v>0</v>
      </c>
      <c r="AL62" s="41">
        <v>0</v>
      </c>
      <c r="AM62" s="41">
        <v>0</v>
      </c>
      <c r="AN62" s="57">
        <f t="shared" si="10"/>
        <v>100</v>
      </c>
      <c r="AO62" s="58">
        <f t="shared" si="11"/>
        <v>35</v>
      </c>
      <c r="AP62" s="123" t="s">
        <v>245</v>
      </c>
    </row>
    <row r="63" spans="1:42" ht="56">
      <c r="A63" s="147" t="s">
        <v>876</v>
      </c>
      <c r="B63" s="44" t="s">
        <v>874</v>
      </c>
      <c r="C63" s="60" t="s">
        <v>687</v>
      </c>
      <c r="D63" s="10" t="s">
        <v>753</v>
      </c>
      <c r="E63" s="41" t="s">
        <v>212</v>
      </c>
      <c r="F63" s="41" t="s">
        <v>213</v>
      </c>
      <c r="G63" s="46" t="s">
        <v>225</v>
      </c>
      <c r="H63" s="41" t="s">
        <v>211</v>
      </c>
      <c r="I63" s="41" t="s">
        <v>310</v>
      </c>
      <c r="J63" s="157" t="s">
        <v>215</v>
      </c>
      <c r="K63" s="157" t="s">
        <v>505</v>
      </c>
      <c r="L63" s="10" t="s">
        <v>650</v>
      </c>
      <c r="M63" s="42" t="s">
        <v>232</v>
      </c>
      <c r="N63" s="149" t="s">
        <v>524</v>
      </c>
      <c r="O63" s="43" t="s">
        <v>653</v>
      </c>
      <c r="P63" s="41" t="s">
        <v>658</v>
      </c>
      <c r="Q63" s="41" t="s">
        <v>211</v>
      </c>
      <c r="R63" s="41" t="s">
        <v>215</v>
      </c>
      <c r="S63" s="149" t="s">
        <v>819</v>
      </c>
      <c r="T63" s="149" t="s">
        <v>459</v>
      </c>
      <c r="U63" s="149" t="s">
        <v>220</v>
      </c>
      <c r="V63" s="149" t="s">
        <v>211</v>
      </c>
      <c r="W63" s="41" t="s">
        <v>460</v>
      </c>
      <c r="X63" s="41" t="s">
        <v>220</v>
      </c>
      <c r="Y63" s="41" t="s">
        <v>220</v>
      </c>
      <c r="Z63" s="41" t="s">
        <v>215</v>
      </c>
      <c r="AA63" s="41" t="s">
        <v>289</v>
      </c>
      <c r="AB63" s="41" t="s">
        <v>342</v>
      </c>
      <c r="AC63" s="41" t="s">
        <v>220</v>
      </c>
      <c r="AD63" s="136" t="s">
        <v>483</v>
      </c>
      <c r="AE63" s="41" t="s">
        <v>485</v>
      </c>
      <c r="AF63" s="41" t="s">
        <v>660</v>
      </c>
      <c r="AG63" s="41" t="s">
        <v>215</v>
      </c>
      <c r="AH63" s="41" t="s">
        <v>227</v>
      </c>
      <c r="AI63" s="41" t="s">
        <v>476</v>
      </c>
      <c r="AJ63" s="41" t="s">
        <v>220</v>
      </c>
      <c r="AK63" s="41">
        <v>0</v>
      </c>
      <c r="AL63" s="41">
        <v>0</v>
      </c>
      <c r="AM63" s="41" t="s">
        <v>479</v>
      </c>
      <c r="AN63" s="57">
        <f t="shared" si="10"/>
        <v>100</v>
      </c>
      <c r="AO63" s="58">
        <f t="shared" si="11"/>
        <v>35</v>
      </c>
      <c r="AP63" s="123" t="s">
        <v>245</v>
      </c>
    </row>
    <row r="64" spans="1:42" ht="58.5" customHeight="1">
      <c r="A64" s="147" t="s">
        <v>877</v>
      </c>
      <c r="B64" s="44" t="s">
        <v>883</v>
      </c>
      <c r="C64" s="60" t="s">
        <v>687</v>
      </c>
      <c r="D64" s="10" t="s">
        <v>754</v>
      </c>
      <c r="E64" s="41" t="s">
        <v>212</v>
      </c>
      <c r="F64" s="41" t="s">
        <v>213</v>
      </c>
      <c r="G64" s="46" t="s">
        <v>649</v>
      </c>
      <c r="H64" s="41" t="s">
        <v>211</v>
      </c>
      <c r="I64" s="41" t="s">
        <v>310</v>
      </c>
      <c r="J64" s="157" t="s">
        <v>239</v>
      </c>
      <c r="K64" s="157" t="s">
        <v>550</v>
      </c>
      <c r="L64" s="10" t="s">
        <v>806</v>
      </c>
      <c r="M64" s="42" t="s">
        <v>232</v>
      </c>
      <c r="N64" s="149" t="s">
        <v>502</v>
      </c>
      <c r="O64" s="43" t="s">
        <v>654</v>
      </c>
      <c r="P64" s="41" t="s">
        <v>658</v>
      </c>
      <c r="Q64" s="41" t="s">
        <v>211</v>
      </c>
      <c r="R64" s="41" t="s">
        <v>215</v>
      </c>
      <c r="S64" s="149" t="s">
        <v>221</v>
      </c>
      <c r="T64" s="149" t="s">
        <v>525</v>
      </c>
      <c r="U64" s="149" t="s">
        <v>211</v>
      </c>
      <c r="V64" s="149" t="s">
        <v>211</v>
      </c>
      <c r="W64" s="41" t="s">
        <v>224</v>
      </c>
      <c r="X64" s="41" t="s">
        <v>220</v>
      </c>
      <c r="Y64" s="41" t="s">
        <v>220</v>
      </c>
      <c r="Z64" s="41" t="s">
        <v>220</v>
      </c>
      <c r="AA64" s="41" t="s">
        <v>289</v>
      </c>
      <c r="AB64" s="41" t="s">
        <v>461</v>
      </c>
      <c r="AC64" s="41" t="s">
        <v>220</v>
      </c>
      <c r="AD64" s="136" t="s">
        <v>469</v>
      </c>
      <c r="AE64" s="41" t="s">
        <v>485</v>
      </c>
      <c r="AF64" s="41" t="s">
        <v>660</v>
      </c>
      <c r="AG64" s="41" t="s">
        <v>215</v>
      </c>
      <c r="AH64" s="41">
        <v>0</v>
      </c>
      <c r="AI64" s="41" t="s">
        <v>484</v>
      </c>
      <c r="AJ64" s="41" t="s">
        <v>211</v>
      </c>
      <c r="AK64" s="41">
        <v>0</v>
      </c>
      <c r="AL64" s="41">
        <v>0</v>
      </c>
      <c r="AM64" s="41">
        <v>0</v>
      </c>
      <c r="AN64" s="57">
        <f t="shared" si="10"/>
        <v>100</v>
      </c>
      <c r="AO64" s="58">
        <f t="shared" si="11"/>
        <v>35</v>
      </c>
      <c r="AP64" s="123" t="s">
        <v>245</v>
      </c>
    </row>
    <row r="65" spans="1:42" ht="58.5" customHeight="1">
      <c r="A65" s="148" t="s">
        <v>878</v>
      </c>
      <c r="B65" s="44" t="s">
        <v>874</v>
      </c>
      <c r="C65" s="60" t="s">
        <v>687</v>
      </c>
      <c r="D65" s="10" t="s">
        <v>755</v>
      </c>
      <c r="E65" s="41" t="s">
        <v>212</v>
      </c>
      <c r="F65" s="41" t="s">
        <v>213</v>
      </c>
      <c r="G65" s="46" t="s">
        <v>238</v>
      </c>
      <c r="H65" s="41" t="s">
        <v>211</v>
      </c>
      <c r="I65" s="41" t="s">
        <v>310</v>
      </c>
      <c r="J65" s="157" t="s">
        <v>215</v>
      </c>
      <c r="K65" s="157" t="s">
        <v>505</v>
      </c>
      <c r="L65" s="10" t="s">
        <v>250</v>
      </c>
      <c r="M65" s="42" t="s">
        <v>232</v>
      </c>
      <c r="N65" s="149" t="s">
        <v>664</v>
      </c>
      <c r="O65" s="43" t="s">
        <v>481</v>
      </c>
      <c r="P65" s="41" t="s">
        <v>242</v>
      </c>
      <c r="Q65" s="41" t="s">
        <v>211</v>
      </c>
      <c r="R65" s="41" t="s">
        <v>215</v>
      </c>
      <c r="S65" s="149" t="s">
        <v>302</v>
      </c>
      <c r="T65" s="149" t="s">
        <v>459</v>
      </c>
      <c r="U65" s="149" t="s">
        <v>215</v>
      </c>
      <c r="V65" s="149" t="s">
        <v>668</v>
      </c>
      <c r="W65" s="41" t="s">
        <v>473</v>
      </c>
      <c r="X65" s="41" t="s">
        <v>211</v>
      </c>
      <c r="Y65" s="41" t="s">
        <v>220</v>
      </c>
      <c r="Z65" s="41" t="s">
        <v>215</v>
      </c>
      <c r="AA65" s="41" t="s">
        <v>289</v>
      </c>
      <c r="AB65" s="41" t="s">
        <v>342</v>
      </c>
      <c r="AC65" s="41" t="s">
        <v>220</v>
      </c>
      <c r="AD65" s="136" t="s">
        <v>483</v>
      </c>
      <c r="AE65" s="41" t="s">
        <v>485</v>
      </c>
      <c r="AF65" s="41" t="s">
        <v>660</v>
      </c>
      <c r="AG65" s="41" t="s">
        <v>215</v>
      </c>
      <c r="AH65" s="41" t="s">
        <v>227</v>
      </c>
      <c r="AI65" s="41" t="s">
        <v>476</v>
      </c>
      <c r="AJ65" s="41" t="s">
        <v>220</v>
      </c>
      <c r="AK65" s="41" t="s">
        <v>477</v>
      </c>
      <c r="AL65" s="41" t="s">
        <v>478</v>
      </c>
      <c r="AM65" s="41" t="s">
        <v>479</v>
      </c>
      <c r="AN65" s="57">
        <f t="shared" si="10"/>
        <v>100</v>
      </c>
      <c r="AO65" s="58">
        <f t="shared" si="11"/>
        <v>35</v>
      </c>
      <c r="AP65" s="123" t="s">
        <v>245</v>
      </c>
    </row>
    <row r="66" spans="1:42" ht="84">
      <c r="A66" s="147" t="s">
        <v>879</v>
      </c>
      <c r="B66" s="44" t="s">
        <v>884</v>
      </c>
      <c r="C66" s="60" t="s">
        <v>687</v>
      </c>
      <c r="D66" s="10" t="s">
        <v>756</v>
      </c>
      <c r="E66" s="41" t="s">
        <v>212</v>
      </c>
      <c r="F66" s="41" t="s">
        <v>213</v>
      </c>
      <c r="G66" s="46" t="s">
        <v>649</v>
      </c>
      <c r="H66" s="41" t="s">
        <v>211</v>
      </c>
      <c r="I66" s="41" t="s">
        <v>310</v>
      </c>
      <c r="J66" s="157" t="s">
        <v>239</v>
      </c>
      <c r="K66" s="157" t="s">
        <v>550</v>
      </c>
      <c r="L66" s="10" t="s">
        <v>806</v>
      </c>
      <c r="M66" s="42" t="s">
        <v>232</v>
      </c>
      <c r="N66" s="149" t="s">
        <v>665</v>
      </c>
      <c r="O66" s="43" t="s">
        <v>654</v>
      </c>
      <c r="P66" s="41" t="s">
        <v>658</v>
      </c>
      <c r="Q66" s="41" t="s">
        <v>211</v>
      </c>
      <c r="R66" s="41" t="s">
        <v>215</v>
      </c>
      <c r="S66" s="149" t="s">
        <v>221</v>
      </c>
      <c r="T66" s="149" t="s">
        <v>525</v>
      </c>
      <c r="U66" s="149" t="s">
        <v>211</v>
      </c>
      <c r="V66" s="149" t="s">
        <v>211</v>
      </c>
      <c r="W66" s="41" t="s">
        <v>224</v>
      </c>
      <c r="X66" s="41" t="s">
        <v>220</v>
      </c>
      <c r="Y66" s="41" t="s">
        <v>220</v>
      </c>
      <c r="Z66" s="41" t="s">
        <v>220</v>
      </c>
      <c r="AA66" s="41" t="s">
        <v>289</v>
      </c>
      <c r="AB66" s="41" t="s">
        <v>461</v>
      </c>
      <c r="AC66" s="41" t="s">
        <v>220</v>
      </c>
      <c r="AD66" s="136" t="s">
        <v>469</v>
      </c>
      <c r="AE66" s="41" t="s">
        <v>485</v>
      </c>
      <c r="AF66" s="41" t="s">
        <v>660</v>
      </c>
      <c r="AG66" s="41" t="s">
        <v>215</v>
      </c>
      <c r="AH66" s="41">
        <v>0</v>
      </c>
      <c r="AI66" s="41" t="s">
        <v>484</v>
      </c>
      <c r="AJ66" s="41" t="s">
        <v>211</v>
      </c>
      <c r="AK66" s="41">
        <v>0</v>
      </c>
      <c r="AL66" s="41">
        <v>0</v>
      </c>
      <c r="AM66" s="41">
        <v>0</v>
      </c>
      <c r="AN66" s="57">
        <f t="shared" si="10"/>
        <v>100</v>
      </c>
      <c r="AO66" s="58">
        <f t="shared" si="11"/>
        <v>35</v>
      </c>
      <c r="AP66" s="123" t="s">
        <v>245</v>
      </c>
    </row>
    <row r="67" spans="1:42" ht="112">
      <c r="A67" s="147" t="s">
        <v>880</v>
      </c>
      <c r="B67" s="44" t="s">
        <v>885</v>
      </c>
      <c r="C67" s="60" t="s">
        <v>687</v>
      </c>
      <c r="D67" s="10" t="s">
        <v>757</v>
      </c>
      <c r="E67" s="41" t="s">
        <v>212</v>
      </c>
      <c r="F67" s="41" t="s">
        <v>213</v>
      </c>
      <c r="G67" s="46" t="s">
        <v>649</v>
      </c>
      <c r="H67" s="41" t="s">
        <v>211</v>
      </c>
      <c r="I67" s="41" t="s">
        <v>310</v>
      </c>
      <c r="J67" s="157" t="s">
        <v>240</v>
      </c>
      <c r="K67" s="157" t="s">
        <v>550</v>
      </c>
      <c r="L67" s="10" t="s">
        <v>806</v>
      </c>
      <c r="M67" s="42" t="s">
        <v>353</v>
      </c>
      <c r="N67" s="149" t="s">
        <v>524</v>
      </c>
      <c r="O67" s="43" t="s">
        <v>654</v>
      </c>
      <c r="P67" s="41" t="s">
        <v>242</v>
      </c>
      <c r="Q67" s="41" t="s">
        <v>211</v>
      </c>
      <c r="R67" s="41" t="s">
        <v>220</v>
      </c>
      <c r="S67" s="149" t="s">
        <v>221</v>
      </c>
      <c r="T67" s="149" t="s">
        <v>525</v>
      </c>
      <c r="U67" s="149" t="s">
        <v>211</v>
      </c>
      <c r="V67" s="149" t="s">
        <v>211</v>
      </c>
      <c r="W67" s="41" t="s">
        <v>224</v>
      </c>
      <c r="X67" s="41" t="s">
        <v>220</v>
      </c>
      <c r="Y67" s="41" t="s">
        <v>220</v>
      </c>
      <c r="Z67" s="41" t="s">
        <v>211</v>
      </c>
      <c r="AA67" s="41" t="s">
        <v>669</v>
      </c>
      <c r="AB67" s="41" t="s">
        <v>342</v>
      </c>
      <c r="AC67" s="41" t="s">
        <v>220</v>
      </c>
      <c r="AD67" s="136" t="s">
        <v>469</v>
      </c>
      <c r="AE67" s="41" t="s">
        <v>485</v>
      </c>
      <c r="AF67" s="41" t="s">
        <v>660</v>
      </c>
      <c r="AG67" s="41" t="s">
        <v>226</v>
      </c>
      <c r="AH67" s="41">
        <v>0</v>
      </c>
      <c r="AI67" s="41" t="s">
        <v>476</v>
      </c>
      <c r="AJ67" s="41" t="s">
        <v>211</v>
      </c>
      <c r="AK67" s="41">
        <v>0</v>
      </c>
      <c r="AL67" s="41">
        <v>0</v>
      </c>
      <c r="AM67" s="41">
        <v>0</v>
      </c>
      <c r="AN67" s="57">
        <f t="shared" si="10"/>
        <v>100</v>
      </c>
      <c r="AO67" s="58">
        <f t="shared" si="11"/>
        <v>35</v>
      </c>
      <c r="AP67" s="123" t="s">
        <v>245</v>
      </c>
    </row>
    <row r="68" spans="1:42" ht="98">
      <c r="A68" s="147" t="s">
        <v>889</v>
      </c>
      <c r="B68" s="44" t="s">
        <v>890</v>
      </c>
      <c r="C68" s="60" t="s">
        <v>264</v>
      </c>
      <c r="D68" s="10" t="s">
        <v>758</v>
      </c>
      <c r="E68" s="41" t="s">
        <v>212</v>
      </c>
      <c r="F68" s="41" t="s">
        <v>213</v>
      </c>
      <c r="G68" s="46" t="s">
        <v>238</v>
      </c>
      <c r="H68" s="41" t="s">
        <v>211</v>
      </c>
      <c r="I68" s="41" t="s">
        <v>310</v>
      </c>
      <c r="J68" s="157" t="s">
        <v>527</v>
      </c>
      <c r="K68" s="157" t="s">
        <v>503</v>
      </c>
      <c r="L68" s="10" t="s">
        <v>806</v>
      </c>
      <c r="M68" s="42" t="s">
        <v>353</v>
      </c>
      <c r="N68" s="149" t="s">
        <v>524</v>
      </c>
      <c r="O68" s="43" t="s">
        <v>654</v>
      </c>
      <c r="P68" s="41" t="s">
        <v>658</v>
      </c>
      <c r="Q68" s="41" t="s">
        <v>211</v>
      </c>
      <c r="R68" s="41" t="s">
        <v>211</v>
      </c>
      <c r="S68" s="149" t="s">
        <v>290</v>
      </c>
      <c r="T68" s="149" t="s">
        <v>525</v>
      </c>
      <c r="U68" s="149" t="s">
        <v>211</v>
      </c>
      <c r="V68" s="149" t="s">
        <v>531</v>
      </c>
      <c r="W68" s="41" t="s">
        <v>224</v>
      </c>
      <c r="X68" s="41" t="s">
        <v>211</v>
      </c>
      <c r="Y68" s="41" t="s">
        <v>220</v>
      </c>
      <c r="Z68" s="41" t="s">
        <v>211</v>
      </c>
      <c r="AA68" s="41" t="s">
        <v>669</v>
      </c>
      <c r="AB68" s="41" t="s">
        <v>342</v>
      </c>
      <c r="AC68" s="41" t="s">
        <v>220</v>
      </c>
      <c r="AD68" s="136" t="s">
        <v>483</v>
      </c>
      <c r="AE68" s="41" t="s">
        <v>485</v>
      </c>
      <c r="AF68" s="41" t="s">
        <v>661</v>
      </c>
      <c r="AG68" s="41" t="s">
        <v>226</v>
      </c>
      <c r="AH68" s="41" t="s">
        <v>475</v>
      </c>
      <c r="AI68" s="41" t="s">
        <v>455</v>
      </c>
      <c r="AJ68" s="41" t="s">
        <v>220</v>
      </c>
      <c r="AK68" s="41" t="s">
        <v>477</v>
      </c>
      <c r="AL68" s="41">
        <v>0</v>
      </c>
      <c r="AM68" s="41">
        <v>0</v>
      </c>
      <c r="AN68" s="57">
        <f t="shared" si="10"/>
        <v>100</v>
      </c>
      <c r="AO68" s="58">
        <f t="shared" si="11"/>
        <v>35</v>
      </c>
      <c r="AP68" s="123" t="s">
        <v>245</v>
      </c>
    </row>
    <row r="69" spans="1:42" ht="58.5" customHeight="1">
      <c r="A69" s="147" t="s">
        <v>892</v>
      </c>
      <c r="B69" s="44" t="s">
        <v>896</v>
      </c>
      <c r="C69" s="60" t="s">
        <v>897</v>
      </c>
      <c r="D69" s="10" t="s">
        <v>759</v>
      </c>
      <c r="E69" s="41" t="s">
        <v>212</v>
      </c>
      <c r="F69" s="41" t="s">
        <v>667</v>
      </c>
      <c r="G69" s="46" t="s">
        <v>649</v>
      </c>
      <c r="H69" s="41" t="s">
        <v>211</v>
      </c>
      <c r="I69" s="41" t="s">
        <v>310</v>
      </c>
      <c r="J69" s="157" t="s">
        <v>527</v>
      </c>
      <c r="K69" s="157" t="s">
        <v>482</v>
      </c>
      <c r="L69" s="10" t="s">
        <v>650</v>
      </c>
      <c r="M69" s="42" t="s">
        <v>232</v>
      </c>
      <c r="N69" s="149" t="s">
        <v>666</v>
      </c>
      <c r="O69" s="43" t="s">
        <v>653</v>
      </c>
      <c r="P69" s="41" t="s">
        <v>242</v>
      </c>
      <c r="Q69" s="41" t="s">
        <v>211</v>
      </c>
      <c r="R69" s="41" t="s">
        <v>211</v>
      </c>
      <c r="S69" s="149" t="s">
        <v>221</v>
      </c>
      <c r="T69" s="149" t="s">
        <v>525</v>
      </c>
      <c r="U69" s="149" t="s">
        <v>211</v>
      </c>
      <c r="V69" s="149" t="s">
        <v>215</v>
      </c>
      <c r="W69" s="41" t="s">
        <v>700</v>
      </c>
      <c r="X69" s="41" t="s">
        <v>220</v>
      </c>
      <c r="Y69" s="41" t="s">
        <v>220</v>
      </c>
      <c r="Z69" s="41" t="s">
        <v>211</v>
      </c>
      <c r="AA69" s="41" t="s">
        <v>215</v>
      </c>
      <c r="AB69" s="41" t="s">
        <v>342</v>
      </c>
      <c r="AC69" s="41" t="s">
        <v>211</v>
      </c>
      <c r="AD69" s="136" t="s">
        <v>934</v>
      </c>
      <c r="AE69" s="41" t="s">
        <v>670</v>
      </c>
      <c r="AF69" s="41" t="s">
        <v>659</v>
      </c>
      <c r="AG69" s="41" t="s">
        <v>215</v>
      </c>
      <c r="AH69" s="41" t="s">
        <v>475</v>
      </c>
      <c r="AI69" s="41" t="s">
        <v>305</v>
      </c>
      <c r="AJ69" s="41" t="s">
        <v>211</v>
      </c>
      <c r="AK69" s="41">
        <v>0</v>
      </c>
      <c r="AL69" s="41" t="s">
        <v>478</v>
      </c>
      <c r="AM69" s="41">
        <v>0</v>
      </c>
      <c r="AN69" s="57">
        <f t="shared" si="10"/>
        <v>100</v>
      </c>
      <c r="AO69" s="58">
        <f t="shared" si="11"/>
        <v>35</v>
      </c>
      <c r="AP69" s="123" t="s">
        <v>245</v>
      </c>
    </row>
    <row r="70" spans="1:42" s="49" customFormat="1" ht="58.5" customHeight="1">
      <c r="A70" s="147" t="s">
        <v>902</v>
      </c>
      <c r="B70" s="44" t="s">
        <v>903</v>
      </c>
      <c r="C70" s="60" t="s">
        <v>897</v>
      </c>
      <c r="D70" s="10" t="s">
        <v>760</v>
      </c>
      <c r="E70" s="41" t="s">
        <v>212</v>
      </c>
      <c r="F70" s="41" t="s">
        <v>667</v>
      </c>
      <c r="G70" s="46" t="s">
        <v>649</v>
      </c>
      <c r="H70" s="41" t="s">
        <v>211</v>
      </c>
      <c r="I70" s="41" t="s">
        <v>310</v>
      </c>
      <c r="J70" s="157" t="s">
        <v>239</v>
      </c>
      <c r="K70" s="157" t="s">
        <v>503</v>
      </c>
      <c r="L70" s="10" t="s">
        <v>650</v>
      </c>
      <c r="M70" s="42" t="s">
        <v>232</v>
      </c>
      <c r="N70" s="149" t="s">
        <v>524</v>
      </c>
      <c r="O70" s="43" t="s">
        <v>653</v>
      </c>
      <c r="P70" s="41" t="s">
        <v>657</v>
      </c>
      <c r="Q70" s="41" t="s">
        <v>211</v>
      </c>
      <c r="R70" s="41" t="s">
        <v>215</v>
      </c>
      <c r="S70" s="149" t="s">
        <v>290</v>
      </c>
      <c r="T70" s="149" t="s">
        <v>525</v>
      </c>
      <c r="U70" s="149" t="s">
        <v>211</v>
      </c>
      <c r="V70" s="149" t="s">
        <v>215</v>
      </c>
      <c r="W70" s="41" t="s">
        <v>460</v>
      </c>
      <c r="X70" s="41" t="s">
        <v>220</v>
      </c>
      <c r="Y70" s="41" t="s">
        <v>220</v>
      </c>
      <c r="Z70" s="41" t="s">
        <v>211</v>
      </c>
      <c r="AA70" s="41" t="s">
        <v>289</v>
      </c>
      <c r="AB70" s="41" t="s">
        <v>342</v>
      </c>
      <c r="AC70" s="41" t="s">
        <v>211</v>
      </c>
      <c r="AD70" s="136" t="s">
        <v>483</v>
      </c>
      <c r="AE70" s="41" t="s">
        <v>326</v>
      </c>
      <c r="AF70" s="41" t="s">
        <v>660</v>
      </c>
      <c r="AG70" s="41" t="s">
        <v>226</v>
      </c>
      <c r="AH70" s="41" t="s">
        <v>475</v>
      </c>
      <c r="AI70" s="41" t="s">
        <v>305</v>
      </c>
      <c r="AJ70" s="41" t="s">
        <v>211</v>
      </c>
      <c r="AK70" s="41">
        <v>0</v>
      </c>
      <c r="AL70" s="41">
        <v>0</v>
      </c>
      <c r="AM70" s="41">
        <v>0</v>
      </c>
      <c r="AN70" s="57">
        <f t="shared" si="10"/>
        <v>100</v>
      </c>
      <c r="AO70" s="58">
        <f t="shared" si="11"/>
        <v>35</v>
      </c>
      <c r="AP70" s="123" t="s">
        <v>245</v>
      </c>
    </row>
    <row r="71" spans="1:42" ht="56">
      <c r="A71" s="148" t="s">
        <v>894</v>
      </c>
      <c r="B71" s="44" t="s">
        <v>898</v>
      </c>
      <c r="C71" s="60" t="s">
        <v>897</v>
      </c>
      <c r="D71" s="10" t="s">
        <v>761</v>
      </c>
      <c r="E71" s="41" t="s">
        <v>212</v>
      </c>
      <c r="F71" s="41" t="s">
        <v>213</v>
      </c>
      <c r="G71" s="46" t="s">
        <v>649</v>
      </c>
      <c r="H71" s="41" t="s">
        <v>211</v>
      </c>
      <c r="I71" s="41" t="s">
        <v>215</v>
      </c>
      <c r="J71" s="157" t="s">
        <v>215</v>
      </c>
      <c r="K71" s="157" t="s">
        <v>505</v>
      </c>
      <c r="L71" s="10" t="s">
        <v>650</v>
      </c>
      <c r="M71" s="42" t="s">
        <v>232</v>
      </c>
      <c r="N71" s="149" t="s">
        <v>524</v>
      </c>
      <c r="O71" s="43" t="s">
        <v>653</v>
      </c>
      <c r="P71" s="41" t="s">
        <v>657</v>
      </c>
      <c r="Q71" s="41" t="s">
        <v>211</v>
      </c>
      <c r="R71" s="41" t="s">
        <v>211</v>
      </c>
      <c r="S71" s="149" t="s">
        <v>221</v>
      </c>
      <c r="T71" s="149" t="s">
        <v>525</v>
      </c>
      <c r="U71" s="149" t="s">
        <v>220</v>
      </c>
      <c r="V71" s="149" t="s">
        <v>220</v>
      </c>
      <c r="W71" s="41" t="s">
        <v>460</v>
      </c>
      <c r="X71" s="41" t="s">
        <v>220</v>
      </c>
      <c r="Y71" s="41" t="s">
        <v>220</v>
      </c>
      <c r="Z71" s="41" t="s">
        <v>211</v>
      </c>
      <c r="AA71" s="41" t="s">
        <v>289</v>
      </c>
      <c r="AB71" s="41" t="s">
        <v>342</v>
      </c>
      <c r="AC71" s="41" t="s">
        <v>220</v>
      </c>
      <c r="AD71" s="136" t="s">
        <v>483</v>
      </c>
      <c r="AE71" s="41" t="s">
        <v>258</v>
      </c>
      <c r="AF71" s="41" t="s">
        <v>659</v>
      </c>
      <c r="AG71" s="41" t="s">
        <v>215</v>
      </c>
      <c r="AH71" s="41">
        <v>0</v>
      </c>
      <c r="AI71" s="41" t="s">
        <v>455</v>
      </c>
      <c r="AJ71" s="41" t="s">
        <v>211</v>
      </c>
      <c r="AK71" s="41">
        <v>0</v>
      </c>
      <c r="AL71" s="41">
        <v>0</v>
      </c>
      <c r="AM71" s="41">
        <v>0</v>
      </c>
      <c r="AN71" s="57">
        <f t="shared" si="10"/>
        <v>100</v>
      </c>
      <c r="AO71" s="58">
        <f t="shared" si="11"/>
        <v>35</v>
      </c>
      <c r="AP71" s="123" t="s">
        <v>245</v>
      </c>
    </row>
    <row r="72" spans="1:42" ht="70">
      <c r="A72" s="147" t="s">
        <v>895</v>
      </c>
      <c r="B72" s="44" t="s">
        <v>899</v>
      </c>
      <c r="C72" s="60" t="s">
        <v>897</v>
      </c>
      <c r="D72" s="10" t="s">
        <v>762</v>
      </c>
      <c r="E72" s="41" t="s">
        <v>212</v>
      </c>
      <c r="F72" s="41" t="s">
        <v>213</v>
      </c>
      <c r="G72" s="46" t="s">
        <v>649</v>
      </c>
      <c r="H72" s="41" t="s">
        <v>211</v>
      </c>
      <c r="I72" s="41" t="s">
        <v>310</v>
      </c>
      <c r="J72" s="157" t="s">
        <v>215</v>
      </c>
      <c r="K72" s="157" t="s">
        <v>505</v>
      </c>
      <c r="L72" s="10" t="s">
        <v>650</v>
      </c>
      <c r="M72" s="42" t="s">
        <v>232</v>
      </c>
      <c r="N72" s="149" t="s">
        <v>524</v>
      </c>
      <c r="O72" s="43" t="s">
        <v>654</v>
      </c>
      <c r="P72" s="41" t="s">
        <v>658</v>
      </c>
      <c r="Q72" s="41" t="s">
        <v>211</v>
      </c>
      <c r="R72" s="41" t="s">
        <v>220</v>
      </c>
      <c r="S72" s="149" t="s">
        <v>290</v>
      </c>
      <c r="T72" s="149" t="s">
        <v>525</v>
      </c>
      <c r="U72" s="149" t="s">
        <v>220</v>
      </c>
      <c r="V72" s="149" t="s">
        <v>220</v>
      </c>
      <c r="W72" s="41" t="s">
        <v>460</v>
      </c>
      <c r="X72" s="41" t="s">
        <v>220</v>
      </c>
      <c r="Y72" s="41" t="s">
        <v>220</v>
      </c>
      <c r="Z72" s="41" t="s">
        <v>215</v>
      </c>
      <c r="AA72" s="41" t="s">
        <v>289</v>
      </c>
      <c r="AB72" s="41" t="s">
        <v>342</v>
      </c>
      <c r="AC72" s="41" t="s">
        <v>220</v>
      </c>
      <c r="AD72" s="136" t="s">
        <v>934</v>
      </c>
      <c r="AE72" s="41" t="s">
        <v>670</v>
      </c>
      <c r="AF72" s="41" t="s">
        <v>660</v>
      </c>
      <c r="AG72" s="41" t="s">
        <v>226</v>
      </c>
      <c r="AH72" s="41" t="s">
        <v>475</v>
      </c>
      <c r="AI72" s="41" t="s">
        <v>455</v>
      </c>
      <c r="AJ72" s="41" t="s">
        <v>211</v>
      </c>
      <c r="AK72" s="41">
        <v>0</v>
      </c>
      <c r="AL72" s="41">
        <v>0</v>
      </c>
      <c r="AM72" s="41">
        <v>0</v>
      </c>
      <c r="AN72" s="57">
        <f t="shared" si="10"/>
        <v>100</v>
      </c>
      <c r="AO72" s="58">
        <f t="shared" si="11"/>
        <v>35</v>
      </c>
      <c r="AP72" s="123" t="s">
        <v>245</v>
      </c>
    </row>
    <row r="73" spans="1:42" ht="98">
      <c r="A73" s="147" t="s">
        <v>905</v>
      </c>
      <c r="B73" s="44" t="s">
        <v>908</v>
      </c>
      <c r="C73" s="60" t="s">
        <v>897</v>
      </c>
      <c r="D73" s="10" t="s">
        <v>763</v>
      </c>
      <c r="E73" s="41" t="s">
        <v>212</v>
      </c>
      <c r="F73" s="41" t="s">
        <v>667</v>
      </c>
      <c r="G73" s="46" t="s">
        <v>225</v>
      </c>
      <c r="H73" s="41" t="s">
        <v>211</v>
      </c>
      <c r="I73" s="41" t="s">
        <v>466</v>
      </c>
      <c r="J73" s="157" t="s">
        <v>215</v>
      </c>
      <c r="K73" s="157" t="s">
        <v>505</v>
      </c>
      <c r="L73" s="10" t="s">
        <v>650</v>
      </c>
      <c r="M73" s="42" t="s">
        <v>232</v>
      </c>
      <c r="N73" s="149" t="s">
        <v>666</v>
      </c>
      <c r="O73" s="43" t="s">
        <v>654</v>
      </c>
      <c r="P73" s="41" t="s">
        <v>658</v>
      </c>
      <c r="Q73" s="41" t="s">
        <v>211</v>
      </c>
      <c r="R73" s="41" t="s">
        <v>220</v>
      </c>
      <c r="S73" s="149" t="s">
        <v>290</v>
      </c>
      <c r="T73" s="149" t="s">
        <v>525</v>
      </c>
      <c r="U73" s="149" t="s">
        <v>220</v>
      </c>
      <c r="V73" s="149" t="s">
        <v>215</v>
      </c>
      <c r="W73" s="41" t="s">
        <v>473</v>
      </c>
      <c r="X73" s="41" t="s">
        <v>220</v>
      </c>
      <c r="Y73" s="41" t="s">
        <v>220</v>
      </c>
      <c r="Z73" s="41" t="s">
        <v>215</v>
      </c>
      <c r="AA73" s="41" t="s">
        <v>289</v>
      </c>
      <c r="AB73" s="41" t="s">
        <v>461</v>
      </c>
      <c r="AC73" s="41" t="s">
        <v>220</v>
      </c>
      <c r="AD73" s="136" t="s">
        <v>934</v>
      </c>
      <c r="AE73" s="41" t="s">
        <v>485</v>
      </c>
      <c r="AF73" s="41" t="s">
        <v>660</v>
      </c>
      <c r="AG73" s="41" t="s">
        <v>215</v>
      </c>
      <c r="AH73" s="41">
        <v>0</v>
      </c>
      <c r="AI73" s="41" t="s">
        <v>455</v>
      </c>
      <c r="AJ73" s="41" t="s">
        <v>220</v>
      </c>
      <c r="AK73" s="41">
        <v>0</v>
      </c>
      <c r="AL73" s="41">
        <v>0</v>
      </c>
      <c r="AM73" s="41">
        <v>0</v>
      </c>
      <c r="AN73" s="57">
        <f t="shared" si="10"/>
        <v>100</v>
      </c>
      <c r="AO73" s="58">
        <f t="shared" si="11"/>
        <v>35</v>
      </c>
      <c r="AP73" s="123" t="s">
        <v>245</v>
      </c>
    </row>
    <row r="74" spans="1:42" ht="42">
      <c r="A74" s="147" t="s">
        <v>906</v>
      </c>
      <c r="B74" s="44" t="s">
        <v>909</v>
      </c>
      <c r="C74" s="60" t="s">
        <v>897</v>
      </c>
      <c r="D74" s="10" t="s">
        <v>764</v>
      </c>
      <c r="E74" s="41" t="s">
        <v>212</v>
      </c>
      <c r="F74" s="41" t="s">
        <v>667</v>
      </c>
      <c r="G74" s="46" t="s">
        <v>649</v>
      </c>
      <c r="H74" s="41" t="s">
        <v>211</v>
      </c>
      <c r="I74" s="41" t="s">
        <v>310</v>
      </c>
      <c r="J74" s="157" t="s">
        <v>482</v>
      </c>
      <c r="K74" s="157" t="s">
        <v>482</v>
      </c>
      <c r="L74" s="10" t="s">
        <v>806</v>
      </c>
      <c r="M74" s="42" t="s">
        <v>232</v>
      </c>
      <c r="N74" s="149" t="s">
        <v>666</v>
      </c>
      <c r="O74" s="43" t="s">
        <v>654</v>
      </c>
      <c r="P74" s="41" t="s">
        <v>242</v>
      </c>
      <c r="Q74" s="41" t="s">
        <v>211</v>
      </c>
      <c r="R74" s="41" t="s">
        <v>220</v>
      </c>
      <c r="S74" s="149" t="s">
        <v>290</v>
      </c>
      <c r="T74" s="149" t="s">
        <v>525</v>
      </c>
      <c r="U74" s="149" t="s">
        <v>211</v>
      </c>
      <c r="V74" s="149" t="s">
        <v>220</v>
      </c>
      <c r="W74" s="41" t="s">
        <v>460</v>
      </c>
      <c r="X74" s="41" t="s">
        <v>220</v>
      </c>
      <c r="Y74" s="41" t="s">
        <v>220</v>
      </c>
      <c r="Z74" s="41" t="s">
        <v>211</v>
      </c>
      <c r="AA74" s="41" t="s">
        <v>289</v>
      </c>
      <c r="AB74" s="41" t="s">
        <v>219</v>
      </c>
      <c r="AC74" s="41" t="s">
        <v>220</v>
      </c>
      <c r="AD74" s="136" t="s">
        <v>934</v>
      </c>
      <c r="AE74" s="41" t="s">
        <v>670</v>
      </c>
      <c r="AF74" s="41" t="s">
        <v>660</v>
      </c>
      <c r="AG74" s="41" t="s">
        <v>215</v>
      </c>
      <c r="AH74" s="41">
        <v>0</v>
      </c>
      <c r="AI74" s="41" t="s">
        <v>455</v>
      </c>
      <c r="AJ74" s="41" t="s">
        <v>220</v>
      </c>
      <c r="AK74" s="41">
        <v>0</v>
      </c>
      <c r="AL74" s="41">
        <v>0</v>
      </c>
      <c r="AM74" s="41" t="s">
        <v>464</v>
      </c>
      <c r="AN74" s="57">
        <f t="shared" ref="AN74:AN92" si="12">COUNTA(D74:AM74)/(COUNTA(D74:AM74)+COUNTBLANK(D74:AM74))*100</f>
        <v>100</v>
      </c>
      <c r="AO74" s="58">
        <f t="shared" ref="AO74:AO92" si="13">COUNTA(E74:AM74)</f>
        <v>35</v>
      </c>
      <c r="AP74" s="123" t="s">
        <v>245</v>
      </c>
    </row>
    <row r="75" spans="1:42" ht="56">
      <c r="A75" s="147" t="s">
        <v>907</v>
      </c>
      <c r="B75" s="44" t="s">
        <v>910</v>
      </c>
      <c r="C75" s="60" t="s">
        <v>897</v>
      </c>
      <c r="D75" s="10" t="s">
        <v>765</v>
      </c>
      <c r="E75" s="41" t="s">
        <v>212</v>
      </c>
      <c r="F75" s="41" t="s">
        <v>667</v>
      </c>
      <c r="G75" s="46" t="s">
        <v>238</v>
      </c>
      <c r="H75" s="41" t="s">
        <v>211</v>
      </c>
      <c r="I75" s="41" t="s">
        <v>310</v>
      </c>
      <c r="J75" s="157" t="s">
        <v>482</v>
      </c>
      <c r="K75" s="157" t="s">
        <v>482</v>
      </c>
      <c r="L75" s="10" t="s">
        <v>806</v>
      </c>
      <c r="M75" s="42" t="s">
        <v>232</v>
      </c>
      <c r="N75" s="149" t="s">
        <v>524</v>
      </c>
      <c r="O75" s="43" t="s">
        <v>654</v>
      </c>
      <c r="P75" s="41" t="s">
        <v>242</v>
      </c>
      <c r="Q75" s="41" t="s">
        <v>211</v>
      </c>
      <c r="R75" s="41" t="s">
        <v>211</v>
      </c>
      <c r="S75" s="149" t="s">
        <v>819</v>
      </c>
      <c r="T75" s="149" t="s">
        <v>525</v>
      </c>
      <c r="U75" s="149" t="s">
        <v>211</v>
      </c>
      <c r="V75" s="149" t="s">
        <v>211</v>
      </c>
      <c r="W75" s="41" t="s">
        <v>460</v>
      </c>
      <c r="X75" s="41" t="s">
        <v>220</v>
      </c>
      <c r="Y75" s="41" t="s">
        <v>220</v>
      </c>
      <c r="Z75" s="41" t="s">
        <v>211</v>
      </c>
      <c r="AA75" s="41" t="s">
        <v>289</v>
      </c>
      <c r="AB75" s="41" t="s">
        <v>219</v>
      </c>
      <c r="AC75" s="41" t="s">
        <v>211</v>
      </c>
      <c r="AD75" s="136" t="s">
        <v>483</v>
      </c>
      <c r="AE75" s="41" t="s">
        <v>670</v>
      </c>
      <c r="AF75" s="41" t="s">
        <v>659</v>
      </c>
      <c r="AG75" s="41" t="s">
        <v>226</v>
      </c>
      <c r="AH75" s="41" t="s">
        <v>475</v>
      </c>
      <c r="AI75" s="41" t="s">
        <v>476</v>
      </c>
      <c r="AJ75" s="41" t="s">
        <v>220</v>
      </c>
      <c r="AK75" s="41" t="s">
        <v>477</v>
      </c>
      <c r="AL75" s="41">
        <v>0</v>
      </c>
      <c r="AM75" s="41" t="s">
        <v>479</v>
      </c>
      <c r="AN75" s="57">
        <f t="shared" si="12"/>
        <v>100</v>
      </c>
      <c r="AO75" s="58">
        <f t="shared" si="13"/>
        <v>35</v>
      </c>
      <c r="AP75" s="123" t="s">
        <v>245</v>
      </c>
    </row>
    <row r="76" spans="1:42" ht="58.5" customHeight="1">
      <c r="A76" s="147" t="s">
        <v>911</v>
      </c>
      <c r="B76" s="44" t="s">
        <v>914</v>
      </c>
      <c r="C76" s="60" t="s">
        <v>897</v>
      </c>
      <c r="D76" s="10" t="s">
        <v>766</v>
      </c>
      <c r="E76" s="41" t="s">
        <v>212</v>
      </c>
      <c r="F76" s="41" t="s">
        <v>213</v>
      </c>
      <c r="G76" s="46" t="s">
        <v>225</v>
      </c>
      <c r="H76" s="41" t="s">
        <v>211</v>
      </c>
      <c r="I76" s="41" t="s">
        <v>310</v>
      </c>
      <c r="J76" s="157" t="s">
        <v>215</v>
      </c>
      <c r="K76" s="157" t="s">
        <v>505</v>
      </c>
      <c r="L76" s="10" t="s">
        <v>650</v>
      </c>
      <c r="M76" s="42" t="s">
        <v>232</v>
      </c>
      <c r="N76" s="149" t="s">
        <v>524</v>
      </c>
      <c r="O76" s="43" t="s">
        <v>481</v>
      </c>
      <c r="P76" s="41" t="s">
        <v>242</v>
      </c>
      <c r="Q76" s="41" t="s">
        <v>211</v>
      </c>
      <c r="R76" s="41" t="s">
        <v>220</v>
      </c>
      <c r="S76" s="149" t="s">
        <v>221</v>
      </c>
      <c r="T76" s="149" t="s">
        <v>525</v>
      </c>
      <c r="U76" s="149" t="s">
        <v>215</v>
      </c>
      <c r="V76" s="149" t="s">
        <v>215</v>
      </c>
      <c r="W76" s="41" t="s">
        <v>224</v>
      </c>
      <c r="X76" s="41" t="s">
        <v>220</v>
      </c>
      <c r="Y76" s="41" t="s">
        <v>220</v>
      </c>
      <c r="Z76" s="41" t="s">
        <v>220</v>
      </c>
      <c r="AA76" s="41" t="s">
        <v>289</v>
      </c>
      <c r="AB76" s="41" t="s">
        <v>342</v>
      </c>
      <c r="AC76" s="41" t="s">
        <v>220</v>
      </c>
      <c r="AD76" s="136" t="s">
        <v>469</v>
      </c>
      <c r="AE76" s="41" t="s">
        <v>258</v>
      </c>
      <c r="AF76" s="41" t="s">
        <v>660</v>
      </c>
      <c r="AG76" s="41" t="s">
        <v>215</v>
      </c>
      <c r="AH76" s="41">
        <v>0</v>
      </c>
      <c r="AI76" s="41" t="s">
        <v>455</v>
      </c>
      <c r="AJ76" s="41" t="s">
        <v>220</v>
      </c>
      <c r="AK76" s="41">
        <v>0</v>
      </c>
      <c r="AL76" s="41">
        <v>0</v>
      </c>
      <c r="AM76" s="41">
        <v>0</v>
      </c>
      <c r="AN76" s="57">
        <f t="shared" si="12"/>
        <v>100</v>
      </c>
      <c r="AO76" s="58">
        <f t="shared" si="13"/>
        <v>35</v>
      </c>
      <c r="AP76" s="123" t="s">
        <v>245</v>
      </c>
    </row>
    <row r="77" spans="1:42" s="49" customFormat="1" ht="58.5" customHeight="1">
      <c r="A77" s="147" t="s">
        <v>912</v>
      </c>
      <c r="B77" s="44" t="s">
        <v>915</v>
      </c>
      <c r="C77" s="60" t="s">
        <v>897</v>
      </c>
      <c r="D77" s="10" t="s">
        <v>767</v>
      </c>
      <c r="E77" s="41" t="s">
        <v>212</v>
      </c>
      <c r="F77" s="41" t="s">
        <v>213</v>
      </c>
      <c r="G77" s="46" t="s">
        <v>225</v>
      </c>
      <c r="H77" s="41" t="s">
        <v>211</v>
      </c>
      <c r="I77" s="41" t="s">
        <v>310</v>
      </c>
      <c r="J77" s="157" t="s">
        <v>215</v>
      </c>
      <c r="K77" s="157" t="s">
        <v>505</v>
      </c>
      <c r="L77" s="10" t="s">
        <v>650</v>
      </c>
      <c r="M77" s="42" t="s">
        <v>232</v>
      </c>
      <c r="N77" s="149" t="s">
        <v>524</v>
      </c>
      <c r="O77" s="43" t="s">
        <v>481</v>
      </c>
      <c r="P77" s="41" t="s">
        <v>242</v>
      </c>
      <c r="Q77" s="41" t="s">
        <v>211</v>
      </c>
      <c r="R77" s="41" t="s">
        <v>220</v>
      </c>
      <c r="S77" s="149" t="s">
        <v>221</v>
      </c>
      <c r="T77" s="149" t="s">
        <v>525</v>
      </c>
      <c r="U77" s="149" t="s">
        <v>215</v>
      </c>
      <c r="V77" s="149" t="s">
        <v>215</v>
      </c>
      <c r="W77" s="41" t="s">
        <v>224</v>
      </c>
      <c r="X77" s="41" t="s">
        <v>220</v>
      </c>
      <c r="Y77" s="41" t="s">
        <v>220</v>
      </c>
      <c r="Z77" s="41" t="s">
        <v>220</v>
      </c>
      <c r="AA77" s="41" t="s">
        <v>289</v>
      </c>
      <c r="AB77" s="41" t="s">
        <v>342</v>
      </c>
      <c r="AC77" s="41" t="s">
        <v>220</v>
      </c>
      <c r="AD77" s="136" t="s">
        <v>469</v>
      </c>
      <c r="AE77" s="41" t="s">
        <v>258</v>
      </c>
      <c r="AF77" s="41" t="s">
        <v>660</v>
      </c>
      <c r="AG77" s="41" t="s">
        <v>215</v>
      </c>
      <c r="AH77" s="41">
        <v>0</v>
      </c>
      <c r="AI77" s="41" t="s">
        <v>455</v>
      </c>
      <c r="AJ77" s="41" t="s">
        <v>220</v>
      </c>
      <c r="AK77" s="41">
        <v>0</v>
      </c>
      <c r="AL77" s="41">
        <v>0</v>
      </c>
      <c r="AM77" s="41">
        <v>0</v>
      </c>
      <c r="AN77" s="57">
        <f t="shared" si="12"/>
        <v>100</v>
      </c>
      <c r="AO77" s="58">
        <f t="shared" si="13"/>
        <v>35</v>
      </c>
      <c r="AP77" s="123" t="s">
        <v>245</v>
      </c>
    </row>
    <row r="78" spans="1:42" ht="56">
      <c r="A78" s="148" t="s">
        <v>913</v>
      </c>
      <c r="B78" s="44" t="s">
        <v>916</v>
      </c>
      <c r="C78" s="60" t="s">
        <v>897</v>
      </c>
      <c r="D78" s="10" t="s">
        <v>768</v>
      </c>
      <c r="E78" s="41" t="s">
        <v>212</v>
      </c>
      <c r="F78" s="41" t="s">
        <v>213</v>
      </c>
      <c r="G78" s="46" t="s">
        <v>225</v>
      </c>
      <c r="H78" s="41" t="s">
        <v>211</v>
      </c>
      <c r="I78" s="41" t="s">
        <v>310</v>
      </c>
      <c r="J78" s="157" t="s">
        <v>215</v>
      </c>
      <c r="K78" s="157" t="s">
        <v>505</v>
      </c>
      <c r="L78" s="10" t="s">
        <v>650</v>
      </c>
      <c r="M78" s="42" t="s">
        <v>232</v>
      </c>
      <c r="N78" s="149" t="s">
        <v>524</v>
      </c>
      <c r="O78" s="43" t="s">
        <v>481</v>
      </c>
      <c r="P78" s="41" t="s">
        <v>242</v>
      </c>
      <c r="Q78" s="41" t="s">
        <v>211</v>
      </c>
      <c r="R78" s="41" t="s">
        <v>220</v>
      </c>
      <c r="S78" s="149" t="s">
        <v>221</v>
      </c>
      <c r="T78" s="149" t="s">
        <v>525</v>
      </c>
      <c r="U78" s="149" t="s">
        <v>215</v>
      </c>
      <c r="V78" s="149" t="s">
        <v>215</v>
      </c>
      <c r="W78" s="41" t="s">
        <v>224</v>
      </c>
      <c r="X78" s="41" t="s">
        <v>220</v>
      </c>
      <c r="Y78" s="41" t="s">
        <v>220</v>
      </c>
      <c r="Z78" s="41" t="s">
        <v>220</v>
      </c>
      <c r="AA78" s="41" t="s">
        <v>289</v>
      </c>
      <c r="AB78" s="41" t="s">
        <v>342</v>
      </c>
      <c r="AC78" s="41" t="s">
        <v>220</v>
      </c>
      <c r="AD78" s="136" t="s">
        <v>469</v>
      </c>
      <c r="AE78" s="41" t="s">
        <v>258</v>
      </c>
      <c r="AF78" s="41" t="s">
        <v>660</v>
      </c>
      <c r="AG78" s="41" t="s">
        <v>215</v>
      </c>
      <c r="AH78" s="41">
        <v>0</v>
      </c>
      <c r="AI78" s="41" t="s">
        <v>455</v>
      </c>
      <c r="AJ78" s="41" t="s">
        <v>220</v>
      </c>
      <c r="AK78" s="41">
        <v>0</v>
      </c>
      <c r="AL78" s="41">
        <v>0</v>
      </c>
      <c r="AM78" s="41">
        <v>0</v>
      </c>
      <c r="AN78" s="57">
        <f t="shared" si="12"/>
        <v>100</v>
      </c>
      <c r="AO78" s="58">
        <f t="shared" si="13"/>
        <v>35</v>
      </c>
      <c r="AP78" s="123" t="s">
        <v>245</v>
      </c>
    </row>
    <row r="79" spans="1:42" ht="56">
      <c r="A79" s="147" t="s">
        <v>917</v>
      </c>
      <c r="B79" s="44" t="s">
        <v>920</v>
      </c>
      <c r="C79" s="60" t="s">
        <v>897</v>
      </c>
      <c r="D79" s="10" t="s">
        <v>769</v>
      </c>
      <c r="E79" s="41" t="s">
        <v>212</v>
      </c>
      <c r="F79" s="41" t="s">
        <v>213</v>
      </c>
      <c r="G79" s="46" t="s">
        <v>649</v>
      </c>
      <c r="H79" s="41" t="s">
        <v>211</v>
      </c>
      <c r="I79" s="41" t="s">
        <v>215</v>
      </c>
      <c r="J79" s="157" t="s">
        <v>215</v>
      </c>
      <c r="K79" s="157" t="s">
        <v>505</v>
      </c>
      <c r="L79" s="10" t="s">
        <v>472</v>
      </c>
      <c r="M79" s="42" t="s">
        <v>251</v>
      </c>
      <c r="N79" s="149" t="s">
        <v>502</v>
      </c>
      <c r="O79" s="43" t="s">
        <v>651</v>
      </c>
      <c r="P79" s="41" t="s">
        <v>655</v>
      </c>
      <c r="Q79" s="41" t="s">
        <v>211</v>
      </c>
      <c r="R79" s="41" t="s">
        <v>211</v>
      </c>
      <c r="S79" s="149" t="s">
        <v>819</v>
      </c>
      <c r="T79" s="149" t="s">
        <v>525</v>
      </c>
      <c r="U79" s="149" t="s">
        <v>220</v>
      </c>
      <c r="V79" s="149" t="s">
        <v>211</v>
      </c>
      <c r="W79" s="41" t="s">
        <v>224</v>
      </c>
      <c r="X79" s="41" t="s">
        <v>215</v>
      </c>
      <c r="Y79" s="41" t="s">
        <v>220</v>
      </c>
      <c r="Z79" s="41" t="s">
        <v>211</v>
      </c>
      <c r="AA79" s="41" t="s">
        <v>669</v>
      </c>
      <c r="AB79" s="41" t="s">
        <v>468</v>
      </c>
      <c r="AC79" s="41" t="s">
        <v>220</v>
      </c>
      <c r="AD79" s="136" t="s">
        <v>469</v>
      </c>
      <c r="AE79" s="41" t="s">
        <v>670</v>
      </c>
      <c r="AF79" s="41" t="s">
        <v>661</v>
      </c>
      <c r="AG79" s="41" t="s">
        <v>226</v>
      </c>
      <c r="AH79" s="41" t="s">
        <v>227</v>
      </c>
      <c r="AI79" s="41" t="s">
        <v>484</v>
      </c>
      <c r="AJ79" s="41" t="s">
        <v>211</v>
      </c>
      <c r="AK79" s="41" t="s">
        <v>470</v>
      </c>
      <c r="AL79" s="41" t="s">
        <v>508</v>
      </c>
      <c r="AM79" s="41" t="s">
        <v>509</v>
      </c>
      <c r="AN79" s="57">
        <f t="shared" si="12"/>
        <v>100</v>
      </c>
      <c r="AO79" s="58">
        <f t="shared" si="13"/>
        <v>35</v>
      </c>
      <c r="AP79" s="123" t="s">
        <v>245</v>
      </c>
    </row>
    <row r="80" spans="1:42" ht="56">
      <c r="A80" s="147" t="s">
        <v>918</v>
      </c>
      <c r="B80" s="44" t="s">
        <v>921</v>
      </c>
      <c r="C80" s="60" t="s">
        <v>897</v>
      </c>
      <c r="D80" s="10" t="s">
        <v>770</v>
      </c>
      <c r="E80" s="41" t="s">
        <v>212</v>
      </c>
      <c r="F80" s="41" t="s">
        <v>213</v>
      </c>
      <c r="G80" s="46" t="s">
        <v>225</v>
      </c>
      <c r="H80" s="41" t="s">
        <v>211</v>
      </c>
      <c r="I80" s="41" t="s">
        <v>310</v>
      </c>
      <c r="J80" s="157" t="s">
        <v>215</v>
      </c>
      <c r="K80" s="157" t="s">
        <v>505</v>
      </c>
      <c r="L80" s="10" t="s">
        <v>650</v>
      </c>
      <c r="M80" s="42" t="s">
        <v>232</v>
      </c>
      <c r="N80" s="149" t="s">
        <v>666</v>
      </c>
      <c r="O80" s="43" t="s">
        <v>653</v>
      </c>
      <c r="P80" s="41" t="s">
        <v>657</v>
      </c>
      <c r="Q80" s="41" t="s">
        <v>211</v>
      </c>
      <c r="R80" s="41" t="s">
        <v>220</v>
      </c>
      <c r="S80" s="149" t="s">
        <v>290</v>
      </c>
      <c r="T80" s="149" t="s">
        <v>525</v>
      </c>
      <c r="U80" s="149" t="s">
        <v>220</v>
      </c>
      <c r="V80" s="149" t="s">
        <v>220</v>
      </c>
      <c r="W80" s="41" t="s">
        <v>224</v>
      </c>
      <c r="X80" s="41" t="s">
        <v>220</v>
      </c>
      <c r="Y80" s="41" t="s">
        <v>220</v>
      </c>
      <c r="Z80" s="41" t="s">
        <v>220</v>
      </c>
      <c r="AA80" s="41" t="s">
        <v>289</v>
      </c>
      <c r="AB80" s="41" t="s">
        <v>219</v>
      </c>
      <c r="AC80" s="41" t="s">
        <v>220</v>
      </c>
      <c r="AD80" s="136" t="s">
        <v>483</v>
      </c>
      <c r="AE80" s="41" t="s">
        <v>485</v>
      </c>
      <c r="AF80" s="41" t="s">
        <v>661</v>
      </c>
      <c r="AG80" s="41" t="s">
        <v>226</v>
      </c>
      <c r="AH80" s="41">
        <v>0</v>
      </c>
      <c r="AI80" s="41" t="s">
        <v>484</v>
      </c>
      <c r="AJ80" s="41" t="s">
        <v>220</v>
      </c>
      <c r="AK80" s="41">
        <v>0</v>
      </c>
      <c r="AL80" s="41">
        <v>0</v>
      </c>
      <c r="AM80" s="41">
        <v>0</v>
      </c>
      <c r="AN80" s="57">
        <f t="shared" si="12"/>
        <v>100</v>
      </c>
      <c r="AO80" s="58">
        <f t="shared" si="13"/>
        <v>35</v>
      </c>
      <c r="AP80" s="123" t="s">
        <v>245</v>
      </c>
    </row>
    <row r="81" spans="1:42" ht="56">
      <c r="A81" s="147" t="s">
        <v>919</v>
      </c>
      <c r="B81" s="44" t="s">
        <v>922</v>
      </c>
      <c r="C81" s="60" t="s">
        <v>897</v>
      </c>
      <c r="D81" s="10" t="s">
        <v>771</v>
      </c>
      <c r="E81" s="41" t="s">
        <v>212</v>
      </c>
      <c r="F81" s="41" t="s">
        <v>667</v>
      </c>
      <c r="G81" s="46" t="s">
        <v>649</v>
      </c>
      <c r="H81" s="41" t="s">
        <v>211</v>
      </c>
      <c r="I81" s="41" t="s">
        <v>310</v>
      </c>
      <c r="J81" s="157" t="s">
        <v>215</v>
      </c>
      <c r="K81" s="157" t="s">
        <v>505</v>
      </c>
      <c r="L81" s="10" t="s">
        <v>352</v>
      </c>
      <c r="M81" s="42" t="s">
        <v>232</v>
      </c>
      <c r="N81" s="149" t="s">
        <v>666</v>
      </c>
      <c r="O81" s="43" t="s">
        <v>653</v>
      </c>
      <c r="P81" s="41" t="s">
        <v>655</v>
      </c>
      <c r="Q81" s="41" t="s">
        <v>211</v>
      </c>
      <c r="R81" s="41" t="s">
        <v>211</v>
      </c>
      <c r="S81" s="149" t="s">
        <v>290</v>
      </c>
      <c r="T81" s="149" t="s">
        <v>525</v>
      </c>
      <c r="U81" s="149" t="s">
        <v>220</v>
      </c>
      <c r="V81" s="149" t="s">
        <v>220</v>
      </c>
      <c r="W81" s="41" t="s">
        <v>473</v>
      </c>
      <c r="X81" s="41" t="s">
        <v>211</v>
      </c>
      <c r="Y81" s="41" t="s">
        <v>220</v>
      </c>
      <c r="Z81" s="41" t="s">
        <v>211</v>
      </c>
      <c r="AA81" s="41" t="s">
        <v>289</v>
      </c>
      <c r="AB81" s="41" t="s">
        <v>219</v>
      </c>
      <c r="AC81" s="41" t="s">
        <v>211</v>
      </c>
      <c r="AD81" s="136" t="s">
        <v>469</v>
      </c>
      <c r="AE81" s="41" t="s">
        <v>485</v>
      </c>
      <c r="AF81" s="41" t="s">
        <v>660</v>
      </c>
      <c r="AG81" s="41" t="s">
        <v>226</v>
      </c>
      <c r="AH81" s="41">
        <v>0</v>
      </c>
      <c r="AI81" s="41" t="s">
        <v>476</v>
      </c>
      <c r="AJ81" s="41" t="s">
        <v>211</v>
      </c>
      <c r="AK81" s="41">
        <v>0</v>
      </c>
      <c r="AL81" s="41">
        <v>0</v>
      </c>
      <c r="AM81" s="41">
        <v>0</v>
      </c>
      <c r="AN81" s="57">
        <f t="shared" si="12"/>
        <v>100</v>
      </c>
      <c r="AO81" s="58">
        <f t="shared" si="13"/>
        <v>35</v>
      </c>
      <c r="AP81" s="123" t="s">
        <v>245</v>
      </c>
    </row>
    <row r="82" spans="1:42" ht="28">
      <c r="A82" s="147" t="s">
        <v>926</v>
      </c>
      <c r="B82" s="44" t="s">
        <v>928</v>
      </c>
      <c r="C82" s="60" t="s">
        <v>897</v>
      </c>
      <c r="D82" s="10" t="s">
        <v>772</v>
      </c>
      <c r="E82" s="41" t="s">
        <v>212</v>
      </c>
      <c r="F82" s="41" t="s">
        <v>213</v>
      </c>
      <c r="G82" s="46" t="s">
        <v>649</v>
      </c>
      <c r="H82" s="41" t="s">
        <v>211</v>
      </c>
      <c r="I82" s="41" t="s">
        <v>215</v>
      </c>
      <c r="J82" s="157" t="s">
        <v>215</v>
      </c>
      <c r="K82" s="157" t="s">
        <v>505</v>
      </c>
      <c r="L82" s="10" t="s">
        <v>806</v>
      </c>
      <c r="M82" s="42" t="s">
        <v>232</v>
      </c>
      <c r="N82" s="149" t="s">
        <v>502</v>
      </c>
      <c r="O82" s="43" t="s">
        <v>481</v>
      </c>
      <c r="P82" s="41" t="s">
        <v>242</v>
      </c>
      <c r="Q82" s="41" t="s">
        <v>215</v>
      </c>
      <c r="R82" s="41" t="s">
        <v>220</v>
      </c>
      <c r="S82" s="149" t="s">
        <v>302</v>
      </c>
      <c r="T82" s="149" t="s">
        <v>525</v>
      </c>
      <c r="U82" s="149" t="s">
        <v>220</v>
      </c>
      <c r="V82" s="149" t="s">
        <v>220</v>
      </c>
      <c r="W82" s="41" t="s">
        <v>700</v>
      </c>
      <c r="X82" s="41" t="s">
        <v>220</v>
      </c>
      <c r="Y82" s="41" t="s">
        <v>220</v>
      </c>
      <c r="Z82" s="41" t="s">
        <v>220</v>
      </c>
      <c r="AA82" s="41" t="s">
        <v>215</v>
      </c>
      <c r="AB82" s="41" t="s">
        <v>468</v>
      </c>
      <c r="AC82" s="41" t="s">
        <v>220</v>
      </c>
      <c r="AD82" s="136" t="s">
        <v>934</v>
      </c>
      <c r="AE82" s="41" t="s">
        <v>510</v>
      </c>
      <c r="AF82" s="41" t="s">
        <v>660</v>
      </c>
      <c r="AG82" s="41" t="s">
        <v>215</v>
      </c>
      <c r="AH82" s="41" t="s">
        <v>215</v>
      </c>
      <c r="AI82" s="41" t="s">
        <v>455</v>
      </c>
      <c r="AJ82" s="41" t="s">
        <v>220</v>
      </c>
      <c r="AK82" s="41" t="s">
        <v>507</v>
      </c>
      <c r="AL82" s="41" t="s">
        <v>508</v>
      </c>
      <c r="AM82" s="41" t="s">
        <v>509</v>
      </c>
      <c r="AN82" s="57">
        <f t="shared" si="12"/>
        <v>100</v>
      </c>
      <c r="AO82" s="58">
        <f t="shared" si="13"/>
        <v>35</v>
      </c>
      <c r="AP82" s="123" t="s">
        <v>245</v>
      </c>
    </row>
    <row r="83" spans="1:42" ht="56">
      <c r="A83" s="147" t="s">
        <v>927</v>
      </c>
      <c r="B83" s="44" t="s">
        <v>929</v>
      </c>
      <c r="C83" s="60" t="s">
        <v>897</v>
      </c>
      <c r="D83" s="10" t="s">
        <v>773</v>
      </c>
      <c r="E83" s="41" t="s">
        <v>212</v>
      </c>
      <c r="F83" s="41" t="s">
        <v>213</v>
      </c>
      <c r="G83" s="46" t="s">
        <v>649</v>
      </c>
      <c r="H83" s="41" t="s">
        <v>211</v>
      </c>
      <c r="I83" s="41" t="s">
        <v>310</v>
      </c>
      <c r="J83" s="157" t="s">
        <v>215</v>
      </c>
      <c r="K83" s="157" t="s">
        <v>505</v>
      </c>
      <c r="L83" s="10" t="s">
        <v>352</v>
      </c>
      <c r="M83" s="42" t="s">
        <v>353</v>
      </c>
      <c r="N83" s="149" t="s">
        <v>524</v>
      </c>
      <c r="O83" s="43" t="s">
        <v>654</v>
      </c>
      <c r="P83" s="41" t="s">
        <v>655</v>
      </c>
      <c r="Q83" s="41" t="s">
        <v>211</v>
      </c>
      <c r="R83" s="41" t="s">
        <v>211</v>
      </c>
      <c r="S83" s="149" t="s">
        <v>290</v>
      </c>
      <c r="T83" s="149" t="s">
        <v>525</v>
      </c>
      <c r="U83" s="149" t="s">
        <v>220</v>
      </c>
      <c r="V83" s="149" t="s">
        <v>531</v>
      </c>
      <c r="W83" s="41" t="s">
        <v>224</v>
      </c>
      <c r="X83" s="41" t="s">
        <v>220</v>
      </c>
      <c r="Y83" s="41" t="s">
        <v>220</v>
      </c>
      <c r="Z83" s="41" t="s">
        <v>220</v>
      </c>
      <c r="AA83" s="41" t="s">
        <v>669</v>
      </c>
      <c r="AB83" s="41" t="s">
        <v>461</v>
      </c>
      <c r="AC83" s="41" t="s">
        <v>220</v>
      </c>
      <c r="AD83" s="136" t="s">
        <v>934</v>
      </c>
      <c r="AE83" s="41" t="s">
        <v>485</v>
      </c>
      <c r="AF83" s="41" t="s">
        <v>660</v>
      </c>
      <c r="AG83" s="41" t="s">
        <v>226</v>
      </c>
      <c r="AH83" s="41" t="s">
        <v>475</v>
      </c>
      <c r="AI83" s="41" t="s">
        <v>484</v>
      </c>
      <c r="AJ83" s="41" t="s">
        <v>220</v>
      </c>
      <c r="AK83" s="41">
        <v>0</v>
      </c>
      <c r="AL83" s="41">
        <v>0</v>
      </c>
      <c r="AM83" s="41">
        <v>0</v>
      </c>
      <c r="AN83" s="57">
        <f t="shared" si="12"/>
        <v>100</v>
      </c>
      <c r="AO83" s="58">
        <f t="shared" si="13"/>
        <v>35</v>
      </c>
      <c r="AP83" s="123" t="s">
        <v>245</v>
      </c>
    </row>
    <row r="84" spans="1:42" ht="58.5" customHeight="1">
      <c r="A84" s="148" t="s">
        <v>931</v>
      </c>
      <c r="B84" s="44" t="s">
        <v>932</v>
      </c>
      <c r="C84" s="60" t="s">
        <v>897</v>
      </c>
      <c r="D84" s="10" t="s">
        <v>774</v>
      </c>
      <c r="E84" s="41" t="s">
        <v>465</v>
      </c>
      <c r="F84" s="41" t="s">
        <v>213</v>
      </c>
      <c r="G84" s="46" t="s">
        <v>238</v>
      </c>
      <c r="H84" s="41" t="s">
        <v>220</v>
      </c>
      <c r="I84" s="41" t="s">
        <v>215</v>
      </c>
      <c r="J84" s="157" t="s">
        <v>215</v>
      </c>
      <c r="K84" s="157" t="s">
        <v>505</v>
      </c>
      <c r="L84" s="10" t="s">
        <v>806</v>
      </c>
      <c r="M84" s="42" t="s">
        <v>232</v>
      </c>
      <c r="N84" s="149" t="s">
        <v>502</v>
      </c>
      <c r="O84" s="43" t="s">
        <v>481</v>
      </c>
      <c r="P84" s="41" t="s">
        <v>242</v>
      </c>
      <c r="Q84" s="41" t="s">
        <v>211</v>
      </c>
      <c r="R84" s="41" t="s">
        <v>215</v>
      </c>
      <c r="S84" s="149" t="s">
        <v>302</v>
      </c>
      <c r="T84" s="149" t="s">
        <v>459</v>
      </c>
      <c r="U84" s="149" t="s">
        <v>220</v>
      </c>
      <c r="V84" s="149" t="s">
        <v>215</v>
      </c>
      <c r="W84" s="41" t="s">
        <v>700</v>
      </c>
      <c r="X84" s="41" t="s">
        <v>220</v>
      </c>
      <c r="Y84" s="41" t="s">
        <v>220</v>
      </c>
      <c r="Z84" s="41" t="s">
        <v>220</v>
      </c>
      <c r="AA84" s="41" t="s">
        <v>215</v>
      </c>
      <c r="AB84" s="41" t="s">
        <v>342</v>
      </c>
      <c r="AC84" s="41" t="s">
        <v>220</v>
      </c>
      <c r="AD84" s="136" t="s">
        <v>934</v>
      </c>
      <c r="AE84" s="41" t="s">
        <v>510</v>
      </c>
      <c r="AF84" s="41" t="s">
        <v>661</v>
      </c>
      <c r="AG84" s="41" t="s">
        <v>226</v>
      </c>
      <c r="AH84" s="41" t="s">
        <v>215</v>
      </c>
      <c r="AI84" s="41" t="s">
        <v>455</v>
      </c>
      <c r="AJ84" s="41" t="s">
        <v>220</v>
      </c>
      <c r="AK84" s="41" t="s">
        <v>507</v>
      </c>
      <c r="AL84" s="41" t="s">
        <v>508</v>
      </c>
      <c r="AM84" s="41" t="s">
        <v>509</v>
      </c>
      <c r="AN84" s="57">
        <f t="shared" si="12"/>
        <v>100</v>
      </c>
      <c r="AO84" s="58">
        <f t="shared" si="13"/>
        <v>35</v>
      </c>
      <c r="AP84" s="123" t="s">
        <v>245</v>
      </c>
    </row>
    <row r="85" spans="1:42" ht="58.5" customHeight="1">
      <c r="A85" s="147" t="s">
        <v>893</v>
      </c>
      <c r="B85" s="44"/>
      <c r="C85" s="60" t="s">
        <v>897</v>
      </c>
      <c r="D85" s="10" t="s">
        <v>775</v>
      </c>
      <c r="E85" s="41"/>
      <c r="F85" s="41"/>
      <c r="G85" s="46"/>
      <c r="H85" s="41"/>
      <c r="I85" s="41"/>
      <c r="J85" s="157"/>
      <c r="K85" s="157"/>
      <c r="L85" s="10"/>
      <c r="M85" s="42"/>
      <c r="N85" s="149"/>
      <c r="O85" s="43"/>
      <c r="P85" s="41"/>
      <c r="Q85" s="41"/>
      <c r="R85" s="41"/>
      <c r="S85" s="149"/>
      <c r="T85" s="149"/>
      <c r="U85" s="149"/>
      <c r="V85" s="149"/>
      <c r="W85" s="41"/>
      <c r="X85" s="41"/>
      <c r="Y85" s="41"/>
      <c r="Z85" s="41"/>
      <c r="AA85" s="41"/>
      <c r="AB85" s="41"/>
      <c r="AC85" s="41"/>
      <c r="AD85" s="136"/>
      <c r="AE85" s="41"/>
      <c r="AF85" s="41"/>
      <c r="AG85" s="41"/>
      <c r="AH85" s="41"/>
      <c r="AI85" s="41"/>
      <c r="AJ85" s="41"/>
      <c r="AK85" s="41"/>
      <c r="AL85" s="41"/>
      <c r="AM85" s="41"/>
      <c r="AN85" s="57">
        <f t="shared" si="12"/>
        <v>2.7777777777777777</v>
      </c>
      <c r="AO85" s="58">
        <f t="shared" si="13"/>
        <v>0</v>
      </c>
      <c r="AP85" s="123" t="s">
        <v>245</v>
      </c>
    </row>
    <row r="86" spans="1:42" ht="58.5" customHeight="1">
      <c r="A86" s="147"/>
      <c r="B86" s="44"/>
      <c r="C86" s="60"/>
      <c r="D86" s="10" t="s">
        <v>776</v>
      </c>
      <c r="E86" s="41"/>
      <c r="F86" s="41"/>
      <c r="G86" s="46"/>
      <c r="H86" s="41"/>
      <c r="I86" s="41"/>
      <c r="J86" s="157"/>
      <c r="K86" s="157"/>
      <c r="L86" s="10"/>
      <c r="M86" s="42"/>
      <c r="N86" s="149"/>
      <c r="O86" s="43"/>
      <c r="P86" s="41"/>
      <c r="Q86" s="41"/>
      <c r="R86" s="41"/>
      <c r="S86" s="149"/>
      <c r="T86" s="149"/>
      <c r="U86" s="149"/>
      <c r="V86" s="149"/>
      <c r="W86" s="41"/>
      <c r="X86" s="41"/>
      <c r="Y86" s="41"/>
      <c r="Z86" s="41"/>
      <c r="AA86" s="41"/>
      <c r="AB86" s="41"/>
      <c r="AC86" s="41"/>
      <c r="AD86" s="136"/>
      <c r="AE86" s="41"/>
      <c r="AF86" s="41"/>
      <c r="AG86" s="41"/>
      <c r="AH86" s="41"/>
      <c r="AI86" s="41"/>
      <c r="AJ86" s="41"/>
      <c r="AK86" s="41"/>
      <c r="AL86" s="41"/>
      <c r="AM86" s="41"/>
      <c r="AN86" s="57">
        <f t="shared" si="12"/>
        <v>2.7777777777777777</v>
      </c>
      <c r="AO86" s="58">
        <f t="shared" si="13"/>
        <v>0</v>
      </c>
      <c r="AP86" s="123" t="s">
        <v>245</v>
      </c>
    </row>
    <row r="87" spans="1:42" ht="58.5" customHeight="1">
      <c r="A87" s="147"/>
      <c r="B87" s="44"/>
      <c r="C87" s="60"/>
      <c r="D87" s="10" t="s">
        <v>777</v>
      </c>
      <c r="E87" s="41"/>
      <c r="F87" s="41"/>
      <c r="G87" s="46"/>
      <c r="H87" s="41"/>
      <c r="I87" s="41"/>
      <c r="J87" s="157"/>
      <c r="K87" s="157"/>
      <c r="L87" s="10"/>
      <c r="M87" s="42"/>
      <c r="N87" s="149"/>
      <c r="O87" s="43"/>
      <c r="P87" s="41"/>
      <c r="Q87" s="41"/>
      <c r="R87" s="41"/>
      <c r="S87" s="149"/>
      <c r="T87" s="149"/>
      <c r="U87" s="149"/>
      <c r="V87" s="149"/>
      <c r="W87" s="41"/>
      <c r="X87" s="41"/>
      <c r="Y87" s="41"/>
      <c r="Z87" s="41"/>
      <c r="AA87" s="41"/>
      <c r="AB87" s="41"/>
      <c r="AC87" s="41"/>
      <c r="AD87" s="136"/>
      <c r="AE87" s="41"/>
      <c r="AF87" s="41"/>
      <c r="AG87" s="41"/>
      <c r="AH87" s="41"/>
      <c r="AI87" s="41"/>
      <c r="AJ87" s="41"/>
      <c r="AK87" s="41"/>
      <c r="AL87" s="41"/>
      <c r="AM87" s="41"/>
      <c r="AN87" s="57">
        <f t="shared" si="12"/>
        <v>2.7777777777777777</v>
      </c>
      <c r="AO87" s="58">
        <f t="shared" si="13"/>
        <v>0</v>
      </c>
      <c r="AP87" s="123" t="s">
        <v>245</v>
      </c>
    </row>
    <row r="88" spans="1:42" ht="58.5" customHeight="1">
      <c r="A88" s="147"/>
      <c r="B88" s="44"/>
      <c r="C88" s="60"/>
      <c r="D88" s="10" t="s">
        <v>778</v>
      </c>
      <c r="E88" s="41"/>
      <c r="F88" s="41"/>
      <c r="G88" s="46"/>
      <c r="H88" s="41"/>
      <c r="I88" s="41"/>
      <c r="J88" s="157"/>
      <c r="K88" s="157"/>
      <c r="L88" s="10"/>
      <c r="M88" s="42"/>
      <c r="N88" s="149"/>
      <c r="O88" s="43"/>
      <c r="P88" s="41"/>
      <c r="Q88" s="41"/>
      <c r="R88" s="41"/>
      <c r="S88" s="149"/>
      <c r="T88" s="149"/>
      <c r="U88" s="149"/>
      <c r="V88" s="149"/>
      <c r="W88" s="41"/>
      <c r="X88" s="41"/>
      <c r="Y88" s="41"/>
      <c r="Z88" s="41"/>
      <c r="AA88" s="41"/>
      <c r="AB88" s="41"/>
      <c r="AC88" s="41"/>
      <c r="AD88" s="136"/>
      <c r="AE88" s="41"/>
      <c r="AF88" s="41"/>
      <c r="AG88" s="41"/>
      <c r="AH88" s="41"/>
      <c r="AI88" s="41"/>
      <c r="AJ88" s="41"/>
      <c r="AK88" s="41"/>
      <c r="AL88" s="41"/>
      <c r="AM88" s="41"/>
      <c r="AN88" s="57">
        <f t="shared" si="12"/>
        <v>2.7777777777777777</v>
      </c>
      <c r="AO88" s="58">
        <f t="shared" si="13"/>
        <v>0</v>
      </c>
      <c r="AP88" s="123" t="s">
        <v>245</v>
      </c>
    </row>
    <row r="89" spans="1:42" s="49" customFormat="1" ht="58.5" customHeight="1">
      <c r="A89" s="147"/>
      <c r="B89" s="10"/>
      <c r="C89" s="60"/>
      <c r="D89" s="10" t="s">
        <v>779</v>
      </c>
      <c r="E89" s="41"/>
      <c r="F89" s="41"/>
      <c r="G89" s="46"/>
      <c r="H89" s="41"/>
      <c r="I89" s="41"/>
      <c r="J89" s="157"/>
      <c r="K89" s="157"/>
      <c r="L89" s="10"/>
      <c r="M89" s="42"/>
      <c r="N89" s="149"/>
      <c r="O89" s="43"/>
      <c r="P89" s="41"/>
      <c r="Q89" s="41"/>
      <c r="R89" s="41"/>
      <c r="S89" s="149"/>
      <c r="T89" s="149"/>
      <c r="U89" s="149"/>
      <c r="V89" s="149"/>
      <c r="W89" s="41"/>
      <c r="X89" s="41"/>
      <c r="Y89" s="41"/>
      <c r="Z89" s="41"/>
      <c r="AA89" s="41"/>
      <c r="AB89" s="41"/>
      <c r="AC89" s="41"/>
      <c r="AD89" s="136"/>
      <c r="AE89" s="41"/>
      <c r="AF89" s="41"/>
      <c r="AG89" s="41"/>
      <c r="AH89" s="41"/>
      <c r="AI89" s="41"/>
      <c r="AJ89" s="41"/>
      <c r="AK89" s="41"/>
      <c r="AL89" s="41"/>
      <c r="AM89" s="41"/>
      <c r="AN89" s="57">
        <f t="shared" si="12"/>
        <v>2.7777777777777777</v>
      </c>
      <c r="AO89" s="58">
        <f t="shared" si="13"/>
        <v>0</v>
      </c>
      <c r="AP89" s="123" t="s">
        <v>245</v>
      </c>
    </row>
    <row r="90" spans="1:42" ht="14.5">
      <c r="A90" s="148"/>
      <c r="B90" s="44"/>
      <c r="C90" s="60"/>
      <c r="D90" s="10" t="s">
        <v>780</v>
      </c>
      <c r="E90" s="41"/>
      <c r="F90" s="41"/>
      <c r="G90" s="46"/>
      <c r="H90" s="41"/>
      <c r="I90" s="41"/>
      <c r="J90" s="157"/>
      <c r="K90" s="157"/>
      <c r="L90" s="10"/>
      <c r="M90" s="42"/>
      <c r="N90" s="149"/>
      <c r="O90" s="43"/>
      <c r="P90" s="41"/>
      <c r="Q90" s="41"/>
      <c r="R90" s="41"/>
      <c r="S90" s="149"/>
      <c r="T90" s="149"/>
      <c r="U90" s="149"/>
      <c r="V90" s="149"/>
      <c r="W90" s="41"/>
      <c r="X90" s="41"/>
      <c r="Y90" s="41"/>
      <c r="Z90" s="41"/>
      <c r="AA90" s="41"/>
      <c r="AB90" s="41"/>
      <c r="AC90" s="41"/>
      <c r="AD90" s="136"/>
      <c r="AE90" s="41"/>
      <c r="AF90" s="41"/>
      <c r="AG90" s="41"/>
      <c r="AH90" s="41"/>
      <c r="AI90" s="41"/>
      <c r="AJ90" s="41"/>
      <c r="AK90" s="41"/>
      <c r="AL90" s="41"/>
      <c r="AM90" s="41"/>
      <c r="AN90" s="57">
        <f t="shared" si="12"/>
        <v>2.7777777777777777</v>
      </c>
      <c r="AO90" s="58">
        <f t="shared" si="13"/>
        <v>0</v>
      </c>
      <c r="AP90" s="123" t="s">
        <v>245</v>
      </c>
    </row>
    <row r="91" spans="1:42" ht="14.5">
      <c r="A91" s="147"/>
      <c r="B91" s="44"/>
      <c r="C91" s="60"/>
      <c r="D91" s="10" t="s">
        <v>781</v>
      </c>
      <c r="E91" s="41"/>
      <c r="F91" s="41"/>
      <c r="G91" s="46"/>
      <c r="H91" s="41"/>
      <c r="I91" s="41"/>
      <c r="J91" s="157"/>
      <c r="K91" s="157"/>
      <c r="L91" s="10"/>
      <c r="M91" s="42"/>
      <c r="N91" s="149"/>
      <c r="O91" s="43"/>
      <c r="P91" s="41"/>
      <c r="Q91" s="41"/>
      <c r="R91" s="41"/>
      <c r="S91" s="149"/>
      <c r="T91" s="149"/>
      <c r="U91" s="149"/>
      <c r="V91" s="149"/>
      <c r="W91" s="41"/>
      <c r="X91" s="41"/>
      <c r="Y91" s="41"/>
      <c r="Z91" s="41"/>
      <c r="AA91" s="41"/>
      <c r="AB91" s="41"/>
      <c r="AC91" s="41"/>
      <c r="AD91" s="136"/>
      <c r="AE91" s="41"/>
      <c r="AF91" s="41"/>
      <c r="AG91" s="41"/>
      <c r="AH91" s="41"/>
      <c r="AI91" s="41"/>
      <c r="AJ91" s="41"/>
      <c r="AK91" s="41"/>
      <c r="AL91" s="41"/>
      <c r="AM91" s="41"/>
      <c r="AN91" s="57">
        <f t="shared" si="12"/>
        <v>2.7777777777777777</v>
      </c>
      <c r="AO91" s="58">
        <f t="shared" si="13"/>
        <v>0</v>
      </c>
      <c r="AP91" s="123" t="s">
        <v>245</v>
      </c>
    </row>
    <row r="92" spans="1:42" ht="14.5">
      <c r="A92" s="147"/>
      <c r="B92" s="44"/>
      <c r="C92" s="60"/>
      <c r="D92" s="10" t="s">
        <v>782</v>
      </c>
      <c r="E92" s="41"/>
      <c r="F92" s="41"/>
      <c r="G92" s="46"/>
      <c r="H92" s="41"/>
      <c r="I92" s="41"/>
      <c r="J92" s="157"/>
      <c r="K92" s="157"/>
      <c r="L92" s="10"/>
      <c r="M92" s="42"/>
      <c r="N92" s="149"/>
      <c r="O92" s="43"/>
      <c r="P92" s="41"/>
      <c r="Q92" s="41"/>
      <c r="R92" s="41"/>
      <c r="S92" s="149"/>
      <c r="T92" s="149"/>
      <c r="U92" s="149"/>
      <c r="V92" s="149"/>
      <c r="W92" s="41"/>
      <c r="X92" s="41"/>
      <c r="Y92" s="41"/>
      <c r="Z92" s="41"/>
      <c r="AA92" s="41"/>
      <c r="AB92" s="41"/>
      <c r="AC92" s="41"/>
      <c r="AD92" s="136"/>
      <c r="AE92" s="41"/>
      <c r="AF92" s="41"/>
      <c r="AG92" s="41"/>
      <c r="AH92" s="41"/>
      <c r="AI92" s="41"/>
      <c r="AJ92" s="41"/>
      <c r="AK92" s="41"/>
      <c r="AL92" s="41"/>
      <c r="AM92" s="41"/>
      <c r="AN92" s="57">
        <f t="shared" si="12"/>
        <v>2.7777777777777777</v>
      </c>
      <c r="AO92" s="58">
        <f t="shared" si="13"/>
        <v>0</v>
      </c>
      <c r="AP92" s="123" t="s">
        <v>245</v>
      </c>
    </row>
    <row r="93" spans="1:42" ht="14.5">
      <c r="A93" s="147"/>
      <c r="B93" s="44"/>
      <c r="C93" s="60"/>
      <c r="D93" s="10" t="s">
        <v>783</v>
      </c>
      <c r="E93" s="41"/>
      <c r="F93" s="41"/>
      <c r="G93" s="46"/>
      <c r="H93" s="41"/>
      <c r="I93" s="41"/>
      <c r="J93" s="157"/>
      <c r="K93" s="157"/>
      <c r="L93" s="10"/>
      <c r="M93" s="42"/>
      <c r="N93" s="149"/>
      <c r="O93" s="43"/>
      <c r="P93" s="41"/>
      <c r="Q93" s="41"/>
      <c r="R93" s="41"/>
      <c r="S93" s="149"/>
      <c r="T93" s="149"/>
      <c r="U93" s="149"/>
      <c r="V93" s="149"/>
      <c r="W93" s="41"/>
      <c r="X93" s="41"/>
      <c r="Y93" s="41"/>
      <c r="Z93" s="41"/>
      <c r="AA93" s="41"/>
      <c r="AB93" s="41"/>
      <c r="AC93" s="41"/>
      <c r="AD93" s="136"/>
      <c r="AE93" s="41"/>
      <c r="AF93" s="41"/>
      <c r="AG93" s="41"/>
      <c r="AH93" s="41"/>
      <c r="AI93" s="41"/>
      <c r="AJ93" s="41"/>
      <c r="AK93" s="41"/>
      <c r="AL93" s="41"/>
      <c r="AM93" s="41"/>
      <c r="AN93" s="57">
        <f t="shared" ref="AN93:AN94" si="14">COUNTA(D93:AM93)/(COUNTA(D93:AM93)+COUNTBLANK(D93:AM93))*100</f>
        <v>2.7777777777777777</v>
      </c>
      <c r="AO93" s="58">
        <f t="shared" ref="AO93:AO94" si="15">COUNTA(E93:AM93)</f>
        <v>0</v>
      </c>
      <c r="AP93" s="123" t="s">
        <v>245</v>
      </c>
    </row>
    <row r="94" spans="1:42" ht="14.5">
      <c r="A94" s="147"/>
      <c r="B94" s="44"/>
      <c r="C94" s="60"/>
      <c r="D94" s="10" t="s">
        <v>784</v>
      </c>
      <c r="E94" s="41"/>
      <c r="F94" s="41"/>
      <c r="G94" s="46"/>
      <c r="H94" s="41"/>
      <c r="I94" s="41"/>
      <c r="J94" s="157"/>
      <c r="K94" s="157"/>
      <c r="L94" s="10"/>
      <c r="M94" s="42"/>
      <c r="N94" s="149"/>
      <c r="O94" s="43"/>
      <c r="P94" s="41"/>
      <c r="Q94" s="41"/>
      <c r="R94" s="41"/>
      <c r="S94" s="149"/>
      <c r="T94" s="149"/>
      <c r="U94" s="149"/>
      <c r="V94" s="149"/>
      <c r="W94" s="41"/>
      <c r="X94" s="41"/>
      <c r="Y94" s="41"/>
      <c r="Z94" s="41"/>
      <c r="AA94" s="41"/>
      <c r="AB94" s="41"/>
      <c r="AC94" s="41"/>
      <c r="AD94" s="136"/>
      <c r="AE94" s="41"/>
      <c r="AF94" s="41"/>
      <c r="AG94" s="41"/>
      <c r="AH94" s="41"/>
      <c r="AI94" s="41"/>
      <c r="AJ94" s="41"/>
      <c r="AK94" s="41"/>
      <c r="AL94" s="41"/>
      <c r="AM94" s="41"/>
      <c r="AN94" s="57">
        <f t="shared" si="14"/>
        <v>2.7777777777777777</v>
      </c>
      <c r="AO94" s="58">
        <f t="shared" si="15"/>
        <v>0</v>
      </c>
      <c r="AP94" s="123" t="s">
        <v>245</v>
      </c>
    </row>
    <row r="95" spans="1:42" ht="14.5">
      <c r="A95" s="147"/>
      <c r="B95" s="44"/>
      <c r="C95" s="60"/>
      <c r="D95" s="10"/>
      <c r="E95" s="68"/>
      <c r="F95" s="69"/>
      <c r="G95" s="46"/>
      <c r="H95" s="69"/>
      <c r="I95" s="41"/>
      <c r="J95" s="155"/>
      <c r="K95" s="156"/>
      <c r="L95" s="10"/>
      <c r="M95" s="139"/>
      <c r="N95" s="149"/>
      <c r="O95" s="48"/>
      <c r="P95" s="41"/>
      <c r="Q95" s="41"/>
      <c r="R95" s="41"/>
      <c r="S95" s="149"/>
      <c r="T95" s="149"/>
      <c r="U95" s="149"/>
      <c r="V95" s="149"/>
      <c r="W95" s="41"/>
      <c r="X95" s="41"/>
      <c r="Y95" s="41"/>
      <c r="Z95" s="41"/>
      <c r="AA95" s="41"/>
      <c r="AB95" s="41"/>
      <c r="AC95" s="41"/>
      <c r="AD95" s="138"/>
      <c r="AE95" s="41"/>
      <c r="AF95" s="41"/>
      <c r="AG95" s="41"/>
      <c r="AH95" s="41"/>
      <c r="AI95" s="41"/>
      <c r="AJ95" s="41"/>
      <c r="AK95" s="41"/>
      <c r="AL95" s="137"/>
      <c r="AM95" s="41"/>
      <c r="AN95" s="57">
        <f>COUNTA(D95:AM95)/(COUNTA(D95:AM95)+COUNTBLANK(D95:AM95))*100</f>
        <v>0</v>
      </c>
      <c r="AO95" s="58">
        <f>COUNTA(E95:AM95)</f>
        <v>0</v>
      </c>
      <c r="AP95" s="123"/>
    </row>
  </sheetData>
  <phoneticPr fontId="44" type="noConversion"/>
  <conditionalFormatting sqref="D4:D5">
    <cfRule type="cellIs" dxfId="6" priority="33" stopIfTrue="1" operator="equal">
      <formula>"NA - Data Not Available"</formula>
    </cfRule>
  </conditionalFormatting>
  <conditionalFormatting sqref="D7:D95">
    <cfRule type="cellIs" dxfId="5" priority="14" stopIfTrue="1" operator="equal">
      <formula>"NA - Data Not Available"</formula>
    </cfRule>
  </conditionalFormatting>
  <dataValidations count="18">
    <dataValidation type="list" allowBlank="1" showInputMessage="1" showErrorMessage="1" sqref="G95 I95" xr:uid="{00000000-0002-0000-0900-000001000000}">
      <formula1>"NA, Easy to use, somewhat difficultto use,Very complex to use"</formula1>
    </dataValidation>
    <dataValidation type="list" allowBlank="1" showInputMessage="1" showErrorMessage="1" sqref="N95:Q95" xr:uid="{00000000-0002-0000-0900-000002000000}">
      <formula1>INDIRECT("ArcType[Name]")</formula1>
    </dataValidation>
    <dataValidation type="list" allowBlank="1" showInputMessage="1" showErrorMessage="1" sqref="W95:Z95 AJ95 Q95 U95 AC95 AE95" xr:uid="{00000000-0002-0000-0900-000003000000}">
      <formula1>"Yes,No"</formula1>
    </dataValidation>
    <dataValidation type="list" allowBlank="1" showInputMessage="1" showErrorMessage="1" sqref="G95:I95" xr:uid="{00000000-0002-0000-0900-000004000000}">
      <formula1>"High, Medium, Low"</formula1>
    </dataValidation>
    <dataValidation type="list" allowBlank="1" showInputMessage="1" showErrorMessage="1" sqref="W95:Z95" xr:uid="{00000000-0002-0000-0900-000005000000}">
      <formula1>"Logging/Alert/Event File,Interactive, Logging, Alerts, Event File, None"</formula1>
    </dataValidation>
    <dataValidation type="list" allowBlank="1" showInputMessage="1" sqref="H95" xr:uid="{00000000-0002-0000-0900-000007000000}">
      <formula1>"Yes,No, NA"</formula1>
    </dataValidation>
    <dataValidation type="list" allowBlank="1" showInputMessage="1" sqref="Q95 Z95 X95" xr:uid="{00000000-0002-0000-0900-000008000000}">
      <formula1>"Yes,No"</formula1>
    </dataValidation>
    <dataValidation type="list" allowBlank="1" showInputMessage="1" showErrorMessage="1" sqref="AG95" xr:uid="{00000000-0002-0000-0900-000009000000}">
      <formula1>"NA, Reporting readily available, needs configuration to generate new report, Cannot generate or add new reports"</formula1>
    </dataValidation>
    <dataValidation allowBlank="1" showInputMessage="1" sqref="O95:Q95" xr:uid="{00000000-0002-0000-0900-00000A000000}"/>
    <dataValidation type="list" allowBlank="1" showInputMessage="1" sqref="AF95" xr:uid="{00000000-0002-0000-0900-00000B000000}">
      <formula1>"Highly Satisfied, Satisfied,Not Satisfied"</formula1>
    </dataValidation>
    <dataValidation type="list" allowBlank="1" showInputMessage="1" showErrorMessage="1" sqref="V95" xr:uid="{00000000-0002-0000-0900-00000C000000}">
      <formula1>"Yes,No (Supporting Documents are available such as Business Blueprint, FSD), No SDP service Package available but other supporting documents available can't verify"</formula1>
    </dataValidation>
    <dataValidation type="list" allowBlank="1" showInputMessage="1" showErrorMessage="1" sqref="T95" xr:uid="{00000000-0002-0000-0900-00000D000000}">
      <formula1>INDIRECT("TA[Name]")</formula1>
    </dataValidation>
    <dataValidation type="list" allowBlank="1" showInputMessage="1" showErrorMessage="1" sqref="S95" xr:uid="{00000000-0002-0000-0900-00000E000000}">
      <formula1>INDIRECT("Auth[Name]")</formula1>
    </dataValidation>
    <dataValidation type="list" allowBlank="1" showInputMessage="1" showErrorMessage="1" sqref="AB95" xr:uid="{00000000-0002-0000-0900-00000F000000}">
      <formula1>INDIRECT("AccessType[Name]")</formula1>
    </dataValidation>
    <dataValidation type="list" allowBlank="1" showInputMessage="1" showErrorMessage="1" sqref="AA95" xr:uid="{00000000-0002-0000-0900-000010000000}">
      <formula1>INDIRECT("AppType[Name]")</formula1>
    </dataValidation>
    <dataValidation type="list" allowBlank="1" showInputMessage="1" sqref="Z95" xr:uid="{00000000-0002-0000-0900-000013000000}">
      <formula1>"Logging/Alert/Event File,Interactive, Logging, Alerts, Event File, None"</formula1>
    </dataValidation>
    <dataValidation allowBlank="1" showInputMessage="1" showErrorMessage="1" promptTitle="Warning" prompt="This is an autogenrated field, please do not update or delete this column" sqref="D4:D95" xr:uid="{00000000-0002-0000-0900-000011000000}"/>
    <dataValidation allowBlank="1" showErrorMessage="1" errorTitle="Application status" error="Status shouldn't be empty and should be picked from dropdown list (Pipeline,Live,In Dev,Retired)" promptTitle="Application Status" prompt="Status should be picked from dropdown list (Pipeline,Live,In Dev,Retired)" sqref="D3:D95" xr:uid="{00000000-0002-0000-0900-000012000000}"/>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5">
        <x14:dataValidation type="list" allowBlank="1" showInputMessage="1" showErrorMessage="1" xr:uid="{00000000-0002-0000-0900-000014000000}">
          <x14:formula1>
            <xm:f>Scale!$G$3:$G$7</xm:f>
          </x14:formula1>
          <xm:sqref>L4:L94</xm:sqref>
        </x14:dataValidation>
        <x14:dataValidation type="list" allowBlank="1" showInputMessage="1" showErrorMessage="1" xr:uid="{7F1A5697-021D-4424-9ABB-44F1BBEEDF97}">
          <x14:formula1>
            <xm:f>Scale!$J$3:$J$7</xm:f>
          </x14:formula1>
          <xm:sqref>O4:O94</xm:sqref>
        </x14:dataValidation>
        <x14:dataValidation type="list" allowBlank="1" showInputMessage="1" showErrorMessage="1" xr:uid="{10B57BF8-FD44-4BBE-BF2F-49188D7A6B90}">
          <x14:formula1>
            <xm:f>Scale!$K$3:$K$7</xm:f>
          </x14:formula1>
          <xm:sqref>P4:P94</xm:sqref>
        </x14:dataValidation>
        <x14:dataValidation type="list" allowBlank="1" showInputMessage="1" showErrorMessage="1" xr:uid="{15B64AE8-CDA3-407B-92CF-26817C007B0E}">
          <x14:formula1>
            <xm:f>Scale!$AB$3:$AB$7</xm:f>
          </x14:formula1>
          <xm:sqref>AF4:AF94</xm:sqref>
        </x14:dataValidation>
        <x14:dataValidation type="list" allowBlank="1" showInputMessage="1" showErrorMessage="1" xr:uid="{3214AEEF-4A4B-43D2-9A41-10A446EB2F67}">
          <x14:formula1>
            <xm:f>Scale!$I$3:$I$7</xm:f>
          </x14:formula1>
          <xm:sqref>N4:N94</xm:sqref>
        </x14:dataValidation>
        <x14:dataValidation type="list" allowBlank="1" showInputMessage="1" showErrorMessage="1" xr:uid="{38EB92CF-B99F-4FB5-BD40-6A98775D9059}">
          <x14:formula1>
            <xm:f>Scale!$D$3:$D$7</xm:f>
          </x14:formula1>
          <xm:sqref>G4:G94</xm:sqref>
        </x14:dataValidation>
        <x14:dataValidation type="list" allowBlank="1" showInputMessage="1" showErrorMessage="1" xr:uid="{1BA625AE-132D-4ED3-89E3-604826ACD320}">
          <x14:formula1>
            <xm:f>Scale!$B$3:$B$7</xm:f>
          </x14:formula1>
          <xm:sqref>E4:E94</xm:sqref>
        </x14:dataValidation>
        <x14:dataValidation type="list" allowBlank="1" showInputMessage="1" showErrorMessage="1" xr:uid="{AEE3DD49-6563-44DD-AA38-5687CC1EFF55}">
          <x14:formula1>
            <xm:f>Scale!$AG$3:$AG$7</xm:f>
          </x14:formula1>
          <xm:sqref>AK4:AK94</xm:sqref>
        </x14:dataValidation>
        <x14:dataValidation type="list" allowBlank="1" showInputMessage="1" showErrorMessage="1" xr:uid="{2E3B98B3-8A48-41EB-ADF0-E646A95B9EEA}">
          <x14:formula1>
            <xm:f>Scale!$AH$3:$AH$7</xm:f>
          </x14:formula1>
          <xm:sqref>AL4:AL94</xm:sqref>
        </x14:dataValidation>
        <x14:dataValidation type="list" allowBlank="1" showInputMessage="1" showErrorMessage="1" xr:uid="{F97184AB-E811-4CE7-ADC1-DCAC3ED84E28}">
          <x14:formula1>
            <xm:f>Scale!$AI$3:$AI$7</xm:f>
          </x14:formula1>
          <xm:sqref>AM4:AM94</xm:sqref>
        </x14:dataValidation>
        <x14:dataValidation type="list" allowBlank="1" showInputMessage="1" showErrorMessage="1" xr:uid="{D319E9FE-7B73-498A-A63F-6768209DC2F6}">
          <x14:formula1>
            <xm:f>Scale!$C$3:$C$7</xm:f>
          </x14:formula1>
          <xm:sqref>F4:F94</xm:sqref>
        </x14:dataValidation>
        <x14:dataValidation type="list" allowBlank="1" showInputMessage="1" showErrorMessage="1" xr:uid="{F4CC4BCA-0C80-4969-A927-2CED044E2A8E}">
          <x14:formula1>
            <xm:f>Scale!$E$3:$E$7</xm:f>
          </x14:formula1>
          <xm:sqref>H4:H94</xm:sqref>
        </x14:dataValidation>
        <x14:dataValidation type="list" allowBlank="1" showInputMessage="1" showErrorMessage="1" xr:uid="{49C0BEC7-416B-4CF6-A6FF-C151478ECE65}">
          <x14:formula1>
            <xm:f>Scale!$P$3:$P$7</xm:f>
          </x14:formula1>
          <xm:sqref>K37 J4:J94</xm:sqref>
        </x14:dataValidation>
        <x14:dataValidation type="list" allowBlank="1" showInputMessage="1" showErrorMessage="1" xr:uid="{97E04641-3043-4B69-B3F0-1040100FFF05}">
          <x14:formula1>
            <xm:f>Scale!$Q$3:$Q$7</xm:f>
          </x14:formula1>
          <xm:sqref>K4:K36 K38:K94</xm:sqref>
        </x14:dataValidation>
        <x14:dataValidation type="list" allowBlank="1" showInputMessage="1" showErrorMessage="1" xr:uid="{E7A63AD6-A635-450B-8203-7E454E0608F8}">
          <x14:formula1>
            <xm:f>Scale!$H$3:$H$7</xm:f>
          </x14:formula1>
          <xm:sqref>M4:M94</xm:sqref>
        </x14:dataValidation>
        <x14:dataValidation type="list" allowBlank="1" showInputMessage="1" showErrorMessage="1" xr:uid="{D57DEDEA-1AAB-4B24-8374-20DE69335C24}">
          <x14:formula1>
            <xm:f>Scale!$L$3:$L$7</xm:f>
          </x14:formula1>
          <xm:sqref>Q4:Q94</xm:sqref>
        </x14:dataValidation>
        <x14:dataValidation type="list" allowBlank="1" showInputMessage="1" showErrorMessage="1" xr:uid="{30D886FE-4E10-43C8-BFB2-59EE43633332}">
          <x14:formula1>
            <xm:f>Scale!$M$3:$M$7</xm:f>
          </x14:formula1>
          <xm:sqref>R4:R94</xm:sqref>
        </x14:dataValidation>
        <x14:dataValidation type="list" allowBlank="1" showInputMessage="1" showErrorMessage="1" xr:uid="{BD314678-B9DB-4100-BAE0-23F31F3A2933}">
          <x14:formula1>
            <xm:f>Scale!$N$3:$N$7</xm:f>
          </x14:formula1>
          <xm:sqref>S4:S94</xm:sqref>
        </x14:dataValidation>
        <x14:dataValidation type="list" allowBlank="1" showInputMessage="1" showErrorMessage="1" xr:uid="{A8BFA629-8551-4F4C-98F2-D66DC450CBEB}">
          <x14:formula1>
            <xm:f>Scale!$O$3:$O$7</xm:f>
          </x14:formula1>
          <xm:sqref>T4:T94</xm:sqref>
        </x14:dataValidation>
        <x14:dataValidation type="list" allowBlank="1" showInputMessage="1" showErrorMessage="1" xr:uid="{853AD8E5-6883-4281-8E5C-F0860176365A}">
          <x14:formula1>
            <xm:f>Scale!$R$3:$R$7</xm:f>
          </x14:formula1>
          <xm:sqref>U4:U94</xm:sqref>
        </x14:dataValidation>
        <x14:dataValidation type="list" allowBlank="1" showInputMessage="1" showErrorMessage="1" xr:uid="{C7A19E1F-DA23-4C0E-80E9-457D8B8D935A}">
          <x14:formula1>
            <xm:f>Scale!$S$3:$S$7</xm:f>
          </x14:formula1>
          <xm:sqref>V4:V94</xm:sqref>
        </x14:dataValidation>
        <x14:dataValidation type="list" allowBlank="1" showInputMessage="1" showErrorMessage="1" xr:uid="{4BB5E8E1-EDE4-410C-95D4-19EAFAD31DA1}">
          <x14:formula1>
            <xm:f>Scale!$T$3:$T$7</xm:f>
          </x14:formula1>
          <xm:sqref>W4:W94</xm:sqref>
        </x14:dataValidation>
        <x14:dataValidation type="list" allowBlank="1" showInputMessage="1" showErrorMessage="1" xr:uid="{4E91C1D0-8BD9-4367-B4C2-1869FDC51A5C}">
          <x14:formula1>
            <xm:f>Scale!$U$3:$U$7</xm:f>
          </x14:formula1>
          <xm:sqref>X4:X94</xm:sqref>
        </x14:dataValidation>
        <x14:dataValidation type="list" allowBlank="1" showInputMessage="1" showErrorMessage="1" xr:uid="{FB6796CE-7D82-492E-9FEC-A372028F3B85}">
          <x14:formula1>
            <xm:f>Scale!$V$3:$V$7</xm:f>
          </x14:formula1>
          <xm:sqref>Y4:Y94</xm:sqref>
        </x14:dataValidation>
        <x14:dataValidation type="list" allowBlank="1" showInputMessage="1" xr:uid="{A0946235-D3C2-4379-983E-1B2847639AA0}">
          <x14:formula1>
            <xm:f>Scale!$W$3:$W$7</xm:f>
          </x14:formula1>
          <xm:sqref>Z4:Z94</xm:sqref>
        </x14:dataValidation>
        <x14:dataValidation type="list" allowBlank="1" showInputMessage="1" showErrorMessage="1" xr:uid="{BA5A2109-73D5-44FF-BDCD-590D9BC1DAC0}">
          <x14:formula1>
            <xm:f>Scale!$X$3:$X$7</xm:f>
          </x14:formula1>
          <xm:sqref>AA4:AA94</xm:sqref>
        </x14:dataValidation>
        <x14:dataValidation type="list" allowBlank="1" showInputMessage="1" showErrorMessage="1" xr:uid="{7A02107E-7951-4AFE-B50B-7D022B13EEB3}">
          <x14:formula1>
            <xm:f>Scale!$Y$3:$Y$7</xm:f>
          </x14:formula1>
          <xm:sqref>AB4:AB94</xm:sqref>
        </x14:dataValidation>
        <x14:dataValidation type="list" allowBlank="1" showInputMessage="1" showErrorMessage="1" xr:uid="{42EE8184-755B-4027-BB83-035424A9643D}">
          <x14:formula1>
            <xm:f>Scale!$Z$3:$Z$7</xm:f>
          </x14:formula1>
          <xm:sqref>AC4:AC94</xm:sqref>
        </x14:dataValidation>
        <x14:dataValidation type="list" allowBlank="1" showInputMessage="1" showErrorMessage="1" xr:uid="{DD28A409-0805-41EE-A6E4-64EC561AA799}">
          <x14:formula1>
            <xm:f>Scale!$AA$3:$AA$7</xm:f>
          </x14:formula1>
          <xm:sqref>AD4:AD94</xm:sqref>
        </x14:dataValidation>
        <x14:dataValidation type="list" allowBlank="1" showInputMessage="1" showErrorMessage="1" xr:uid="{D7E47746-8F9F-4021-806D-FFF43A998140}">
          <x14:formula1>
            <xm:f>Scale!$AJ$3:$AJ$7</xm:f>
          </x14:formula1>
          <xm:sqref>AE4:AE94</xm:sqref>
        </x14:dataValidation>
        <x14:dataValidation type="list" allowBlank="1" showInputMessage="1" showErrorMessage="1" xr:uid="{D4501AF2-24C7-42FE-AF89-E26A321C7F98}">
          <x14:formula1>
            <xm:f>Scale!$AC$3:$AC$7</xm:f>
          </x14:formula1>
          <xm:sqref>AG4:AG94</xm:sqref>
        </x14:dataValidation>
        <x14:dataValidation type="list" allowBlank="1" showInputMessage="1" showErrorMessage="1" xr:uid="{C91D5274-595E-4ED8-A105-9F4BC942D32F}">
          <x14:formula1>
            <xm:f>Scale!$AD$3:$AD$7</xm:f>
          </x14:formula1>
          <xm:sqref>AH4:AH94</xm:sqref>
        </x14:dataValidation>
        <x14:dataValidation type="list" allowBlank="1" showInputMessage="1" showErrorMessage="1" xr:uid="{06D76F1E-77F4-48FE-8184-C83CC899E0E7}">
          <x14:formula1>
            <xm:f>Scale!$AE$3:$AE$7</xm:f>
          </x14:formula1>
          <xm:sqref>AI4:AI94</xm:sqref>
        </x14:dataValidation>
        <x14:dataValidation type="list" allowBlank="1" showInputMessage="1" showErrorMessage="1" xr:uid="{E4E4D9CD-3ADE-4167-85F8-37E89532806C}">
          <x14:formula1>
            <xm:f>Scale!$AF$3:$AF$7</xm:f>
          </x14:formula1>
          <xm:sqref>AJ4:AJ94</xm:sqref>
        </x14:dataValidation>
        <x14:dataValidation type="list" allowBlank="1" showInputMessage="1" showErrorMessage="1" xr:uid="{BDF9C168-1DA7-47E2-8703-843A55330A17}">
          <x14:formula1>
            <xm:f>Scale!$F$3:$F$7</xm:f>
          </x14:formula1>
          <xm:sqref>I4:I94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AP95"/>
  <sheetViews>
    <sheetView zoomScale="60" zoomScaleNormal="60" workbookViewId="0">
      <pane xSplit="4" ySplit="3" topLeftCell="AJ6" activePane="bottomRight" state="frozen"/>
      <selection activeCell="F27" sqref="F27"/>
      <selection pane="topRight" activeCell="F27" sqref="F27"/>
      <selection pane="bottomLeft" activeCell="F27" sqref="F27"/>
      <selection pane="bottomRight" activeCell="AQ3" sqref="AQ3"/>
    </sheetView>
  </sheetViews>
  <sheetFormatPr defaultColWidth="22.7265625" defaultRowHeight="15.5"/>
  <cols>
    <col min="1" max="1" width="36.26953125" style="14" customWidth="1"/>
    <col min="2" max="2" width="31.26953125" style="15" customWidth="1"/>
    <col min="3" max="3" width="27.1796875" style="16" customWidth="1"/>
    <col min="4" max="4" width="17.7265625" style="13" customWidth="1"/>
    <col min="5" max="5" width="19.81640625" style="63" customWidth="1"/>
    <col min="6" max="6" width="25.7265625" style="63" customWidth="1"/>
    <col min="7" max="7" width="12" style="28" customWidth="1"/>
    <col min="8" max="8" width="18.26953125" style="66" bestFit="1" customWidth="1"/>
    <col min="9" max="9" width="24.7265625" style="66" bestFit="1" customWidth="1"/>
    <col min="10" max="10" width="19.453125" style="63" bestFit="1" customWidth="1"/>
    <col min="11" max="11" width="19" style="63" bestFit="1" customWidth="1"/>
    <col min="12" max="13" width="19.81640625" style="63" customWidth="1"/>
    <col min="14" max="14" width="15.1796875" style="28" bestFit="1" customWidth="1"/>
    <col min="15" max="15" width="14.26953125" style="66" bestFit="1" customWidth="1"/>
    <col min="16" max="16" width="14.26953125" style="66" customWidth="1"/>
    <col min="17" max="17" width="15.81640625" style="66" bestFit="1" customWidth="1"/>
    <col min="18" max="18" width="19.453125" style="13" bestFit="1" customWidth="1"/>
    <col min="19" max="19" width="13.7265625" style="63" bestFit="1" customWidth="1"/>
    <col min="20" max="20" width="15.7265625" style="63" customWidth="1"/>
    <col min="21" max="21" width="11.81640625" style="63" bestFit="1" customWidth="1"/>
    <col min="22" max="22" width="19.7265625" style="28" customWidth="1"/>
    <col min="23" max="23" width="19.54296875" style="28" customWidth="1"/>
    <col min="24" max="24" width="13" style="66" bestFit="1" customWidth="1"/>
    <col min="25" max="25" width="16.26953125" style="66" bestFit="1" customWidth="1"/>
    <col min="26" max="26" width="16.453125" style="67" bestFit="1" customWidth="1"/>
    <col min="27" max="27" width="19.453125" style="63" customWidth="1"/>
    <col min="28" max="28" width="15.81640625" style="63" bestFit="1" customWidth="1"/>
    <col min="29" max="29" width="13.81640625" style="63" bestFit="1" customWidth="1"/>
    <col min="30" max="30" width="19.54296875" style="66" customWidth="1"/>
    <col min="31" max="31" width="22.81640625" style="66" bestFit="1" customWidth="1"/>
    <col min="32" max="32" width="14.81640625" style="66" bestFit="1" customWidth="1"/>
    <col min="33" max="33" width="18.26953125" style="66" bestFit="1" customWidth="1"/>
    <col min="34" max="34" width="18.26953125" style="66" customWidth="1"/>
    <col min="35" max="35" width="20.26953125" style="66" bestFit="1" customWidth="1"/>
    <col min="36" max="39" width="20.26953125" style="66" customWidth="1"/>
    <col min="40" max="16384" width="22.7265625" style="29"/>
  </cols>
  <sheetData>
    <row r="1" spans="1:42">
      <c r="E1" s="18" t="s">
        <v>416</v>
      </c>
      <c r="F1" s="18" t="s">
        <v>417</v>
      </c>
      <c r="G1" s="18" t="s">
        <v>418</v>
      </c>
      <c r="H1" s="18" t="s">
        <v>419</v>
      </c>
      <c r="I1" s="18" t="s">
        <v>420</v>
      </c>
      <c r="J1" s="18" t="s">
        <v>513</v>
      </c>
      <c r="K1" s="18" t="s">
        <v>514</v>
      </c>
      <c r="L1" s="18" t="s">
        <v>421</v>
      </c>
      <c r="M1" s="18" t="s">
        <v>422</v>
      </c>
      <c r="N1" s="18" t="s">
        <v>423</v>
      </c>
      <c r="O1" s="18" t="s">
        <v>424</v>
      </c>
      <c r="P1" s="18" t="s">
        <v>425</v>
      </c>
      <c r="Q1" s="18" t="s">
        <v>426</v>
      </c>
      <c r="R1" s="18" t="s">
        <v>427</v>
      </c>
      <c r="S1" s="18" t="s">
        <v>428</v>
      </c>
      <c r="T1" s="18" t="s">
        <v>429</v>
      </c>
      <c r="U1" s="18" t="s">
        <v>430</v>
      </c>
      <c r="V1" s="18" t="s">
        <v>431</v>
      </c>
      <c r="W1" s="18" t="s">
        <v>432</v>
      </c>
      <c r="X1" s="18" t="s">
        <v>433</v>
      </c>
      <c r="Y1" s="18" t="s">
        <v>434</v>
      </c>
      <c r="Z1" s="18" t="s">
        <v>435</v>
      </c>
      <c r="AA1" s="18" t="s">
        <v>438</v>
      </c>
      <c r="AB1" s="18" t="s">
        <v>439</v>
      </c>
      <c r="AC1" s="18" t="s">
        <v>440</v>
      </c>
      <c r="AD1" s="24" t="s">
        <v>511</v>
      </c>
      <c r="AE1" s="24" t="s">
        <v>512</v>
      </c>
      <c r="AF1" s="24" t="s">
        <v>441</v>
      </c>
      <c r="AG1" s="24" t="s">
        <v>442</v>
      </c>
      <c r="AH1" s="24" t="s">
        <v>443</v>
      </c>
      <c r="AI1" s="24" t="s">
        <v>444</v>
      </c>
      <c r="AJ1" s="24" t="s">
        <v>445</v>
      </c>
      <c r="AK1" s="24" t="s">
        <v>446</v>
      </c>
      <c r="AL1" s="24" t="s">
        <v>447</v>
      </c>
      <c r="AM1" s="24" t="s">
        <v>448</v>
      </c>
    </row>
    <row r="2" spans="1:42" s="36" customFormat="1" ht="82.15" customHeight="1">
      <c r="A2" s="30" t="s">
        <v>3</v>
      </c>
      <c r="B2" s="30" t="s">
        <v>4</v>
      </c>
      <c r="C2" s="30" t="s">
        <v>5</v>
      </c>
      <c r="D2" s="31" t="s">
        <v>6</v>
      </c>
      <c r="E2" s="32" t="s">
        <v>104</v>
      </c>
      <c r="F2" s="32" t="s">
        <v>105</v>
      </c>
      <c r="G2" s="32" t="s">
        <v>145</v>
      </c>
      <c r="H2" s="32" t="s">
        <v>155</v>
      </c>
      <c r="I2" s="32" t="s">
        <v>156</v>
      </c>
      <c r="J2" s="32" t="s">
        <v>128</v>
      </c>
      <c r="K2" s="32" t="s">
        <v>129</v>
      </c>
      <c r="L2" s="30" t="s">
        <v>106</v>
      </c>
      <c r="M2" s="30" t="s">
        <v>107</v>
      </c>
      <c r="N2" s="32" t="s">
        <v>123</v>
      </c>
      <c r="O2" s="33" t="s">
        <v>149</v>
      </c>
      <c r="P2" s="31" t="s">
        <v>150</v>
      </c>
      <c r="Q2" s="32" t="s">
        <v>153</v>
      </c>
      <c r="R2" s="32" t="s">
        <v>108</v>
      </c>
      <c r="S2" s="32" t="s">
        <v>126</v>
      </c>
      <c r="T2" s="30" t="s">
        <v>127</v>
      </c>
      <c r="U2" s="31" t="s">
        <v>131</v>
      </c>
      <c r="V2" s="32" t="s">
        <v>141</v>
      </c>
      <c r="W2" s="32" t="s">
        <v>144</v>
      </c>
      <c r="X2" s="32" t="s">
        <v>151</v>
      </c>
      <c r="Y2" s="32" t="s">
        <v>152</v>
      </c>
      <c r="Z2" s="31" t="s">
        <v>165</v>
      </c>
      <c r="AA2" s="30" t="s">
        <v>119</v>
      </c>
      <c r="AB2" s="32" t="s">
        <v>124</v>
      </c>
      <c r="AC2" s="32" t="s">
        <v>125</v>
      </c>
      <c r="AD2" s="31" t="s">
        <v>148</v>
      </c>
      <c r="AE2" s="31" t="s">
        <v>164</v>
      </c>
      <c r="AF2" s="32" t="s">
        <v>154</v>
      </c>
      <c r="AG2" s="32" t="s">
        <v>157</v>
      </c>
      <c r="AH2" s="32" t="s">
        <v>158</v>
      </c>
      <c r="AI2" s="32" t="s">
        <v>159</v>
      </c>
      <c r="AJ2" s="32" t="s">
        <v>160</v>
      </c>
      <c r="AK2" s="31" t="s">
        <v>161</v>
      </c>
      <c r="AL2" s="31" t="s">
        <v>162</v>
      </c>
      <c r="AM2" s="31" t="s">
        <v>163</v>
      </c>
      <c r="AN2" s="34" t="s">
        <v>170</v>
      </c>
      <c r="AO2" s="35" t="s">
        <v>171</v>
      </c>
      <c r="AP2" s="35" t="s">
        <v>172</v>
      </c>
    </row>
    <row r="3" spans="1:42" s="36" customFormat="1" ht="165" customHeight="1">
      <c r="A3" s="37" t="s">
        <v>173</v>
      </c>
      <c r="B3" s="37" t="s">
        <v>174</v>
      </c>
      <c r="C3" s="37" t="s">
        <v>175</v>
      </c>
      <c r="D3" s="38" t="s">
        <v>176</v>
      </c>
      <c r="E3" s="39" t="s">
        <v>177</v>
      </c>
      <c r="F3" s="39" t="s">
        <v>178</v>
      </c>
      <c r="G3" s="38" t="s">
        <v>192</v>
      </c>
      <c r="H3" s="38" t="s">
        <v>200</v>
      </c>
      <c r="I3" s="38" t="s">
        <v>201</v>
      </c>
      <c r="J3" s="38" t="s">
        <v>187</v>
      </c>
      <c r="K3" s="38" t="s">
        <v>188</v>
      </c>
      <c r="L3" s="39" t="s">
        <v>179</v>
      </c>
      <c r="M3" s="30" t="s">
        <v>107</v>
      </c>
      <c r="N3" s="38" t="s">
        <v>182</v>
      </c>
      <c r="O3" s="38" t="s">
        <v>194</v>
      </c>
      <c r="P3" s="38" t="s">
        <v>195</v>
      </c>
      <c r="Q3" s="38" t="s">
        <v>198</v>
      </c>
      <c r="R3" s="39" t="s">
        <v>180</v>
      </c>
      <c r="S3" s="38" t="s">
        <v>185</v>
      </c>
      <c r="T3" s="38" t="s">
        <v>186</v>
      </c>
      <c r="U3" s="38" t="s">
        <v>189</v>
      </c>
      <c r="V3" s="38" t="s">
        <v>190</v>
      </c>
      <c r="W3" s="38" t="s">
        <v>191</v>
      </c>
      <c r="X3" s="38" t="s">
        <v>196</v>
      </c>
      <c r="Y3" s="38" t="s">
        <v>197</v>
      </c>
      <c r="Z3" s="38" t="s">
        <v>210</v>
      </c>
      <c r="AA3" s="38" t="s">
        <v>181</v>
      </c>
      <c r="AB3" s="38" t="s">
        <v>183</v>
      </c>
      <c r="AC3" s="38" t="s">
        <v>184</v>
      </c>
      <c r="AD3" s="38" t="s">
        <v>193</v>
      </c>
      <c r="AE3" s="38" t="s">
        <v>209</v>
      </c>
      <c r="AF3" s="38" t="s">
        <v>199</v>
      </c>
      <c r="AG3" s="38" t="s">
        <v>202</v>
      </c>
      <c r="AH3" s="38" t="s">
        <v>203</v>
      </c>
      <c r="AI3" s="38" t="s">
        <v>204</v>
      </c>
      <c r="AJ3" s="38" t="s">
        <v>205</v>
      </c>
      <c r="AK3" s="38" t="s">
        <v>206</v>
      </c>
      <c r="AL3" s="38" t="s">
        <v>207</v>
      </c>
      <c r="AM3" s="38" t="s">
        <v>208</v>
      </c>
      <c r="AN3" s="34"/>
      <c r="AO3" s="40"/>
      <c r="AP3" s="40"/>
    </row>
    <row r="4" spans="1:42" s="49" customFormat="1" ht="70">
      <c r="A4" s="50" t="s">
        <v>643</v>
      </c>
      <c r="B4" s="51" t="s">
        <v>644</v>
      </c>
      <c r="C4" s="52" t="s">
        <v>645</v>
      </c>
      <c r="D4" s="50" t="s">
        <v>9</v>
      </c>
      <c r="E4" s="53">
        <f>MATCH('App resp'!E4,Scale!$B$3:$B$7,)</f>
        <v>3</v>
      </c>
      <c r="F4" s="53">
        <f>MATCH('App resp'!F4,Scale!$C$3:$C$7,)</f>
        <v>5</v>
      </c>
      <c r="G4" s="56">
        <f>MATCH('App resp'!G4,Scale!$D$3:$D$7,)</f>
        <v>3</v>
      </c>
      <c r="H4" s="53">
        <f>MATCH('App resp'!H4,Scale!$E$3:$E$7,)</f>
        <v>5</v>
      </c>
      <c r="I4" s="53">
        <f>MATCH('App resp'!I4,Scale!$F$3:$F$7,)</f>
        <v>5</v>
      </c>
      <c r="J4" s="53">
        <f>MATCH('App resp'!J4,Scale!$P$3:$P$7,)</f>
        <v>1</v>
      </c>
      <c r="K4" s="53">
        <f>MATCH('App resp'!K4,Scale!$Q$3:$Q$7,)</f>
        <v>1</v>
      </c>
      <c r="L4" s="50">
        <f>MATCH('App resp'!L4,Scale!$G$3:$G$7,)</f>
        <v>1</v>
      </c>
      <c r="M4" s="50">
        <f>MATCH('App resp'!M4,Scale!$H$3:$H$7,)</f>
        <v>5</v>
      </c>
      <c r="N4" s="53">
        <f>MATCH('App resp'!N4,Scale!$I$3:$I$7,)</f>
        <v>4</v>
      </c>
      <c r="O4" s="50">
        <f>MATCH('App resp'!O4,Scale!$J$3:$J$7,)</f>
        <v>5</v>
      </c>
      <c r="P4" s="50">
        <f>MATCH('App resp'!P4,Scale!$K$3:$K$7,)</f>
        <v>5</v>
      </c>
      <c r="Q4" s="53">
        <v>1</v>
      </c>
      <c r="R4" s="53">
        <f>MATCH('App resp'!R4,Scale!$M$3:$M$7,)</f>
        <v>5</v>
      </c>
      <c r="S4" s="53">
        <f>MATCH('App resp'!S4,Scale!$N$3:$N$7,)</f>
        <v>3</v>
      </c>
      <c r="T4" s="50">
        <f>MATCH('App resp'!T4,Scale!$O$3:$O$7,)</f>
        <v>1</v>
      </c>
      <c r="U4" s="53">
        <f>MATCH('App resp'!U4,Scale!$R$3:$R$7,)</f>
        <v>3</v>
      </c>
      <c r="V4" s="53">
        <f>MATCH('App resp'!V4,Scale!$S$3:$S$7,)</f>
        <v>2</v>
      </c>
      <c r="W4" s="53">
        <f>MATCH('App resp'!W4,Scale!$T$3:$T$7,)</f>
        <v>1</v>
      </c>
      <c r="X4" s="53">
        <f>MATCH('App resp'!X4,Scale!$U$3:$U$7,)</f>
        <v>5</v>
      </c>
      <c r="Y4" s="53">
        <f>MATCH('App resp'!Y4,Scale!$V$3:$V$7,)</f>
        <v>5</v>
      </c>
      <c r="Z4" s="53">
        <f>MATCH('App resp'!Z4,Scale!$W$3:$W$7,)</f>
        <v>3</v>
      </c>
      <c r="AA4" s="50">
        <f>MATCH('App resp'!AA4,Scale!$X$3:$X$7,)</f>
        <v>2</v>
      </c>
      <c r="AB4" s="53">
        <f>MATCH('App resp'!AB4,Scale!$Y$3:$Y$7,)</f>
        <v>1</v>
      </c>
      <c r="AC4" s="53">
        <f>MATCH('App resp'!AC4,Scale!$Z$3:$Z$7,)</f>
        <v>1</v>
      </c>
      <c r="AD4" s="53">
        <f>MATCH('App resp'!AD4,Scale!$AA$3:$AA$7,)</f>
        <v>3</v>
      </c>
      <c r="AE4" s="53">
        <f>MATCH('App resp'!AE4,Scale!$AJ$3:$AJ$7,)</f>
        <v>4</v>
      </c>
      <c r="AF4" s="53">
        <f>MATCH('App resp'!AF4,Scale!$AB$3:$AB$7,)</f>
        <v>4</v>
      </c>
      <c r="AG4" s="53">
        <f>MATCH('App resp'!AG4,Scale!$AC$3:$AC$7,)</f>
        <v>3</v>
      </c>
      <c r="AH4" s="53">
        <f>MATCH('App resp'!AH4,Scale!$AD$3:$AD$7,)</f>
        <v>5</v>
      </c>
      <c r="AI4" s="53">
        <f>MATCH('App resp'!AI4,Scale!$AE$3:$AE$7,)</f>
        <v>1</v>
      </c>
      <c r="AJ4" s="53">
        <f>MATCH('App resp'!AJ4,Scale!$AF$3:$AF$7,)</f>
        <v>1</v>
      </c>
      <c r="AK4" s="53">
        <f>MATCH('App resp'!AK4,Scale!$AG$3:$AG$7,)</f>
        <v>5</v>
      </c>
      <c r="AL4" s="53">
        <f>MATCH('App resp'!AL4,Scale!$AH$3:$AH$7,)</f>
        <v>5</v>
      </c>
      <c r="AM4" s="53">
        <f>MATCH('App resp'!AM4,Scale!$AI$3:$AI$7,)</f>
        <v>5</v>
      </c>
      <c r="AN4" s="57">
        <f t="shared" ref="AN4:AN27" si="0">COUNTA(D4:AM4)/(COUNTA(D4:AM4)+COUNTBLANK(D4:AM4))*100</f>
        <v>100</v>
      </c>
      <c r="AO4" s="58">
        <f t="shared" ref="AO4:AO27" si="1">COUNTA(E4:AM4)</f>
        <v>35</v>
      </c>
      <c r="AP4" s="40" t="s">
        <v>245</v>
      </c>
    </row>
    <row r="5" spans="1:42" s="49" customFormat="1" ht="126">
      <c r="A5" s="50" t="s">
        <v>647</v>
      </c>
      <c r="B5" s="51" t="s">
        <v>646</v>
      </c>
      <c r="C5" s="52" t="s">
        <v>645</v>
      </c>
      <c r="D5" s="50" t="s">
        <v>12</v>
      </c>
      <c r="E5" s="53">
        <f>MATCH('App resp'!E5,Scale!$B$3:$B$7,)</f>
        <v>3</v>
      </c>
      <c r="F5" s="53">
        <f>MATCH('App resp'!F5,Scale!$C$3:$C$7,)</f>
        <v>5</v>
      </c>
      <c r="G5" s="56">
        <f>MATCH('App resp'!G5,Scale!$D$3:$D$7,)</f>
        <v>5</v>
      </c>
      <c r="H5" s="53">
        <f>MATCH('App resp'!H5,Scale!$E$3:$E$7,)</f>
        <v>2</v>
      </c>
      <c r="I5" s="53">
        <f>MATCH('App resp'!I5,Scale!$F$3:$F$7,)</f>
        <v>5</v>
      </c>
      <c r="J5" s="53">
        <f>MATCH('App resp'!J5,Scale!$P$3:$P$7,)</f>
        <v>4</v>
      </c>
      <c r="K5" s="53">
        <f>MATCH('App resp'!K5,Scale!$Q$3:$Q$7,)</f>
        <v>3</v>
      </c>
      <c r="L5" s="50">
        <f>MATCH('App resp'!L5,Scale!$G$3:$G$7,)</f>
        <v>1</v>
      </c>
      <c r="M5" s="50">
        <f>MATCH('App resp'!M5,Scale!$H$3:$H$7,)</f>
        <v>5</v>
      </c>
      <c r="N5" s="53">
        <f>MATCH('App resp'!N5,Scale!$I$3:$I$7,)</f>
        <v>3</v>
      </c>
      <c r="O5" s="50">
        <f>MATCH('App resp'!O5,Scale!$J$3:$J$7,)</f>
        <v>2</v>
      </c>
      <c r="P5" s="50">
        <f>MATCH('App resp'!P5,Scale!$K$3:$K$7,)</f>
        <v>2</v>
      </c>
      <c r="Q5" s="53">
        <f>MATCH('App resp'!Q5,Scale!$L$3:$L$7,)</f>
        <v>5</v>
      </c>
      <c r="R5" s="53">
        <f>MATCH('App resp'!R5,Scale!$M$3:$M$7,)</f>
        <v>1</v>
      </c>
      <c r="S5" s="53">
        <f>MATCH('App resp'!S5,Scale!$N$3:$N$7,)</f>
        <v>4</v>
      </c>
      <c r="T5" s="50">
        <f>MATCH('App resp'!T5,Scale!$O$3:$O$7,)</f>
        <v>3</v>
      </c>
      <c r="U5" s="53">
        <f>MATCH('App resp'!U5,Scale!$R$3:$R$7,)</f>
        <v>1</v>
      </c>
      <c r="V5" s="53">
        <f>MATCH('App resp'!V5,Scale!$S$3:$S$7,)</f>
        <v>5</v>
      </c>
      <c r="W5" s="53">
        <f>MATCH('App resp'!W5,Scale!$T$3:$T$7,)</f>
        <v>1</v>
      </c>
      <c r="X5" s="53">
        <f>MATCH('App resp'!X5,Scale!$U$3:$U$7,)</f>
        <v>5</v>
      </c>
      <c r="Y5" s="53">
        <f>MATCH('App resp'!Y5,Scale!$V$3:$V$7,)</f>
        <v>5</v>
      </c>
      <c r="Z5" s="53">
        <f>MATCH('App resp'!Z5,Scale!$W$3:$W$7,)</f>
        <v>3</v>
      </c>
      <c r="AA5" s="50">
        <f>MATCH('App resp'!AA5,Scale!$X$3:$X$7,)</f>
        <v>2</v>
      </c>
      <c r="AB5" s="53">
        <f>MATCH('App resp'!AB5,Scale!$Y$3:$Y$7,)</f>
        <v>5</v>
      </c>
      <c r="AC5" s="53">
        <f>MATCH('App resp'!AC5,Scale!$Z$3:$Z$7,)</f>
        <v>5</v>
      </c>
      <c r="AD5" s="53">
        <f>MATCH('App resp'!AD5,Scale!$AA$3:$AA$7,)</f>
        <v>1</v>
      </c>
      <c r="AE5" s="53">
        <f>MATCH('App resp'!AE5,Scale!$AJ$3:$AJ$7,)</f>
        <v>3</v>
      </c>
      <c r="AF5" s="53">
        <f>MATCH('App resp'!AF5,Scale!$AB$3:$AB$7,)</f>
        <v>3</v>
      </c>
      <c r="AG5" s="53">
        <f>MATCH('App resp'!AG5,Scale!$AC$3:$AC$7,)</f>
        <v>5</v>
      </c>
      <c r="AH5" s="53">
        <f>MATCH('App resp'!AH5,Scale!$AD$3:$AD$7,)</f>
        <v>3</v>
      </c>
      <c r="AI5" s="53">
        <f>MATCH('App resp'!AI5,Scale!$AE$3:$AE$7,)</f>
        <v>1</v>
      </c>
      <c r="AJ5" s="53">
        <f>MATCH('App resp'!AJ5,Scale!$AF$3:$AF$7,)</f>
        <v>1</v>
      </c>
      <c r="AK5" s="53">
        <f>MATCH('App resp'!AK5,Scale!$AG$3:$AG$7,)</f>
        <v>1</v>
      </c>
      <c r="AL5" s="53">
        <f>MATCH('App resp'!AL5,Scale!$AH$3:$AH$7,)</f>
        <v>5</v>
      </c>
      <c r="AM5" s="53">
        <f>MATCH('App resp'!AM5,Scale!$AI$3:$AI$7,)</f>
        <v>5</v>
      </c>
      <c r="AN5" s="57">
        <f t="shared" si="0"/>
        <v>100</v>
      </c>
      <c r="AO5" s="58">
        <f t="shared" si="1"/>
        <v>35</v>
      </c>
      <c r="AP5" s="40" t="s">
        <v>245</v>
      </c>
    </row>
    <row r="6" spans="1:42" s="49" customFormat="1" ht="126">
      <c r="A6" s="50" t="s">
        <v>674</v>
      </c>
      <c r="B6" s="51" t="s">
        <v>675</v>
      </c>
      <c r="C6" s="52" t="s">
        <v>645</v>
      </c>
      <c r="D6" s="50" t="s">
        <v>15</v>
      </c>
      <c r="E6" s="53">
        <f>MATCH('App resp'!E6,Scale!$B$3:$B$7,)</f>
        <v>3</v>
      </c>
      <c r="F6" s="53">
        <f>MATCH('App resp'!F6,Scale!$C$3:$C$7,)</f>
        <v>5</v>
      </c>
      <c r="G6" s="56">
        <f>MATCH('App resp'!G6,Scale!$D$3:$D$7,)</f>
        <v>5</v>
      </c>
      <c r="H6" s="53">
        <f>MATCH('App resp'!H6,Scale!$E$3:$E$7,)</f>
        <v>5</v>
      </c>
      <c r="I6" s="53">
        <f>MATCH('App resp'!I6,Scale!$F$3:$F$7,)</f>
        <v>5</v>
      </c>
      <c r="J6" s="53">
        <f>MATCH('App resp'!J6,Scale!$P$3:$P$7,)</f>
        <v>1</v>
      </c>
      <c r="K6" s="53">
        <f>MATCH('App resp'!K6,Scale!$Q$3:$Q$7,)</f>
        <v>1</v>
      </c>
      <c r="L6" s="50">
        <f>MATCH('App resp'!L6,Scale!$G$3:$G$7,)</f>
        <v>5</v>
      </c>
      <c r="M6" s="50">
        <f>MATCH('App resp'!M6,Scale!$H$3:$H$7,)</f>
        <v>5</v>
      </c>
      <c r="N6" s="53">
        <f>MATCH('App resp'!N6,Scale!$I$3:$I$7,)</f>
        <v>4</v>
      </c>
      <c r="O6" s="50">
        <f>MATCH('App resp'!O6,Scale!$J$3:$J$7,)</f>
        <v>3</v>
      </c>
      <c r="P6" s="50">
        <f>MATCH('App resp'!P6,Scale!$K$3:$K$7,)</f>
        <v>3</v>
      </c>
      <c r="Q6" s="53">
        <v>1</v>
      </c>
      <c r="R6" s="53">
        <f>MATCH('App resp'!R6,Scale!$M$3:$M$7,)</f>
        <v>5</v>
      </c>
      <c r="S6" s="53">
        <f>MATCH('App resp'!S6,Scale!$N$3:$N$7,)</f>
        <v>3</v>
      </c>
      <c r="T6" s="50">
        <f>MATCH('App resp'!T6,Scale!$O$3:$O$7,)</f>
        <v>1</v>
      </c>
      <c r="U6" s="53">
        <f>MATCH('App resp'!U6,Scale!$R$3:$R$7,)</f>
        <v>3</v>
      </c>
      <c r="V6" s="53">
        <f>MATCH('App resp'!V6,Scale!$S$3:$S$7,)</f>
        <v>5</v>
      </c>
      <c r="W6" s="53">
        <f>MATCH('App resp'!W6,Scale!$T$3:$T$7,)</f>
        <v>1</v>
      </c>
      <c r="X6" s="53">
        <f>MATCH('App resp'!X6,Scale!$U$3:$U$7,)</f>
        <v>5</v>
      </c>
      <c r="Y6" s="53">
        <f>MATCH('App resp'!Y6,Scale!$V$3:$V$7,)</f>
        <v>5</v>
      </c>
      <c r="Z6" s="53">
        <f>MATCH('App resp'!Z6,Scale!$W$3:$W$7,)</f>
        <v>3</v>
      </c>
      <c r="AA6" s="50">
        <f>MATCH('App resp'!AA6,Scale!$X$3:$X$7,)</f>
        <v>2</v>
      </c>
      <c r="AB6" s="53">
        <f>MATCH('App resp'!AB6,Scale!$Y$3:$Y$7,)</f>
        <v>1</v>
      </c>
      <c r="AC6" s="53">
        <f>MATCH('App resp'!AC6,Scale!$Z$3:$Z$7,)</f>
        <v>1</v>
      </c>
      <c r="AD6" s="53">
        <f>MATCH('App resp'!AD6,Scale!$AA$3:$AA$7,)</f>
        <v>1</v>
      </c>
      <c r="AE6" s="53">
        <f>MATCH('App resp'!AE6,Scale!$AJ$3:$AJ$7,)</f>
        <v>5</v>
      </c>
      <c r="AF6" s="53">
        <f>MATCH('App resp'!AF6,Scale!$AB$3:$AB$7,)</f>
        <v>4</v>
      </c>
      <c r="AG6" s="53">
        <f>MATCH('App resp'!AG6,Scale!$AC$3:$AC$7,)</f>
        <v>5</v>
      </c>
      <c r="AH6" s="53">
        <f>MATCH('App resp'!AH6,Scale!$AD$3:$AD$7,)</f>
        <v>5</v>
      </c>
      <c r="AI6" s="53">
        <f>MATCH('App resp'!AI6,Scale!$AE$3:$AE$7,)</f>
        <v>1</v>
      </c>
      <c r="AJ6" s="53">
        <f>MATCH('App resp'!AJ6,Scale!$AF$3:$AF$7,)</f>
        <v>1</v>
      </c>
      <c r="AK6" s="53">
        <f>MATCH('App resp'!AK6,Scale!$AG$3:$AG$7,)</f>
        <v>4</v>
      </c>
      <c r="AL6" s="53">
        <f>MATCH('App resp'!AL6,Scale!$AH$3:$AH$7,)</f>
        <v>5</v>
      </c>
      <c r="AM6" s="53">
        <f>MATCH('App resp'!AM6,Scale!$AI$3:$AI$7,)</f>
        <v>5</v>
      </c>
      <c r="AN6" s="57">
        <f t="shared" si="0"/>
        <v>100</v>
      </c>
      <c r="AO6" s="58">
        <f t="shared" si="1"/>
        <v>35</v>
      </c>
      <c r="AP6" s="40" t="s">
        <v>245</v>
      </c>
    </row>
    <row r="7" spans="1:42" s="49" customFormat="1" ht="141.75" customHeight="1">
      <c r="A7" s="50" t="s">
        <v>676</v>
      </c>
      <c r="B7" s="51" t="s">
        <v>677</v>
      </c>
      <c r="C7" s="52" t="s">
        <v>264</v>
      </c>
      <c r="D7" s="50" t="s">
        <v>18</v>
      </c>
      <c r="E7" s="53">
        <f>MATCH('App resp'!E7,Scale!$B$3:$B$7,)</f>
        <v>3</v>
      </c>
      <c r="F7" s="53">
        <f>MATCH('App resp'!F7,Scale!$C$3:$C$7,)</f>
        <v>5</v>
      </c>
      <c r="G7" s="56">
        <f>MATCH('App resp'!G7,Scale!$D$3:$D$7,)</f>
        <v>5</v>
      </c>
      <c r="H7" s="53">
        <f>MATCH('App resp'!H7,Scale!$E$3:$E$7,)</f>
        <v>5</v>
      </c>
      <c r="I7" s="53">
        <f>MATCH('App resp'!I7,Scale!$F$3:$F$7,)</f>
        <v>4</v>
      </c>
      <c r="J7" s="53">
        <f>MATCH('App resp'!J7,Scale!$P$3:$P$7,)</f>
        <v>1</v>
      </c>
      <c r="K7" s="53">
        <f>MATCH('App resp'!K7,Scale!$Q$3:$Q$7,)</f>
        <v>1</v>
      </c>
      <c r="L7" s="50">
        <f>MATCH('App resp'!L7,Scale!$G$3:$G$7,)</f>
        <v>5</v>
      </c>
      <c r="M7" s="50">
        <f>MATCH('App resp'!M7,Scale!$H$3:$H$7,)</f>
        <v>4</v>
      </c>
      <c r="N7" s="53">
        <f>MATCH('App resp'!N7,Scale!$I$3:$I$7,)</f>
        <v>4</v>
      </c>
      <c r="O7" s="50">
        <f>MATCH('App resp'!O7,Scale!$J$3:$J$7,)</f>
        <v>3</v>
      </c>
      <c r="P7" s="50">
        <f>MATCH('App resp'!P7,Scale!$K$3:$K$7,)</f>
        <v>4</v>
      </c>
      <c r="Q7" s="53">
        <v>1</v>
      </c>
      <c r="R7" s="53">
        <f>MATCH('App resp'!R7,Scale!$M$3:$M$7,)</f>
        <v>1</v>
      </c>
      <c r="S7" s="53">
        <f>MATCH('App resp'!S7,Scale!$N$3:$N$7,)</f>
        <v>4</v>
      </c>
      <c r="T7" s="50">
        <f>MATCH('App resp'!T7,Scale!$O$3:$O$7,)</f>
        <v>1</v>
      </c>
      <c r="U7" s="53">
        <f>MATCH('App resp'!U7,Scale!$R$3:$R$7,)</f>
        <v>5</v>
      </c>
      <c r="V7" s="53">
        <f>MATCH('App resp'!V7,Scale!$S$3:$S$7,)</f>
        <v>4</v>
      </c>
      <c r="W7" s="53">
        <f>MATCH('App resp'!W7,Scale!$T$3:$T$7,)</f>
        <v>4</v>
      </c>
      <c r="X7" s="53">
        <f>MATCH('App resp'!X7,Scale!$U$3:$U$7,)</f>
        <v>5</v>
      </c>
      <c r="Y7" s="53">
        <f>MATCH('App resp'!Y7,Scale!$V$3:$V$7,)</f>
        <v>5</v>
      </c>
      <c r="Z7" s="53">
        <f>MATCH('App resp'!Z7,Scale!$W$3:$W$7,)</f>
        <v>3</v>
      </c>
      <c r="AA7" s="50">
        <f>MATCH('App resp'!AA7,Scale!$X$3:$X$7,)</f>
        <v>2</v>
      </c>
      <c r="AB7" s="53">
        <f>MATCH('App resp'!AB7,Scale!$Y$3:$Y$7,)</f>
        <v>2</v>
      </c>
      <c r="AC7" s="53">
        <f>MATCH('App resp'!AC7,Scale!$Z$3:$Z$7,)</f>
        <v>1</v>
      </c>
      <c r="AD7" s="53">
        <f>MATCH('App resp'!AD7,Scale!$AA$3:$AA$7,)</f>
        <v>1</v>
      </c>
      <c r="AE7" s="53">
        <f>MATCH('App resp'!AE7,Scale!$AJ$3:$AJ$7,)</f>
        <v>5</v>
      </c>
      <c r="AF7" s="53">
        <f>MATCH('App resp'!AF7,Scale!$AB$3:$AB$7,)</f>
        <v>4</v>
      </c>
      <c r="AG7" s="53">
        <f>MATCH('App resp'!AG7,Scale!$AC$3:$AC$7,)</f>
        <v>2</v>
      </c>
      <c r="AH7" s="53">
        <f>MATCH('App resp'!AH7,Scale!$AD$3:$AD$7,)</f>
        <v>5</v>
      </c>
      <c r="AI7" s="53">
        <f>MATCH('App resp'!AI7,Scale!$AE$3:$AE$7,)</f>
        <v>1</v>
      </c>
      <c r="AJ7" s="53">
        <f>MATCH('App resp'!AJ7,Scale!$AF$3:$AF$7,)</f>
        <v>1</v>
      </c>
      <c r="AK7" s="53">
        <f>MATCH('App resp'!AK7,Scale!$AG$3:$AG$7,)</f>
        <v>5</v>
      </c>
      <c r="AL7" s="53">
        <f>MATCH('App resp'!AL7,Scale!$AH$3:$AH$7,)</f>
        <v>5</v>
      </c>
      <c r="AM7" s="53">
        <f>MATCH('App resp'!AM7,Scale!$AI$3:$AI$7,)</f>
        <v>5</v>
      </c>
      <c r="AN7" s="57">
        <f t="shared" si="0"/>
        <v>100</v>
      </c>
      <c r="AO7" s="58">
        <f t="shared" si="1"/>
        <v>35</v>
      </c>
      <c r="AP7" s="40" t="s">
        <v>245</v>
      </c>
    </row>
    <row r="8" spans="1:42" s="49" customFormat="1" ht="42">
      <c r="A8" s="50" t="s">
        <v>678</v>
      </c>
      <c r="B8" s="51" t="s">
        <v>679</v>
      </c>
      <c r="C8" s="52" t="s">
        <v>264</v>
      </c>
      <c r="D8" s="50" t="s">
        <v>21</v>
      </c>
      <c r="E8" s="53">
        <f>MATCH('App resp'!E8,Scale!$B$3:$B$7,)</f>
        <v>3</v>
      </c>
      <c r="F8" s="53">
        <f>MATCH('App resp'!F8,Scale!$C$3:$C$7,)</f>
        <v>5</v>
      </c>
      <c r="G8" s="56">
        <f>MATCH('App resp'!G8,Scale!$D$3:$D$7,)</f>
        <v>5</v>
      </c>
      <c r="H8" s="53">
        <f>MATCH('App resp'!H8,Scale!$E$3:$E$7,)</f>
        <v>5</v>
      </c>
      <c r="I8" s="53">
        <f>MATCH('App resp'!I8,Scale!$F$3:$F$7,)</f>
        <v>4</v>
      </c>
      <c r="J8" s="53">
        <f>MATCH('App resp'!J8,Scale!$P$3:$P$7,)</f>
        <v>2</v>
      </c>
      <c r="K8" s="53">
        <f>MATCH('App resp'!K8,Scale!$Q$3:$Q$7,)</f>
        <v>2</v>
      </c>
      <c r="L8" s="50">
        <f>MATCH('App resp'!L8,Scale!$G$3:$G$7,)</f>
        <v>5</v>
      </c>
      <c r="M8" s="50">
        <f>MATCH('App resp'!M8,Scale!$H$3:$H$7,)</f>
        <v>5</v>
      </c>
      <c r="N8" s="53">
        <f>MATCH('App resp'!N8,Scale!$I$3:$I$7,)</f>
        <v>4</v>
      </c>
      <c r="O8" s="50">
        <f>MATCH('App resp'!O8,Scale!$J$3:$J$7,)</f>
        <v>3</v>
      </c>
      <c r="P8" s="50">
        <f>MATCH('App resp'!P8,Scale!$K$3:$K$7,)</f>
        <v>3</v>
      </c>
      <c r="Q8" s="53">
        <v>1</v>
      </c>
      <c r="R8" s="53">
        <f>MATCH('App resp'!R8,Scale!$M$3:$M$7,)</f>
        <v>1</v>
      </c>
      <c r="S8" s="53">
        <f>MATCH('App resp'!S8,Scale!$N$3:$N$7,)</f>
        <v>4</v>
      </c>
      <c r="T8" s="50">
        <f>MATCH('App resp'!T8,Scale!$O$3:$O$7,)</f>
        <v>1</v>
      </c>
      <c r="U8" s="53">
        <f>MATCH('App resp'!U8,Scale!$R$3:$R$7,)</f>
        <v>1</v>
      </c>
      <c r="V8" s="53">
        <f>MATCH('App resp'!V8,Scale!$S$3:$S$7,)</f>
        <v>1</v>
      </c>
      <c r="W8" s="53">
        <f>MATCH('App resp'!W8,Scale!$T$3:$T$7,)</f>
        <v>1</v>
      </c>
      <c r="X8" s="53">
        <f>MATCH('App resp'!X8,Scale!$U$3:$U$7,)</f>
        <v>5</v>
      </c>
      <c r="Y8" s="53">
        <f>MATCH('App resp'!Y8,Scale!$V$3:$V$7,)</f>
        <v>5</v>
      </c>
      <c r="Z8" s="53">
        <f>MATCH('App resp'!Z8,Scale!$W$3:$W$7,)</f>
        <v>1</v>
      </c>
      <c r="AA8" s="50">
        <f>MATCH('App resp'!AA8,Scale!$X$3:$X$7,)</f>
        <v>2</v>
      </c>
      <c r="AB8" s="53">
        <f>MATCH('App resp'!AB8,Scale!$Y$3:$Y$7,)</f>
        <v>2</v>
      </c>
      <c r="AC8" s="53">
        <f>MATCH('App resp'!AC8,Scale!$Z$3:$Z$7,)</f>
        <v>5</v>
      </c>
      <c r="AD8" s="53">
        <f>MATCH('App resp'!AD8,Scale!$AA$3:$AA$7,)</f>
        <v>1</v>
      </c>
      <c r="AE8" s="53">
        <f>MATCH('App resp'!AE8,Scale!$AJ$3:$AJ$7,)</f>
        <v>5</v>
      </c>
      <c r="AF8" s="53">
        <f>MATCH('App resp'!AF8,Scale!$AB$3:$AB$7,)</f>
        <v>4</v>
      </c>
      <c r="AG8" s="53">
        <f>MATCH('App resp'!AG8,Scale!$AC$3:$AC$7,)</f>
        <v>5</v>
      </c>
      <c r="AH8" s="53">
        <f>MATCH('App resp'!AH8,Scale!$AD$3:$AD$7,)</f>
        <v>4</v>
      </c>
      <c r="AI8" s="53">
        <f>MATCH('App resp'!AI8,Scale!$AE$3:$AE$7,)</f>
        <v>2</v>
      </c>
      <c r="AJ8" s="53">
        <f>MATCH('App resp'!AJ8,Scale!$AF$3:$AF$7,)</f>
        <v>5</v>
      </c>
      <c r="AK8" s="53">
        <f>MATCH('App resp'!AK8,Scale!$AG$3:$AG$7,)</f>
        <v>4</v>
      </c>
      <c r="AL8" s="53">
        <f>MATCH('App resp'!AL8,Scale!$AH$3:$AH$7,)</f>
        <v>4</v>
      </c>
      <c r="AM8" s="53">
        <f>MATCH('App resp'!AM8,Scale!$AI$3:$AI$7,)</f>
        <v>4</v>
      </c>
      <c r="AN8" s="57">
        <f t="shared" si="0"/>
        <v>100</v>
      </c>
      <c r="AO8" s="58">
        <f t="shared" si="1"/>
        <v>35</v>
      </c>
      <c r="AP8" s="40" t="s">
        <v>245</v>
      </c>
    </row>
    <row r="9" spans="1:42" s="49" customFormat="1" ht="126">
      <c r="A9" s="50" t="s">
        <v>680</v>
      </c>
      <c r="B9" s="50" t="s">
        <v>646</v>
      </c>
      <c r="C9" s="52" t="s">
        <v>264</v>
      </c>
      <c r="D9" s="50" t="s">
        <v>24</v>
      </c>
      <c r="E9" s="53">
        <f>MATCH('App resp'!E9,Scale!$B$3:$B$7,)</f>
        <v>3</v>
      </c>
      <c r="F9" s="53">
        <f>MATCH('App resp'!F9,Scale!$C$3:$C$7,)</f>
        <v>5</v>
      </c>
      <c r="G9" s="56">
        <f>MATCH('App resp'!G9,Scale!$D$3:$D$7,)</f>
        <v>3</v>
      </c>
      <c r="H9" s="53">
        <f>MATCH('App resp'!H9,Scale!$E$3:$E$7,)</f>
        <v>2</v>
      </c>
      <c r="I9" s="53">
        <f>MATCH('App resp'!I9,Scale!$F$3:$F$7,)</f>
        <v>5</v>
      </c>
      <c r="J9" s="53">
        <f>MATCH('App resp'!J9,Scale!$P$3:$P$7,)</f>
        <v>4</v>
      </c>
      <c r="K9" s="53">
        <f>MATCH('App resp'!K9,Scale!$Q$3:$Q$7,)</f>
        <v>4</v>
      </c>
      <c r="L9" s="50">
        <f>MATCH('App resp'!L9,Scale!$G$3:$G$7,)</f>
        <v>1</v>
      </c>
      <c r="M9" s="50">
        <f>MATCH('App resp'!M9,Scale!$H$3:$H$7,)</f>
        <v>4</v>
      </c>
      <c r="N9" s="53">
        <f>MATCH('App resp'!N9,Scale!$I$3:$I$7,)</f>
        <v>3</v>
      </c>
      <c r="O9" s="50">
        <f>MATCH('App resp'!O9,Scale!$J$3:$J$7,)</f>
        <v>3</v>
      </c>
      <c r="P9" s="50">
        <f>MATCH('App resp'!P9,Scale!$K$3:$K$7,)</f>
        <v>4</v>
      </c>
      <c r="Q9" s="53">
        <v>1</v>
      </c>
      <c r="R9" s="53">
        <f>MATCH('App resp'!R9,Scale!$M$3:$M$7,)</f>
        <v>1</v>
      </c>
      <c r="S9" s="53">
        <f>MATCH('App resp'!S9,Scale!$N$3:$N$7,)</f>
        <v>4</v>
      </c>
      <c r="T9" s="50">
        <f>MATCH('App resp'!T9,Scale!$O$3:$O$7,)</f>
        <v>1</v>
      </c>
      <c r="U9" s="53">
        <f>MATCH('App resp'!U9,Scale!$R$3:$R$7,)</f>
        <v>1</v>
      </c>
      <c r="V9" s="53">
        <f>MATCH('App resp'!V9,Scale!$S$3:$S$7,)</f>
        <v>1</v>
      </c>
      <c r="W9" s="53">
        <f>MATCH('App resp'!W9,Scale!$T$3:$T$7,)</f>
        <v>1</v>
      </c>
      <c r="X9" s="53">
        <f>MATCH('App resp'!X9,Scale!$U$3:$U$7,)</f>
        <v>5</v>
      </c>
      <c r="Y9" s="53">
        <f>MATCH('App resp'!Y9,Scale!$V$3:$V$7,)</f>
        <v>5</v>
      </c>
      <c r="Z9" s="53">
        <f>MATCH('App resp'!Z9,Scale!$W$3:$W$7,)</f>
        <v>3</v>
      </c>
      <c r="AA9" s="50">
        <f>MATCH('App resp'!AA9,Scale!$X$3:$X$7,)</f>
        <v>2</v>
      </c>
      <c r="AB9" s="53">
        <f>MATCH('App resp'!AB9,Scale!$Y$3:$Y$7,)</f>
        <v>2</v>
      </c>
      <c r="AC9" s="53">
        <f>MATCH('App resp'!AC9,Scale!$Z$3:$Z$7,)</f>
        <v>1</v>
      </c>
      <c r="AD9" s="53">
        <f>MATCH('App resp'!AD9,Scale!$AA$3:$AA$7,)</f>
        <v>1</v>
      </c>
      <c r="AE9" s="53">
        <f>MATCH('App resp'!AE9,Scale!$AJ$3:$AJ$7,)</f>
        <v>5</v>
      </c>
      <c r="AF9" s="53">
        <f>MATCH('App resp'!AF9,Scale!$AB$3:$AB$7,)</f>
        <v>4</v>
      </c>
      <c r="AG9" s="53">
        <f>MATCH('App resp'!AG9,Scale!$AC$3:$AC$7,)</f>
        <v>5</v>
      </c>
      <c r="AH9" s="53">
        <f>MATCH('App resp'!AH9,Scale!$AD$3:$AD$7,)</f>
        <v>4</v>
      </c>
      <c r="AI9" s="53">
        <f>MATCH('App resp'!AI9,Scale!$AE$3:$AE$7,)</f>
        <v>5</v>
      </c>
      <c r="AJ9" s="53">
        <f>MATCH('App resp'!AJ9,Scale!$AF$3:$AF$7,)</f>
        <v>1</v>
      </c>
      <c r="AK9" s="53">
        <f>MATCH('App resp'!AK9,Scale!$AG$3:$AG$7,)</f>
        <v>5</v>
      </c>
      <c r="AL9" s="53">
        <f>MATCH('App resp'!AL9,Scale!$AH$3:$AH$7,)</f>
        <v>5</v>
      </c>
      <c r="AM9" s="53">
        <f>MATCH('App resp'!AM9,Scale!$AI$3:$AI$7,)</f>
        <v>4</v>
      </c>
      <c r="AN9" s="57">
        <f t="shared" si="0"/>
        <v>100</v>
      </c>
      <c r="AO9" s="58">
        <f t="shared" si="1"/>
        <v>35</v>
      </c>
      <c r="AP9" s="40" t="s">
        <v>245</v>
      </c>
    </row>
    <row r="10" spans="1:42" s="49" customFormat="1" ht="42">
      <c r="A10" s="50" t="s">
        <v>685</v>
      </c>
      <c r="B10" s="51" t="s">
        <v>686</v>
      </c>
      <c r="C10" s="52" t="s">
        <v>687</v>
      </c>
      <c r="D10" s="50" t="s">
        <v>27</v>
      </c>
      <c r="E10" s="53">
        <f>MATCH('App resp'!E10,Scale!$B$3:$B$7,)</f>
        <v>1</v>
      </c>
      <c r="F10" s="53">
        <f>MATCH('App resp'!F10,Scale!$C$3:$C$7,)</f>
        <v>5</v>
      </c>
      <c r="G10" s="56">
        <f>MATCH('App resp'!G10,Scale!$D$3:$D$7,)</f>
        <v>4</v>
      </c>
      <c r="H10" s="53">
        <f>MATCH('App resp'!H10,Scale!$E$3:$E$7,)</f>
        <v>5</v>
      </c>
      <c r="I10" s="53">
        <f>MATCH('App resp'!I10,Scale!$F$3:$F$7,)</f>
        <v>5</v>
      </c>
      <c r="J10" s="53">
        <f>MATCH('App resp'!J10,Scale!$P$3:$P$7,)</f>
        <v>3</v>
      </c>
      <c r="K10" s="53">
        <f>MATCH('App resp'!K10,Scale!$Q$3:$Q$7,)</f>
        <v>5</v>
      </c>
      <c r="L10" s="50">
        <f>MATCH('App resp'!L10,Scale!$G$3:$G$7,)</f>
        <v>4</v>
      </c>
      <c r="M10" s="50">
        <f>MATCH('App resp'!M10,Scale!$H$3:$H$7,)</f>
        <v>5</v>
      </c>
      <c r="N10" s="53">
        <f>MATCH('App resp'!N10,Scale!$I$3:$I$7,)</f>
        <v>4</v>
      </c>
      <c r="O10" s="50">
        <f>MATCH('App resp'!O10,Scale!$J$3:$J$7,)</f>
        <v>2</v>
      </c>
      <c r="P10" s="50">
        <f>MATCH('App resp'!P10,Scale!$K$3:$K$7,)</f>
        <v>3</v>
      </c>
      <c r="Q10" s="53">
        <v>1</v>
      </c>
      <c r="R10" s="53">
        <f>MATCH('App resp'!R10,Scale!$M$3:$M$7,)</f>
        <v>3</v>
      </c>
      <c r="S10" s="53">
        <f>MATCH('App resp'!S10,Scale!$N$3:$N$7,)</f>
        <v>4</v>
      </c>
      <c r="T10" s="50">
        <f>MATCH('App resp'!T10,Scale!$O$3:$O$7,)</f>
        <v>1</v>
      </c>
      <c r="U10" s="53">
        <f>MATCH('App resp'!U10,Scale!$R$3:$R$7,)</f>
        <v>1</v>
      </c>
      <c r="V10" s="53">
        <f>MATCH('App resp'!V10,Scale!$S$3:$S$7,)</f>
        <v>1</v>
      </c>
      <c r="W10" s="53">
        <f>MATCH('App resp'!W10,Scale!$T$3:$T$7,)</f>
        <v>1</v>
      </c>
      <c r="X10" s="53">
        <f>MATCH('App resp'!X10,Scale!$U$3:$U$7,)</f>
        <v>5</v>
      </c>
      <c r="Y10" s="53">
        <f>MATCH('App resp'!Y10,Scale!$V$3:$V$7,)</f>
        <v>5</v>
      </c>
      <c r="Z10" s="53">
        <f>MATCH('App resp'!Z10,Scale!$W$3:$W$7,)</f>
        <v>1</v>
      </c>
      <c r="AA10" s="50">
        <f>MATCH('App resp'!AA10,Scale!$X$3:$X$7,)</f>
        <v>2</v>
      </c>
      <c r="AB10" s="53">
        <f>MATCH('App resp'!AB10,Scale!$Y$3:$Y$7,)</f>
        <v>2</v>
      </c>
      <c r="AC10" s="53">
        <f>MATCH('App resp'!AC10,Scale!$Z$3:$Z$7,)</f>
        <v>1</v>
      </c>
      <c r="AD10" s="53">
        <f>MATCH('App resp'!AD10,Scale!$AA$3:$AA$7,)</f>
        <v>1</v>
      </c>
      <c r="AE10" s="53">
        <f>MATCH('App resp'!AE10,Scale!$AJ$3:$AJ$7,)</f>
        <v>3</v>
      </c>
      <c r="AF10" s="53">
        <f>MATCH('App resp'!AF10,Scale!$AB$3:$AB$7,)</f>
        <v>4</v>
      </c>
      <c r="AG10" s="53">
        <f>MATCH('App resp'!AG10,Scale!$AC$3:$AC$7,)</f>
        <v>5</v>
      </c>
      <c r="AH10" s="53">
        <f>MATCH('App resp'!AH10,Scale!$AD$3:$AD$7,)</f>
        <v>4</v>
      </c>
      <c r="AI10" s="53">
        <f>MATCH('App resp'!AI10,Scale!$AE$3:$AE$7,)</f>
        <v>4</v>
      </c>
      <c r="AJ10" s="53">
        <f>MATCH('App resp'!AJ10,Scale!$AF$3:$AF$7,)</f>
        <v>1</v>
      </c>
      <c r="AK10" s="53">
        <f>MATCH('App resp'!AK10,Scale!$AG$3:$AG$7,)</f>
        <v>5</v>
      </c>
      <c r="AL10" s="53">
        <f>MATCH('App resp'!AL10,Scale!$AH$3:$AH$7,)</f>
        <v>5</v>
      </c>
      <c r="AM10" s="53">
        <f>MATCH('App resp'!AM10,Scale!$AI$3:$AI$7,)</f>
        <v>4</v>
      </c>
      <c r="AN10" s="57">
        <f t="shared" si="0"/>
        <v>100</v>
      </c>
      <c r="AO10" s="58">
        <f t="shared" si="1"/>
        <v>35</v>
      </c>
      <c r="AP10" s="40" t="s">
        <v>245</v>
      </c>
    </row>
    <row r="11" spans="1:42" s="49" customFormat="1" ht="28">
      <c r="A11" s="50" t="s">
        <v>688</v>
      </c>
      <c r="B11" s="51" t="s">
        <v>690</v>
      </c>
      <c r="C11" s="52" t="s">
        <v>687</v>
      </c>
      <c r="D11" s="50" t="s">
        <v>30</v>
      </c>
      <c r="E11" s="53">
        <f>MATCH('App resp'!E11,Scale!$B$3:$B$7,)</f>
        <v>3</v>
      </c>
      <c r="F11" s="53">
        <f>MATCH('App resp'!F11,Scale!$C$3:$C$7,)</f>
        <v>5</v>
      </c>
      <c r="G11" s="56">
        <f>MATCH('App resp'!G11,Scale!$D$3:$D$7,)</f>
        <v>3</v>
      </c>
      <c r="H11" s="53">
        <f>MATCH('App resp'!H11,Scale!$E$3:$E$7,)</f>
        <v>5</v>
      </c>
      <c r="I11" s="53">
        <f>MATCH('App resp'!I11,Scale!$F$3:$F$7,)</f>
        <v>4</v>
      </c>
      <c r="J11" s="53">
        <f>MATCH('App resp'!J11,Scale!$P$3:$P$7,)</f>
        <v>3</v>
      </c>
      <c r="K11" s="53">
        <f>MATCH('App resp'!K11,Scale!$Q$3:$Q$7,)</f>
        <v>5</v>
      </c>
      <c r="L11" s="50">
        <f>MATCH('App resp'!L11,Scale!$G$3:$G$7,)</f>
        <v>4</v>
      </c>
      <c r="M11" s="50">
        <f>MATCH('App resp'!M11,Scale!$H$3:$H$7,)</f>
        <v>5</v>
      </c>
      <c r="N11" s="53">
        <f>MATCH('App resp'!N11,Scale!$I$3:$I$7,)</f>
        <v>4</v>
      </c>
      <c r="O11" s="50">
        <f>MATCH('App resp'!O11,Scale!$J$3:$J$7,)</f>
        <v>4</v>
      </c>
      <c r="P11" s="50">
        <f>MATCH('App resp'!P11,Scale!$K$3:$K$7,)</f>
        <v>4</v>
      </c>
      <c r="Q11" s="53">
        <f>MATCH('App resp'!Q11,Scale!$L$3:$L$7,)</f>
        <v>1</v>
      </c>
      <c r="R11" s="53">
        <f>MATCH('App resp'!R11,Scale!$M$3:$M$7,)</f>
        <v>3</v>
      </c>
      <c r="S11" s="53">
        <f>MATCH('App resp'!S11,Scale!$N$3:$N$7,)</f>
        <v>3</v>
      </c>
      <c r="T11" s="50">
        <f>MATCH('App resp'!T11,Scale!$O$3:$O$7,)</f>
        <v>2</v>
      </c>
      <c r="U11" s="53">
        <f>MATCH('App resp'!U11,Scale!$R$3:$R$7,)</f>
        <v>1</v>
      </c>
      <c r="V11" s="53">
        <f>MATCH('App resp'!V11,Scale!$S$3:$S$7,)</f>
        <v>4</v>
      </c>
      <c r="W11" s="53">
        <f>MATCH('App resp'!W11,Scale!$T$3:$T$7,)</f>
        <v>1</v>
      </c>
      <c r="X11" s="53">
        <f>MATCH('App resp'!X11,Scale!$U$3:$U$7,)</f>
        <v>5</v>
      </c>
      <c r="Y11" s="53">
        <f>MATCH('App resp'!Y11,Scale!$V$3:$V$7,)</f>
        <v>5</v>
      </c>
      <c r="Z11" s="53">
        <f>MATCH('App resp'!Z11,Scale!$W$3:$W$7,)</f>
        <v>1</v>
      </c>
      <c r="AA11" s="50">
        <f>MATCH('App resp'!AA11,Scale!$X$3:$X$7,)</f>
        <v>2</v>
      </c>
      <c r="AB11" s="53">
        <f>MATCH('App resp'!AB11,Scale!$Y$3:$Y$7,)</f>
        <v>2</v>
      </c>
      <c r="AC11" s="53">
        <f>MATCH('App resp'!AC11,Scale!$Z$3:$Z$7,)</f>
        <v>1</v>
      </c>
      <c r="AD11" s="53">
        <f>MATCH('App resp'!AD11,Scale!$AA$3:$AA$7,)</f>
        <v>3</v>
      </c>
      <c r="AE11" s="53">
        <f>MATCH('App resp'!AE11,Scale!$AJ$3:$AJ$7,)</f>
        <v>5</v>
      </c>
      <c r="AF11" s="53">
        <f>MATCH('App resp'!AF11,Scale!$AB$3:$AB$7,)</f>
        <v>4</v>
      </c>
      <c r="AG11" s="53">
        <f>MATCH('App resp'!AG11,Scale!$AC$3:$AC$7,)</f>
        <v>5</v>
      </c>
      <c r="AH11" s="53">
        <f>MATCH('App resp'!AH11,Scale!$AD$3:$AD$7,)</f>
        <v>5</v>
      </c>
      <c r="AI11" s="53">
        <f>MATCH('App resp'!AI11,Scale!$AE$3:$AE$7,)</f>
        <v>4</v>
      </c>
      <c r="AJ11" s="53">
        <f>MATCH('App resp'!AJ11,Scale!$AF$3:$AF$7,)</f>
        <v>1</v>
      </c>
      <c r="AK11" s="53">
        <f>MATCH('App resp'!AK11,Scale!$AG$3:$AG$7,)</f>
        <v>5</v>
      </c>
      <c r="AL11" s="53">
        <f>MATCH('App resp'!AL11,Scale!$AH$3:$AH$7,)</f>
        <v>5</v>
      </c>
      <c r="AM11" s="53">
        <f>MATCH('App resp'!AM11,Scale!$AI$3:$AI$7,)</f>
        <v>4</v>
      </c>
      <c r="AN11" s="57">
        <f t="shared" si="0"/>
        <v>100</v>
      </c>
      <c r="AO11" s="58">
        <f t="shared" si="1"/>
        <v>35</v>
      </c>
      <c r="AP11" s="40" t="s">
        <v>245</v>
      </c>
    </row>
    <row r="12" spans="1:42" s="49" customFormat="1" ht="56">
      <c r="A12" s="50" t="s">
        <v>689</v>
      </c>
      <c r="B12" s="51" t="s">
        <v>691</v>
      </c>
      <c r="C12" s="52" t="s">
        <v>687</v>
      </c>
      <c r="D12" s="50" t="s">
        <v>33</v>
      </c>
      <c r="E12" s="53">
        <f>MATCH('App resp'!E12,Scale!$B$3:$B$7,)</f>
        <v>3</v>
      </c>
      <c r="F12" s="53">
        <f>MATCH('App resp'!F12,Scale!$C$3:$C$7,)</f>
        <v>5</v>
      </c>
      <c r="G12" s="56">
        <f>MATCH('App resp'!G12,Scale!$D$3:$D$7,)</f>
        <v>3</v>
      </c>
      <c r="H12" s="53">
        <f>MATCH('App resp'!H12,Scale!$E$3:$E$7,)</f>
        <v>5</v>
      </c>
      <c r="I12" s="53">
        <f>MATCH('App resp'!I12,Scale!$F$3:$F$7,)</f>
        <v>4</v>
      </c>
      <c r="J12" s="53">
        <f>MATCH('App resp'!J12,Scale!$P$3:$P$7,)</f>
        <v>1</v>
      </c>
      <c r="K12" s="53">
        <f>MATCH('App resp'!K12,Scale!$Q$3:$Q$7,)</f>
        <v>1</v>
      </c>
      <c r="L12" s="50">
        <f>MATCH('App resp'!L12,Scale!$G$3:$G$7,)</f>
        <v>2</v>
      </c>
      <c r="M12" s="50">
        <f>MATCH('App resp'!M12,Scale!$H$3:$H$7,)</f>
        <v>5</v>
      </c>
      <c r="N12" s="53">
        <f>MATCH('App resp'!N12,Scale!$I$3:$I$7,)</f>
        <v>4</v>
      </c>
      <c r="O12" s="50">
        <f>MATCH('App resp'!O12,Scale!$J$3:$J$7,)</f>
        <v>4</v>
      </c>
      <c r="P12" s="50">
        <f>MATCH('App resp'!P12,Scale!$K$3:$K$7,)</f>
        <v>4</v>
      </c>
      <c r="Q12" s="53">
        <v>1</v>
      </c>
      <c r="R12" s="53">
        <f>MATCH('App resp'!R12,Scale!$M$3:$M$7,)</f>
        <v>3</v>
      </c>
      <c r="S12" s="53">
        <f>MATCH('App resp'!S12,Scale!$N$3:$N$7,)</f>
        <v>4</v>
      </c>
      <c r="T12" s="50">
        <f>MATCH('App resp'!T12,Scale!$O$3:$O$7,)</f>
        <v>2</v>
      </c>
      <c r="U12" s="53">
        <f>MATCH('App resp'!U12,Scale!$R$3:$R$7,)</f>
        <v>5</v>
      </c>
      <c r="V12" s="53">
        <f>MATCH('App resp'!V12,Scale!$S$3:$S$7,)</f>
        <v>4</v>
      </c>
      <c r="W12" s="53">
        <f>MATCH('App resp'!W12,Scale!$T$3:$T$7,)</f>
        <v>1</v>
      </c>
      <c r="X12" s="53">
        <f>MATCH('App resp'!X12,Scale!$U$3:$U$7,)</f>
        <v>5</v>
      </c>
      <c r="Y12" s="53">
        <f>MATCH('App resp'!Y12,Scale!$V$3:$V$7,)</f>
        <v>5</v>
      </c>
      <c r="Z12" s="53">
        <f>MATCH('App resp'!Z12,Scale!$W$3:$W$7,)</f>
        <v>3</v>
      </c>
      <c r="AA12" s="50">
        <f>MATCH('App resp'!AA12,Scale!$X$3:$X$7,)</f>
        <v>2</v>
      </c>
      <c r="AB12" s="53">
        <f>MATCH('App resp'!AB12,Scale!$Y$3:$Y$7,)</f>
        <v>2</v>
      </c>
      <c r="AC12" s="53">
        <f>MATCH('App resp'!AC12,Scale!$Z$3:$Z$7,)</f>
        <v>1</v>
      </c>
      <c r="AD12" s="53">
        <f>MATCH('App resp'!AD12,Scale!$AA$3:$AA$7,)</f>
        <v>5</v>
      </c>
      <c r="AE12" s="53">
        <f>MATCH('App resp'!AE12,Scale!$AJ$3:$AJ$7,)</f>
        <v>5</v>
      </c>
      <c r="AF12" s="53">
        <f>MATCH('App resp'!AF12,Scale!$AB$3:$AB$7,)</f>
        <v>4</v>
      </c>
      <c r="AG12" s="53">
        <f>MATCH('App resp'!AG12,Scale!$AC$3:$AC$7,)</f>
        <v>5</v>
      </c>
      <c r="AH12" s="53">
        <f>MATCH('App resp'!AH12,Scale!$AD$3:$AD$7,)</f>
        <v>4</v>
      </c>
      <c r="AI12" s="53">
        <f>MATCH('App resp'!AI12,Scale!$AE$3:$AE$7,)</f>
        <v>4</v>
      </c>
      <c r="AJ12" s="53">
        <f>MATCH('App resp'!AJ12,Scale!$AF$3:$AF$7,)</f>
        <v>1</v>
      </c>
      <c r="AK12" s="53">
        <f>MATCH('App resp'!AK12,Scale!$AG$3:$AG$7,)</f>
        <v>5</v>
      </c>
      <c r="AL12" s="53">
        <f>MATCH('App resp'!AL12,Scale!$AH$3:$AH$7,)</f>
        <v>4</v>
      </c>
      <c r="AM12" s="53">
        <f>MATCH('App resp'!AM12,Scale!$AI$3:$AI$7,)</f>
        <v>4</v>
      </c>
      <c r="AN12" s="57">
        <f t="shared" si="0"/>
        <v>100</v>
      </c>
      <c r="AO12" s="58">
        <f t="shared" si="1"/>
        <v>35</v>
      </c>
      <c r="AP12" s="40" t="s">
        <v>245</v>
      </c>
    </row>
    <row r="13" spans="1:42" s="49" customFormat="1" ht="126">
      <c r="A13" s="50" t="s">
        <v>694</v>
      </c>
      <c r="B13" s="51" t="s">
        <v>646</v>
      </c>
      <c r="C13" s="52" t="s">
        <v>324</v>
      </c>
      <c r="D13" s="50" t="s">
        <v>695</v>
      </c>
      <c r="E13" s="53">
        <f>MATCH('App resp'!E13,Scale!$B$3:$B$7,)</f>
        <v>3</v>
      </c>
      <c r="F13" s="53">
        <f>MATCH('App resp'!F13,Scale!$C$3:$C$7,)</f>
        <v>3</v>
      </c>
      <c r="G13" s="56">
        <f>MATCH('App resp'!G13,Scale!$D$3:$D$7,)</f>
        <v>5</v>
      </c>
      <c r="H13" s="53">
        <f>MATCH('App resp'!H13,Scale!$E$3:$E$7,)</f>
        <v>5</v>
      </c>
      <c r="I13" s="53">
        <f>MATCH('App resp'!I13,Scale!$F$3:$F$7,)</f>
        <v>5</v>
      </c>
      <c r="J13" s="53">
        <f>MATCH('App resp'!J13,Scale!$P$3:$P$7,)</f>
        <v>4</v>
      </c>
      <c r="K13" s="53">
        <f>MATCH('App resp'!K13,Scale!$Q$3:$Q$7,)</f>
        <v>5</v>
      </c>
      <c r="L13" s="50">
        <f>MATCH('App resp'!L13,Scale!$G$3:$G$7,)</f>
        <v>4</v>
      </c>
      <c r="M13" s="50">
        <f>MATCH('App resp'!M13,Scale!$H$3:$H$7,)</f>
        <v>5</v>
      </c>
      <c r="N13" s="53">
        <f>MATCH('App resp'!N13,Scale!$I$3:$I$7,)</f>
        <v>4</v>
      </c>
      <c r="O13" s="50">
        <f>MATCH('App resp'!O13,Scale!$J$3:$J$7,)</f>
        <v>1</v>
      </c>
      <c r="P13" s="50">
        <f>MATCH('App resp'!P13,Scale!$K$3:$K$7,)</f>
        <v>5</v>
      </c>
      <c r="Q13" s="53">
        <v>1</v>
      </c>
      <c r="R13" s="53">
        <f>MATCH('App resp'!R13,Scale!$M$3:$M$7,)</f>
        <v>5</v>
      </c>
      <c r="S13" s="53">
        <f>MATCH('App resp'!S13,Scale!$N$3:$N$7,)</f>
        <v>4</v>
      </c>
      <c r="T13" s="50">
        <f>MATCH('App resp'!T13,Scale!$O$3:$O$7,)</f>
        <v>3</v>
      </c>
      <c r="U13" s="53">
        <f>MATCH('App resp'!U13,Scale!$R$3:$R$7,)</f>
        <v>1</v>
      </c>
      <c r="V13" s="53">
        <f>MATCH('App resp'!V13,Scale!$S$3:$S$7,)</f>
        <v>2</v>
      </c>
      <c r="W13" s="53">
        <f>MATCH('App resp'!W13,Scale!$T$3:$T$7,)</f>
        <v>4</v>
      </c>
      <c r="X13" s="53">
        <f>MATCH('App resp'!X13,Scale!$U$3:$U$7,)</f>
        <v>5</v>
      </c>
      <c r="Y13" s="53">
        <f>MATCH('App resp'!Y13,Scale!$V$3:$V$7,)</f>
        <v>5</v>
      </c>
      <c r="Z13" s="53">
        <f>MATCH('App resp'!Z13,Scale!$W$3:$W$7,)</f>
        <v>1</v>
      </c>
      <c r="AA13" s="50">
        <f>MATCH('App resp'!AA13,Scale!$X$3:$X$7,)</f>
        <v>2</v>
      </c>
      <c r="AB13" s="53">
        <f>MATCH('App resp'!AB13,Scale!$Y$3:$Y$7,)</f>
        <v>1</v>
      </c>
      <c r="AC13" s="53">
        <f>MATCH('App resp'!AC13,Scale!$Z$3:$Z$7,)</f>
        <v>5</v>
      </c>
      <c r="AD13" s="53">
        <f>MATCH('App resp'!AD13,Scale!$AA$3:$AA$7,)</f>
        <v>1</v>
      </c>
      <c r="AE13" s="53">
        <f>MATCH('App resp'!AE13,Scale!$AJ$3:$AJ$7,)</f>
        <v>5</v>
      </c>
      <c r="AF13" s="53">
        <f>MATCH('App resp'!AF13,Scale!$AB$3:$AB$7,)</f>
        <v>4</v>
      </c>
      <c r="AG13" s="53">
        <f>MATCH('App resp'!AG13,Scale!$AC$3:$AC$7,)</f>
        <v>5</v>
      </c>
      <c r="AH13" s="53">
        <f>MATCH('App resp'!AH13,Scale!$AD$3:$AD$7,)</f>
        <v>5</v>
      </c>
      <c r="AI13" s="53">
        <f>MATCH('App resp'!AI13,Scale!$AE$3:$AE$7,)</f>
        <v>1</v>
      </c>
      <c r="AJ13" s="53">
        <f>MATCH('App resp'!AJ13,Scale!$AF$3:$AF$7,)</f>
        <v>1</v>
      </c>
      <c r="AK13" s="53">
        <f>MATCH('App resp'!AK13,Scale!$AG$3:$AG$7,)</f>
        <v>4</v>
      </c>
      <c r="AL13" s="53">
        <f>MATCH('App resp'!AL13,Scale!$AH$3:$AH$7,)</f>
        <v>4</v>
      </c>
      <c r="AM13" s="53">
        <f>MATCH('App resp'!AM13,Scale!$AI$3:$AI$7,)</f>
        <v>4</v>
      </c>
      <c r="AN13" s="57">
        <f t="shared" si="0"/>
        <v>100</v>
      </c>
      <c r="AO13" s="58">
        <f t="shared" si="1"/>
        <v>35</v>
      </c>
      <c r="AP13" s="40" t="s">
        <v>245</v>
      </c>
    </row>
    <row r="14" spans="1:42" s="49" customFormat="1" ht="28">
      <c r="A14" s="50" t="s">
        <v>696</v>
      </c>
      <c r="B14" s="51" t="s">
        <v>697</v>
      </c>
      <c r="C14" s="52" t="s">
        <v>324</v>
      </c>
      <c r="D14" s="50" t="s">
        <v>36</v>
      </c>
      <c r="E14" s="53">
        <f>MATCH('App resp'!E14,Scale!$B$3:$B$7,)</f>
        <v>3</v>
      </c>
      <c r="F14" s="53">
        <f>MATCH('App resp'!F14,Scale!$C$3:$C$7,)</f>
        <v>3</v>
      </c>
      <c r="G14" s="56">
        <f>MATCH('App resp'!G14,Scale!$D$3:$D$7,)</f>
        <v>5</v>
      </c>
      <c r="H14" s="53">
        <f>MATCH('App resp'!H14,Scale!$E$3:$E$7,)</f>
        <v>5</v>
      </c>
      <c r="I14" s="53">
        <f>MATCH('App resp'!I14,Scale!$F$3:$F$7,)</f>
        <v>5</v>
      </c>
      <c r="J14" s="53">
        <f>MATCH('App resp'!J14,Scale!$P$3:$P$7,)</f>
        <v>4</v>
      </c>
      <c r="K14" s="53">
        <f>MATCH('App resp'!K14,Scale!$Q$3:$Q$7,)</f>
        <v>5</v>
      </c>
      <c r="L14" s="50">
        <f>MATCH('App resp'!L14,Scale!$G$3:$G$7,)</f>
        <v>4</v>
      </c>
      <c r="M14" s="50">
        <f>MATCH('App resp'!M14,Scale!$H$3:$H$7,)</f>
        <v>5</v>
      </c>
      <c r="N14" s="53">
        <f>MATCH('App resp'!N14,Scale!$I$3:$I$7,)</f>
        <v>4</v>
      </c>
      <c r="O14" s="50">
        <f>MATCH('App resp'!O14,Scale!$J$3:$J$7,)</f>
        <v>1</v>
      </c>
      <c r="P14" s="50">
        <f>MATCH('App resp'!P14,Scale!$K$3:$K$7,)</f>
        <v>5</v>
      </c>
      <c r="Q14" s="53">
        <f>MATCH('App resp'!Q14,Scale!$L$3:$L$7,)</f>
        <v>5</v>
      </c>
      <c r="R14" s="53">
        <f>MATCH('App resp'!R14,Scale!$M$3:$M$7,)</f>
        <v>5</v>
      </c>
      <c r="S14" s="53">
        <f>MATCH('App resp'!S14,Scale!$N$3:$N$7,)</f>
        <v>4</v>
      </c>
      <c r="T14" s="50">
        <f>MATCH('App resp'!T14,Scale!$O$3:$O$7,)</f>
        <v>3</v>
      </c>
      <c r="U14" s="53">
        <f>MATCH('App resp'!U14,Scale!$R$3:$R$7,)</f>
        <v>1</v>
      </c>
      <c r="V14" s="53">
        <f>MATCH('App resp'!V14,Scale!$S$3:$S$7,)</f>
        <v>1</v>
      </c>
      <c r="W14" s="53">
        <f>MATCH('App resp'!W14,Scale!$T$3:$T$7,)</f>
        <v>4</v>
      </c>
      <c r="X14" s="53">
        <f>MATCH('App resp'!X14,Scale!$U$3:$U$7,)</f>
        <v>5</v>
      </c>
      <c r="Y14" s="53">
        <f>MATCH('App resp'!Y14,Scale!$V$3:$V$7,)</f>
        <v>5</v>
      </c>
      <c r="Z14" s="53">
        <f>MATCH('App resp'!Z14,Scale!$W$3:$W$7,)</f>
        <v>1</v>
      </c>
      <c r="AA14" s="50">
        <f>MATCH('App resp'!AA14,Scale!$X$3:$X$7,)</f>
        <v>2</v>
      </c>
      <c r="AB14" s="53">
        <f>MATCH('App resp'!AB14,Scale!$Y$3:$Y$7,)</f>
        <v>1</v>
      </c>
      <c r="AC14" s="53">
        <f>MATCH('App resp'!AC14,Scale!$Z$3:$Z$7,)</f>
        <v>5</v>
      </c>
      <c r="AD14" s="53">
        <f>MATCH('App resp'!AD14,Scale!$AA$3:$AA$7,)</f>
        <v>3</v>
      </c>
      <c r="AE14" s="53">
        <f>MATCH('App resp'!AE14,Scale!$AJ$3:$AJ$7,)</f>
        <v>5</v>
      </c>
      <c r="AF14" s="53">
        <f>MATCH('App resp'!AF14,Scale!$AB$3:$AB$7,)</f>
        <v>4</v>
      </c>
      <c r="AG14" s="53">
        <f>MATCH('App resp'!AG14,Scale!$AC$3:$AC$7,)</f>
        <v>5</v>
      </c>
      <c r="AH14" s="53">
        <f>MATCH('App resp'!AH14,Scale!$AD$3:$AD$7,)</f>
        <v>5</v>
      </c>
      <c r="AI14" s="53">
        <f>MATCH('App resp'!AI14,Scale!$AE$3:$AE$7,)</f>
        <v>5</v>
      </c>
      <c r="AJ14" s="53">
        <f>MATCH('App resp'!AJ14,Scale!$AF$3:$AF$7,)</f>
        <v>1</v>
      </c>
      <c r="AK14" s="53">
        <f>MATCH('App resp'!AK14,Scale!$AG$3:$AG$7,)</f>
        <v>4</v>
      </c>
      <c r="AL14" s="53">
        <f>MATCH('App resp'!AL14,Scale!$AH$3:$AH$7,)</f>
        <v>4</v>
      </c>
      <c r="AM14" s="53">
        <f>MATCH('App resp'!AM14,Scale!$AI$3:$AI$7,)</f>
        <v>4</v>
      </c>
      <c r="AN14" s="57">
        <f t="shared" si="0"/>
        <v>100</v>
      </c>
      <c r="AO14" s="58">
        <f t="shared" si="1"/>
        <v>35</v>
      </c>
      <c r="AP14" s="40" t="s">
        <v>245</v>
      </c>
    </row>
    <row r="15" spans="1:42" s="49" customFormat="1" ht="28">
      <c r="A15" s="50" t="s">
        <v>698</v>
      </c>
      <c r="B15" s="50" t="s">
        <v>699</v>
      </c>
      <c r="C15" s="52" t="s">
        <v>324</v>
      </c>
      <c r="D15" s="50" t="s">
        <v>39</v>
      </c>
      <c r="E15" s="53">
        <f>MATCH('App resp'!E15,Scale!$B$3:$B$7,)</f>
        <v>3</v>
      </c>
      <c r="F15" s="53">
        <f>MATCH('App resp'!F15,Scale!$C$3:$C$7,)</f>
        <v>1</v>
      </c>
      <c r="G15" s="56">
        <f>MATCH('App resp'!G15,Scale!$D$3:$D$7,)</f>
        <v>5</v>
      </c>
      <c r="H15" s="53">
        <f>MATCH('App resp'!H15,Scale!$E$3:$E$7,)</f>
        <v>5</v>
      </c>
      <c r="I15" s="53">
        <f>MATCH('App resp'!I15,Scale!$F$3:$F$7,)</f>
        <v>3</v>
      </c>
      <c r="J15" s="53">
        <f>MATCH('App resp'!J15,Scale!$P$3:$P$7,)</f>
        <v>5</v>
      </c>
      <c r="K15" s="53">
        <f>MATCH('App resp'!K15,Scale!$Q$3:$Q$7,)</f>
        <v>5</v>
      </c>
      <c r="L15" s="50">
        <f>MATCH('App resp'!L15,Scale!$G$3:$G$7,)</f>
        <v>1</v>
      </c>
      <c r="M15" s="50">
        <f>MATCH('App resp'!M15,Scale!$H$3:$H$7,)</f>
        <v>5</v>
      </c>
      <c r="N15" s="53">
        <f>MATCH('App resp'!N15,Scale!$I$3:$I$7,)</f>
        <v>2</v>
      </c>
      <c r="O15" s="50">
        <f>MATCH('App resp'!O15,Scale!$J$3:$J$7,)</f>
        <v>3</v>
      </c>
      <c r="P15" s="50">
        <f>MATCH('App resp'!P15,Scale!$K$3:$K$7,)</f>
        <v>3</v>
      </c>
      <c r="Q15" s="53">
        <f>MATCH('App resp'!Q15,Scale!$L$3:$L$7,)</f>
        <v>1</v>
      </c>
      <c r="R15" s="53">
        <f>MATCH('App resp'!R15,Scale!$M$3:$M$7,)</f>
        <v>5</v>
      </c>
      <c r="S15" s="53">
        <f>MATCH('App resp'!S15,Scale!$N$3:$N$7,)</f>
        <v>5</v>
      </c>
      <c r="T15" s="50">
        <f>MATCH('App resp'!T15,Scale!$O$3:$O$7,)</f>
        <v>3</v>
      </c>
      <c r="U15" s="53">
        <f>MATCH('App resp'!U15,Scale!$R$3:$R$7,)</f>
        <v>1</v>
      </c>
      <c r="V15" s="53">
        <f>MATCH('App resp'!V15,Scale!$S$3:$S$7,)</f>
        <v>5</v>
      </c>
      <c r="W15" s="53">
        <f>MATCH('App resp'!W15,Scale!$T$3:$T$7,)</f>
        <v>5</v>
      </c>
      <c r="X15" s="53">
        <f>MATCH('App resp'!X15,Scale!$U$3:$U$7,)</f>
        <v>5</v>
      </c>
      <c r="Y15" s="53">
        <f>MATCH('App resp'!Y15,Scale!$V$3:$V$7,)</f>
        <v>5</v>
      </c>
      <c r="Z15" s="53">
        <f>MATCH('App resp'!Z15,Scale!$W$3:$W$7,)</f>
        <v>5</v>
      </c>
      <c r="AA15" s="50">
        <f>MATCH('App resp'!AA15,Scale!$X$3:$X$7,)</f>
        <v>1</v>
      </c>
      <c r="AB15" s="53">
        <f>MATCH('App resp'!AB15,Scale!$Y$3:$Y$7,)</f>
        <v>2</v>
      </c>
      <c r="AC15" s="53">
        <f>MATCH('App resp'!AC15,Scale!$Z$3:$Z$7,)</f>
        <v>1</v>
      </c>
      <c r="AD15" s="53">
        <f>MATCH('App resp'!AD15,Scale!$AA$3:$AA$7,)</f>
        <v>1</v>
      </c>
      <c r="AE15" s="53">
        <f>MATCH('App resp'!AE15,Scale!$AJ$3:$AJ$7,)</f>
        <v>1</v>
      </c>
      <c r="AF15" s="53">
        <f>MATCH('App resp'!AF15,Scale!$AB$3:$AB$7,)</f>
        <v>4</v>
      </c>
      <c r="AG15" s="53">
        <f>MATCH('App resp'!AG15,Scale!$AC$3:$AC$7,)</f>
        <v>3</v>
      </c>
      <c r="AH15" s="53">
        <f>MATCH('App resp'!AH15,Scale!$AD$3:$AD$7,)</f>
        <v>5</v>
      </c>
      <c r="AI15" s="53">
        <f>MATCH('App resp'!AI15,Scale!$AE$3:$AE$7,)</f>
        <v>1</v>
      </c>
      <c r="AJ15" s="53">
        <f>MATCH('App resp'!AJ15,Scale!$AF$3:$AF$7,)</f>
        <v>1</v>
      </c>
      <c r="AK15" s="53">
        <f>MATCH('App resp'!AK15,Scale!$AG$3:$AG$7,)</f>
        <v>1</v>
      </c>
      <c r="AL15" s="53">
        <f>MATCH('App resp'!AL15,Scale!$AH$3:$AH$7,)</f>
        <v>1</v>
      </c>
      <c r="AM15" s="53">
        <f>MATCH('App resp'!AM15,Scale!$AI$3:$AI$7,)</f>
        <v>1</v>
      </c>
      <c r="AN15" s="57">
        <f t="shared" si="0"/>
        <v>100</v>
      </c>
      <c r="AO15" s="58">
        <f t="shared" si="1"/>
        <v>35</v>
      </c>
      <c r="AP15" s="40" t="s">
        <v>245</v>
      </c>
    </row>
    <row r="16" spans="1:42" s="49" customFormat="1" ht="28">
      <c r="A16" s="50" t="s">
        <v>702</v>
      </c>
      <c r="B16" s="51" t="s">
        <v>703</v>
      </c>
      <c r="C16" s="52" t="s">
        <v>264</v>
      </c>
      <c r="D16" s="50" t="s">
        <v>43</v>
      </c>
      <c r="E16" s="53">
        <f>MATCH('App resp'!E16,Scale!$B$3:$B$7,)</f>
        <v>3</v>
      </c>
      <c r="F16" s="53">
        <f>MATCH('App resp'!F16,Scale!$C$3:$C$7,)</f>
        <v>5</v>
      </c>
      <c r="G16" s="56">
        <f>MATCH('App resp'!G16,Scale!$D$3:$D$7,)</f>
        <v>1</v>
      </c>
      <c r="H16" s="53">
        <f>MATCH('App resp'!H16,Scale!$E$3:$E$7,)</f>
        <v>3</v>
      </c>
      <c r="I16" s="53">
        <f>MATCH('App resp'!I16,Scale!$F$3:$F$7,)</f>
        <v>4</v>
      </c>
      <c r="J16" s="53">
        <f>MATCH('App resp'!J16,Scale!$P$3:$P$7,)</f>
        <v>2</v>
      </c>
      <c r="K16" s="53">
        <f>MATCH('App resp'!K16,Scale!$Q$3:$Q$7,)</f>
        <v>2</v>
      </c>
      <c r="L16" s="50">
        <f>MATCH('App resp'!L16,Scale!$G$3:$G$7,)</f>
        <v>1</v>
      </c>
      <c r="M16" s="50">
        <f>MATCH('App resp'!M16,Scale!$H$3:$H$7,)</f>
        <v>3</v>
      </c>
      <c r="N16" s="53">
        <f>MATCH('App resp'!N16,Scale!$I$3:$I$7,)</f>
        <v>4</v>
      </c>
      <c r="O16" s="50">
        <f>MATCH('App resp'!O16,Scale!$J$3:$J$7,)</f>
        <v>5</v>
      </c>
      <c r="P16" s="50">
        <f>MATCH('App resp'!P16,Scale!$K$3:$K$7,)</f>
        <v>5</v>
      </c>
      <c r="Q16" s="53">
        <f>MATCH('App resp'!Q16,Scale!$L$3:$L$7,)</f>
        <v>1</v>
      </c>
      <c r="R16" s="53">
        <f>MATCH('App resp'!R16,Scale!$M$3:$M$7,)</f>
        <v>1</v>
      </c>
      <c r="S16" s="53">
        <f>MATCH('App resp'!S16,Scale!$N$3:$N$7,)</f>
        <v>4</v>
      </c>
      <c r="T16" s="50">
        <f>MATCH('App resp'!T16,Scale!$O$3:$O$7,)</f>
        <v>1</v>
      </c>
      <c r="U16" s="53">
        <f>MATCH('App resp'!U16,Scale!$R$3:$R$7,)</f>
        <v>1</v>
      </c>
      <c r="V16" s="53">
        <f>MATCH('App resp'!V16,Scale!$S$3:$S$7,)</f>
        <v>1</v>
      </c>
      <c r="W16" s="53">
        <f>MATCH('App resp'!W16,Scale!$T$3:$T$7,)</f>
        <v>1</v>
      </c>
      <c r="X16" s="53">
        <f>MATCH('App resp'!X16,Scale!$U$3:$U$7,)</f>
        <v>5</v>
      </c>
      <c r="Y16" s="53">
        <f>MATCH('App resp'!Y16,Scale!$V$3:$V$7,)</f>
        <v>5</v>
      </c>
      <c r="Z16" s="53">
        <f>MATCH('App resp'!Z16,Scale!$W$3:$W$7,)</f>
        <v>3</v>
      </c>
      <c r="AA16" s="50">
        <f>MATCH('App resp'!AA16,Scale!$X$3:$X$7,)</f>
        <v>2</v>
      </c>
      <c r="AB16" s="53">
        <f>MATCH('App resp'!AB16,Scale!$Y$3:$Y$7,)</f>
        <v>2</v>
      </c>
      <c r="AC16" s="53">
        <f>MATCH('App resp'!AC16,Scale!$Z$3:$Z$7,)</f>
        <v>5</v>
      </c>
      <c r="AD16" s="53">
        <f>MATCH('App resp'!AD16,Scale!$AA$3:$AA$7,)</f>
        <v>5</v>
      </c>
      <c r="AE16" s="53">
        <f>MATCH('App resp'!AE16,Scale!$AJ$3:$AJ$7,)</f>
        <v>5</v>
      </c>
      <c r="AF16" s="53">
        <f>MATCH('App resp'!AF16,Scale!$AB$3:$AB$7,)</f>
        <v>4</v>
      </c>
      <c r="AG16" s="53">
        <f>MATCH('App resp'!AG16,Scale!$AC$3:$AC$7,)</f>
        <v>5</v>
      </c>
      <c r="AH16" s="53">
        <f>MATCH('App resp'!AH16,Scale!$AD$3:$AD$7,)</f>
        <v>4</v>
      </c>
      <c r="AI16" s="53">
        <f>MATCH('App resp'!AI16,Scale!$AE$3:$AE$7,)</f>
        <v>1</v>
      </c>
      <c r="AJ16" s="53">
        <f>MATCH('App resp'!AJ16,Scale!$AF$3:$AF$7,)</f>
        <v>1</v>
      </c>
      <c r="AK16" s="53">
        <f>MATCH('App resp'!AK16,Scale!$AG$3:$AG$7,)</f>
        <v>4</v>
      </c>
      <c r="AL16" s="53">
        <f>MATCH('App resp'!AL16,Scale!$AH$3:$AH$7,)</f>
        <v>4</v>
      </c>
      <c r="AM16" s="53">
        <f>MATCH('App resp'!AM16,Scale!$AI$3:$AI$7,)</f>
        <v>4</v>
      </c>
      <c r="AN16" s="57">
        <f t="shared" si="0"/>
        <v>100</v>
      </c>
      <c r="AO16" s="58">
        <f t="shared" si="1"/>
        <v>35</v>
      </c>
      <c r="AP16" s="40" t="s">
        <v>245</v>
      </c>
    </row>
    <row r="17" spans="1:42" s="49" customFormat="1" ht="70">
      <c r="A17" s="50" t="s">
        <v>704</v>
      </c>
      <c r="B17" s="51" t="s">
        <v>705</v>
      </c>
      <c r="C17" s="52" t="s">
        <v>264</v>
      </c>
      <c r="D17" s="50" t="s">
        <v>45</v>
      </c>
      <c r="E17" s="53">
        <f>MATCH('App resp'!E17,Scale!$B$3:$B$7,)</f>
        <v>3</v>
      </c>
      <c r="F17" s="53">
        <f>MATCH('App resp'!F17,Scale!$C$3:$C$7,)</f>
        <v>5</v>
      </c>
      <c r="G17" s="56">
        <f>MATCH('App resp'!G17,Scale!$D$3:$D$7,)</f>
        <v>5</v>
      </c>
      <c r="H17" s="53">
        <f>MATCH('App resp'!H17,Scale!$E$3:$E$7,)</f>
        <v>5</v>
      </c>
      <c r="I17" s="53">
        <f>MATCH('App resp'!I17,Scale!$F$3:$F$7,)</f>
        <v>4</v>
      </c>
      <c r="J17" s="53">
        <f>MATCH('App resp'!J17,Scale!$P$3:$P$7,)</f>
        <v>1</v>
      </c>
      <c r="K17" s="53">
        <f>MATCH('App resp'!K17,Scale!$Q$3:$Q$7,)</f>
        <v>1</v>
      </c>
      <c r="L17" s="50">
        <f>MATCH('App resp'!L17,Scale!$G$3:$G$7,)</f>
        <v>5</v>
      </c>
      <c r="M17" s="50">
        <f>MATCH('App resp'!M17,Scale!$H$3:$H$7,)</f>
        <v>4</v>
      </c>
      <c r="N17" s="53">
        <f>MATCH('App resp'!N17,Scale!$I$3:$I$7,)</f>
        <v>4</v>
      </c>
      <c r="O17" s="50">
        <f>MATCH('App resp'!O17,Scale!$J$3:$J$7,)</f>
        <v>3</v>
      </c>
      <c r="P17" s="50">
        <f>MATCH('App resp'!P17,Scale!$K$3:$K$7,)</f>
        <v>4</v>
      </c>
      <c r="Q17" s="53">
        <f>MATCH('App resp'!Q17,Scale!$L$3:$L$7,)</f>
        <v>5</v>
      </c>
      <c r="R17" s="53">
        <f>MATCH('App resp'!R17,Scale!$M$3:$M$7,)</f>
        <v>1</v>
      </c>
      <c r="S17" s="53">
        <f>MATCH('App resp'!S17,Scale!$N$3:$N$7,)</f>
        <v>5</v>
      </c>
      <c r="T17" s="50">
        <f>MATCH('App resp'!T17,Scale!$O$3:$O$7,)</f>
        <v>1</v>
      </c>
      <c r="U17" s="53">
        <f>MATCH('App resp'!U17,Scale!$R$3:$R$7,)</f>
        <v>5</v>
      </c>
      <c r="V17" s="53">
        <f>MATCH('App resp'!V17,Scale!$S$3:$S$7,)</f>
        <v>4</v>
      </c>
      <c r="W17" s="53">
        <f>MATCH('App resp'!W17,Scale!$T$3:$T$7,)</f>
        <v>4</v>
      </c>
      <c r="X17" s="53">
        <f>MATCH('App resp'!X17,Scale!$U$3:$U$7,)</f>
        <v>5</v>
      </c>
      <c r="Y17" s="53">
        <f>MATCH('App resp'!Y17,Scale!$V$3:$V$7,)</f>
        <v>5</v>
      </c>
      <c r="Z17" s="53">
        <f>MATCH('App resp'!Z17,Scale!$W$3:$W$7,)</f>
        <v>3</v>
      </c>
      <c r="AA17" s="50">
        <f>MATCH('App resp'!AA17,Scale!$X$3:$X$7,)</f>
        <v>2</v>
      </c>
      <c r="AB17" s="53">
        <f>MATCH('App resp'!AB17,Scale!$Y$3:$Y$7,)</f>
        <v>2</v>
      </c>
      <c r="AC17" s="53">
        <f>MATCH('App resp'!AC17,Scale!$Z$3:$Z$7,)</f>
        <v>1</v>
      </c>
      <c r="AD17" s="53">
        <f>MATCH('App resp'!AD17,Scale!$AA$3:$AA$7,)</f>
        <v>1</v>
      </c>
      <c r="AE17" s="53">
        <f>MATCH('App resp'!AE17,Scale!$AJ$3:$AJ$7,)</f>
        <v>5</v>
      </c>
      <c r="AF17" s="53">
        <f>MATCH('App resp'!AF17,Scale!$AB$3:$AB$7,)</f>
        <v>4</v>
      </c>
      <c r="AG17" s="53">
        <f>MATCH('App resp'!AG17,Scale!$AC$3:$AC$7,)</f>
        <v>2</v>
      </c>
      <c r="AH17" s="53">
        <f>MATCH('App resp'!AH17,Scale!$AD$3:$AD$7,)</f>
        <v>5</v>
      </c>
      <c r="AI17" s="53">
        <f>MATCH('App resp'!AI17,Scale!$AE$3:$AE$7,)</f>
        <v>1</v>
      </c>
      <c r="AJ17" s="53">
        <f>MATCH('App resp'!AJ17,Scale!$AF$3:$AF$7,)</f>
        <v>1</v>
      </c>
      <c r="AK17" s="53">
        <f>MATCH('App resp'!AK17,Scale!$AG$3:$AG$7,)</f>
        <v>5</v>
      </c>
      <c r="AL17" s="53">
        <f>MATCH('App resp'!AL17,Scale!$AH$3:$AH$7,)</f>
        <v>5</v>
      </c>
      <c r="AM17" s="53">
        <f>MATCH('App resp'!AM17,Scale!$AI$3:$AI$7,)</f>
        <v>5</v>
      </c>
      <c r="AN17" s="57">
        <f t="shared" si="0"/>
        <v>100</v>
      </c>
      <c r="AO17" s="58">
        <f t="shared" si="1"/>
        <v>35</v>
      </c>
      <c r="AP17" s="40" t="s">
        <v>245</v>
      </c>
    </row>
    <row r="18" spans="1:42" s="49" customFormat="1" ht="42">
      <c r="A18" s="50" t="s">
        <v>706</v>
      </c>
      <c r="B18" s="51" t="s">
        <v>707</v>
      </c>
      <c r="C18" s="52" t="s">
        <v>264</v>
      </c>
      <c r="D18" s="50" t="s">
        <v>47</v>
      </c>
      <c r="E18" s="53">
        <f>MATCH('App resp'!E18,Scale!$B$3:$B$7,)</f>
        <v>3</v>
      </c>
      <c r="F18" s="53">
        <f>MATCH('App resp'!F18,Scale!$C$3:$C$7,)</f>
        <v>5</v>
      </c>
      <c r="G18" s="56">
        <f>MATCH('App resp'!G18,Scale!$D$3:$D$7,)</f>
        <v>4</v>
      </c>
      <c r="H18" s="53">
        <f>MATCH('App resp'!H18,Scale!$E$3:$E$7,)</f>
        <v>5</v>
      </c>
      <c r="I18" s="53">
        <f>MATCH('App resp'!I18,Scale!$F$3:$F$7,)</f>
        <v>5</v>
      </c>
      <c r="J18" s="53">
        <f>MATCH('App resp'!J18,Scale!$P$3:$P$7,)</f>
        <v>1</v>
      </c>
      <c r="K18" s="53">
        <f>MATCH('App resp'!K18,Scale!$Q$3:$Q$7,)</f>
        <v>1</v>
      </c>
      <c r="L18" s="50">
        <f>MATCH('App resp'!L18,Scale!$G$3:$G$7,)</f>
        <v>1</v>
      </c>
      <c r="M18" s="50">
        <f>MATCH('App resp'!M18,Scale!$H$3:$H$7,)</f>
        <v>5</v>
      </c>
      <c r="N18" s="53">
        <f>MATCH('App resp'!N18,Scale!$I$3:$I$7,)</f>
        <v>4</v>
      </c>
      <c r="O18" s="50">
        <f>MATCH('App resp'!O18,Scale!$J$3:$J$7,)</f>
        <v>4</v>
      </c>
      <c r="P18" s="50">
        <f>MATCH('App resp'!P18,Scale!$K$3:$K$7,)</f>
        <v>4</v>
      </c>
      <c r="Q18" s="53">
        <f>MATCH('App resp'!Q18,Scale!$L$3:$L$7,)</f>
        <v>5</v>
      </c>
      <c r="R18" s="53">
        <f>MATCH('App resp'!R18,Scale!$M$3:$M$7,)</f>
        <v>1</v>
      </c>
      <c r="S18" s="53">
        <f>MATCH('App resp'!S18,Scale!$N$3:$N$7,)</f>
        <v>4</v>
      </c>
      <c r="T18" s="50">
        <f>MATCH('App resp'!T18,Scale!$O$3:$O$7,)</f>
        <v>1</v>
      </c>
      <c r="U18" s="53">
        <f>MATCH('App resp'!U18,Scale!$R$3:$R$7,)</f>
        <v>5</v>
      </c>
      <c r="V18" s="53">
        <f>MATCH('App resp'!V18,Scale!$S$3:$S$7,)</f>
        <v>4</v>
      </c>
      <c r="W18" s="53">
        <f>MATCH('App resp'!W18,Scale!$T$3:$T$7,)</f>
        <v>4</v>
      </c>
      <c r="X18" s="53">
        <f>MATCH('App resp'!X18,Scale!$U$3:$U$7,)</f>
        <v>5</v>
      </c>
      <c r="Y18" s="53">
        <f>MATCH('App resp'!Y18,Scale!$V$3:$V$7,)</f>
        <v>5</v>
      </c>
      <c r="Z18" s="53">
        <f>MATCH('App resp'!Z18,Scale!$W$3:$W$7,)</f>
        <v>3</v>
      </c>
      <c r="AA18" s="50">
        <f>MATCH('App resp'!AA18,Scale!$X$3:$X$7,)</f>
        <v>2</v>
      </c>
      <c r="AB18" s="53">
        <f>MATCH('App resp'!AB18,Scale!$Y$3:$Y$7,)</f>
        <v>1</v>
      </c>
      <c r="AC18" s="53">
        <f>MATCH('App resp'!AC18,Scale!$Z$3:$Z$7,)</f>
        <v>1</v>
      </c>
      <c r="AD18" s="53">
        <f>MATCH('App resp'!AD18,Scale!$AA$3:$AA$7,)</f>
        <v>3</v>
      </c>
      <c r="AE18" s="53">
        <f>MATCH('App resp'!AE18,Scale!$AJ$3:$AJ$7,)</f>
        <v>3</v>
      </c>
      <c r="AF18" s="53">
        <f>MATCH('App resp'!AF18,Scale!$AB$3:$AB$7,)</f>
        <v>4</v>
      </c>
      <c r="AG18" s="53">
        <f>MATCH('App resp'!AG18,Scale!$AC$3:$AC$7,)</f>
        <v>5</v>
      </c>
      <c r="AH18" s="53">
        <f>MATCH('App resp'!AH18,Scale!$AD$3:$AD$7,)</f>
        <v>5</v>
      </c>
      <c r="AI18" s="53">
        <f>MATCH('App resp'!AI18,Scale!$AE$3:$AE$7,)</f>
        <v>5</v>
      </c>
      <c r="AJ18" s="53">
        <f>MATCH('App resp'!AJ18,Scale!$AF$3:$AF$7,)</f>
        <v>1</v>
      </c>
      <c r="AK18" s="53">
        <f>MATCH('App resp'!AK18,Scale!$AG$3:$AG$7,)</f>
        <v>5</v>
      </c>
      <c r="AL18" s="53">
        <f>MATCH('App resp'!AL18,Scale!$AH$3:$AH$7,)</f>
        <v>5</v>
      </c>
      <c r="AM18" s="53">
        <f>MATCH('App resp'!AM18,Scale!$AI$3:$AI$7,)</f>
        <v>5</v>
      </c>
      <c r="AN18" s="57">
        <f t="shared" si="0"/>
        <v>100</v>
      </c>
      <c r="AO18" s="58">
        <f t="shared" si="1"/>
        <v>35</v>
      </c>
      <c r="AP18" s="40" t="s">
        <v>245</v>
      </c>
    </row>
    <row r="19" spans="1:42" s="49" customFormat="1" ht="56">
      <c r="A19" s="50" t="s">
        <v>708</v>
      </c>
      <c r="B19" s="51" t="s">
        <v>709</v>
      </c>
      <c r="C19" s="52" t="s">
        <v>264</v>
      </c>
      <c r="D19" s="50" t="s">
        <v>50</v>
      </c>
      <c r="E19" s="53">
        <f>MATCH('App resp'!E19,Scale!$B$3:$B$7,)</f>
        <v>3</v>
      </c>
      <c r="F19" s="53">
        <f>MATCH('App resp'!F19,Scale!$C$3:$C$7,)</f>
        <v>5</v>
      </c>
      <c r="G19" s="56">
        <f>MATCH('App resp'!G19,Scale!$D$3:$D$7,)</f>
        <v>4</v>
      </c>
      <c r="H19" s="53">
        <f>MATCH('App resp'!H19,Scale!$E$3:$E$7,)</f>
        <v>5</v>
      </c>
      <c r="I19" s="53">
        <f>MATCH('App resp'!I19,Scale!$F$3:$F$7,)</f>
        <v>5</v>
      </c>
      <c r="J19" s="53">
        <f>MATCH('App resp'!J19,Scale!$P$3:$P$7,)</f>
        <v>1</v>
      </c>
      <c r="K19" s="53">
        <f>MATCH('App resp'!K19,Scale!$Q$3:$Q$7,)</f>
        <v>1</v>
      </c>
      <c r="L19" s="50">
        <f>MATCH('App resp'!L19,Scale!$G$3:$G$7,)</f>
        <v>1</v>
      </c>
      <c r="M19" s="50">
        <f>MATCH('App resp'!M19,Scale!$H$3:$H$7,)</f>
        <v>5</v>
      </c>
      <c r="N19" s="53">
        <f>MATCH('App resp'!N19,Scale!$I$3:$I$7,)</f>
        <v>4</v>
      </c>
      <c r="O19" s="50">
        <f>MATCH('App resp'!O19,Scale!$J$3:$J$7,)</f>
        <v>4</v>
      </c>
      <c r="P19" s="50">
        <f>MATCH('App resp'!P19,Scale!$K$3:$K$7,)</f>
        <v>4</v>
      </c>
      <c r="Q19" s="53">
        <f>MATCH('App resp'!Q19,Scale!$L$3:$L$7,)</f>
        <v>5</v>
      </c>
      <c r="R19" s="53">
        <f>MATCH('App resp'!R19,Scale!$M$3:$M$7,)</f>
        <v>1</v>
      </c>
      <c r="S19" s="53">
        <f>MATCH('App resp'!S19,Scale!$N$3:$N$7,)</f>
        <v>4</v>
      </c>
      <c r="T19" s="50">
        <f>MATCH('App resp'!T19,Scale!$O$3:$O$7,)</f>
        <v>1</v>
      </c>
      <c r="U19" s="53">
        <f>MATCH('App resp'!U19,Scale!$R$3:$R$7,)</f>
        <v>5</v>
      </c>
      <c r="V19" s="53">
        <f>MATCH('App resp'!V19,Scale!$S$3:$S$7,)</f>
        <v>4</v>
      </c>
      <c r="W19" s="53">
        <f>MATCH('App resp'!W19,Scale!$T$3:$T$7,)</f>
        <v>4</v>
      </c>
      <c r="X19" s="53">
        <f>MATCH('App resp'!X19,Scale!$U$3:$U$7,)</f>
        <v>5</v>
      </c>
      <c r="Y19" s="53">
        <f>MATCH('App resp'!Y19,Scale!$V$3:$V$7,)</f>
        <v>5</v>
      </c>
      <c r="Z19" s="53">
        <f>MATCH('App resp'!Z19,Scale!$W$3:$W$7,)</f>
        <v>3</v>
      </c>
      <c r="AA19" s="50">
        <f>MATCH('App resp'!AA19,Scale!$X$3:$X$7,)</f>
        <v>2</v>
      </c>
      <c r="AB19" s="53">
        <f>MATCH('App resp'!AB19,Scale!$Y$3:$Y$7,)</f>
        <v>1</v>
      </c>
      <c r="AC19" s="53">
        <f>MATCH('App resp'!AC19,Scale!$Z$3:$Z$7,)</f>
        <v>1</v>
      </c>
      <c r="AD19" s="53">
        <f>MATCH('App resp'!AD19,Scale!$AA$3:$AA$7,)</f>
        <v>1</v>
      </c>
      <c r="AE19" s="53">
        <f>MATCH('App resp'!AE19,Scale!$AJ$3:$AJ$7,)</f>
        <v>5</v>
      </c>
      <c r="AF19" s="53">
        <f>MATCH('App resp'!AF19,Scale!$AB$3:$AB$7,)</f>
        <v>4</v>
      </c>
      <c r="AG19" s="53">
        <f>MATCH('App resp'!AG19,Scale!$AC$3:$AC$7,)</f>
        <v>5</v>
      </c>
      <c r="AH19" s="53">
        <f>MATCH('App resp'!AH19,Scale!$AD$3:$AD$7,)</f>
        <v>5</v>
      </c>
      <c r="AI19" s="53">
        <f>MATCH('App resp'!AI19,Scale!$AE$3:$AE$7,)</f>
        <v>5</v>
      </c>
      <c r="AJ19" s="53">
        <f>MATCH('App resp'!AJ19,Scale!$AF$3:$AF$7,)</f>
        <v>1</v>
      </c>
      <c r="AK19" s="53">
        <f>MATCH('App resp'!AK19,Scale!$AG$3:$AG$7,)</f>
        <v>5</v>
      </c>
      <c r="AL19" s="53">
        <f>MATCH('App resp'!AL19,Scale!$AH$3:$AH$7,)</f>
        <v>5</v>
      </c>
      <c r="AM19" s="53">
        <f>MATCH('App resp'!AM19,Scale!$AI$3:$AI$7,)</f>
        <v>5</v>
      </c>
      <c r="AN19" s="57">
        <f t="shared" si="0"/>
        <v>100</v>
      </c>
      <c r="AO19" s="58">
        <f t="shared" si="1"/>
        <v>35</v>
      </c>
      <c r="AP19" s="40" t="s">
        <v>245</v>
      </c>
    </row>
    <row r="20" spans="1:42" s="49" customFormat="1" ht="56">
      <c r="A20" s="50" t="s">
        <v>710</v>
      </c>
      <c r="B20" s="51" t="s">
        <v>711</v>
      </c>
      <c r="C20" s="52" t="s">
        <v>264</v>
      </c>
      <c r="D20" s="50" t="s">
        <v>53</v>
      </c>
      <c r="E20" s="53">
        <f>MATCH('App resp'!E20,Scale!$B$3:$B$7,)</f>
        <v>3</v>
      </c>
      <c r="F20" s="53">
        <f>MATCH('App resp'!F20,Scale!$C$3:$C$7,)</f>
        <v>5</v>
      </c>
      <c r="G20" s="56">
        <f>MATCH('App resp'!G20,Scale!$D$3:$D$7,)</f>
        <v>4</v>
      </c>
      <c r="H20" s="53">
        <f>MATCH('App resp'!H20,Scale!$E$3:$E$7,)</f>
        <v>5</v>
      </c>
      <c r="I20" s="53">
        <f>MATCH('App resp'!I20,Scale!$F$3:$F$7,)</f>
        <v>5</v>
      </c>
      <c r="J20" s="53">
        <f>MATCH('App resp'!J20,Scale!$P$3:$P$7,)</f>
        <v>1</v>
      </c>
      <c r="K20" s="53">
        <f>MATCH('App resp'!K20,Scale!$Q$3:$Q$7,)</f>
        <v>1</v>
      </c>
      <c r="L20" s="50">
        <f>MATCH('App resp'!L20,Scale!$G$3:$G$7,)</f>
        <v>1</v>
      </c>
      <c r="M20" s="50">
        <f>MATCH('App resp'!M20,Scale!$H$3:$H$7,)</f>
        <v>5</v>
      </c>
      <c r="N20" s="53">
        <f>MATCH('App resp'!N20,Scale!$I$3:$I$7,)</f>
        <v>4</v>
      </c>
      <c r="O20" s="50">
        <f>MATCH('App resp'!O20,Scale!$J$3:$J$7,)</f>
        <v>3</v>
      </c>
      <c r="P20" s="50">
        <f>MATCH('App resp'!P20,Scale!$K$3:$K$7,)</f>
        <v>3</v>
      </c>
      <c r="Q20" s="53">
        <f>MATCH('App resp'!Q20,Scale!$L$3:$L$7,)</f>
        <v>5</v>
      </c>
      <c r="R20" s="53">
        <f>MATCH('App resp'!R20,Scale!$M$3:$M$7,)</f>
        <v>1</v>
      </c>
      <c r="S20" s="53">
        <f>MATCH('App resp'!S20,Scale!$N$3:$N$7,)</f>
        <v>4</v>
      </c>
      <c r="T20" s="50">
        <f>MATCH('App resp'!T20,Scale!$O$3:$O$7,)</f>
        <v>2</v>
      </c>
      <c r="U20" s="53">
        <f>MATCH('App resp'!U20,Scale!$R$3:$R$7,)</f>
        <v>5</v>
      </c>
      <c r="V20" s="53">
        <f>MATCH('App resp'!V20,Scale!$S$3:$S$7,)</f>
        <v>4</v>
      </c>
      <c r="W20" s="53">
        <f>MATCH('App resp'!W20,Scale!$T$3:$T$7,)</f>
        <v>4</v>
      </c>
      <c r="X20" s="53">
        <f>MATCH('App resp'!X20,Scale!$U$3:$U$7,)</f>
        <v>5</v>
      </c>
      <c r="Y20" s="53">
        <f>MATCH('App resp'!Y20,Scale!$V$3:$V$7,)</f>
        <v>5</v>
      </c>
      <c r="Z20" s="53">
        <f>MATCH('App resp'!Z20,Scale!$W$3:$W$7,)</f>
        <v>3</v>
      </c>
      <c r="AA20" s="50">
        <f>MATCH('App resp'!AA20,Scale!$X$3:$X$7,)</f>
        <v>2</v>
      </c>
      <c r="AB20" s="53">
        <f>MATCH('App resp'!AB20,Scale!$Y$3:$Y$7,)</f>
        <v>1</v>
      </c>
      <c r="AC20" s="53">
        <f>MATCH('App resp'!AC20,Scale!$Z$3:$Z$7,)</f>
        <v>1</v>
      </c>
      <c r="AD20" s="53">
        <f>MATCH('App resp'!AD20,Scale!$AA$3:$AA$7,)</f>
        <v>3</v>
      </c>
      <c r="AE20" s="53">
        <f>MATCH('App resp'!AE20,Scale!$AJ$3:$AJ$7,)</f>
        <v>5</v>
      </c>
      <c r="AF20" s="53">
        <f>MATCH('App resp'!AF20,Scale!$AB$3:$AB$7,)</f>
        <v>4</v>
      </c>
      <c r="AG20" s="53">
        <f>MATCH('App resp'!AG20,Scale!$AC$3:$AC$7,)</f>
        <v>5</v>
      </c>
      <c r="AH20" s="53">
        <f>MATCH('App resp'!AH20,Scale!$AD$3:$AD$7,)</f>
        <v>5</v>
      </c>
      <c r="AI20" s="53">
        <f>MATCH('App resp'!AI20,Scale!$AE$3:$AE$7,)</f>
        <v>5</v>
      </c>
      <c r="AJ20" s="53">
        <f>MATCH('App resp'!AJ20,Scale!$AF$3:$AF$7,)</f>
        <v>1</v>
      </c>
      <c r="AK20" s="53">
        <f>MATCH('App resp'!AK20,Scale!$AG$3:$AG$7,)</f>
        <v>5</v>
      </c>
      <c r="AL20" s="53">
        <f>MATCH('App resp'!AL20,Scale!$AH$3:$AH$7,)</f>
        <v>5</v>
      </c>
      <c r="AM20" s="53">
        <f>MATCH('App resp'!AM20,Scale!$AI$3:$AI$7,)</f>
        <v>5</v>
      </c>
      <c r="AN20" s="57">
        <f t="shared" si="0"/>
        <v>100</v>
      </c>
      <c r="AO20" s="58">
        <f t="shared" si="1"/>
        <v>35</v>
      </c>
      <c r="AP20" s="40" t="s">
        <v>245</v>
      </c>
    </row>
    <row r="21" spans="1:42" s="49" customFormat="1" ht="42">
      <c r="A21" s="50" t="s">
        <v>712</v>
      </c>
      <c r="B21" s="51" t="s">
        <v>713</v>
      </c>
      <c r="C21" s="52" t="s">
        <v>264</v>
      </c>
      <c r="D21" s="50" t="s">
        <v>714</v>
      </c>
      <c r="E21" s="53">
        <f>MATCH('App resp'!E21,Scale!$B$3:$B$7,)</f>
        <v>3</v>
      </c>
      <c r="F21" s="53">
        <f>MATCH('App resp'!F21,Scale!$C$3:$C$7,)</f>
        <v>5</v>
      </c>
      <c r="G21" s="56">
        <f>MATCH('App resp'!G21,Scale!$D$3:$D$7,)</f>
        <v>4</v>
      </c>
      <c r="H21" s="53">
        <f>MATCH('App resp'!H21,Scale!$E$3:$E$7,)</f>
        <v>5</v>
      </c>
      <c r="I21" s="53">
        <f>MATCH('App resp'!I21,Scale!$F$3:$F$7,)</f>
        <v>5</v>
      </c>
      <c r="J21" s="53">
        <f>MATCH('App resp'!J21,Scale!$P$3:$P$7,)</f>
        <v>1</v>
      </c>
      <c r="K21" s="53">
        <f>MATCH('App resp'!K21,Scale!$Q$3:$Q$7,)</f>
        <v>1</v>
      </c>
      <c r="L21" s="50">
        <f>MATCH('App resp'!L21,Scale!$G$3:$G$7,)</f>
        <v>1</v>
      </c>
      <c r="M21" s="50">
        <f>MATCH('App resp'!M21,Scale!$H$3:$H$7,)</f>
        <v>5</v>
      </c>
      <c r="N21" s="53">
        <f>MATCH('App resp'!N21,Scale!$I$3:$I$7,)</f>
        <v>4</v>
      </c>
      <c r="O21" s="50">
        <f>MATCH('App resp'!O21,Scale!$J$3:$J$7,)</f>
        <v>4</v>
      </c>
      <c r="P21" s="50">
        <f>MATCH('App resp'!P21,Scale!$K$3:$K$7,)</f>
        <v>4</v>
      </c>
      <c r="Q21" s="53">
        <f>MATCH('App resp'!Q21,Scale!$L$3:$L$7,)</f>
        <v>5</v>
      </c>
      <c r="R21" s="53">
        <f>MATCH('App resp'!R21,Scale!$M$3:$M$7,)</f>
        <v>1</v>
      </c>
      <c r="S21" s="53">
        <f>MATCH('App resp'!S21,Scale!$N$3:$N$7,)</f>
        <v>4</v>
      </c>
      <c r="T21" s="50">
        <f>MATCH('App resp'!T21,Scale!$O$3:$O$7,)</f>
        <v>1</v>
      </c>
      <c r="U21" s="53">
        <f>MATCH('App resp'!U21,Scale!$R$3:$R$7,)</f>
        <v>5</v>
      </c>
      <c r="V21" s="53">
        <f>MATCH('App resp'!V21,Scale!$S$3:$S$7,)</f>
        <v>4</v>
      </c>
      <c r="W21" s="53">
        <f>MATCH('App resp'!W21,Scale!$T$3:$T$7,)</f>
        <v>4</v>
      </c>
      <c r="X21" s="53">
        <f>MATCH('App resp'!X21,Scale!$U$3:$U$7,)</f>
        <v>5</v>
      </c>
      <c r="Y21" s="53">
        <f>MATCH('App resp'!Y21,Scale!$V$3:$V$7,)</f>
        <v>5</v>
      </c>
      <c r="Z21" s="53">
        <f>MATCH('App resp'!Z21,Scale!$W$3:$W$7,)</f>
        <v>3</v>
      </c>
      <c r="AA21" s="50">
        <f>MATCH('App resp'!AA21,Scale!$X$3:$X$7,)</f>
        <v>2</v>
      </c>
      <c r="AB21" s="53">
        <f>MATCH('App resp'!AB21,Scale!$Y$3:$Y$7,)</f>
        <v>1</v>
      </c>
      <c r="AC21" s="53">
        <f>MATCH('App resp'!AC21,Scale!$Z$3:$Z$7,)</f>
        <v>1</v>
      </c>
      <c r="AD21" s="53">
        <f>MATCH('App resp'!AD21,Scale!$AA$3:$AA$7,)</f>
        <v>5</v>
      </c>
      <c r="AE21" s="53">
        <f>MATCH('App resp'!AE21,Scale!$AJ$3:$AJ$7,)</f>
        <v>5</v>
      </c>
      <c r="AF21" s="53">
        <f>MATCH('App resp'!AF21,Scale!$AB$3:$AB$7,)</f>
        <v>4</v>
      </c>
      <c r="AG21" s="53">
        <f>MATCH('App resp'!AG21,Scale!$AC$3:$AC$7,)</f>
        <v>5</v>
      </c>
      <c r="AH21" s="53">
        <f>MATCH('App resp'!AH21,Scale!$AD$3:$AD$7,)</f>
        <v>5</v>
      </c>
      <c r="AI21" s="53">
        <f>MATCH('App resp'!AI21,Scale!$AE$3:$AE$7,)</f>
        <v>5</v>
      </c>
      <c r="AJ21" s="53">
        <f>MATCH('App resp'!AJ21,Scale!$AF$3:$AF$7,)</f>
        <v>1</v>
      </c>
      <c r="AK21" s="53">
        <f>MATCH('App resp'!AK21,Scale!$AG$3:$AG$7,)</f>
        <v>5</v>
      </c>
      <c r="AL21" s="53">
        <f>MATCH('App resp'!AL21,Scale!$AH$3:$AH$7,)</f>
        <v>5</v>
      </c>
      <c r="AM21" s="53">
        <f>MATCH('App resp'!AM21,Scale!$AI$3:$AI$7,)</f>
        <v>5</v>
      </c>
      <c r="AN21" s="57">
        <f t="shared" si="0"/>
        <v>100</v>
      </c>
      <c r="AO21" s="58">
        <f t="shared" si="1"/>
        <v>35</v>
      </c>
      <c r="AP21" s="40" t="s">
        <v>245</v>
      </c>
    </row>
    <row r="22" spans="1:42" s="49" customFormat="1" ht="70">
      <c r="A22" s="50" t="s">
        <v>715</v>
      </c>
      <c r="B22" s="51" t="s">
        <v>716</v>
      </c>
      <c r="C22" s="52" t="s">
        <v>264</v>
      </c>
      <c r="D22" s="50" t="s">
        <v>55</v>
      </c>
      <c r="E22" s="53">
        <f>MATCH('App resp'!E22,Scale!$B$3:$B$7,)</f>
        <v>3</v>
      </c>
      <c r="F22" s="53">
        <f>MATCH('App resp'!F22,Scale!$C$3:$C$7,)</f>
        <v>5</v>
      </c>
      <c r="G22" s="56">
        <f>MATCH('App resp'!G22,Scale!$D$3:$D$7,)</f>
        <v>4</v>
      </c>
      <c r="H22" s="53">
        <f>MATCH('App resp'!H22,Scale!$E$3:$E$7,)</f>
        <v>5</v>
      </c>
      <c r="I22" s="53">
        <f>MATCH('App resp'!I22,Scale!$F$3:$F$7,)</f>
        <v>5</v>
      </c>
      <c r="J22" s="53">
        <f>MATCH('App resp'!J22,Scale!$P$3:$P$7,)</f>
        <v>1</v>
      </c>
      <c r="K22" s="53">
        <f>MATCH('App resp'!K22,Scale!$Q$3:$Q$7,)</f>
        <v>1</v>
      </c>
      <c r="L22" s="50">
        <f>MATCH('App resp'!L22,Scale!$G$3:$G$7,)</f>
        <v>1</v>
      </c>
      <c r="M22" s="50">
        <f>MATCH('App resp'!M22,Scale!$H$3:$H$7,)</f>
        <v>5</v>
      </c>
      <c r="N22" s="53">
        <f>MATCH('App resp'!N22,Scale!$I$3:$I$7,)</f>
        <v>4</v>
      </c>
      <c r="O22" s="50">
        <f>MATCH('App resp'!O22,Scale!$J$3:$J$7,)</f>
        <v>4</v>
      </c>
      <c r="P22" s="50">
        <f>MATCH('App resp'!P22,Scale!$K$3:$K$7,)</f>
        <v>4</v>
      </c>
      <c r="Q22" s="53">
        <f>MATCH('App resp'!Q22,Scale!$L$3:$L$7,)</f>
        <v>5</v>
      </c>
      <c r="R22" s="53">
        <f>MATCH('App resp'!R22,Scale!$M$3:$M$7,)</f>
        <v>1</v>
      </c>
      <c r="S22" s="53">
        <f>MATCH('App resp'!S22,Scale!$N$3:$N$7,)</f>
        <v>4</v>
      </c>
      <c r="T22" s="50">
        <f>MATCH('App resp'!T22,Scale!$O$3:$O$7,)</f>
        <v>3</v>
      </c>
      <c r="U22" s="53">
        <f>MATCH('App resp'!U22,Scale!$R$3:$R$7,)</f>
        <v>5</v>
      </c>
      <c r="V22" s="53">
        <f>MATCH('App resp'!V22,Scale!$S$3:$S$7,)</f>
        <v>4</v>
      </c>
      <c r="W22" s="53">
        <f>MATCH('App resp'!W22,Scale!$T$3:$T$7,)</f>
        <v>4</v>
      </c>
      <c r="X22" s="53">
        <f>MATCH('App resp'!X22,Scale!$U$3:$U$7,)</f>
        <v>5</v>
      </c>
      <c r="Y22" s="53">
        <f>MATCH('App resp'!Y22,Scale!$V$3:$V$7,)</f>
        <v>5</v>
      </c>
      <c r="Z22" s="53">
        <f>MATCH('App resp'!Z22,Scale!$W$3:$W$7,)</f>
        <v>3</v>
      </c>
      <c r="AA22" s="50">
        <f>MATCH('App resp'!AA22,Scale!$X$3:$X$7,)</f>
        <v>2</v>
      </c>
      <c r="AB22" s="53">
        <f>MATCH('App resp'!AB22,Scale!$Y$3:$Y$7,)</f>
        <v>1</v>
      </c>
      <c r="AC22" s="53">
        <f>MATCH('App resp'!AC22,Scale!$Z$3:$Z$7,)</f>
        <v>1</v>
      </c>
      <c r="AD22" s="53">
        <f>MATCH('App resp'!AD22,Scale!$AA$3:$AA$7,)</f>
        <v>1</v>
      </c>
      <c r="AE22" s="53">
        <f>MATCH('App resp'!AE22,Scale!$AJ$3:$AJ$7,)</f>
        <v>5</v>
      </c>
      <c r="AF22" s="53">
        <f>MATCH('App resp'!AF22,Scale!$AB$3:$AB$7,)</f>
        <v>4</v>
      </c>
      <c r="AG22" s="53">
        <f>MATCH('App resp'!AG22,Scale!$AC$3:$AC$7,)</f>
        <v>5</v>
      </c>
      <c r="AH22" s="53">
        <f>MATCH('App resp'!AH22,Scale!$AD$3:$AD$7,)</f>
        <v>5</v>
      </c>
      <c r="AI22" s="53">
        <f>MATCH('App resp'!AI22,Scale!$AE$3:$AE$7,)</f>
        <v>5</v>
      </c>
      <c r="AJ22" s="53">
        <f>MATCH('App resp'!AJ22,Scale!$AF$3:$AF$7,)</f>
        <v>1</v>
      </c>
      <c r="AK22" s="53">
        <f>MATCH('App resp'!AK22,Scale!$AG$3:$AG$7,)</f>
        <v>5</v>
      </c>
      <c r="AL22" s="53">
        <f>MATCH('App resp'!AL22,Scale!$AH$3:$AH$7,)</f>
        <v>5</v>
      </c>
      <c r="AM22" s="53">
        <f>MATCH('App resp'!AM22,Scale!$AI$3:$AI$7,)</f>
        <v>5</v>
      </c>
      <c r="AN22" s="57">
        <f t="shared" si="0"/>
        <v>100</v>
      </c>
      <c r="AO22" s="58">
        <f t="shared" si="1"/>
        <v>35</v>
      </c>
      <c r="AP22" s="40" t="s">
        <v>245</v>
      </c>
    </row>
    <row r="23" spans="1:42" s="49" customFormat="1" ht="28">
      <c r="A23" s="50" t="s">
        <v>717</v>
      </c>
      <c r="B23" s="51" t="s">
        <v>718</v>
      </c>
      <c r="C23" s="52" t="s">
        <v>264</v>
      </c>
      <c r="D23" s="50" t="s">
        <v>58</v>
      </c>
      <c r="E23" s="53">
        <f>MATCH('App resp'!E23,Scale!$B$3:$B$7,)</f>
        <v>3</v>
      </c>
      <c r="F23" s="53">
        <f>MATCH('App resp'!F23,Scale!$C$3:$C$7,)</f>
        <v>5</v>
      </c>
      <c r="G23" s="56">
        <f>MATCH('App resp'!G23,Scale!$D$3:$D$7,)</f>
        <v>4</v>
      </c>
      <c r="H23" s="53">
        <f>MATCH('App resp'!H23,Scale!$E$3:$E$7,)</f>
        <v>5</v>
      </c>
      <c r="I23" s="53">
        <f>MATCH('App resp'!I23,Scale!$F$3:$F$7,)</f>
        <v>5</v>
      </c>
      <c r="J23" s="53">
        <f>MATCH('App resp'!J23,Scale!$P$3:$P$7,)</f>
        <v>1</v>
      </c>
      <c r="K23" s="53">
        <f>MATCH('App resp'!K23,Scale!$Q$3:$Q$7,)</f>
        <v>1</v>
      </c>
      <c r="L23" s="50">
        <f>MATCH('App resp'!L23,Scale!$G$3:$G$7,)</f>
        <v>1</v>
      </c>
      <c r="M23" s="50">
        <f>MATCH('App resp'!M23,Scale!$H$3:$H$7,)</f>
        <v>5</v>
      </c>
      <c r="N23" s="53">
        <f>MATCH('App resp'!N23,Scale!$I$3:$I$7,)</f>
        <v>4</v>
      </c>
      <c r="O23" s="50">
        <f>MATCH('App resp'!O23,Scale!$J$3:$J$7,)</f>
        <v>4</v>
      </c>
      <c r="P23" s="50">
        <f>MATCH('App resp'!P23,Scale!$K$3:$K$7,)</f>
        <v>4</v>
      </c>
      <c r="Q23" s="53">
        <f>MATCH('App resp'!Q23,Scale!$L$3:$L$7,)</f>
        <v>5</v>
      </c>
      <c r="R23" s="53">
        <f>MATCH('App resp'!R23,Scale!$M$3:$M$7,)</f>
        <v>1</v>
      </c>
      <c r="S23" s="53">
        <f>MATCH('App resp'!S23,Scale!$N$3:$N$7,)</f>
        <v>4</v>
      </c>
      <c r="T23" s="50">
        <f>MATCH('App resp'!T23,Scale!$O$3:$O$7,)</f>
        <v>3</v>
      </c>
      <c r="U23" s="53">
        <f>MATCH('App resp'!U23,Scale!$R$3:$R$7,)</f>
        <v>5</v>
      </c>
      <c r="V23" s="53">
        <f>MATCH('App resp'!V23,Scale!$S$3:$S$7,)</f>
        <v>4</v>
      </c>
      <c r="W23" s="53">
        <f>MATCH('App resp'!W23,Scale!$T$3:$T$7,)</f>
        <v>4</v>
      </c>
      <c r="X23" s="53">
        <f>MATCH('App resp'!X23,Scale!$U$3:$U$7,)</f>
        <v>5</v>
      </c>
      <c r="Y23" s="53">
        <f>MATCH('App resp'!Y23,Scale!$V$3:$V$7,)</f>
        <v>5</v>
      </c>
      <c r="Z23" s="53">
        <f>MATCH('App resp'!Z23,Scale!$W$3:$W$7,)</f>
        <v>3</v>
      </c>
      <c r="AA23" s="50">
        <f>MATCH('App resp'!AA23,Scale!$X$3:$X$7,)</f>
        <v>2</v>
      </c>
      <c r="AB23" s="53">
        <f>MATCH('App resp'!AB23,Scale!$Y$3:$Y$7,)</f>
        <v>1</v>
      </c>
      <c r="AC23" s="53">
        <f>MATCH('App resp'!AC23,Scale!$Z$3:$Z$7,)</f>
        <v>1</v>
      </c>
      <c r="AD23" s="53">
        <f>MATCH('App resp'!AD23,Scale!$AA$3:$AA$7,)</f>
        <v>1</v>
      </c>
      <c r="AE23" s="53">
        <f>MATCH('App resp'!AE23,Scale!$AJ$3:$AJ$7,)</f>
        <v>5</v>
      </c>
      <c r="AF23" s="53">
        <f>MATCH('App resp'!AF23,Scale!$AB$3:$AB$7,)</f>
        <v>4</v>
      </c>
      <c r="AG23" s="53">
        <f>MATCH('App resp'!AG23,Scale!$AC$3:$AC$7,)</f>
        <v>5</v>
      </c>
      <c r="AH23" s="53">
        <f>MATCH('App resp'!AH23,Scale!$AD$3:$AD$7,)</f>
        <v>5</v>
      </c>
      <c r="AI23" s="53">
        <f>MATCH('App resp'!AI23,Scale!$AE$3:$AE$7,)</f>
        <v>5</v>
      </c>
      <c r="AJ23" s="53">
        <f>MATCH('App resp'!AJ23,Scale!$AF$3:$AF$7,)</f>
        <v>1</v>
      </c>
      <c r="AK23" s="53">
        <f>MATCH('App resp'!AK23,Scale!$AG$3:$AG$7,)</f>
        <v>5</v>
      </c>
      <c r="AL23" s="53">
        <f>MATCH('App resp'!AL23,Scale!$AH$3:$AH$7,)</f>
        <v>5</v>
      </c>
      <c r="AM23" s="53">
        <f>MATCH('App resp'!AM23,Scale!$AI$3:$AI$7,)</f>
        <v>5</v>
      </c>
      <c r="AN23" s="57">
        <f t="shared" si="0"/>
        <v>100</v>
      </c>
      <c r="AO23" s="58">
        <f t="shared" si="1"/>
        <v>35</v>
      </c>
      <c r="AP23" s="40" t="s">
        <v>245</v>
      </c>
    </row>
    <row r="24" spans="1:42" s="49" customFormat="1" ht="56">
      <c r="A24" s="50" t="s">
        <v>719</v>
      </c>
      <c r="B24" s="51" t="s">
        <v>723</v>
      </c>
      <c r="C24" s="52" t="s">
        <v>687</v>
      </c>
      <c r="D24" s="50" t="s">
        <v>60</v>
      </c>
      <c r="E24" s="53">
        <f>MATCH('App resp'!E24,Scale!$B$3:$B$7,)</f>
        <v>1</v>
      </c>
      <c r="F24" s="53">
        <f>MATCH('App resp'!F24,Scale!$C$3:$C$7,)</f>
        <v>5</v>
      </c>
      <c r="G24" s="56">
        <f>MATCH('App resp'!G24,Scale!$D$3:$D$7,)</f>
        <v>3</v>
      </c>
      <c r="H24" s="53">
        <f>MATCH('App resp'!H24,Scale!$E$3:$E$7,)</f>
        <v>5</v>
      </c>
      <c r="I24" s="53">
        <f>MATCH('App resp'!I24,Scale!$F$3:$F$7,)</f>
        <v>5</v>
      </c>
      <c r="J24" s="53">
        <f>MATCH('App resp'!J24,Scale!$P$3:$P$7,)</f>
        <v>1</v>
      </c>
      <c r="K24" s="53">
        <f>MATCH('App resp'!K24,Scale!$Q$3:$Q$7,)</f>
        <v>1</v>
      </c>
      <c r="L24" s="50">
        <f>MATCH('App resp'!L24,Scale!$G$3:$G$7,)</f>
        <v>4</v>
      </c>
      <c r="M24" s="50">
        <f>MATCH('App resp'!M24,Scale!$H$3:$H$7,)</f>
        <v>5</v>
      </c>
      <c r="N24" s="53">
        <f>MATCH('App resp'!N24,Scale!$I$3:$I$7,)</f>
        <v>4</v>
      </c>
      <c r="O24" s="50">
        <f>MATCH('App resp'!O24,Scale!$J$3:$J$7,)</f>
        <v>4</v>
      </c>
      <c r="P24" s="50">
        <f>MATCH('App resp'!P24,Scale!$K$3:$K$7,)</f>
        <v>4</v>
      </c>
      <c r="Q24" s="53">
        <f>MATCH('App resp'!Q24,Scale!$L$3:$L$7,)</f>
        <v>5</v>
      </c>
      <c r="R24" s="53">
        <f>MATCH('App resp'!R24,Scale!$M$3:$M$7,)</f>
        <v>3</v>
      </c>
      <c r="S24" s="53">
        <f>MATCH('App resp'!S24,Scale!$N$3:$N$7,)</f>
        <v>3</v>
      </c>
      <c r="T24" s="50">
        <f>MATCH('App resp'!T24,Scale!$O$3:$O$7,)</f>
        <v>1</v>
      </c>
      <c r="U24" s="53">
        <f>MATCH('App resp'!U24,Scale!$R$3:$R$7,)</f>
        <v>5</v>
      </c>
      <c r="V24" s="53">
        <f>MATCH('App resp'!V24,Scale!$S$3:$S$7,)</f>
        <v>4</v>
      </c>
      <c r="W24" s="53">
        <f>MATCH('App resp'!W24,Scale!$T$3:$T$7,)</f>
        <v>1</v>
      </c>
      <c r="X24" s="53">
        <f>MATCH('App resp'!X24,Scale!$U$3:$U$7,)</f>
        <v>5</v>
      </c>
      <c r="Y24" s="53">
        <f>MATCH('App resp'!Y24,Scale!$V$3:$V$7,)</f>
        <v>5</v>
      </c>
      <c r="Z24" s="53">
        <f>MATCH('App resp'!Z24,Scale!$W$3:$W$7,)</f>
        <v>3</v>
      </c>
      <c r="AA24" s="50">
        <f>MATCH('App resp'!AA24,Scale!$X$3:$X$7,)</f>
        <v>2</v>
      </c>
      <c r="AB24" s="53">
        <f>MATCH('App resp'!AB24,Scale!$Y$3:$Y$7,)</f>
        <v>1</v>
      </c>
      <c r="AC24" s="53">
        <f>MATCH('App resp'!AC24,Scale!$Z$3:$Z$7,)</f>
        <v>1</v>
      </c>
      <c r="AD24" s="53">
        <f>MATCH('App resp'!AD24,Scale!$AA$3:$AA$7,)</f>
        <v>5</v>
      </c>
      <c r="AE24" s="53">
        <f>MATCH('App resp'!AE24,Scale!$AJ$3:$AJ$7,)</f>
        <v>5</v>
      </c>
      <c r="AF24" s="53">
        <f>MATCH('App resp'!AF24,Scale!$AB$3:$AB$7,)</f>
        <v>4</v>
      </c>
      <c r="AG24" s="53">
        <f>MATCH('App resp'!AG24,Scale!$AC$3:$AC$7,)</f>
        <v>5</v>
      </c>
      <c r="AH24" s="53">
        <f>MATCH('App resp'!AH24,Scale!$AD$3:$AD$7,)</f>
        <v>5</v>
      </c>
      <c r="AI24" s="53">
        <f>MATCH('App resp'!AI24,Scale!$AE$3:$AE$7,)</f>
        <v>4</v>
      </c>
      <c r="AJ24" s="53">
        <f>MATCH('App resp'!AJ24,Scale!$AF$3:$AF$7,)</f>
        <v>1</v>
      </c>
      <c r="AK24" s="53">
        <f>MATCH('App resp'!AK24,Scale!$AG$3:$AG$7,)</f>
        <v>5</v>
      </c>
      <c r="AL24" s="53">
        <f>MATCH('App resp'!AL24,Scale!$AH$3:$AH$7,)</f>
        <v>5</v>
      </c>
      <c r="AM24" s="53">
        <f>MATCH('App resp'!AM24,Scale!$AI$3:$AI$7,)</f>
        <v>5</v>
      </c>
      <c r="AN24" s="57">
        <f t="shared" si="0"/>
        <v>100</v>
      </c>
      <c r="AO24" s="58">
        <f t="shared" si="1"/>
        <v>35</v>
      </c>
      <c r="AP24" s="40" t="s">
        <v>245</v>
      </c>
    </row>
    <row r="25" spans="1:42" s="49" customFormat="1" ht="70">
      <c r="A25" s="50" t="s">
        <v>720</v>
      </c>
      <c r="B25" s="51" t="s">
        <v>724</v>
      </c>
      <c r="C25" s="52" t="s">
        <v>687</v>
      </c>
      <c r="D25" s="50" t="s">
        <v>63</v>
      </c>
      <c r="E25" s="53">
        <f>MATCH('App resp'!E25,Scale!$B$3:$B$7,)</f>
        <v>3</v>
      </c>
      <c r="F25" s="53">
        <f>MATCH('App resp'!F25,Scale!$C$3:$C$7,)</f>
        <v>5</v>
      </c>
      <c r="G25" s="56">
        <f>MATCH('App resp'!G25,Scale!$D$3:$D$7,)</f>
        <v>1</v>
      </c>
      <c r="H25" s="53">
        <f>MATCH('App resp'!H25,Scale!$E$3:$E$7,)</f>
        <v>2</v>
      </c>
      <c r="I25" s="53">
        <f>MATCH('App resp'!I25,Scale!$F$3:$F$7,)</f>
        <v>4</v>
      </c>
      <c r="J25" s="53">
        <f>MATCH('App resp'!J25,Scale!$P$3:$P$7,)</f>
        <v>1</v>
      </c>
      <c r="K25" s="53">
        <f>MATCH('App resp'!K25,Scale!$Q$3:$Q$7,)</f>
        <v>1</v>
      </c>
      <c r="L25" s="50">
        <f>MATCH('App resp'!L25,Scale!$G$3:$G$7,)</f>
        <v>1</v>
      </c>
      <c r="M25" s="50">
        <f>MATCH('App resp'!M25,Scale!$H$3:$H$7,)</f>
        <v>5</v>
      </c>
      <c r="N25" s="53">
        <f>MATCH('App resp'!N25,Scale!$I$3:$I$7,)</f>
        <v>4</v>
      </c>
      <c r="O25" s="50">
        <f>MATCH('App resp'!O25,Scale!$J$3:$J$7,)</f>
        <v>5</v>
      </c>
      <c r="P25" s="50">
        <f>MATCH('App resp'!P25,Scale!$K$3:$K$7,)</f>
        <v>5</v>
      </c>
      <c r="Q25" s="53">
        <f>MATCH('App resp'!Q25,Scale!$L$3:$L$7,)</f>
        <v>5</v>
      </c>
      <c r="R25" s="53">
        <f>MATCH('App resp'!R25,Scale!$M$3:$M$7,)</f>
        <v>3</v>
      </c>
      <c r="S25" s="53">
        <f>MATCH('App resp'!S25,Scale!$N$3:$N$7,)</f>
        <v>3</v>
      </c>
      <c r="T25" s="50">
        <f>MATCH('App resp'!T25,Scale!$O$3:$O$7,)</f>
        <v>2</v>
      </c>
      <c r="U25" s="53">
        <f>MATCH('App resp'!U25,Scale!$R$3:$R$7,)</f>
        <v>5</v>
      </c>
      <c r="V25" s="53">
        <f>MATCH('App resp'!V25,Scale!$S$3:$S$7,)</f>
        <v>2</v>
      </c>
      <c r="W25" s="53">
        <f>MATCH('App resp'!W25,Scale!$T$3:$T$7,)</f>
        <v>5</v>
      </c>
      <c r="X25" s="53">
        <f>MATCH('App resp'!X25,Scale!$U$3:$U$7,)</f>
        <v>5</v>
      </c>
      <c r="Y25" s="53">
        <f>MATCH('App resp'!Y25,Scale!$V$3:$V$7,)</f>
        <v>5</v>
      </c>
      <c r="Z25" s="53">
        <f>MATCH('App resp'!Z25,Scale!$W$3:$W$7,)</f>
        <v>3</v>
      </c>
      <c r="AA25" s="50">
        <f>MATCH('App resp'!AA25,Scale!$X$3:$X$7,)</f>
        <v>2</v>
      </c>
      <c r="AB25" s="53">
        <f>MATCH('App resp'!AB25,Scale!$Y$3:$Y$7,)</f>
        <v>2</v>
      </c>
      <c r="AC25" s="53">
        <f>MATCH('App resp'!AC25,Scale!$Z$3:$Z$7,)</f>
        <v>5</v>
      </c>
      <c r="AD25" s="53">
        <f>MATCH('App resp'!AD25,Scale!$AA$3:$AA$7,)</f>
        <v>3</v>
      </c>
      <c r="AE25" s="53">
        <f>MATCH('App resp'!AE25,Scale!$AJ$3:$AJ$7,)</f>
        <v>5</v>
      </c>
      <c r="AF25" s="53">
        <f>MATCH('App resp'!AF25,Scale!$AB$3:$AB$7,)</f>
        <v>4</v>
      </c>
      <c r="AG25" s="53">
        <f>MATCH('App resp'!AG25,Scale!$AC$3:$AC$7,)</f>
        <v>3</v>
      </c>
      <c r="AH25" s="53">
        <f>MATCH('App resp'!AH25,Scale!$AD$3:$AD$7,)</f>
        <v>5</v>
      </c>
      <c r="AI25" s="53">
        <f>MATCH('App resp'!AI25,Scale!$AE$3:$AE$7,)</f>
        <v>5</v>
      </c>
      <c r="AJ25" s="53">
        <f>MATCH('App resp'!AJ25,Scale!$AF$3:$AF$7,)</f>
        <v>1</v>
      </c>
      <c r="AK25" s="53">
        <f>MATCH('App resp'!AK25,Scale!$AG$3:$AG$7,)</f>
        <v>5</v>
      </c>
      <c r="AL25" s="53">
        <f>MATCH('App resp'!AL25,Scale!$AH$3:$AH$7,)</f>
        <v>5</v>
      </c>
      <c r="AM25" s="53">
        <f>MATCH('App resp'!AM25,Scale!$AI$3:$AI$7,)</f>
        <v>5</v>
      </c>
      <c r="AN25" s="57">
        <f t="shared" si="0"/>
        <v>100</v>
      </c>
      <c r="AO25" s="58">
        <f t="shared" si="1"/>
        <v>35</v>
      </c>
      <c r="AP25" s="40" t="s">
        <v>245</v>
      </c>
    </row>
    <row r="26" spans="1:42" s="49" customFormat="1" ht="42">
      <c r="A26" s="50" t="s">
        <v>721</v>
      </c>
      <c r="B26" s="51" t="s">
        <v>725</v>
      </c>
      <c r="C26" s="52" t="s">
        <v>687</v>
      </c>
      <c r="D26" s="50" t="s">
        <v>66</v>
      </c>
      <c r="E26" s="53">
        <f>MATCH('App resp'!E26,Scale!$B$3:$B$7,)</f>
        <v>3</v>
      </c>
      <c r="F26" s="53">
        <f>MATCH('App resp'!F26,Scale!$C$3:$C$7,)</f>
        <v>5</v>
      </c>
      <c r="G26" s="56">
        <f>MATCH('App resp'!G26,Scale!$D$3:$D$7,)</f>
        <v>4</v>
      </c>
      <c r="H26" s="53">
        <f>MATCH('App resp'!H26,Scale!$E$3:$E$7,)</f>
        <v>2</v>
      </c>
      <c r="I26" s="53">
        <f>MATCH('App resp'!I26,Scale!$F$3:$F$7,)</f>
        <v>4</v>
      </c>
      <c r="J26" s="53">
        <f>MATCH('App resp'!J26,Scale!$P$3:$P$7,)</f>
        <v>1</v>
      </c>
      <c r="K26" s="53">
        <f>MATCH('App resp'!K26,Scale!$Q$3:$Q$7,)</f>
        <v>1</v>
      </c>
      <c r="L26" s="50">
        <f>MATCH('App resp'!L26,Scale!$G$3:$G$7,)</f>
        <v>5</v>
      </c>
      <c r="M26" s="50">
        <f>MATCH('App resp'!M26,Scale!$H$3:$H$7,)</f>
        <v>5</v>
      </c>
      <c r="N26" s="53">
        <f>MATCH('App resp'!N26,Scale!$I$3:$I$7,)</f>
        <v>4</v>
      </c>
      <c r="O26" s="50">
        <f>MATCH('App resp'!O26,Scale!$J$3:$J$7,)</f>
        <v>4</v>
      </c>
      <c r="P26" s="50">
        <f>MATCH('App resp'!P26,Scale!$K$3:$K$7,)</f>
        <v>4</v>
      </c>
      <c r="Q26" s="53">
        <f>MATCH('App resp'!Q26,Scale!$L$3:$L$7,)</f>
        <v>5</v>
      </c>
      <c r="R26" s="53">
        <f>MATCH('App resp'!R26,Scale!$M$3:$M$7,)</f>
        <v>5</v>
      </c>
      <c r="S26" s="53">
        <f>MATCH('App resp'!S26,Scale!$N$3:$N$7,)</f>
        <v>3</v>
      </c>
      <c r="T26" s="50">
        <f>MATCH('App resp'!T26,Scale!$O$3:$O$7,)</f>
        <v>1</v>
      </c>
      <c r="U26" s="53">
        <f>MATCH('App resp'!U26,Scale!$R$3:$R$7,)</f>
        <v>5</v>
      </c>
      <c r="V26" s="53">
        <f>MATCH('App resp'!V26,Scale!$S$3:$S$7,)</f>
        <v>4</v>
      </c>
      <c r="W26" s="53">
        <f>MATCH('App resp'!W26,Scale!$T$3:$T$7,)</f>
        <v>1</v>
      </c>
      <c r="X26" s="53">
        <f>MATCH('App resp'!X26,Scale!$U$3:$U$7,)</f>
        <v>5</v>
      </c>
      <c r="Y26" s="53">
        <f>MATCH('App resp'!Y26,Scale!$V$3:$V$7,)</f>
        <v>5</v>
      </c>
      <c r="Z26" s="53">
        <f>MATCH('App resp'!Z26,Scale!$W$3:$W$7,)</f>
        <v>3</v>
      </c>
      <c r="AA26" s="50">
        <f>MATCH('App resp'!AA26,Scale!$X$3:$X$7,)</f>
        <v>2</v>
      </c>
      <c r="AB26" s="53">
        <f>MATCH('App resp'!AB26,Scale!$Y$3:$Y$7,)</f>
        <v>2</v>
      </c>
      <c r="AC26" s="53">
        <f>MATCH('App resp'!AC26,Scale!$Z$3:$Z$7,)</f>
        <v>1</v>
      </c>
      <c r="AD26" s="53">
        <f>MATCH('App resp'!AD26,Scale!$AA$3:$AA$7,)</f>
        <v>5</v>
      </c>
      <c r="AE26" s="53">
        <f>MATCH('App resp'!AE26,Scale!$AJ$3:$AJ$7,)</f>
        <v>5</v>
      </c>
      <c r="AF26" s="53">
        <f>MATCH('App resp'!AF26,Scale!$AB$3:$AB$7,)</f>
        <v>4</v>
      </c>
      <c r="AG26" s="53">
        <f>MATCH('App resp'!AG26,Scale!$AC$3:$AC$7,)</f>
        <v>5</v>
      </c>
      <c r="AH26" s="53">
        <f>MATCH('App resp'!AH26,Scale!$AD$3:$AD$7,)</f>
        <v>5</v>
      </c>
      <c r="AI26" s="53">
        <f>MATCH('App resp'!AI26,Scale!$AE$3:$AE$7,)</f>
        <v>5</v>
      </c>
      <c r="AJ26" s="53">
        <f>MATCH('App resp'!AJ26,Scale!$AF$3:$AF$7,)</f>
        <v>1</v>
      </c>
      <c r="AK26" s="53">
        <f>MATCH('App resp'!AK26,Scale!$AG$3:$AG$7,)</f>
        <v>5</v>
      </c>
      <c r="AL26" s="53">
        <f>MATCH('App resp'!AL26,Scale!$AH$3:$AH$7,)</f>
        <v>5</v>
      </c>
      <c r="AM26" s="53">
        <f>MATCH('App resp'!AM26,Scale!$AI$3:$AI$7,)</f>
        <v>5</v>
      </c>
      <c r="AN26" s="57">
        <f t="shared" si="0"/>
        <v>100</v>
      </c>
      <c r="AO26" s="58">
        <f t="shared" si="1"/>
        <v>35</v>
      </c>
      <c r="AP26" s="40" t="s">
        <v>245</v>
      </c>
    </row>
    <row r="27" spans="1:42" s="49" customFormat="1" ht="42">
      <c r="A27" s="50" t="s">
        <v>722</v>
      </c>
      <c r="B27" s="51" t="s">
        <v>726</v>
      </c>
      <c r="C27" s="52" t="s">
        <v>687</v>
      </c>
      <c r="D27" s="50" t="s">
        <v>68</v>
      </c>
      <c r="E27" s="53">
        <f>MATCH('App resp'!E27,Scale!$B$3:$B$7,)</f>
        <v>3</v>
      </c>
      <c r="F27" s="53">
        <f>MATCH('App resp'!F27,Scale!$C$3:$C$7,)</f>
        <v>5</v>
      </c>
      <c r="G27" s="56">
        <f>MATCH('App resp'!G27,Scale!$D$3:$D$7,)</f>
        <v>4</v>
      </c>
      <c r="H27" s="53">
        <f>MATCH('App resp'!H27,Scale!$E$3:$E$7,)</f>
        <v>5</v>
      </c>
      <c r="I27" s="53">
        <f>MATCH('App resp'!I27,Scale!$F$3:$F$7,)</f>
        <v>4</v>
      </c>
      <c r="J27" s="53">
        <f>MATCH('App resp'!J27,Scale!$P$3:$P$7,)</f>
        <v>3</v>
      </c>
      <c r="K27" s="53">
        <f>MATCH('App resp'!K27,Scale!$Q$3:$Q$7,)</f>
        <v>5</v>
      </c>
      <c r="L27" s="50">
        <f>MATCH('App resp'!L27,Scale!$G$3:$G$7,)</f>
        <v>4</v>
      </c>
      <c r="M27" s="50">
        <f>MATCH('App resp'!M27,Scale!$H$3:$H$7,)</f>
        <v>5</v>
      </c>
      <c r="N27" s="53">
        <f>MATCH('App resp'!N27,Scale!$I$3:$I$7,)</f>
        <v>4</v>
      </c>
      <c r="O27" s="50">
        <f>MATCH('App resp'!O27,Scale!$J$3:$J$7,)</f>
        <v>2</v>
      </c>
      <c r="P27" s="50">
        <f>MATCH('App resp'!P27,Scale!$K$3:$K$7,)</f>
        <v>3</v>
      </c>
      <c r="Q27" s="53">
        <f>MATCH('App resp'!Q27,Scale!$L$3:$L$7,)</f>
        <v>5</v>
      </c>
      <c r="R27" s="53">
        <f>MATCH('App resp'!R27,Scale!$M$3:$M$7,)</f>
        <v>3</v>
      </c>
      <c r="S27" s="53">
        <f>MATCH('App resp'!S27,Scale!$N$3:$N$7,)</f>
        <v>5</v>
      </c>
      <c r="T27" s="50">
        <f>MATCH('App resp'!T27,Scale!$O$3:$O$7,)</f>
        <v>1</v>
      </c>
      <c r="U27" s="53">
        <f>MATCH('App resp'!U27,Scale!$R$3:$R$7,)</f>
        <v>1</v>
      </c>
      <c r="V27" s="53">
        <f>MATCH('App resp'!V27,Scale!$S$3:$S$7,)</f>
        <v>1</v>
      </c>
      <c r="W27" s="53">
        <f>MATCH('App resp'!W27,Scale!$T$3:$T$7,)</f>
        <v>1</v>
      </c>
      <c r="X27" s="53">
        <f>MATCH('App resp'!X27,Scale!$U$3:$U$7,)</f>
        <v>5</v>
      </c>
      <c r="Y27" s="53">
        <f>MATCH('App resp'!Y27,Scale!$V$3:$V$7,)</f>
        <v>5</v>
      </c>
      <c r="Z27" s="53">
        <f>MATCH('App resp'!Z27,Scale!$W$3:$W$7,)</f>
        <v>3</v>
      </c>
      <c r="AA27" s="50">
        <f>MATCH('App resp'!AA27,Scale!$X$3:$X$7,)</f>
        <v>2</v>
      </c>
      <c r="AB27" s="53">
        <f>MATCH('App resp'!AB27,Scale!$Y$3:$Y$7,)</f>
        <v>2</v>
      </c>
      <c r="AC27" s="53">
        <f>MATCH('App resp'!AC27,Scale!$Z$3:$Z$7,)</f>
        <v>1</v>
      </c>
      <c r="AD27" s="53">
        <f>MATCH('App resp'!AD27,Scale!$AA$3:$AA$7,)</f>
        <v>1</v>
      </c>
      <c r="AE27" s="53">
        <f>MATCH('App resp'!AE27,Scale!$AJ$3:$AJ$7,)</f>
        <v>5</v>
      </c>
      <c r="AF27" s="53">
        <f>MATCH('App resp'!AF27,Scale!$AB$3:$AB$7,)</f>
        <v>4</v>
      </c>
      <c r="AG27" s="53">
        <f>MATCH('App resp'!AG27,Scale!$AC$3:$AC$7,)</f>
        <v>3</v>
      </c>
      <c r="AH27" s="53">
        <f>MATCH('App resp'!AH27,Scale!$AD$3:$AD$7,)</f>
        <v>4</v>
      </c>
      <c r="AI27" s="53">
        <f>MATCH('App resp'!AI27,Scale!$AE$3:$AE$7,)</f>
        <v>4</v>
      </c>
      <c r="AJ27" s="53">
        <f>MATCH('App resp'!AJ27,Scale!$AF$3:$AF$7,)</f>
        <v>1</v>
      </c>
      <c r="AK27" s="53">
        <f>MATCH('App resp'!AK27,Scale!$AG$3:$AG$7,)</f>
        <v>5</v>
      </c>
      <c r="AL27" s="53">
        <f>MATCH('App resp'!AL27,Scale!$AH$3:$AH$7,)</f>
        <v>5</v>
      </c>
      <c r="AM27" s="53">
        <f>MATCH('App resp'!AM27,Scale!$AI$3:$AI$7,)</f>
        <v>5</v>
      </c>
      <c r="AN27" s="57">
        <f t="shared" si="0"/>
        <v>100</v>
      </c>
      <c r="AO27" s="58">
        <f t="shared" si="1"/>
        <v>35</v>
      </c>
      <c r="AP27" s="40" t="s">
        <v>245</v>
      </c>
    </row>
    <row r="28" spans="1:42" s="49" customFormat="1" ht="56">
      <c r="A28" s="50" t="s">
        <v>785</v>
      </c>
      <c r="B28" s="51" t="s">
        <v>794</v>
      </c>
      <c r="C28" s="52" t="s">
        <v>324</v>
      </c>
      <c r="D28" s="50" t="s">
        <v>71</v>
      </c>
      <c r="E28" s="53">
        <f>MATCH('App resp'!E28,Scale!$B$3:$B$7,)</f>
        <v>3</v>
      </c>
      <c r="F28" s="53">
        <f>MATCH('App resp'!F28,Scale!$C$3:$C$7,)</f>
        <v>1</v>
      </c>
      <c r="G28" s="56">
        <f>MATCH('App resp'!G28,Scale!$D$3:$D$7,)</f>
        <v>1</v>
      </c>
      <c r="H28" s="53">
        <f>MATCH('App resp'!H28,Scale!$E$3:$E$7,)</f>
        <v>5</v>
      </c>
      <c r="I28" s="53">
        <f>MATCH('App resp'!I28,Scale!$F$3:$F$7,)</f>
        <v>3</v>
      </c>
      <c r="J28" s="53">
        <f>MATCH('App resp'!J28,Scale!$P$3:$P$7,)</f>
        <v>1</v>
      </c>
      <c r="K28" s="53">
        <f>MATCH('App resp'!K28,Scale!$Q$3:$Q$7,)</f>
        <v>1</v>
      </c>
      <c r="L28" s="50">
        <f>MATCH('App resp'!L28,Scale!$G$3:$G$7,)</f>
        <v>1</v>
      </c>
      <c r="M28" s="50">
        <f>MATCH('App resp'!M28,Scale!$H$3:$H$7,)</f>
        <v>5</v>
      </c>
      <c r="N28" s="53">
        <f>MATCH('App resp'!N28,Scale!$I$3:$I$7,)</f>
        <v>4</v>
      </c>
      <c r="O28" s="50">
        <f>MATCH('App resp'!O28,Scale!$J$3:$J$7,)</f>
        <v>5</v>
      </c>
      <c r="P28" s="50">
        <f>MATCH('App resp'!P28,Scale!$K$3:$K$7,)</f>
        <v>5</v>
      </c>
      <c r="Q28" s="53">
        <f>MATCH('App resp'!Q28,Scale!$L$3:$L$7,)</f>
        <v>5</v>
      </c>
      <c r="R28" s="53">
        <f>MATCH('App resp'!R28,Scale!$M$3:$M$7,)</f>
        <v>5</v>
      </c>
      <c r="S28" s="53">
        <f>MATCH('App resp'!S28,Scale!$N$3:$N$7,)</f>
        <v>5</v>
      </c>
      <c r="T28" s="50">
        <f>MATCH('App resp'!T28,Scale!$O$3:$O$7,)</f>
        <v>3</v>
      </c>
      <c r="U28" s="53">
        <f>MATCH('App resp'!U28,Scale!$R$3:$R$7,)</f>
        <v>5</v>
      </c>
      <c r="V28" s="53">
        <f>MATCH('App resp'!V28,Scale!$S$3:$S$7,)</f>
        <v>5</v>
      </c>
      <c r="W28" s="53">
        <f>MATCH('App resp'!W28,Scale!$T$3:$T$7,)</f>
        <v>4</v>
      </c>
      <c r="X28" s="53">
        <f>MATCH('App resp'!X28,Scale!$U$3:$U$7,)</f>
        <v>5</v>
      </c>
      <c r="Y28" s="53">
        <f>MATCH('App resp'!Y28,Scale!$V$3:$V$7,)</f>
        <v>5</v>
      </c>
      <c r="Z28" s="53">
        <f>MATCH('App resp'!Z28,Scale!$W$3:$W$7,)</f>
        <v>1</v>
      </c>
      <c r="AA28" s="50">
        <f>MATCH('App resp'!AA28,Scale!$X$3:$X$7,)</f>
        <v>3</v>
      </c>
      <c r="AB28" s="53">
        <f>MATCH('App resp'!AB28,Scale!$Y$3:$Y$7,)</f>
        <v>1</v>
      </c>
      <c r="AC28" s="53">
        <f>MATCH('App resp'!AC28,Scale!$Z$3:$Z$7,)</f>
        <v>1</v>
      </c>
      <c r="AD28" s="53">
        <f>MATCH('App resp'!AD28,Scale!$AA$3:$AA$7,)</f>
        <v>1</v>
      </c>
      <c r="AE28" s="53">
        <f>MATCH('App resp'!AE28,Scale!$AJ$3:$AJ$7,)</f>
        <v>5</v>
      </c>
      <c r="AF28" s="53">
        <f>MATCH('App resp'!AF28,Scale!$AB$3:$AB$7,)</f>
        <v>5</v>
      </c>
      <c r="AG28" s="53">
        <f>MATCH('App resp'!AG28,Scale!$AC$3:$AC$7,)</f>
        <v>5</v>
      </c>
      <c r="AH28" s="53">
        <f>MATCH('App resp'!AH28,Scale!$AD$3:$AD$7,)</f>
        <v>5</v>
      </c>
      <c r="AI28" s="53">
        <f>MATCH('App resp'!AI28,Scale!$AE$3:$AE$7,)</f>
        <v>3</v>
      </c>
      <c r="AJ28" s="53">
        <f>MATCH('App resp'!AJ28,Scale!$AF$3:$AF$7,)</f>
        <v>1</v>
      </c>
      <c r="AK28" s="53">
        <f>MATCH('App resp'!AK28,Scale!$AG$3:$AG$7,)</f>
        <v>5</v>
      </c>
      <c r="AL28" s="53">
        <f>MATCH('App resp'!AL28,Scale!$AH$3:$AH$7,)</f>
        <v>5</v>
      </c>
      <c r="AM28" s="53">
        <f>MATCH('App resp'!AM28,Scale!$AI$3:$AI$7,)</f>
        <v>5</v>
      </c>
      <c r="AN28" s="57">
        <f t="shared" ref="AN28:AN52" si="2">COUNTA(D28:AM28)/(COUNTA(D28:AM28)+COUNTBLANK(D28:AM28))*100</f>
        <v>100</v>
      </c>
      <c r="AO28" s="58">
        <f t="shared" ref="AO28:AO52" si="3">COUNTA(E28:AM28)</f>
        <v>35</v>
      </c>
      <c r="AP28" s="40" t="s">
        <v>245</v>
      </c>
    </row>
    <row r="29" spans="1:42" s="49" customFormat="1" ht="56">
      <c r="A29" s="50" t="s">
        <v>786</v>
      </c>
      <c r="B29" s="51" t="s">
        <v>793</v>
      </c>
      <c r="C29" s="52" t="s">
        <v>324</v>
      </c>
      <c r="D29" s="50" t="s">
        <v>74</v>
      </c>
      <c r="E29" s="53">
        <f>MATCH('App resp'!E29,Scale!$B$3:$B$7,)</f>
        <v>3</v>
      </c>
      <c r="F29" s="53">
        <f>MATCH('App resp'!F29,Scale!$C$3:$C$7,)</f>
        <v>1</v>
      </c>
      <c r="G29" s="56">
        <f>MATCH('App resp'!G29,Scale!$D$3:$D$7,)</f>
        <v>1</v>
      </c>
      <c r="H29" s="53">
        <f>MATCH('App resp'!H29,Scale!$E$3:$E$7,)</f>
        <v>5</v>
      </c>
      <c r="I29" s="53">
        <f>MATCH('App resp'!I29,Scale!$F$3:$F$7,)</f>
        <v>3</v>
      </c>
      <c r="J29" s="53">
        <f>MATCH('App resp'!J29,Scale!$P$3:$P$7,)</f>
        <v>1</v>
      </c>
      <c r="K29" s="53">
        <f>MATCH('App resp'!K29,Scale!$Q$3:$Q$7,)</f>
        <v>1</v>
      </c>
      <c r="L29" s="50">
        <f>MATCH('App resp'!L29,Scale!$G$3:$G$7,)</f>
        <v>1</v>
      </c>
      <c r="M29" s="50">
        <f>MATCH('App resp'!M29,Scale!$H$3:$H$7,)</f>
        <v>5</v>
      </c>
      <c r="N29" s="53">
        <f>MATCH('App resp'!N29,Scale!$I$3:$I$7,)</f>
        <v>4</v>
      </c>
      <c r="O29" s="50">
        <f>MATCH('App resp'!O29,Scale!$J$3:$J$7,)</f>
        <v>5</v>
      </c>
      <c r="P29" s="50">
        <f>MATCH('App resp'!P29,Scale!$K$3:$K$7,)</f>
        <v>5</v>
      </c>
      <c r="Q29" s="53">
        <f>MATCH('App resp'!Q29,Scale!$L$3:$L$7,)</f>
        <v>5</v>
      </c>
      <c r="R29" s="53">
        <f>MATCH('App resp'!R29,Scale!$M$3:$M$7,)</f>
        <v>5</v>
      </c>
      <c r="S29" s="53">
        <f>MATCH('App resp'!S29,Scale!$N$3:$N$7,)</f>
        <v>4</v>
      </c>
      <c r="T29" s="50">
        <f>MATCH('App resp'!T29,Scale!$O$3:$O$7,)</f>
        <v>3</v>
      </c>
      <c r="U29" s="53">
        <f>MATCH('App resp'!U29,Scale!$R$3:$R$7,)</f>
        <v>5</v>
      </c>
      <c r="V29" s="53">
        <f>MATCH('App resp'!V29,Scale!$S$3:$S$7,)</f>
        <v>5</v>
      </c>
      <c r="W29" s="53">
        <f>MATCH('App resp'!W29,Scale!$T$3:$T$7,)</f>
        <v>4</v>
      </c>
      <c r="X29" s="53">
        <f>MATCH('App resp'!X29,Scale!$U$3:$U$7,)</f>
        <v>5</v>
      </c>
      <c r="Y29" s="53">
        <f>MATCH('App resp'!Y29,Scale!$V$3:$V$7,)</f>
        <v>5</v>
      </c>
      <c r="Z29" s="53">
        <f>MATCH('App resp'!Z29,Scale!$W$3:$W$7,)</f>
        <v>1</v>
      </c>
      <c r="AA29" s="50">
        <f>MATCH('App resp'!AA29,Scale!$X$3:$X$7,)</f>
        <v>3</v>
      </c>
      <c r="AB29" s="53">
        <f>MATCH('App resp'!AB29,Scale!$Y$3:$Y$7,)</f>
        <v>1</v>
      </c>
      <c r="AC29" s="53">
        <f>MATCH('App resp'!AC29,Scale!$Z$3:$Z$7,)</f>
        <v>1</v>
      </c>
      <c r="AD29" s="53">
        <f>MATCH('App resp'!AD29,Scale!$AA$3:$AA$7,)</f>
        <v>1</v>
      </c>
      <c r="AE29" s="53">
        <f>MATCH('App resp'!AE29,Scale!$AJ$3:$AJ$7,)</f>
        <v>5</v>
      </c>
      <c r="AF29" s="53">
        <f>MATCH('App resp'!AF29,Scale!$AB$3:$AB$7,)</f>
        <v>4</v>
      </c>
      <c r="AG29" s="53">
        <f>MATCH('App resp'!AG29,Scale!$AC$3:$AC$7,)</f>
        <v>5</v>
      </c>
      <c r="AH29" s="53">
        <f>MATCH('App resp'!AH29,Scale!$AD$3:$AD$7,)</f>
        <v>5</v>
      </c>
      <c r="AI29" s="53">
        <f>MATCH('App resp'!AI29,Scale!$AE$3:$AE$7,)</f>
        <v>2</v>
      </c>
      <c r="AJ29" s="53">
        <f>MATCH('App resp'!AJ29,Scale!$AF$3:$AF$7,)</f>
        <v>1</v>
      </c>
      <c r="AK29" s="53">
        <f>MATCH('App resp'!AK29,Scale!$AG$3:$AG$7,)</f>
        <v>5</v>
      </c>
      <c r="AL29" s="53">
        <f>MATCH('App resp'!AL29,Scale!$AH$3:$AH$7,)</f>
        <v>5</v>
      </c>
      <c r="AM29" s="53">
        <f>MATCH('App resp'!AM29,Scale!$AI$3:$AI$7,)</f>
        <v>5</v>
      </c>
      <c r="AN29" s="57">
        <f t="shared" si="2"/>
        <v>100</v>
      </c>
      <c r="AO29" s="58">
        <f t="shared" si="3"/>
        <v>35</v>
      </c>
      <c r="AP29" s="40" t="s">
        <v>245</v>
      </c>
    </row>
    <row r="30" spans="1:42" s="49" customFormat="1" ht="28">
      <c r="A30" s="50" t="s">
        <v>787</v>
      </c>
      <c r="B30" s="51" t="s">
        <v>792</v>
      </c>
      <c r="C30" s="52" t="s">
        <v>324</v>
      </c>
      <c r="D30" s="50" t="s">
        <v>77</v>
      </c>
      <c r="E30" s="53">
        <f>MATCH('App resp'!E30,Scale!$B$3:$B$7,)</f>
        <v>3</v>
      </c>
      <c r="F30" s="53">
        <f>MATCH('App resp'!F30,Scale!$C$3:$C$7,)</f>
        <v>3</v>
      </c>
      <c r="G30" s="56">
        <f>MATCH('App resp'!G30,Scale!$D$3:$D$7,)</f>
        <v>5</v>
      </c>
      <c r="H30" s="53">
        <f>MATCH('App resp'!H30,Scale!$E$3:$E$7,)</f>
        <v>5</v>
      </c>
      <c r="I30" s="53">
        <f>MATCH('App resp'!I30,Scale!$F$3:$F$7,)</f>
        <v>3</v>
      </c>
      <c r="J30" s="53">
        <f>MATCH('App resp'!J30,Scale!$P$3:$P$7,)</f>
        <v>4</v>
      </c>
      <c r="K30" s="53">
        <f>MATCH('App resp'!K30,Scale!$Q$3:$Q$7,)</f>
        <v>4</v>
      </c>
      <c r="L30" s="50">
        <f>MATCH('App resp'!L30,Scale!$G$3:$G$7,)</f>
        <v>1</v>
      </c>
      <c r="M30" s="50">
        <f>MATCH('App resp'!M30,Scale!$H$3:$H$7,)</f>
        <v>5</v>
      </c>
      <c r="N30" s="53">
        <f>MATCH('App resp'!N30,Scale!$I$3:$I$7,)</f>
        <v>4</v>
      </c>
      <c r="O30" s="50">
        <f>MATCH('App resp'!O30,Scale!$J$3:$J$7,)</f>
        <v>4</v>
      </c>
      <c r="P30" s="50">
        <f>MATCH('App resp'!P30,Scale!$K$3:$K$7,)</f>
        <v>5</v>
      </c>
      <c r="Q30" s="53">
        <f>MATCH('App resp'!Q30,Scale!$L$3:$L$7,)</f>
        <v>5</v>
      </c>
      <c r="R30" s="53">
        <f>MATCH('App resp'!R30,Scale!$M$3:$M$7,)</f>
        <v>1</v>
      </c>
      <c r="S30" s="53">
        <f>MATCH('App resp'!S30,Scale!$N$3:$N$7,)</f>
        <v>3</v>
      </c>
      <c r="T30" s="50">
        <f>MATCH('App resp'!T30,Scale!$O$3:$O$7,)</f>
        <v>1</v>
      </c>
      <c r="U30" s="53">
        <f>MATCH('App resp'!U30,Scale!$R$3:$R$7,)</f>
        <v>1</v>
      </c>
      <c r="V30" s="53">
        <f>MATCH('App resp'!V30,Scale!$S$3:$S$7,)</f>
        <v>5</v>
      </c>
      <c r="W30" s="53">
        <f>MATCH('App resp'!W30,Scale!$T$3:$T$7,)</f>
        <v>4</v>
      </c>
      <c r="X30" s="53">
        <f>MATCH('App resp'!X30,Scale!$U$3:$U$7,)</f>
        <v>5</v>
      </c>
      <c r="Y30" s="53">
        <f>MATCH('App resp'!Y30,Scale!$V$3:$V$7,)</f>
        <v>5</v>
      </c>
      <c r="Z30" s="53">
        <f>MATCH('App resp'!Z30,Scale!$W$3:$W$7,)</f>
        <v>3</v>
      </c>
      <c r="AA30" s="50">
        <f>MATCH('App resp'!AA30,Scale!$X$3:$X$7,)</f>
        <v>2</v>
      </c>
      <c r="AB30" s="53">
        <f>MATCH('App resp'!AB30,Scale!$Y$3:$Y$7,)</f>
        <v>1</v>
      </c>
      <c r="AC30" s="53">
        <f>MATCH('App resp'!AC30,Scale!$Z$3:$Z$7,)</f>
        <v>1</v>
      </c>
      <c r="AD30" s="53">
        <f>MATCH('App resp'!AD30,Scale!$AA$3:$AA$7,)</f>
        <v>5</v>
      </c>
      <c r="AE30" s="53">
        <f>MATCH('App resp'!AE30,Scale!$AJ$3:$AJ$7,)</f>
        <v>5</v>
      </c>
      <c r="AF30" s="53">
        <f>MATCH('App resp'!AF30,Scale!$AB$3:$AB$7,)</f>
        <v>4</v>
      </c>
      <c r="AG30" s="53">
        <f>MATCH('App resp'!AG30,Scale!$AC$3:$AC$7,)</f>
        <v>3</v>
      </c>
      <c r="AH30" s="53">
        <f>MATCH('App resp'!AH30,Scale!$AD$3:$AD$7,)</f>
        <v>5</v>
      </c>
      <c r="AI30" s="53">
        <f>MATCH('App resp'!AI30,Scale!$AE$3:$AE$7,)</f>
        <v>1</v>
      </c>
      <c r="AJ30" s="53">
        <f>MATCH('App resp'!AJ30,Scale!$AF$3:$AF$7,)</f>
        <v>1</v>
      </c>
      <c r="AK30" s="53">
        <f>MATCH('App resp'!AK30,Scale!$AG$3:$AG$7,)</f>
        <v>5</v>
      </c>
      <c r="AL30" s="53">
        <f>MATCH('App resp'!AL30,Scale!$AH$3:$AH$7,)</f>
        <v>5</v>
      </c>
      <c r="AM30" s="53">
        <f>MATCH('App resp'!AM30,Scale!$AI$3:$AI$7,)</f>
        <v>2</v>
      </c>
      <c r="AN30" s="57">
        <f t="shared" si="2"/>
        <v>100</v>
      </c>
      <c r="AO30" s="58">
        <f t="shared" si="3"/>
        <v>35</v>
      </c>
      <c r="AP30" s="40" t="s">
        <v>245</v>
      </c>
    </row>
    <row r="31" spans="1:42" s="49" customFormat="1" ht="28">
      <c r="A31" s="50" t="s">
        <v>788</v>
      </c>
      <c r="B31" s="51" t="s">
        <v>791</v>
      </c>
      <c r="C31" s="52" t="s">
        <v>324</v>
      </c>
      <c r="D31" s="50" t="s">
        <v>80</v>
      </c>
      <c r="E31" s="53">
        <f>MATCH('App resp'!E31,Scale!$B$3:$B$7,)</f>
        <v>3</v>
      </c>
      <c r="F31" s="53">
        <f>MATCH('App resp'!F31,Scale!$C$3:$C$7,)</f>
        <v>3</v>
      </c>
      <c r="G31" s="56">
        <f>MATCH('App resp'!G31,Scale!$D$3:$D$7,)</f>
        <v>5</v>
      </c>
      <c r="H31" s="53">
        <f>MATCH('App resp'!H31,Scale!$E$3:$E$7,)</f>
        <v>5</v>
      </c>
      <c r="I31" s="53">
        <f>MATCH('App resp'!I31,Scale!$F$3:$F$7,)</f>
        <v>3</v>
      </c>
      <c r="J31" s="53">
        <f>MATCH('App resp'!J31,Scale!$P$3:$P$7,)</f>
        <v>4</v>
      </c>
      <c r="K31" s="53">
        <f>MATCH('App resp'!K31,Scale!$Q$3:$Q$7,)</f>
        <v>4</v>
      </c>
      <c r="L31" s="50">
        <f>MATCH('App resp'!L31,Scale!$G$3:$G$7,)</f>
        <v>1</v>
      </c>
      <c r="M31" s="50">
        <f>MATCH('App resp'!M31,Scale!$H$3:$H$7,)</f>
        <v>5</v>
      </c>
      <c r="N31" s="53">
        <f>MATCH('App resp'!N31,Scale!$I$3:$I$7,)</f>
        <v>4</v>
      </c>
      <c r="O31" s="50">
        <f>MATCH('App resp'!O31,Scale!$J$3:$J$7,)</f>
        <v>4</v>
      </c>
      <c r="P31" s="50">
        <f>MATCH('App resp'!P31,Scale!$K$3:$K$7,)</f>
        <v>5</v>
      </c>
      <c r="Q31" s="53">
        <f>MATCH('App resp'!Q31,Scale!$L$3:$L$7,)</f>
        <v>5</v>
      </c>
      <c r="R31" s="53">
        <f>MATCH('App resp'!R31,Scale!$M$3:$M$7,)</f>
        <v>1</v>
      </c>
      <c r="S31" s="53">
        <f>MATCH('App resp'!S31,Scale!$N$3:$N$7,)</f>
        <v>3</v>
      </c>
      <c r="T31" s="50">
        <f>MATCH('App resp'!T31,Scale!$O$3:$O$7,)</f>
        <v>1</v>
      </c>
      <c r="U31" s="53">
        <f>MATCH('App resp'!U31,Scale!$R$3:$R$7,)</f>
        <v>1</v>
      </c>
      <c r="V31" s="53">
        <f>MATCH('App resp'!V31,Scale!$S$3:$S$7,)</f>
        <v>5</v>
      </c>
      <c r="W31" s="53">
        <f>MATCH('App resp'!W31,Scale!$T$3:$T$7,)</f>
        <v>4</v>
      </c>
      <c r="X31" s="53">
        <f>MATCH('App resp'!X31,Scale!$U$3:$U$7,)</f>
        <v>5</v>
      </c>
      <c r="Y31" s="53">
        <f>MATCH('App resp'!Y31,Scale!$V$3:$V$7,)</f>
        <v>5</v>
      </c>
      <c r="Z31" s="53">
        <f>MATCH('App resp'!Z31,Scale!$W$3:$W$7,)</f>
        <v>3</v>
      </c>
      <c r="AA31" s="50">
        <f>MATCH('App resp'!AA31,Scale!$X$3:$X$7,)</f>
        <v>2</v>
      </c>
      <c r="AB31" s="53">
        <f>MATCH('App resp'!AB31,Scale!$Y$3:$Y$7,)</f>
        <v>1</v>
      </c>
      <c r="AC31" s="53">
        <f>MATCH('App resp'!AC31,Scale!$Z$3:$Z$7,)</f>
        <v>1</v>
      </c>
      <c r="AD31" s="53">
        <f>MATCH('App resp'!AD31,Scale!$AA$3:$AA$7,)</f>
        <v>5</v>
      </c>
      <c r="AE31" s="53">
        <f>MATCH('App resp'!AE31,Scale!$AJ$3:$AJ$7,)</f>
        <v>5</v>
      </c>
      <c r="AF31" s="53">
        <f>MATCH('App resp'!AF31,Scale!$AB$3:$AB$7,)</f>
        <v>4</v>
      </c>
      <c r="AG31" s="53">
        <f>MATCH('App resp'!AG31,Scale!$AC$3:$AC$7,)</f>
        <v>3</v>
      </c>
      <c r="AH31" s="53">
        <f>MATCH('App resp'!AH31,Scale!$AD$3:$AD$7,)</f>
        <v>5</v>
      </c>
      <c r="AI31" s="53">
        <f>MATCH('App resp'!AI31,Scale!$AE$3:$AE$7,)</f>
        <v>1</v>
      </c>
      <c r="AJ31" s="53">
        <f>MATCH('App resp'!AJ31,Scale!$AF$3:$AF$7,)</f>
        <v>1</v>
      </c>
      <c r="AK31" s="53">
        <f>MATCH('App resp'!AK31,Scale!$AG$3:$AG$7,)</f>
        <v>5</v>
      </c>
      <c r="AL31" s="53">
        <f>MATCH('App resp'!AL31,Scale!$AH$3:$AH$7,)</f>
        <v>5</v>
      </c>
      <c r="AM31" s="53">
        <f>MATCH('App resp'!AM31,Scale!$AI$3:$AI$7,)</f>
        <v>2</v>
      </c>
      <c r="AN31" s="57">
        <f t="shared" si="2"/>
        <v>100</v>
      </c>
      <c r="AO31" s="58">
        <f t="shared" si="3"/>
        <v>35</v>
      </c>
      <c r="AP31" s="40" t="s">
        <v>245</v>
      </c>
    </row>
    <row r="32" spans="1:42" s="49" customFormat="1" ht="14.5">
      <c r="A32" s="50" t="s">
        <v>789</v>
      </c>
      <c r="B32" s="51" t="s">
        <v>790</v>
      </c>
      <c r="C32" s="52" t="s">
        <v>324</v>
      </c>
      <c r="D32" s="50" t="s">
        <v>83</v>
      </c>
      <c r="E32" s="53">
        <f>MATCH('App resp'!E32,Scale!$B$3:$B$7,)</f>
        <v>3</v>
      </c>
      <c r="F32" s="53">
        <f>MATCH('App resp'!F32,Scale!$C$3:$C$7,)</f>
        <v>3</v>
      </c>
      <c r="G32" s="56">
        <f>MATCH('App resp'!G32,Scale!$D$3:$D$7,)</f>
        <v>3</v>
      </c>
      <c r="H32" s="53">
        <f>MATCH('App resp'!H32,Scale!$E$3:$E$7,)</f>
        <v>5</v>
      </c>
      <c r="I32" s="53">
        <f>MATCH('App resp'!I32,Scale!$F$3:$F$7,)</f>
        <v>3</v>
      </c>
      <c r="J32" s="53">
        <f>MATCH('App resp'!J32,Scale!$P$3:$P$7,)</f>
        <v>4</v>
      </c>
      <c r="K32" s="53">
        <f>MATCH('App resp'!K32,Scale!$Q$3:$Q$7,)</f>
        <v>5</v>
      </c>
      <c r="L32" s="50">
        <f>MATCH('App resp'!L32,Scale!$G$3:$G$7,)</f>
        <v>1</v>
      </c>
      <c r="M32" s="50">
        <f>MATCH('App resp'!M32,Scale!$H$3:$H$7,)</f>
        <v>5</v>
      </c>
      <c r="N32" s="53">
        <f>MATCH('App resp'!N32,Scale!$I$3:$I$7,)</f>
        <v>1</v>
      </c>
      <c r="O32" s="50">
        <f>MATCH('App resp'!O32,Scale!$J$3:$J$7,)</f>
        <v>4</v>
      </c>
      <c r="P32" s="50">
        <f>MATCH('App resp'!P32,Scale!$K$3:$K$7,)</f>
        <v>4</v>
      </c>
      <c r="Q32" s="53">
        <f>MATCH('App resp'!Q32,Scale!$L$3:$L$7,)</f>
        <v>5</v>
      </c>
      <c r="R32" s="53">
        <f>MATCH('App resp'!R32,Scale!$M$3:$M$7,)</f>
        <v>3</v>
      </c>
      <c r="S32" s="53">
        <f>MATCH('App resp'!S32,Scale!$N$3:$N$7,)</f>
        <v>5</v>
      </c>
      <c r="T32" s="50">
        <f>MATCH('App resp'!T32,Scale!$O$3:$O$7,)</f>
        <v>1</v>
      </c>
      <c r="U32" s="53">
        <f>MATCH('App resp'!U32,Scale!$R$3:$R$7,)</f>
        <v>1</v>
      </c>
      <c r="V32" s="53">
        <f>MATCH('App resp'!V32,Scale!$S$3:$S$7,)</f>
        <v>5</v>
      </c>
      <c r="W32" s="53">
        <f>MATCH('App resp'!W32,Scale!$T$3:$T$7,)</f>
        <v>4</v>
      </c>
      <c r="X32" s="53">
        <f>MATCH('App resp'!X32,Scale!$U$3:$U$7,)</f>
        <v>5</v>
      </c>
      <c r="Y32" s="53">
        <f>MATCH('App resp'!Y32,Scale!$V$3:$V$7,)</f>
        <v>5</v>
      </c>
      <c r="Z32" s="53">
        <f>MATCH('App resp'!Z32,Scale!$W$3:$W$7,)</f>
        <v>1</v>
      </c>
      <c r="AA32" s="50">
        <f>MATCH('App resp'!AA32,Scale!$X$3:$X$7,)</f>
        <v>2</v>
      </c>
      <c r="AB32" s="53">
        <f>MATCH('App resp'!AB32,Scale!$Y$3:$Y$7,)</f>
        <v>1</v>
      </c>
      <c r="AC32" s="53">
        <f>MATCH('App resp'!AC32,Scale!$Z$3:$Z$7,)</f>
        <v>1</v>
      </c>
      <c r="AD32" s="53">
        <f>MATCH('App resp'!AD32,Scale!$AA$3:$AA$7,)</f>
        <v>1</v>
      </c>
      <c r="AE32" s="53">
        <f>MATCH('App resp'!AE32,Scale!$AJ$3:$AJ$7,)</f>
        <v>5</v>
      </c>
      <c r="AF32" s="53">
        <f>MATCH('App resp'!AF32,Scale!$AB$3:$AB$7,)</f>
        <v>4</v>
      </c>
      <c r="AG32" s="53">
        <f>MATCH('App resp'!AG32,Scale!$AC$3:$AC$7,)</f>
        <v>3</v>
      </c>
      <c r="AH32" s="53">
        <f>MATCH('App resp'!AH32,Scale!$AD$3:$AD$7,)</f>
        <v>5</v>
      </c>
      <c r="AI32" s="53">
        <f>MATCH('App resp'!AI32,Scale!$AE$3:$AE$7,)</f>
        <v>1</v>
      </c>
      <c r="AJ32" s="53">
        <f>MATCH('App resp'!AJ32,Scale!$AF$3:$AF$7,)</f>
        <v>1</v>
      </c>
      <c r="AK32" s="53">
        <f>MATCH('App resp'!AK32,Scale!$AG$3:$AG$7,)</f>
        <v>5</v>
      </c>
      <c r="AL32" s="53">
        <f>MATCH('App resp'!AL32,Scale!$AH$3:$AH$7,)</f>
        <v>5</v>
      </c>
      <c r="AM32" s="53">
        <f>MATCH('App resp'!AM32,Scale!$AI$3:$AI$7,)</f>
        <v>2</v>
      </c>
      <c r="AN32" s="57">
        <f t="shared" si="2"/>
        <v>100</v>
      </c>
      <c r="AO32" s="58">
        <f t="shared" si="3"/>
        <v>35</v>
      </c>
      <c r="AP32" s="40" t="s">
        <v>245</v>
      </c>
    </row>
    <row r="33" spans="1:42" s="49" customFormat="1" ht="42">
      <c r="A33" s="50" t="s">
        <v>795</v>
      </c>
      <c r="B33" s="51" t="s">
        <v>801</v>
      </c>
      <c r="C33" s="52" t="s">
        <v>324</v>
      </c>
      <c r="D33" s="50" t="s">
        <v>86</v>
      </c>
      <c r="E33" s="53">
        <f>MATCH('App resp'!E33,Scale!$B$3:$B$7,)</f>
        <v>3</v>
      </c>
      <c r="F33" s="53">
        <f>MATCH('App resp'!F33,Scale!$C$3:$C$7,)</f>
        <v>3</v>
      </c>
      <c r="G33" s="56">
        <f>MATCH('App resp'!G33,Scale!$D$3:$D$7,)</f>
        <v>3</v>
      </c>
      <c r="H33" s="53">
        <f>MATCH('App resp'!H33,Scale!$E$3:$E$7,)</f>
        <v>5</v>
      </c>
      <c r="I33" s="53">
        <f>MATCH('App resp'!I33,Scale!$F$3:$F$7,)</f>
        <v>3</v>
      </c>
      <c r="J33" s="53">
        <f>MATCH('App resp'!J33,Scale!$P$3:$P$7,)</f>
        <v>4</v>
      </c>
      <c r="K33" s="53">
        <f>MATCH('App resp'!K33,Scale!$Q$3:$Q$7,)</f>
        <v>5</v>
      </c>
      <c r="L33" s="50">
        <f>MATCH('App resp'!L33,Scale!$G$3:$G$7,)</f>
        <v>5</v>
      </c>
      <c r="M33" s="50">
        <f>MATCH('App resp'!M33,Scale!$H$3:$H$7,)</f>
        <v>5</v>
      </c>
      <c r="N33" s="53">
        <f>MATCH('App resp'!N33,Scale!$I$3:$I$7,)</f>
        <v>2</v>
      </c>
      <c r="O33" s="50">
        <f>MATCH('App resp'!O33,Scale!$J$3:$J$7,)</f>
        <v>4</v>
      </c>
      <c r="P33" s="50">
        <f>MATCH('App resp'!P33,Scale!$K$3:$K$7,)</f>
        <v>4</v>
      </c>
      <c r="Q33" s="53">
        <f>MATCH('App resp'!Q33,Scale!$L$3:$L$7,)</f>
        <v>5</v>
      </c>
      <c r="R33" s="53">
        <f>MATCH('App resp'!R33,Scale!$M$3:$M$7,)</f>
        <v>3</v>
      </c>
      <c r="S33" s="53">
        <f>MATCH('App resp'!S33,Scale!$N$3:$N$7,)</f>
        <v>5</v>
      </c>
      <c r="T33" s="50">
        <f>MATCH('App resp'!T33,Scale!$O$3:$O$7,)</f>
        <v>1</v>
      </c>
      <c r="U33" s="53">
        <f>MATCH('App resp'!U33,Scale!$R$3:$R$7,)</f>
        <v>1</v>
      </c>
      <c r="V33" s="53">
        <f>MATCH('App resp'!V33,Scale!$S$3:$S$7,)</f>
        <v>5</v>
      </c>
      <c r="W33" s="53">
        <f>MATCH('App resp'!W33,Scale!$T$3:$T$7,)</f>
        <v>4</v>
      </c>
      <c r="X33" s="53">
        <f>MATCH('App resp'!X33,Scale!$U$3:$U$7,)</f>
        <v>5</v>
      </c>
      <c r="Y33" s="53">
        <f>MATCH('App resp'!Y33,Scale!$V$3:$V$7,)</f>
        <v>5</v>
      </c>
      <c r="Z33" s="53">
        <f>MATCH('App resp'!Z33,Scale!$W$3:$W$7,)</f>
        <v>1</v>
      </c>
      <c r="AA33" s="50">
        <f>MATCH('App resp'!AA33,Scale!$X$3:$X$7,)</f>
        <v>2</v>
      </c>
      <c r="AB33" s="53">
        <f>MATCH('App resp'!AB33,Scale!$Y$3:$Y$7,)</f>
        <v>1</v>
      </c>
      <c r="AC33" s="53">
        <f>MATCH('App resp'!AC33,Scale!$Z$3:$Z$7,)</f>
        <v>1</v>
      </c>
      <c r="AD33" s="53">
        <f>MATCH('App resp'!AD33,Scale!$AA$3:$AA$7,)</f>
        <v>1</v>
      </c>
      <c r="AE33" s="53">
        <f>MATCH('App resp'!AE33,Scale!$AJ$3:$AJ$7,)</f>
        <v>5</v>
      </c>
      <c r="AF33" s="53">
        <f>MATCH('App resp'!AF33,Scale!$AB$3:$AB$7,)</f>
        <v>4</v>
      </c>
      <c r="AG33" s="53">
        <f>MATCH('App resp'!AG33,Scale!$AC$3:$AC$7,)</f>
        <v>3</v>
      </c>
      <c r="AH33" s="53">
        <f>MATCH('App resp'!AH33,Scale!$AD$3:$AD$7,)</f>
        <v>2</v>
      </c>
      <c r="AI33" s="53">
        <f>MATCH('App resp'!AI33,Scale!$AE$3:$AE$7,)</f>
        <v>1</v>
      </c>
      <c r="AJ33" s="53">
        <f>MATCH('App resp'!AJ33,Scale!$AF$3:$AF$7,)</f>
        <v>1</v>
      </c>
      <c r="AK33" s="53">
        <f>MATCH('App resp'!AK33,Scale!$AG$3:$AG$7,)</f>
        <v>5</v>
      </c>
      <c r="AL33" s="53">
        <f>MATCH('App resp'!AL33,Scale!$AH$3:$AH$7,)</f>
        <v>5</v>
      </c>
      <c r="AM33" s="53">
        <f>MATCH('App resp'!AM33,Scale!$AI$3:$AI$7,)</f>
        <v>2</v>
      </c>
      <c r="AN33" s="57">
        <f t="shared" si="2"/>
        <v>100</v>
      </c>
      <c r="AO33" s="58">
        <f t="shared" si="3"/>
        <v>35</v>
      </c>
      <c r="AP33" s="40"/>
    </row>
    <row r="34" spans="1:42" s="49" customFormat="1" ht="28">
      <c r="A34" s="50" t="s">
        <v>796</v>
      </c>
      <c r="B34" s="50" t="s">
        <v>802</v>
      </c>
      <c r="C34" s="52" t="s">
        <v>324</v>
      </c>
      <c r="D34" s="50" t="s">
        <v>88</v>
      </c>
      <c r="E34" s="53">
        <f>MATCH('App resp'!E34,Scale!$B$3:$B$7,)</f>
        <v>3</v>
      </c>
      <c r="F34" s="53">
        <f>MATCH('App resp'!F34,Scale!$C$3:$C$7,)</f>
        <v>3</v>
      </c>
      <c r="G34" s="56">
        <f>MATCH('App resp'!G34,Scale!$D$3:$D$7,)</f>
        <v>5</v>
      </c>
      <c r="H34" s="53">
        <f>MATCH('App resp'!H34,Scale!$E$3:$E$7,)</f>
        <v>5</v>
      </c>
      <c r="I34" s="53">
        <f>MATCH('App resp'!I34,Scale!$F$3:$F$7,)</f>
        <v>3</v>
      </c>
      <c r="J34" s="53">
        <f>MATCH('App resp'!J34,Scale!$P$3:$P$7,)</f>
        <v>4</v>
      </c>
      <c r="K34" s="53">
        <f>MATCH('App resp'!K34,Scale!$Q$3:$Q$7,)</f>
        <v>4</v>
      </c>
      <c r="L34" s="50">
        <f>MATCH('App resp'!L34,Scale!$G$3:$G$7,)</f>
        <v>1</v>
      </c>
      <c r="M34" s="50">
        <f>MATCH('App resp'!M34,Scale!$H$3:$H$7,)</f>
        <v>5</v>
      </c>
      <c r="N34" s="53">
        <f>MATCH('App resp'!N34,Scale!$I$3:$I$7,)</f>
        <v>4</v>
      </c>
      <c r="O34" s="50">
        <f>MATCH('App resp'!O34,Scale!$J$3:$J$7,)</f>
        <v>4</v>
      </c>
      <c r="P34" s="50">
        <f>MATCH('App resp'!P34,Scale!$K$3:$K$7,)</f>
        <v>5</v>
      </c>
      <c r="Q34" s="53">
        <f>MATCH('App resp'!Q34,Scale!$L$3:$L$7,)</f>
        <v>5</v>
      </c>
      <c r="R34" s="53">
        <f>MATCH('App resp'!R34,Scale!$M$3:$M$7,)</f>
        <v>1</v>
      </c>
      <c r="S34" s="53">
        <f>MATCH('App resp'!S34,Scale!$N$3:$N$7,)</f>
        <v>3</v>
      </c>
      <c r="T34" s="50">
        <f>MATCH('App resp'!T34,Scale!$O$3:$O$7,)</f>
        <v>1</v>
      </c>
      <c r="U34" s="53">
        <f>MATCH('App resp'!U34,Scale!$R$3:$R$7,)</f>
        <v>1</v>
      </c>
      <c r="V34" s="53">
        <f>MATCH('App resp'!V34,Scale!$S$3:$S$7,)</f>
        <v>5</v>
      </c>
      <c r="W34" s="53">
        <f>MATCH('App resp'!W34,Scale!$T$3:$T$7,)</f>
        <v>4</v>
      </c>
      <c r="X34" s="53">
        <f>MATCH('App resp'!X34,Scale!$U$3:$U$7,)</f>
        <v>5</v>
      </c>
      <c r="Y34" s="53">
        <f>MATCH('App resp'!Y34,Scale!$V$3:$V$7,)</f>
        <v>5</v>
      </c>
      <c r="Z34" s="53">
        <f>MATCH('App resp'!Z34,Scale!$W$3:$W$7,)</f>
        <v>3</v>
      </c>
      <c r="AA34" s="50">
        <f>MATCH('App resp'!AA34,Scale!$X$3:$X$7,)</f>
        <v>2</v>
      </c>
      <c r="AB34" s="53">
        <f>MATCH('App resp'!AB34,Scale!$Y$3:$Y$7,)</f>
        <v>1</v>
      </c>
      <c r="AC34" s="53">
        <f>MATCH('App resp'!AC34,Scale!$Z$3:$Z$7,)</f>
        <v>1</v>
      </c>
      <c r="AD34" s="53">
        <f>MATCH('App resp'!AD34,Scale!$AA$3:$AA$7,)</f>
        <v>5</v>
      </c>
      <c r="AE34" s="53">
        <f>MATCH('App resp'!AE34,Scale!$AJ$3:$AJ$7,)</f>
        <v>5</v>
      </c>
      <c r="AF34" s="53">
        <f>MATCH('App resp'!AF34,Scale!$AB$3:$AB$7,)</f>
        <v>4</v>
      </c>
      <c r="AG34" s="53">
        <f>MATCH('App resp'!AG34,Scale!$AC$3:$AC$7,)</f>
        <v>3</v>
      </c>
      <c r="AH34" s="53">
        <f>MATCH('App resp'!AH34,Scale!$AD$3:$AD$7,)</f>
        <v>5</v>
      </c>
      <c r="AI34" s="53">
        <f>MATCH('App resp'!AI34,Scale!$AE$3:$AE$7,)</f>
        <v>1</v>
      </c>
      <c r="AJ34" s="53">
        <f>MATCH('App resp'!AJ34,Scale!$AF$3:$AF$7,)</f>
        <v>1</v>
      </c>
      <c r="AK34" s="53">
        <f>MATCH('App resp'!AK34,Scale!$AG$3:$AG$7,)</f>
        <v>5</v>
      </c>
      <c r="AL34" s="53">
        <f>MATCH('App resp'!AL34,Scale!$AH$3:$AH$7,)</f>
        <v>5</v>
      </c>
      <c r="AM34" s="53">
        <f>MATCH('App resp'!AM34,Scale!$AI$3:$AI$7,)</f>
        <v>2</v>
      </c>
      <c r="AN34" s="57">
        <f t="shared" si="2"/>
        <v>100</v>
      </c>
      <c r="AO34" s="58">
        <f t="shared" si="3"/>
        <v>35</v>
      </c>
      <c r="AP34" s="40"/>
    </row>
    <row r="35" spans="1:42" s="49" customFormat="1" ht="28">
      <c r="A35" s="50" t="s">
        <v>797</v>
      </c>
      <c r="B35" s="51" t="s">
        <v>803</v>
      </c>
      <c r="C35" s="52" t="s">
        <v>324</v>
      </c>
      <c r="D35" s="50" t="s">
        <v>90</v>
      </c>
      <c r="E35" s="53">
        <f>MATCH('App resp'!E35,Scale!$B$3:$B$7,)</f>
        <v>3</v>
      </c>
      <c r="F35" s="53">
        <f>MATCH('App resp'!F35,Scale!$C$3:$C$7,)</f>
        <v>3</v>
      </c>
      <c r="G35" s="56">
        <f>MATCH('App resp'!G35,Scale!$D$3:$D$7,)</f>
        <v>5</v>
      </c>
      <c r="H35" s="53">
        <f>MATCH('App resp'!H35,Scale!$E$3:$E$7,)</f>
        <v>5</v>
      </c>
      <c r="I35" s="53">
        <f>MATCH('App resp'!I35,Scale!$F$3:$F$7,)</f>
        <v>5</v>
      </c>
      <c r="J35" s="53">
        <f>MATCH('App resp'!J35,Scale!$P$3:$P$7,)</f>
        <v>1</v>
      </c>
      <c r="K35" s="53">
        <f>MATCH('App resp'!K35,Scale!$Q$3:$Q$7,)</f>
        <v>1</v>
      </c>
      <c r="L35" s="50">
        <f>MATCH('App resp'!L35,Scale!$G$3:$G$7,)</f>
        <v>5</v>
      </c>
      <c r="M35" s="50">
        <f>MATCH('App resp'!M35,Scale!$H$3:$H$7,)</f>
        <v>5</v>
      </c>
      <c r="N35" s="53">
        <f>MATCH('App resp'!N35,Scale!$I$3:$I$7,)</f>
        <v>4</v>
      </c>
      <c r="O35" s="50">
        <f>MATCH('App resp'!O35,Scale!$J$3:$J$7,)</f>
        <v>4</v>
      </c>
      <c r="P35" s="50">
        <f>MATCH('App resp'!P35,Scale!$K$3:$K$7,)</f>
        <v>5</v>
      </c>
      <c r="Q35" s="53">
        <f>MATCH('App resp'!Q35,Scale!$L$3:$L$7,)</f>
        <v>5</v>
      </c>
      <c r="R35" s="53">
        <f>MATCH('App resp'!R35,Scale!$M$3:$M$7,)</f>
        <v>3</v>
      </c>
      <c r="S35" s="53">
        <f>MATCH('App resp'!S35,Scale!$N$3:$N$7,)</f>
        <v>5</v>
      </c>
      <c r="T35" s="50">
        <f>MATCH('App resp'!T35,Scale!$O$3:$O$7,)</f>
        <v>1</v>
      </c>
      <c r="U35" s="53">
        <f>MATCH('App resp'!U35,Scale!$R$3:$R$7,)</f>
        <v>5</v>
      </c>
      <c r="V35" s="53">
        <f>MATCH('App resp'!V35,Scale!$S$3:$S$7,)</f>
        <v>1</v>
      </c>
      <c r="W35" s="53">
        <f>MATCH('App resp'!W35,Scale!$T$3:$T$7,)</f>
        <v>4</v>
      </c>
      <c r="X35" s="53">
        <f>MATCH('App resp'!X35,Scale!$U$3:$U$7,)</f>
        <v>5</v>
      </c>
      <c r="Y35" s="53">
        <f>MATCH('App resp'!Y35,Scale!$V$3:$V$7,)</f>
        <v>5</v>
      </c>
      <c r="Z35" s="53">
        <f>MATCH('App resp'!Z35,Scale!$W$3:$W$7,)</f>
        <v>1</v>
      </c>
      <c r="AA35" s="50">
        <f>MATCH('App resp'!AA35,Scale!$X$3:$X$7,)</f>
        <v>2</v>
      </c>
      <c r="AB35" s="53">
        <f>MATCH('App resp'!AB35,Scale!$Y$3:$Y$7,)</f>
        <v>1</v>
      </c>
      <c r="AC35" s="53">
        <f>MATCH('App resp'!AC35,Scale!$Z$3:$Z$7,)</f>
        <v>1</v>
      </c>
      <c r="AD35" s="53">
        <f>MATCH('App resp'!AD35,Scale!$AA$3:$AA$7,)</f>
        <v>1</v>
      </c>
      <c r="AE35" s="53">
        <f>MATCH('App resp'!AE35,Scale!$AJ$3:$AJ$7,)</f>
        <v>4</v>
      </c>
      <c r="AF35" s="53">
        <f>MATCH('App resp'!AF35,Scale!$AB$3:$AB$7,)</f>
        <v>4</v>
      </c>
      <c r="AG35" s="53">
        <f>MATCH('App resp'!AG35,Scale!$AC$3:$AC$7,)</f>
        <v>3</v>
      </c>
      <c r="AH35" s="53">
        <f>MATCH('App resp'!AH35,Scale!$AD$3:$AD$7,)</f>
        <v>2</v>
      </c>
      <c r="AI35" s="53">
        <f>MATCH('App resp'!AI35,Scale!$AE$3:$AE$7,)</f>
        <v>2</v>
      </c>
      <c r="AJ35" s="53">
        <f>MATCH('App resp'!AJ35,Scale!$AF$3:$AF$7,)</f>
        <v>1</v>
      </c>
      <c r="AK35" s="53">
        <f>MATCH('App resp'!AK35,Scale!$AG$3:$AG$7,)</f>
        <v>5</v>
      </c>
      <c r="AL35" s="53">
        <f>MATCH('App resp'!AL35,Scale!$AH$3:$AH$7,)</f>
        <v>5</v>
      </c>
      <c r="AM35" s="53">
        <f>MATCH('App resp'!AM35,Scale!$AI$3:$AI$7,)</f>
        <v>2</v>
      </c>
      <c r="AN35" s="57">
        <f t="shared" si="2"/>
        <v>100</v>
      </c>
      <c r="AO35" s="58">
        <f t="shared" si="3"/>
        <v>35</v>
      </c>
      <c r="AP35" s="40"/>
    </row>
    <row r="36" spans="1:42" s="49" customFormat="1" ht="28">
      <c r="A36" s="50" t="s">
        <v>798</v>
      </c>
      <c r="B36" s="51" t="s">
        <v>803</v>
      </c>
      <c r="C36" s="52" t="s">
        <v>324</v>
      </c>
      <c r="D36" s="50" t="s">
        <v>93</v>
      </c>
      <c r="E36" s="53">
        <f>MATCH('App resp'!E36,Scale!$B$3:$B$7,)</f>
        <v>3</v>
      </c>
      <c r="F36" s="53">
        <f>MATCH('App resp'!F36,Scale!$C$3:$C$7,)</f>
        <v>3</v>
      </c>
      <c r="G36" s="56">
        <f>MATCH('App resp'!G36,Scale!$D$3:$D$7,)</f>
        <v>5</v>
      </c>
      <c r="H36" s="53">
        <f>MATCH('App resp'!H36,Scale!$E$3:$E$7,)</f>
        <v>5</v>
      </c>
      <c r="I36" s="53">
        <f>MATCH('App resp'!I36,Scale!$F$3:$F$7,)</f>
        <v>5</v>
      </c>
      <c r="J36" s="53">
        <f>MATCH('App resp'!J36,Scale!$P$3:$P$7,)</f>
        <v>1</v>
      </c>
      <c r="K36" s="53">
        <f>MATCH('App resp'!K36,Scale!$Q$3:$Q$7,)</f>
        <v>1</v>
      </c>
      <c r="L36" s="50">
        <f>MATCH('App resp'!L36,Scale!$G$3:$G$7,)</f>
        <v>5</v>
      </c>
      <c r="M36" s="50">
        <f>MATCH('App resp'!M36,Scale!$H$3:$H$7,)</f>
        <v>5</v>
      </c>
      <c r="N36" s="53">
        <f>MATCH('App resp'!N36,Scale!$I$3:$I$7,)</f>
        <v>4</v>
      </c>
      <c r="O36" s="50">
        <f>MATCH('App resp'!O36,Scale!$J$3:$J$7,)</f>
        <v>4</v>
      </c>
      <c r="P36" s="50">
        <f>MATCH('App resp'!P36,Scale!$K$3:$K$7,)</f>
        <v>5</v>
      </c>
      <c r="Q36" s="53">
        <f>MATCH('App resp'!Q36,Scale!$L$3:$L$7,)</f>
        <v>5</v>
      </c>
      <c r="R36" s="53">
        <f>MATCH('App resp'!R36,Scale!$M$3:$M$7,)</f>
        <v>3</v>
      </c>
      <c r="S36" s="53">
        <f>MATCH('App resp'!S36,Scale!$N$3:$N$7,)</f>
        <v>5</v>
      </c>
      <c r="T36" s="50">
        <f>MATCH('App resp'!T36,Scale!$O$3:$O$7,)</f>
        <v>1</v>
      </c>
      <c r="U36" s="53">
        <f>MATCH('App resp'!U36,Scale!$R$3:$R$7,)</f>
        <v>5</v>
      </c>
      <c r="V36" s="53">
        <f>MATCH('App resp'!V36,Scale!$S$3:$S$7,)</f>
        <v>1</v>
      </c>
      <c r="W36" s="53">
        <f>MATCH('App resp'!W36,Scale!$T$3:$T$7,)</f>
        <v>4</v>
      </c>
      <c r="X36" s="53">
        <f>MATCH('App resp'!X36,Scale!$U$3:$U$7,)</f>
        <v>5</v>
      </c>
      <c r="Y36" s="53">
        <f>MATCH('App resp'!Y36,Scale!$V$3:$V$7,)</f>
        <v>5</v>
      </c>
      <c r="Z36" s="53">
        <f>MATCH('App resp'!Z36,Scale!$W$3:$W$7,)</f>
        <v>1</v>
      </c>
      <c r="AA36" s="50">
        <f>MATCH('App resp'!AA36,Scale!$X$3:$X$7,)</f>
        <v>2</v>
      </c>
      <c r="AB36" s="53">
        <f>MATCH('App resp'!AB36,Scale!$Y$3:$Y$7,)</f>
        <v>1</v>
      </c>
      <c r="AC36" s="53">
        <f>MATCH('App resp'!AC36,Scale!$Z$3:$Z$7,)</f>
        <v>1</v>
      </c>
      <c r="AD36" s="53">
        <f>MATCH('App resp'!AD36,Scale!$AA$3:$AA$7,)</f>
        <v>1</v>
      </c>
      <c r="AE36" s="53">
        <f>MATCH('App resp'!AE36,Scale!$AJ$3:$AJ$7,)</f>
        <v>4</v>
      </c>
      <c r="AF36" s="53">
        <f>MATCH('App resp'!AF36,Scale!$AB$3:$AB$7,)</f>
        <v>4</v>
      </c>
      <c r="AG36" s="53">
        <f>MATCH('App resp'!AG36,Scale!$AC$3:$AC$7,)</f>
        <v>3</v>
      </c>
      <c r="AH36" s="53">
        <f>MATCH('App resp'!AH36,Scale!$AD$3:$AD$7,)</f>
        <v>2</v>
      </c>
      <c r="AI36" s="53">
        <f>MATCH('App resp'!AI36,Scale!$AE$3:$AE$7,)</f>
        <v>2</v>
      </c>
      <c r="AJ36" s="53">
        <f>MATCH('App resp'!AJ36,Scale!$AF$3:$AF$7,)</f>
        <v>1</v>
      </c>
      <c r="AK36" s="53">
        <f>MATCH('App resp'!AK36,Scale!$AG$3:$AG$7,)</f>
        <v>5</v>
      </c>
      <c r="AL36" s="53">
        <f>MATCH('App resp'!AL36,Scale!$AH$3:$AH$7,)</f>
        <v>5</v>
      </c>
      <c r="AM36" s="53">
        <f>MATCH('App resp'!AM36,Scale!$AI$3:$AI$7,)</f>
        <v>2</v>
      </c>
      <c r="AN36" s="57">
        <f t="shared" si="2"/>
        <v>100</v>
      </c>
      <c r="AO36" s="58">
        <f t="shared" si="3"/>
        <v>35</v>
      </c>
      <c r="AP36" s="40"/>
    </row>
    <row r="37" spans="1:42" s="49" customFormat="1" ht="56">
      <c r="A37" s="50" t="s">
        <v>799</v>
      </c>
      <c r="B37" s="51" t="s">
        <v>804</v>
      </c>
      <c r="C37" s="52" t="s">
        <v>324</v>
      </c>
      <c r="D37" s="50" t="s">
        <v>727</v>
      </c>
      <c r="E37" s="53">
        <f>MATCH('App resp'!E37,Scale!$B$3:$B$7,)</f>
        <v>3</v>
      </c>
      <c r="F37" s="53">
        <f>MATCH('App resp'!F37,Scale!$C$3:$C$7,)</f>
        <v>3</v>
      </c>
      <c r="G37" s="56">
        <f>MATCH('App resp'!G37,Scale!$D$3:$D$7,)</f>
        <v>3</v>
      </c>
      <c r="H37" s="53">
        <f>MATCH('App resp'!H37,Scale!$E$3:$E$7,)</f>
        <v>5</v>
      </c>
      <c r="I37" s="53">
        <f>MATCH('App resp'!I37,Scale!$F$3:$F$7,)</f>
        <v>3</v>
      </c>
      <c r="J37" s="53">
        <f>MATCH('App resp'!J37,Scale!$P$3:$P$7,)</f>
        <v>4</v>
      </c>
      <c r="K37" s="53">
        <f>MATCH('App resp'!K37,Scale!$Q$3:$Q$7,)</f>
        <v>5</v>
      </c>
      <c r="L37" s="50">
        <f>MATCH('App resp'!L37,Scale!$G$3:$G$7,)</f>
        <v>5</v>
      </c>
      <c r="M37" s="50">
        <f>MATCH('App resp'!M37,Scale!$H$3:$H$7,)</f>
        <v>5</v>
      </c>
      <c r="N37" s="53">
        <f>MATCH('App resp'!N37,Scale!$I$3:$I$7,)</f>
        <v>1</v>
      </c>
      <c r="O37" s="50">
        <f>MATCH('App resp'!O37,Scale!$J$3:$J$7,)</f>
        <v>4</v>
      </c>
      <c r="P37" s="50">
        <f>MATCH('App resp'!P37,Scale!$K$3:$K$7,)</f>
        <v>4</v>
      </c>
      <c r="Q37" s="53">
        <f>MATCH('App resp'!Q37,Scale!$L$3:$L$7,)</f>
        <v>5</v>
      </c>
      <c r="R37" s="53">
        <f>MATCH('App resp'!R37,Scale!$M$3:$M$7,)</f>
        <v>3</v>
      </c>
      <c r="S37" s="53">
        <f>MATCH('App resp'!S37,Scale!$N$3:$N$7,)</f>
        <v>5</v>
      </c>
      <c r="T37" s="50">
        <f>MATCH('App resp'!T37,Scale!$O$3:$O$7,)</f>
        <v>1</v>
      </c>
      <c r="U37" s="53">
        <f>MATCH('App resp'!U37,Scale!$R$3:$R$7,)</f>
        <v>1</v>
      </c>
      <c r="V37" s="53">
        <f>MATCH('App resp'!V37,Scale!$S$3:$S$7,)</f>
        <v>5</v>
      </c>
      <c r="W37" s="53">
        <f>MATCH('App resp'!W37,Scale!$T$3:$T$7,)</f>
        <v>4</v>
      </c>
      <c r="X37" s="53">
        <f>MATCH('App resp'!X37,Scale!$U$3:$U$7,)</f>
        <v>5</v>
      </c>
      <c r="Y37" s="53">
        <f>MATCH('App resp'!Y37,Scale!$V$3:$V$7,)</f>
        <v>5</v>
      </c>
      <c r="Z37" s="53">
        <f>MATCH('App resp'!Z37,Scale!$W$3:$W$7,)</f>
        <v>1</v>
      </c>
      <c r="AA37" s="50">
        <f>MATCH('App resp'!AA37,Scale!$X$3:$X$7,)</f>
        <v>2</v>
      </c>
      <c r="AB37" s="53">
        <f>MATCH('App resp'!AB37,Scale!$Y$3:$Y$7,)</f>
        <v>1</v>
      </c>
      <c r="AC37" s="53">
        <f>MATCH('App resp'!AC37,Scale!$Z$3:$Z$7,)</f>
        <v>1</v>
      </c>
      <c r="AD37" s="53">
        <f>MATCH('App resp'!AD37,Scale!$AA$3:$AA$7,)</f>
        <v>1</v>
      </c>
      <c r="AE37" s="53">
        <f>MATCH('App resp'!AE37,Scale!$AJ$3:$AJ$7,)</f>
        <v>5</v>
      </c>
      <c r="AF37" s="53">
        <f>MATCH('App resp'!AF37,Scale!$AB$3:$AB$7,)</f>
        <v>4</v>
      </c>
      <c r="AG37" s="53">
        <f>MATCH('App resp'!AG37,Scale!$AC$3:$AC$7,)</f>
        <v>3</v>
      </c>
      <c r="AH37" s="53">
        <f>MATCH('App resp'!AH37,Scale!$AD$3:$AD$7,)</f>
        <v>2</v>
      </c>
      <c r="AI37" s="53">
        <f>MATCH('App resp'!AI37,Scale!$AE$3:$AE$7,)</f>
        <v>1</v>
      </c>
      <c r="AJ37" s="53">
        <f>MATCH('App resp'!AJ37,Scale!$AF$3:$AF$7,)</f>
        <v>1</v>
      </c>
      <c r="AK37" s="53">
        <f>MATCH('App resp'!AK37,Scale!$AG$3:$AG$7,)</f>
        <v>5</v>
      </c>
      <c r="AL37" s="53">
        <f>MATCH('App resp'!AL37,Scale!$AH$3:$AH$7,)</f>
        <v>5</v>
      </c>
      <c r="AM37" s="53">
        <f>MATCH('App resp'!AM37,Scale!$AI$3:$AI$7,)</f>
        <v>2</v>
      </c>
      <c r="AN37" s="57">
        <f t="shared" si="2"/>
        <v>100</v>
      </c>
      <c r="AO37" s="58">
        <f t="shared" si="3"/>
        <v>35</v>
      </c>
      <c r="AP37" s="40"/>
    </row>
    <row r="38" spans="1:42" s="49" customFormat="1" ht="28">
      <c r="A38" s="50" t="s">
        <v>800</v>
      </c>
      <c r="B38" s="51" t="s">
        <v>805</v>
      </c>
      <c r="C38" s="52" t="s">
        <v>324</v>
      </c>
      <c r="D38" s="50" t="s">
        <v>728</v>
      </c>
      <c r="E38" s="53">
        <f>MATCH('App resp'!E38,Scale!$B$3:$B$7,)</f>
        <v>3</v>
      </c>
      <c r="F38" s="53">
        <f>MATCH('App resp'!F38,Scale!$C$3:$C$7,)</f>
        <v>3</v>
      </c>
      <c r="G38" s="56">
        <f>MATCH('App resp'!G38,Scale!$D$3:$D$7,)</f>
        <v>3</v>
      </c>
      <c r="H38" s="53">
        <f>MATCH('App resp'!H38,Scale!$E$3:$E$7,)</f>
        <v>5</v>
      </c>
      <c r="I38" s="53">
        <f>MATCH('App resp'!I38,Scale!$F$3:$F$7,)</f>
        <v>3</v>
      </c>
      <c r="J38" s="53">
        <f>MATCH('App resp'!J38,Scale!$P$3:$P$7,)</f>
        <v>1</v>
      </c>
      <c r="K38" s="53">
        <f>MATCH('App resp'!K38,Scale!$Q$3:$Q$7,)</f>
        <v>1</v>
      </c>
      <c r="L38" s="50">
        <f>MATCH('App resp'!L38,Scale!$G$3:$G$7,)</f>
        <v>5</v>
      </c>
      <c r="M38" s="50">
        <f>MATCH('App resp'!M38,Scale!$H$3:$H$7,)</f>
        <v>5</v>
      </c>
      <c r="N38" s="53">
        <f>MATCH('App resp'!N38,Scale!$I$3:$I$7,)</f>
        <v>1</v>
      </c>
      <c r="O38" s="50">
        <f>MATCH('App resp'!O38,Scale!$J$3:$J$7,)</f>
        <v>4</v>
      </c>
      <c r="P38" s="50">
        <f>MATCH('App resp'!P38,Scale!$K$3:$K$7,)</f>
        <v>3</v>
      </c>
      <c r="Q38" s="53">
        <f>MATCH('App resp'!Q38,Scale!$L$3:$L$7,)</f>
        <v>5</v>
      </c>
      <c r="R38" s="53">
        <f>MATCH('App resp'!R38,Scale!$M$3:$M$7,)</f>
        <v>5</v>
      </c>
      <c r="S38" s="53">
        <f>MATCH('App resp'!S38,Scale!$N$3:$N$7,)</f>
        <v>5</v>
      </c>
      <c r="T38" s="50">
        <f>MATCH('App resp'!T38,Scale!$O$3:$O$7,)</f>
        <v>1</v>
      </c>
      <c r="U38" s="53">
        <f>MATCH('App resp'!U38,Scale!$R$3:$R$7,)</f>
        <v>5</v>
      </c>
      <c r="V38" s="53">
        <f>MATCH('App resp'!V38,Scale!$S$3:$S$7,)</f>
        <v>2</v>
      </c>
      <c r="W38" s="53">
        <f>MATCH('App resp'!W38,Scale!$T$3:$T$7,)</f>
        <v>4</v>
      </c>
      <c r="X38" s="53">
        <f>MATCH('App resp'!X38,Scale!$U$3:$U$7,)</f>
        <v>5</v>
      </c>
      <c r="Y38" s="53">
        <f>MATCH('App resp'!Y38,Scale!$V$3:$V$7,)</f>
        <v>5</v>
      </c>
      <c r="Z38" s="53">
        <f>MATCH('App resp'!Z38,Scale!$W$3:$W$7,)</f>
        <v>3</v>
      </c>
      <c r="AA38" s="50">
        <f>MATCH('App resp'!AA38,Scale!$X$3:$X$7,)</f>
        <v>2</v>
      </c>
      <c r="AB38" s="53">
        <f>MATCH('App resp'!AB38,Scale!$Y$3:$Y$7,)</f>
        <v>1</v>
      </c>
      <c r="AC38" s="53">
        <f>MATCH('App resp'!AC38,Scale!$Z$3:$Z$7,)</f>
        <v>1</v>
      </c>
      <c r="AD38" s="53">
        <f>MATCH('App resp'!AD38,Scale!$AA$3:$AA$7,)</f>
        <v>1</v>
      </c>
      <c r="AE38" s="53">
        <f>MATCH('App resp'!AE38,Scale!$AJ$3:$AJ$7,)</f>
        <v>5</v>
      </c>
      <c r="AF38" s="53">
        <f>MATCH('App resp'!AF38,Scale!$AB$3:$AB$7,)</f>
        <v>2</v>
      </c>
      <c r="AG38" s="53">
        <f>MATCH('App resp'!AG38,Scale!$AC$3:$AC$7,)</f>
        <v>3</v>
      </c>
      <c r="AH38" s="53">
        <f>MATCH('App resp'!AH38,Scale!$AD$3:$AD$7,)</f>
        <v>1</v>
      </c>
      <c r="AI38" s="53">
        <f>MATCH('App resp'!AI38,Scale!$AE$3:$AE$7,)</f>
        <v>1</v>
      </c>
      <c r="AJ38" s="53">
        <f>MATCH('App resp'!AJ38,Scale!$AF$3:$AF$7,)</f>
        <v>1</v>
      </c>
      <c r="AK38" s="53">
        <f>MATCH('App resp'!AK38,Scale!$AG$3:$AG$7,)</f>
        <v>5</v>
      </c>
      <c r="AL38" s="53">
        <f>MATCH('App resp'!AL38,Scale!$AH$3:$AH$7,)</f>
        <v>1</v>
      </c>
      <c r="AM38" s="53">
        <f>MATCH('App resp'!AM38,Scale!$AI$3:$AI$7,)</f>
        <v>5</v>
      </c>
      <c r="AN38" s="57">
        <f t="shared" si="2"/>
        <v>100</v>
      </c>
      <c r="AO38" s="58">
        <f t="shared" si="3"/>
        <v>35</v>
      </c>
      <c r="AP38" s="40"/>
    </row>
    <row r="39" spans="1:42" s="49" customFormat="1" ht="28">
      <c r="A39" s="50" t="s">
        <v>811</v>
      </c>
      <c r="B39" s="51" t="s">
        <v>816</v>
      </c>
      <c r="C39" s="52" t="s">
        <v>324</v>
      </c>
      <c r="D39" s="50" t="s">
        <v>729</v>
      </c>
      <c r="E39" s="53">
        <f>MATCH('App resp'!E39,Scale!$B$3:$B$7,)</f>
        <v>3</v>
      </c>
      <c r="F39" s="53">
        <f>MATCH('App resp'!F39,Scale!$C$3:$C$7,)</f>
        <v>3</v>
      </c>
      <c r="G39" s="56">
        <f>MATCH('App resp'!G39,Scale!$D$3:$D$7,)</f>
        <v>5</v>
      </c>
      <c r="H39" s="53">
        <f>MATCH('App resp'!H39,Scale!$E$3:$E$7,)</f>
        <v>5</v>
      </c>
      <c r="I39" s="53">
        <f>MATCH('App resp'!I39,Scale!$F$3:$F$7,)</f>
        <v>3</v>
      </c>
      <c r="J39" s="53">
        <f>MATCH('App resp'!J39,Scale!$P$3:$P$7,)</f>
        <v>4</v>
      </c>
      <c r="K39" s="53">
        <f>MATCH('App resp'!K39,Scale!$Q$3:$Q$7,)</f>
        <v>4</v>
      </c>
      <c r="L39" s="50">
        <f>MATCH('App resp'!L39,Scale!$G$3:$G$7,)</f>
        <v>1</v>
      </c>
      <c r="M39" s="50">
        <f>MATCH('App resp'!M39,Scale!$H$3:$H$7,)</f>
        <v>5</v>
      </c>
      <c r="N39" s="53">
        <f>MATCH('App resp'!N39,Scale!$I$3:$I$7,)</f>
        <v>4</v>
      </c>
      <c r="O39" s="50">
        <f>MATCH('App resp'!O39,Scale!$J$3:$J$7,)</f>
        <v>4</v>
      </c>
      <c r="P39" s="50">
        <f>MATCH('App resp'!P39,Scale!$K$3:$K$7,)</f>
        <v>5</v>
      </c>
      <c r="Q39" s="53">
        <f>MATCH('App resp'!Q39,Scale!$L$3:$L$7,)</f>
        <v>5</v>
      </c>
      <c r="R39" s="53">
        <f>MATCH('App resp'!R39,Scale!$M$3:$M$7,)</f>
        <v>1</v>
      </c>
      <c r="S39" s="53">
        <f>MATCH('App resp'!S39,Scale!$N$3:$N$7,)</f>
        <v>4</v>
      </c>
      <c r="T39" s="50">
        <f>MATCH('App resp'!T39,Scale!$O$3:$O$7,)</f>
        <v>1</v>
      </c>
      <c r="U39" s="53">
        <f>MATCH('App resp'!U39,Scale!$R$3:$R$7,)</f>
        <v>1</v>
      </c>
      <c r="V39" s="53">
        <f>MATCH('App resp'!V39,Scale!$S$3:$S$7,)</f>
        <v>5</v>
      </c>
      <c r="W39" s="53">
        <f>MATCH('App resp'!W39,Scale!$T$3:$T$7,)</f>
        <v>4</v>
      </c>
      <c r="X39" s="53">
        <f>MATCH('App resp'!X39,Scale!$U$3:$U$7,)</f>
        <v>5</v>
      </c>
      <c r="Y39" s="53">
        <f>MATCH('App resp'!Y39,Scale!$V$3:$V$7,)</f>
        <v>5</v>
      </c>
      <c r="Z39" s="53">
        <f>MATCH('App resp'!Z39,Scale!$W$3:$W$7,)</f>
        <v>3</v>
      </c>
      <c r="AA39" s="50">
        <f>MATCH('App resp'!AA39,Scale!$X$3:$X$7,)</f>
        <v>2</v>
      </c>
      <c r="AB39" s="53">
        <f>MATCH('App resp'!AB39,Scale!$Y$3:$Y$7,)</f>
        <v>1</v>
      </c>
      <c r="AC39" s="53">
        <f>MATCH('App resp'!AC39,Scale!$Z$3:$Z$7,)</f>
        <v>1</v>
      </c>
      <c r="AD39" s="53">
        <f>MATCH('App resp'!AD39,Scale!$AA$3:$AA$7,)</f>
        <v>5</v>
      </c>
      <c r="AE39" s="53">
        <f>MATCH('App resp'!AE39,Scale!$AJ$3:$AJ$7,)</f>
        <v>5</v>
      </c>
      <c r="AF39" s="53">
        <f>MATCH('App resp'!AF39,Scale!$AB$3:$AB$7,)</f>
        <v>4</v>
      </c>
      <c r="AG39" s="53">
        <f>MATCH('App resp'!AG39,Scale!$AC$3:$AC$7,)</f>
        <v>3</v>
      </c>
      <c r="AH39" s="53">
        <f>MATCH('App resp'!AH39,Scale!$AD$3:$AD$7,)</f>
        <v>5</v>
      </c>
      <c r="AI39" s="53">
        <f>MATCH('App resp'!AI39,Scale!$AE$3:$AE$7,)</f>
        <v>1</v>
      </c>
      <c r="AJ39" s="53">
        <f>MATCH('App resp'!AJ39,Scale!$AF$3:$AF$7,)</f>
        <v>1</v>
      </c>
      <c r="AK39" s="53">
        <f>MATCH('App resp'!AK39,Scale!$AG$3:$AG$7,)</f>
        <v>5</v>
      </c>
      <c r="AL39" s="53">
        <f>MATCH('App resp'!AL39,Scale!$AH$3:$AH$7,)</f>
        <v>5</v>
      </c>
      <c r="AM39" s="53">
        <f>MATCH('App resp'!AM39,Scale!$AI$3:$AI$7,)</f>
        <v>2</v>
      </c>
      <c r="AN39" s="57">
        <f t="shared" si="2"/>
        <v>100</v>
      </c>
      <c r="AO39" s="58">
        <f t="shared" si="3"/>
        <v>35</v>
      </c>
      <c r="AP39" s="40"/>
    </row>
    <row r="40" spans="1:42" s="49" customFormat="1" ht="14.5">
      <c r="A40" s="50" t="s">
        <v>812</v>
      </c>
      <c r="B40" s="50" t="s">
        <v>817</v>
      </c>
      <c r="C40" s="52" t="s">
        <v>324</v>
      </c>
      <c r="D40" s="50" t="s">
        <v>730</v>
      </c>
      <c r="E40" s="53">
        <f>MATCH('App resp'!E40,Scale!$B$3:$B$7,)</f>
        <v>3</v>
      </c>
      <c r="F40" s="53">
        <f>MATCH('App resp'!F40,Scale!$C$3:$C$7,)</f>
        <v>3</v>
      </c>
      <c r="G40" s="56">
        <f>MATCH('App resp'!G40,Scale!$D$3:$D$7,)</f>
        <v>4</v>
      </c>
      <c r="H40" s="53">
        <f>MATCH('App resp'!H40,Scale!$E$3:$E$7,)</f>
        <v>5</v>
      </c>
      <c r="I40" s="53">
        <f>MATCH('App resp'!I40,Scale!$F$3:$F$7,)</f>
        <v>3</v>
      </c>
      <c r="J40" s="53">
        <f>MATCH('App resp'!J40,Scale!$P$3:$P$7,)</f>
        <v>1</v>
      </c>
      <c r="K40" s="53">
        <f>MATCH('App resp'!K40,Scale!$Q$3:$Q$7,)</f>
        <v>1</v>
      </c>
      <c r="L40" s="50">
        <f>MATCH('App resp'!L40,Scale!$G$3:$G$7,)</f>
        <v>5</v>
      </c>
      <c r="M40" s="50">
        <f>MATCH('App resp'!M40,Scale!$H$3:$H$7,)</f>
        <v>5</v>
      </c>
      <c r="N40" s="53">
        <f>MATCH('App resp'!N40,Scale!$I$3:$I$7,)</f>
        <v>2</v>
      </c>
      <c r="O40" s="50">
        <f>MATCH('App resp'!O40,Scale!$J$3:$J$7,)</f>
        <v>4</v>
      </c>
      <c r="P40" s="50">
        <f>MATCH('App resp'!P40,Scale!$K$3:$K$7,)</f>
        <v>4</v>
      </c>
      <c r="Q40" s="53">
        <f>MATCH('App resp'!Q40,Scale!$L$3:$L$7,)</f>
        <v>5</v>
      </c>
      <c r="R40" s="53">
        <f>MATCH('App resp'!R40,Scale!$M$3:$M$7,)</f>
        <v>5</v>
      </c>
      <c r="S40" s="53">
        <f>MATCH('App resp'!S40,Scale!$N$3:$N$7,)</f>
        <v>5</v>
      </c>
      <c r="T40" s="50">
        <f>MATCH('App resp'!T40,Scale!$O$3:$O$7,)</f>
        <v>1</v>
      </c>
      <c r="U40" s="53">
        <f>MATCH('App resp'!U40,Scale!$R$3:$R$7,)</f>
        <v>5</v>
      </c>
      <c r="V40" s="53">
        <f>MATCH('App resp'!V40,Scale!$S$3:$S$7,)</f>
        <v>5</v>
      </c>
      <c r="W40" s="53">
        <f>MATCH('App resp'!W40,Scale!$T$3:$T$7,)</f>
        <v>4</v>
      </c>
      <c r="X40" s="53">
        <f>MATCH('App resp'!X40,Scale!$U$3:$U$7,)</f>
        <v>5</v>
      </c>
      <c r="Y40" s="53">
        <f>MATCH('App resp'!Y40,Scale!$V$3:$V$7,)</f>
        <v>5</v>
      </c>
      <c r="Z40" s="53">
        <f>MATCH('App resp'!Z40,Scale!$W$3:$W$7,)</f>
        <v>3</v>
      </c>
      <c r="AA40" s="50">
        <f>MATCH('App resp'!AA40,Scale!$X$3:$X$7,)</f>
        <v>2</v>
      </c>
      <c r="AB40" s="53">
        <f>MATCH('App resp'!AB40,Scale!$Y$3:$Y$7,)</f>
        <v>1</v>
      </c>
      <c r="AC40" s="53">
        <f>MATCH('App resp'!AC40,Scale!$Z$3:$Z$7,)</f>
        <v>1</v>
      </c>
      <c r="AD40" s="53">
        <f>MATCH('App resp'!AD40,Scale!$AA$3:$AA$7,)</f>
        <v>1</v>
      </c>
      <c r="AE40" s="53">
        <f>MATCH('App resp'!AE40,Scale!$AJ$3:$AJ$7,)</f>
        <v>5</v>
      </c>
      <c r="AF40" s="53">
        <f>MATCH('App resp'!AF40,Scale!$AB$3:$AB$7,)</f>
        <v>4</v>
      </c>
      <c r="AG40" s="53">
        <f>MATCH('App resp'!AG40,Scale!$AC$3:$AC$7,)</f>
        <v>3</v>
      </c>
      <c r="AH40" s="53">
        <f>MATCH('App resp'!AH40,Scale!$AD$3:$AD$7,)</f>
        <v>2</v>
      </c>
      <c r="AI40" s="53">
        <f>MATCH('App resp'!AI40,Scale!$AE$3:$AE$7,)</f>
        <v>1</v>
      </c>
      <c r="AJ40" s="53">
        <f>MATCH('App resp'!AJ40,Scale!$AF$3:$AF$7,)</f>
        <v>1</v>
      </c>
      <c r="AK40" s="53">
        <f>MATCH('App resp'!AK40,Scale!$AG$3:$AG$7,)</f>
        <v>5</v>
      </c>
      <c r="AL40" s="53">
        <f>MATCH('App resp'!AL40,Scale!$AH$3:$AH$7,)</f>
        <v>5</v>
      </c>
      <c r="AM40" s="53">
        <f>MATCH('App resp'!AM40,Scale!$AI$3:$AI$7,)</f>
        <v>5</v>
      </c>
      <c r="AN40" s="57">
        <f t="shared" si="2"/>
        <v>100</v>
      </c>
      <c r="AO40" s="58">
        <f t="shared" si="3"/>
        <v>35</v>
      </c>
      <c r="AP40" s="40"/>
    </row>
    <row r="41" spans="1:42" s="49" customFormat="1" ht="14.5">
      <c r="A41" s="50" t="s">
        <v>813</v>
      </c>
      <c r="B41" s="51" t="s">
        <v>817</v>
      </c>
      <c r="C41" s="52" t="s">
        <v>324</v>
      </c>
      <c r="D41" s="50" t="s">
        <v>731</v>
      </c>
      <c r="E41" s="53">
        <f>MATCH('App resp'!E41,Scale!$B$3:$B$7,)</f>
        <v>3</v>
      </c>
      <c r="F41" s="53">
        <f>MATCH('App resp'!F41,Scale!$C$3:$C$7,)</f>
        <v>3</v>
      </c>
      <c r="G41" s="56">
        <f>MATCH('App resp'!G41,Scale!$D$3:$D$7,)</f>
        <v>4</v>
      </c>
      <c r="H41" s="53">
        <f>MATCH('App resp'!H41,Scale!$E$3:$E$7,)</f>
        <v>5</v>
      </c>
      <c r="I41" s="53">
        <f>MATCH('App resp'!I41,Scale!$F$3:$F$7,)</f>
        <v>3</v>
      </c>
      <c r="J41" s="53">
        <f>MATCH('App resp'!J41,Scale!$P$3:$P$7,)</f>
        <v>1</v>
      </c>
      <c r="K41" s="53">
        <f>MATCH('App resp'!K41,Scale!$Q$3:$Q$7,)</f>
        <v>1</v>
      </c>
      <c r="L41" s="50">
        <f>MATCH('App resp'!L41,Scale!$G$3:$G$7,)</f>
        <v>5</v>
      </c>
      <c r="M41" s="50">
        <f>MATCH('App resp'!M41,Scale!$H$3:$H$7,)</f>
        <v>5</v>
      </c>
      <c r="N41" s="53">
        <f>MATCH('App resp'!N41,Scale!$I$3:$I$7,)</f>
        <v>2</v>
      </c>
      <c r="O41" s="50">
        <f>MATCH('App resp'!O41,Scale!$J$3:$J$7,)</f>
        <v>4</v>
      </c>
      <c r="P41" s="50">
        <f>MATCH('App resp'!P41,Scale!$K$3:$K$7,)</f>
        <v>4</v>
      </c>
      <c r="Q41" s="53">
        <f>MATCH('App resp'!Q41,Scale!$L$3:$L$7,)</f>
        <v>5</v>
      </c>
      <c r="R41" s="53">
        <f>MATCH('App resp'!R41,Scale!$M$3:$M$7,)</f>
        <v>5</v>
      </c>
      <c r="S41" s="53">
        <f>MATCH('App resp'!S41,Scale!$N$3:$N$7,)</f>
        <v>5</v>
      </c>
      <c r="T41" s="50">
        <f>MATCH('App resp'!T41,Scale!$O$3:$O$7,)</f>
        <v>1</v>
      </c>
      <c r="U41" s="53">
        <f>MATCH('App resp'!U41,Scale!$R$3:$R$7,)</f>
        <v>5</v>
      </c>
      <c r="V41" s="53">
        <f>MATCH('App resp'!V41,Scale!$S$3:$S$7,)</f>
        <v>5</v>
      </c>
      <c r="W41" s="53">
        <f>MATCH('App resp'!W41,Scale!$T$3:$T$7,)</f>
        <v>4</v>
      </c>
      <c r="X41" s="53">
        <f>MATCH('App resp'!X41,Scale!$U$3:$U$7,)</f>
        <v>5</v>
      </c>
      <c r="Y41" s="53">
        <f>MATCH('App resp'!Y41,Scale!$V$3:$V$7,)</f>
        <v>5</v>
      </c>
      <c r="Z41" s="53">
        <f>MATCH('App resp'!Z41,Scale!$W$3:$W$7,)</f>
        <v>3</v>
      </c>
      <c r="AA41" s="50">
        <f>MATCH('App resp'!AA41,Scale!$X$3:$X$7,)</f>
        <v>2</v>
      </c>
      <c r="AB41" s="53">
        <f>MATCH('App resp'!AB41,Scale!$Y$3:$Y$7,)</f>
        <v>1</v>
      </c>
      <c r="AC41" s="53">
        <f>MATCH('App resp'!AC41,Scale!$Z$3:$Z$7,)</f>
        <v>1</v>
      </c>
      <c r="AD41" s="53">
        <f>MATCH('App resp'!AD41,Scale!$AA$3:$AA$7,)</f>
        <v>1</v>
      </c>
      <c r="AE41" s="53">
        <f>MATCH('App resp'!AE41,Scale!$AJ$3:$AJ$7,)</f>
        <v>5</v>
      </c>
      <c r="AF41" s="53">
        <f>MATCH('App resp'!AF41,Scale!$AB$3:$AB$7,)</f>
        <v>4</v>
      </c>
      <c r="AG41" s="53">
        <f>MATCH('App resp'!AG41,Scale!$AC$3:$AC$7,)</f>
        <v>3</v>
      </c>
      <c r="AH41" s="53">
        <f>MATCH('App resp'!AH41,Scale!$AD$3:$AD$7,)</f>
        <v>2</v>
      </c>
      <c r="AI41" s="53">
        <f>MATCH('App resp'!AI41,Scale!$AE$3:$AE$7,)</f>
        <v>1</v>
      </c>
      <c r="AJ41" s="53">
        <f>MATCH('App resp'!AJ41,Scale!$AF$3:$AF$7,)</f>
        <v>1</v>
      </c>
      <c r="AK41" s="53">
        <f>MATCH('App resp'!AK41,Scale!$AG$3:$AG$7,)</f>
        <v>5</v>
      </c>
      <c r="AL41" s="53">
        <f>MATCH('App resp'!AL41,Scale!$AH$3:$AH$7,)</f>
        <v>5</v>
      </c>
      <c r="AM41" s="53">
        <f>MATCH('App resp'!AM41,Scale!$AI$3:$AI$7,)</f>
        <v>5</v>
      </c>
      <c r="AN41" s="57">
        <f t="shared" si="2"/>
        <v>100</v>
      </c>
      <c r="AO41" s="58">
        <f t="shared" si="3"/>
        <v>35</v>
      </c>
      <c r="AP41" s="40"/>
    </row>
    <row r="42" spans="1:42" s="49" customFormat="1" ht="14.5">
      <c r="A42" s="50" t="s">
        <v>814</v>
      </c>
      <c r="B42" s="51" t="s">
        <v>817</v>
      </c>
      <c r="C42" s="52" t="s">
        <v>324</v>
      </c>
      <c r="D42" s="50" t="s">
        <v>732</v>
      </c>
      <c r="E42" s="53">
        <f>MATCH('App resp'!E42,Scale!$B$3:$B$7,)</f>
        <v>3</v>
      </c>
      <c r="F42" s="53">
        <f>MATCH('App resp'!F42,Scale!$C$3:$C$7,)</f>
        <v>3</v>
      </c>
      <c r="G42" s="56">
        <f>MATCH('App resp'!G42,Scale!$D$3:$D$7,)</f>
        <v>4</v>
      </c>
      <c r="H42" s="53">
        <f>MATCH('App resp'!H42,Scale!$E$3:$E$7,)</f>
        <v>5</v>
      </c>
      <c r="I42" s="53">
        <f>MATCH('App resp'!I42,Scale!$F$3:$F$7,)</f>
        <v>3</v>
      </c>
      <c r="J42" s="53">
        <f>MATCH('App resp'!J42,Scale!$P$3:$P$7,)</f>
        <v>1</v>
      </c>
      <c r="K42" s="53">
        <f>MATCH('App resp'!K42,Scale!$Q$3:$Q$7,)</f>
        <v>1</v>
      </c>
      <c r="L42" s="50">
        <f>MATCH('App resp'!L42,Scale!$G$3:$G$7,)</f>
        <v>5</v>
      </c>
      <c r="M42" s="50">
        <f>MATCH('App resp'!M42,Scale!$H$3:$H$7,)</f>
        <v>5</v>
      </c>
      <c r="N42" s="53">
        <f>MATCH('App resp'!N42,Scale!$I$3:$I$7,)</f>
        <v>2</v>
      </c>
      <c r="O42" s="50">
        <f>MATCH('App resp'!O42,Scale!$J$3:$J$7,)</f>
        <v>4</v>
      </c>
      <c r="P42" s="50">
        <f>MATCH('App resp'!P42,Scale!$K$3:$K$7,)</f>
        <v>4</v>
      </c>
      <c r="Q42" s="53">
        <f>MATCH('App resp'!Q42,Scale!$L$3:$L$7,)</f>
        <v>5</v>
      </c>
      <c r="R42" s="53">
        <f>MATCH('App resp'!R42,Scale!$M$3:$M$7,)</f>
        <v>5</v>
      </c>
      <c r="S42" s="53">
        <f>MATCH('App resp'!S42,Scale!$N$3:$N$7,)</f>
        <v>5</v>
      </c>
      <c r="T42" s="50">
        <f>MATCH('App resp'!T42,Scale!$O$3:$O$7,)</f>
        <v>1</v>
      </c>
      <c r="U42" s="53">
        <f>MATCH('App resp'!U42,Scale!$R$3:$R$7,)</f>
        <v>5</v>
      </c>
      <c r="V42" s="53">
        <f>MATCH('App resp'!V42,Scale!$S$3:$S$7,)</f>
        <v>5</v>
      </c>
      <c r="W42" s="53">
        <f>MATCH('App resp'!W42,Scale!$T$3:$T$7,)</f>
        <v>4</v>
      </c>
      <c r="X42" s="53">
        <f>MATCH('App resp'!X42,Scale!$U$3:$U$7,)</f>
        <v>5</v>
      </c>
      <c r="Y42" s="53">
        <f>MATCH('App resp'!Y42,Scale!$V$3:$V$7,)</f>
        <v>5</v>
      </c>
      <c r="Z42" s="53">
        <f>MATCH('App resp'!Z42,Scale!$W$3:$W$7,)</f>
        <v>3</v>
      </c>
      <c r="AA42" s="50">
        <f>MATCH('App resp'!AA42,Scale!$X$3:$X$7,)</f>
        <v>2</v>
      </c>
      <c r="AB42" s="53">
        <f>MATCH('App resp'!AB42,Scale!$Y$3:$Y$7,)</f>
        <v>1</v>
      </c>
      <c r="AC42" s="53">
        <f>MATCH('App resp'!AC42,Scale!$Z$3:$Z$7,)</f>
        <v>1</v>
      </c>
      <c r="AD42" s="53">
        <f>MATCH('App resp'!AD42,Scale!$AA$3:$AA$7,)</f>
        <v>1</v>
      </c>
      <c r="AE42" s="53">
        <f>MATCH('App resp'!AE42,Scale!$AJ$3:$AJ$7,)</f>
        <v>5</v>
      </c>
      <c r="AF42" s="53">
        <f>MATCH('App resp'!AF42,Scale!$AB$3:$AB$7,)</f>
        <v>4</v>
      </c>
      <c r="AG42" s="53">
        <f>MATCH('App resp'!AG42,Scale!$AC$3:$AC$7,)</f>
        <v>3</v>
      </c>
      <c r="AH42" s="53">
        <f>MATCH('App resp'!AH42,Scale!$AD$3:$AD$7,)</f>
        <v>2</v>
      </c>
      <c r="AI42" s="53">
        <f>MATCH('App resp'!AI42,Scale!$AE$3:$AE$7,)</f>
        <v>1</v>
      </c>
      <c r="AJ42" s="53">
        <f>MATCH('App resp'!AJ42,Scale!$AF$3:$AF$7,)</f>
        <v>1</v>
      </c>
      <c r="AK42" s="53">
        <f>MATCH('App resp'!AK42,Scale!$AG$3:$AG$7,)</f>
        <v>5</v>
      </c>
      <c r="AL42" s="53">
        <f>MATCH('App resp'!AL42,Scale!$AH$3:$AH$7,)</f>
        <v>5</v>
      </c>
      <c r="AM42" s="53">
        <f>MATCH('App resp'!AM42,Scale!$AI$3:$AI$7,)</f>
        <v>5</v>
      </c>
      <c r="AN42" s="57">
        <f t="shared" si="2"/>
        <v>100</v>
      </c>
      <c r="AO42" s="58">
        <f t="shared" si="3"/>
        <v>35</v>
      </c>
      <c r="AP42" s="40"/>
    </row>
    <row r="43" spans="1:42" s="49" customFormat="1" ht="70">
      <c r="A43" s="50" t="s">
        <v>815</v>
      </c>
      <c r="B43" s="51" t="s">
        <v>818</v>
      </c>
      <c r="C43" s="52" t="s">
        <v>324</v>
      </c>
      <c r="D43" s="50" t="s">
        <v>733</v>
      </c>
      <c r="E43" s="53">
        <f>MATCH('App resp'!E43,Scale!$B$3:$B$7,)</f>
        <v>3</v>
      </c>
      <c r="F43" s="53">
        <f>MATCH('App resp'!F43,Scale!$C$3:$C$7,)</f>
        <v>1</v>
      </c>
      <c r="G43" s="56">
        <f>MATCH('App resp'!G43,Scale!$D$3:$D$7,)</f>
        <v>4</v>
      </c>
      <c r="H43" s="53">
        <f>MATCH('App resp'!H43,Scale!$E$3:$E$7,)</f>
        <v>5</v>
      </c>
      <c r="I43" s="53">
        <f>MATCH('App resp'!I43,Scale!$F$3:$F$7,)</f>
        <v>3</v>
      </c>
      <c r="J43" s="53">
        <f>MATCH('App resp'!J43,Scale!$P$3:$P$7,)</f>
        <v>1</v>
      </c>
      <c r="K43" s="53">
        <f>MATCH('App resp'!K43,Scale!$Q$3:$Q$7,)</f>
        <v>1</v>
      </c>
      <c r="L43" s="50">
        <f>MATCH('App resp'!L43,Scale!$G$3:$G$7,)</f>
        <v>4</v>
      </c>
      <c r="M43" s="50">
        <f>MATCH('App resp'!M43,Scale!$H$3:$H$7,)</f>
        <v>5</v>
      </c>
      <c r="N43" s="53">
        <f>MATCH('App resp'!N43,Scale!$I$3:$I$7,)</f>
        <v>4</v>
      </c>
      <c r="O43" s="50">
        <f>MATCH('App resp'!O43,Scale!$J$3:$J$7,)</f>
        <v>3</v>
      </c>
      <c r="P43" s="50">
        <f>MATCH('App resp'!P43,Scale!$K$3:$K$7,)</f>
        <v>4</v>
      </c>
      <c r="Q43" s="53">
        <f>MATCH('App resp'!Q43,Scale!$L$3:$L$7,)</f>
        <v>5</v>
      </c>
      <c r="R43" s="53">
        <f>MATCH('App resp'!R43,Scale!$M$3:$M$7,)</f>
        <v>5</v>
      </c>
      <c r="S43" s="53">
        <f>MATCH('App resp'!S43,Scale!$N$3:$N$7,)</f>
        <v>1</v>
      </c>
      <c r="T43" s="50">
        <f>MATCH('App resp'!T43,Scale!$O$3:$O$7,)</f>
        <v>1</v>
      </c>
      <c r="U43" s="53">
        <f>MATCH('App resp'!U43,Scale!$R$3:$R$7,)</f>
        <v>5</v>
      </c>
      <c r="V43" s="53">
        <f>MATCH('App resp'!V43,Scale!$S$3:$S$7,)</f>
        <v>4</v>
      </c>
      <c r="W43" s="53">
        <f>MATCH('App resp'!W43,Scale!$T$3:$T$7,)</f>
        <v>4</v>
      </c>
      <c r="X43" s="53">
        <f>MATCH('App resp'!X43,Scale!$U$3:$U$7,)</f>
        <v>5</v>
      </c>
      <c r="Y43" s="53">
        <f>MATCH('App resp'!Y43,Scale!$V$3:$V$7,)</f>
        <v>5</v>
      </c>
      <c r="Z43" s="53">
        <f>MATCH('App resp'!Z43,Scale!$W$3:$W$7,)</f>
        <v>3</v>
      </c>
      <c r="AA43" s="50">
        <f>MATCH('App resp'!AA43,Scale!$X$3:$X$7,)</f>
        <v>2</v>
      </c>
      <c r="AB43" s="53">
        <f>MATCH('App resp'!AB43,Scale!$Y$3:$Y$7,)</f>
        <v>1</v>
      </c>
      <c r="AC43" s="53">
        <f>MATCH('App resp'!AC43,Scale!$Z$3:$Z$7,)</f>
        <v>1</v>
      </c>
      <c r="AD43" s="53">
        <f>MATCH('App resp'!AD43,Scale!$AA$3:$AA$7,)</f>
        <v>1</v>
      </c>
      <c r="AE43" s="53">
        <f>MATCH('App resp'!AE43,Scale!$AJ$3:$AJ$7,)</f>
        <v>5</v>
      </c>
      <c r="AF43" s="53">
        <f>MATCH('App resp'!AF43,Scale!$AB$3:$AB$7,)</f>
        <v>4</v>
      </c>
      <c r="AG43" s="53">
        <f>MATCH('App resp'!AG43,Scale!$AC$3:$AC$7,)</f>
        <v>5</v>
      </c>
      <c r="AH43" s="53">
        <f>MATCH('App resp'!AH43,Scale!$AD$3:$AD$7,)</f>
        <v>4</v>
      </c>
      <c r="AI43" s="53">
        <f>MATCH('App resp'!AI43,Scale!$AE$3:$AE$7,)</f>
        <v>4</v>
      </c>
      <c r="AJ43" s="53">
        <f>MATCH('App resp'!AJ43,Scale!$AF$3:$AF$7,)</f>
        <v>1</v>
      </c>
      <c r="AK43" s="53">
        <f>MATCH('App resp'!AK43,Scale!$AG$3:$AG$7,)</f>
        <v>5</v>
      </c>
      <c r="AL43" s="53">
        <f>MATCH('App resp'!AL43,Scale!$AH$3:$AH$7,)</f>
        <v>5</v>
      </c>
      <c r="AM43" s="53">
        <f>MATCH('App resp'!AM43,Scale!$AI$3:$AI$7,)</f>
        <v>5</v>
      </c>
      <c r="AN43" s="57">
        <f t="shared" si="2"/>
        <v>100</v>
      </c>
      <c r="AO43" s="58">
        <f t="shared" si="3"/>
        <v>35</v>
      </c>
      <c r="AP43" s="40"/>
    </row>
    <row r="44" spans="1:42" s="49" customFormat="1" ht="56">
      <c r="A44" s="50" t="s">
        <v>824</v>
      </c>
      <c r="B44" s="51" t="s">
        <v>834</v>
      </c>
      <c r="C44" s="52" t="s">
        <v>324</v>
      </c>
      <c r="D44" s="50" t="s">
        <v>734</v>
      </c>
      <c r="E44" s="53">
        <f>MATCH('App resp'!E44,Scale!$B$3:$B$7,)</f>
        <v>3</v>
      </c>
      <c r="F44" s="53">
        <f>MATCH('App resp'!F44,Scale!$C$3:$C$7,)</f>
        <v>1</v>
      </c>
      <c r="G44" s="56">
        <f>MATCH('App resp'!G44,Scale!$D$3:$D$7,)</f>
        <v>4</v>
      </c>
      <c r="H44" s="53">
        <f>MATCH('App resp'!H44,Scale!$E$3:$E$7,)</f>
        <v>5</v>
      </c>
      <c r="I44" s="53">
        <f>MATCH('App resp'!I44,Scale!$F$3:$F$7,)</f>
        <v>1</v>
      </c>
      <c r="J44" s="53">
        <f>MATCH('App resp'!J44,Scale!$P$3:$P$7,)</f>
        <v>1</v>
      </c>
      <c r="K44" s="53">
        <f>MATCH('App resp'!K44,Scale!$Q$3:$Q$7,)</f>
        <v>1</v>
      </c>
      <c r="L44" s="50">
        <f>MATCH('App resp'!L44,Scale!$G$3:$G$7,)</f>
        <v>4</v>
      </c>
      <c r="M44" s="50">
        <f>MATCH('App resp'!M44,Scale!$H$3:$H$7,)</f>
        <v>5</v>
      </c>
      <c r="N44" s="53">
        <f>MATCH('App resp'!N44,Scale!$I$3:$I$7,)</f>
        <v>4</v>
      </c>
      <c r="O44" s="50">
        <f>MATCH('App resp'!O44,Scale!$J$3:$J$7,)</f>
        <v>4</v>
      </c>
      <c r="P44" s="50">
        <f>MATCH('App resp'!P44,Scale!$K$3:$K$7,)</f>
        <v>4</v>
      </c>
      <c r="Q44" s="53">
        <f>MATCH('App resp'!Q44,Scale!$L$3:$L$7,)</f>
        <v>5</v>
      </c>
      <c r="R44" s="53">
        <f>MATCH('App resp'!R44,Scale!$M$3:$M$7,)</f>
        <v>5</v>
      </c>
      <c r="S44" s="53">
        <f>MATCH('App resp'!S44,Scale!$N$3:$N$7,)</f>
        <v>1</v>
      </c>
      <c r="T44" s="50">
        <f>MATCH('App resp'!T44,Scale!$O$3:$O$7,)</f>
        <v>1</v>
      </c>
      <c r="U44" s="53">
        <f>MATCH('App resp'!U44,Scale!$R$3:$R$7,)</f>
        <v>5</v>
      </c>
      <c r="V44" s="53">
        <f>MATCH('App resp'!V44,Scale!$S$3:$S$7,)</f>
        <v>4</v>
      </c>
      <c r="W44" s="53">
        <f>MATCH('App resp'!W44,Scale!$T$3:$T$7,)</f>
        <v>4</v>
      </c>
      <c r="X44" s="53">
        <f>MATCH('App resp'!X44,Scale!$U$3:$U$7,)</f>
        <v>5</v>
      </c>
      <c r="Y44" s="53">
        <f>MATCH('App resp'!Y44,Scale!$V$3:$V$7,)</f>
        <v>5</v>
      </c>
      <c r="Z44" s="53">
        <f>MATCH('App resp'!Z44,Scale!$W$3:$W$7,)</f>
        <v>3</v>
      </c>
      <c r="AA44" s="50">
        <f>MATCH('App resp'!AA44,Scale!$X$3:$X$7,)</f>
        <v>2</v>
      </c>
      <c r="AB44" s="53">
        <f>MATCH('App resp'!AB44,Scale!$Y$3:$Y$7,)</f>
        <v>1</v>
      </c>
      <c r="AC44" s="53">
        <f>MATCH('App resp'!AC44,Scale!$Z$3:$Z$7,)</f>
        <v>1</v>
      </c>
      <c r="AD44" s="53">
        <f>MATCH('App resp'!AD44,Scale!$AA$3:$AA$7,)</f>
        <v>1</v>
      </c>
      <c r="AE44" s="53">
        <f>MATCH('App resp'!AE44,Scale!$AJ$3:$AJ$7,)</f>
        <v>5</v>
      </c>
      <c r="AF44" s="53">
        <f>MATCH('App resp'!AF44,Scale!$AB$3:$AB$7,)</f>
        <v>4</v>
      </c>
      <c r="AG44" s="53">
        <f>MATCH('App resp'!AG44,Scale!$AC$3:$AC$7,)</f>
        <v>5</v>
      </c>
      <c r="AH44" s="53">
        <f>MATCH('App resp'!AH44,Scale!$AD$3:$AD$7,)</f>
        <v>4</v>
      </c>
      <c r="AI44" s="53">
        <f>MATCH('App resp'!AI44,Scale!$AE$3:$AE$7,)</f>
        <v>4</v>
      </c>
      <c r="AJ44" s="53">
        <f>MATCH('App resp'!AJ44,Scale!$AF$3:$AF$7,)</f>
        <v>1</v>
      </c>
      <c r="AK44" s="53">
        <f>MATCH('App resp'!AK44,Scale!$AG$3:$AG$7,)</f>
        <v>5</v>
      </c>
      <c r="AL44" s="53">
        <f>MATCH('App resp'!AL44,Scale!$AH$3:$AH$7,)</f>
        <v>5</v>
      </c>
      <c r="AM44" s="53">
        <f>MATCH('App resp'!AM44,Scale!$AI$3:$AI$7,)</f>
        <v>5</v>
      </c>
      <c r="AN44" s="57">
        <f t="shared" si="2"/>
        <v>100</v>
      </c>
      <c r="AO44" s="58">
        <f t="shared" si="3"/>
        <v>35</v>
      </c>
      <c r="AP44" s="40"/>
    </row>
    <row r="45" spans="1:42" s="49" customFormat="1" ht="42">
      <c r="A45" s="50" t="s">
        <v>825</v>
      </c>
      <c r="B45" s="51" t="s">
        <v>835</v>
      </c>
      <c r="C45" s="52" t="s">
        <v>324</v>
      </c>
      <c r="D45" s="50" t="s">
        <v>735</v>
      </c>
      <c r="E45" s="53">
        <f>MATCH('App resp'!E45,Scale!$B$3:$B$7,)</f>
        <v>3</v>
      </c>
      <c r="F45" s="53">
        <f>MATCH('App resp'!F45,Scale!$C$3:$C$7,)</f>
        <v>1</v>
      </c>
      <c r="G45" s="56">
        <f>MATCH('App resp'!G45,Scale!$D$3:$D$7,)</f>
        <v>4</v>
      </c>
      <c r="H45" s="53">
        <f>MATCH('App resp'!H45,Scale!$E$3:$E$7,)</f>
        <v>5</v>
      </c>
      <c r="I45" s="53">
        <f>MATCH('App resp'!I45,Scale!$F$3:$F$7,)</f>
        <v>1</v>
      </c>
      <c r="J45" s="53">
        <f>MATCH('App resp'!J45,Scale!$P$3:$P$7,)</f>
        <v>1</v>
      </c>
      <c r="K45" s="53">
        <f>MATCH('App resp'!K45,Scale!$Q$3:$Q$7,)</f>
        <v>1</v>
      </c>
      <c r="L45" s="50">
        <f>MATCH('App resp'!L45,Scale!$G$3:$G$7,)</f>
        <v>4</v>
      </c>
      <c r="M45" s="50">
        <f>MATCH('App resp'!M45,Scale!$H$3:$H$7,)</f>
        <v>5</v>
      </c>
      <c r="N45" s="53">
        <f>MATCH('App resp'!N45,Scale!$I$3:$I$7,)</f>
        <v>4</v>
      </c>
      <c r="O45" s="50">
        <f>MATCH('App resp'!O45,Scale!$J$3:$J$7,)</f>
        <v>4</v>
      </c>
      <c r="P45" s="50">
        <f>MATCH('App resp'!P45,Scale!$K$3:$K$7,)</f>
        <v>4</v>
      </c>
      <c r="Q45" s="53">
        <f>MATCH('App resp'!Q45,Scale!$L$3:$L$7,)</f>
        <v>5</v>
      </c>
      <c r="R45" s="53">
        <f>MATCH('App resp'!R45,Scale!$M$3:$M$7,)</f>
        <v>5</v>
      </c>
      <c r="S45" s="53">
        <f>MATCH('App resp'!S45,Scale!$N$3:$N$7,)</f>
        <v>1</v>
      </c>
      <c r="T45" s="50">
        <f>MATCH('App resp'!T45,Scale!$O$3:$O$7,)</f>
        <v>1</v>
      </c>
      <c r="U45" s="53">
        <f>MATCH('App resp'!U45,Scale!$R$3:$R$7,)</f>
        <v>5</v>
      </c>
      <c r="V45" s="53">
        <f>MATCH('App resp'!V45,Scale!$S$3:$S$7,)</f>
        <v>4</v>
      </c>
      <c r="W45" s="53">
        <f>MATCH('App resp'!W45,Scale!$T$3:$T$7,)</f>
        <v>4</v>
      </c>
      <c r="X45" s="53">
        <f>MATCH('App resp'!X45,Scale!$U$3:$U$7,)</f>
        <v>5</v>
      </c>
      <c r="Y45" s="53">
        <f>MATCH('App resp'!Y45,Scale!$V$3:$V$7,)</f>
        <v>5</v>
      </c>
      <c r="Z45" s="53">
        <f>MATCH('App resp'!Z45,Scale!$W$3:$W$7,)</f>
        <v>3</v>
      </c>
      <c r="AA45" s="50">
        <f>MATCH('App resp'!AA45,Scale!$X$3:$X$7,)</f>
        <v>2</v>
      </c>
      <c r="AB45" s="53">
        <f>MATCH('App resp'!AB45,Scale!$Y$3:$Y$7,)</f>
        <v>1</v>
      </c>
      <c r="AC45" s="53">
        <f>MATCH('App resp'!AC45,Scale!$Z$3:$Z$7,)</f>
        <v>1</v>
      </c>
      <c r="AD45" s="53">
        <f>MATCH('App resp'!AD45,Scale!$AA$3:$AA$7,)</f>
        <v>1</v>
      </c>
      <c r="AE45" s="53">
        <f>MATCH('App resp'!AE45,Scale!$AJ$3:$AJ$7,)</f>
        <v>5</v>
      </c>
      <c r="AF45" s="53">
        <f>MATCH('App resp'!AF45,Scale!$AB$3:$AB$7,)</f>
        <v>4</v>
      </c>
      <c r="AG45" s="53">
        <f>MATCH('App resp'!AG45,Scale!$AC$3:$AC$7,)</f>
        <v>5</v>
      </c>
      <c r="AH45" s="53">
        <f>MATCH('App resp'!AH45,Scale!$AD$3:$AD$7,)</f>
        <v>4</v>
      </c>
      <c r="AI45" s="53">
        <f>MATCH('App resp'!AI45,Scale!$AE$3:$AE$7,)</f>
        <v>4</v>
      </c>
      <c r="AJ45" s="53">
        <f>MATCH('App resp'!AJ45,Scale!$AF$3:$AF$7,)</f>
        <v>1</v>
      </c>
      <c r="AK45" s="53">
        <f>MATCH('App resp'!AK45,Scale!$AG$3:$AG$7,)</f>
        <v>5</v>
      </c>
      <c r="AL45" s="53">
        <f>MATCH('App resp'!AL45,Scale!$AH$3:$AH$7,)</f>
        <v>5</v>
      </c>
      <c r="AM45" s="53">
        <f>MATCH('App resp'!AM45,Scale!$AI$3:$AI$7,)</f>
        <v>5</v>
      </c>
      <c r="AN45" s="57">
        <f t="shared" si="2"/>
        <v>100</v>
      </c>
      <c r="AO45" s="58">
        <f t="shared" si="3"/>
        <v>35</v>
      </c>
      <c r="AP45" s="40"/>
    </row>
    <row r="46" spans="1:42" s="49" customFormat="1" ht="28">
      <c r="A46" s="50" t="s">
        <v>826</v>
      </c>
      <c r="B46" s="51" t="s">
        <v>836</v>
      </c>
      <c r="C46" s="52" t="s">
        <v>324</v>
      </c>
      <c r="D46" s="50" t="s">
        <v>736</v>
      </c>
      <c r="E46" s="53">
        <f>MATCH('App resp'!E46,Scale!$B$3:$B$7,)</f>
        <v>3</v>
      </c>
      <c r="F46" s="53">
        <f>MATCH('App resp'!F46,Scale!$C$3:$C$7,)</f>
        <v>1</v>
      </c>
      <c r="G46" s="56">
        <f>MATCH('App resp'!G46,Scale!$D$3:$D$7,)</f>
        <v>4</v>
      </c>
      <c r="H46" s="53">
        <f>MATCH('App resp'!H46,Scale!$E$3:$E$7,)</f>
        <v>5</v>
      </c>
      <c r="I46" s="53">
        <f>MATCH('App resp'!I46,Scale!$F$3:$F$7,)</f>
        <v>1</v>
      </c>
      <c r="J46" s="53">
        <f>MATCH('App resp'!J46,Scale!$P$3:$P$7,)</f>
        <v>1</v>
      </c>
      <c r="K46" s="53">
        <f>MATCH('App resp'!K46,Scale!$Q$3:$Q$7,)</f>
        <v>1</v>
      </c>
      <c r="L46" s="50">
        <f>MATCH('App resp'!L46,Scale!$G$3:$G$7,)</f>
        <v>4</v>
      </c>
      <c r="M46" s="50">
        <f>MATCH('App resp'!M46,Scale!$H$3:$H$7,)</f>
        <v>5</v>
      </c>
      <c r="N46" s="53">
        <f>MATCH('App resp'!N46,Scale!$I$3:$I$7,)</f>
        <v>4</v>
      </c>
      <c r="O46" s="50">
        <f>MATCH('App resp'!O46,Scale!$J$3:$J$7,)</f>
        <v>4</v>
      </c>
      <c r="P46" s="50">
        <f>MATCH('App resp'!P46,Scale!$K$3:$K$7,)</f>
        <v>4</v>
      </c>
      <c r="Q46" s="53">
        <f>MATCH('App resp'!Q46,Scale!$L$3:$L$7,)</f>
        <v>5</v>
      </c>
      <c r="R46" s="53">
        <f>MATCH('App resp'!R46,Scale!$M$3:$M$7,)</f>
        <v>5</v>
      </c>
      <c r="S46" s="53">
        <f>MATCH('App resp'!S46,Scale!$N$3:$N$7,)</f>
        <v>1</v>
      </c>
      <c r="T46" s="50">
        <f>MATCH('App resp'!T46,Scale!$O$3:$O$7,)</f>
        <v>1</v>
      </c>
      <c r="U46" s="53">
        <f>MATCH('App resp'!U46,Scale!$R$3:$R$7,)</f>
        <v>5</v>
      </c>
      <c r="V46" s="53">
        <f>MATCH('App resp'!V46,Scale!$S$3:$S$7,)</f>
        <v>4</v>
      </c>
      <c r="W46" s="53">
        <f>MATCH('App resp'!W46,Scale!$T$3:$T$7,)</f>
        <v>4</v>
      </c>
      <c r="X46" s="53">
        <f>MATCH('App resp'!X46,Scale!$U$3:$U$7,)</f>
        <v>5</v>
      </c>
      <c r="Y46" s="53">
        <f>MATCH('App resp'!Y46,Scale!$V$3:$V$7,)</f>
        <v>5</v>
      </c>
      <c r="Z46" s="53">
        <f>MATCH('App resp'!Z46,Scale!$W$3:$W$7,)</f>
        <v>3</v>
      </c>
      <c r="AA46" s="50">
        <f>MATCH('App resp'!AA46,Scale!$X$3:$X$7,)</f>
        <v>2</v>
      </c>
      <c r="AB46" s="53">
        <f>MATCH('App resp'!AB46,Scale!$Y$3:$Y$7,)</f>
        <v>1</v>
      </c>
      <c r="AC46" s="53">
        <f>MATCH('App resp'!AC46,Scale!$Z$3:$Z$7,)</f>
        <v>1</v>
      </c>
      <c r="AD46" s="53">
        <f>MATCH('App resp'!AD46,Scale!$AA$3:$AA$7,)</f>
        <v>1</v>
      </c>
      <c r="AE46" s="53">
        <f>MATCH('App resp'!AE46,Scale!$AJ$3:$AJ$7,)</f>
        <v>5</v>
      </c>
      <c r="AF46" s="53">
        <f>MATCH('App resp'!AF46,Scale!$AB$3:$AB$7,)</f>
        <v>4</v>
      </c>
      <c r="AG46" s="53">
        <f>MATCH('App resp'!AG46,Scale!$AC$3:$AC$7,)</f>
        <v>5</v>
      </c>
      <c r="AH46" s="53">
        <f>MATCH('App resp'!AH46,Scale!$AD$3:$AD$7,)</f>
        <v>4</v>
      </c>
      <c r="AI46" s="53">
        <f>MATCH('App resp'!AI46,Scale!$AE$3:$AE$7,)</f>
        <v>4</v>
      </c>
      <c r="AJ46" s="53">
        <f>MATCH('App resp'!AJ46,Scale!$AF$3:$AF$7,)</f>
        <v>1</v>
      </c>
      <c r="AK46" s="53">
        <f>MATCH('App resp'!AK46,Scale!$AG$3:$AG$7,)</f>
        <v>5</v>
      </c>
      <c r="AL46" s="53">
        <f>MATCH('App resp'!AL46,Scale!$AH$3:$AH$7,)</f>
        <v>5</v>
      </c>
      <c r="AM46" s="53">
        <f>MATCH('App resp'!AM46,Scale!$AI$3:$AI$7,)</f>
        <v>5</v>
      </c>
      <c r="AN46" s="57">
        <f t="shared" si="2"/>
        <v>100</v>
      </c>
      <c r="AO46" s="58">
        <f t="shared" si="3"/>
        <v>35</v>
      </c>
      <c r="AP46" s="40"/>
    </row>
    <row r="47" spans="1:42" s="49" customFormat="1" ht="42">
      <c r="A47" s="50" t="s">
        <v>827</v>
      </c>
      <c r="B47" s="51" t="s">
        <v>837</v>
      </c>
      <c r="C47" s="52" t="s">
        <v>324</v>
      </c>
      <c r="D47" s="50" t="s">
        <v>737</v>
      </c>
      <c r="E47" s="53">
        <f>MATCH('App resp'!E47,Scale!$B$3:$B$7,)</f>
        <v>3</v>
      </c>
      <c r="F47" s="53">
        <f>MATCH('App resp'!F47,Scale!$C$3:$C$7,)</f>
        <v>1</v>
      </c>
      <c r="G47" s="56">
        <f>MATCH('App resp'!G47,Scale!$D$3:$D$7,)</f>
        <v>4</v>
      </c>
      <c r="H47" s="53">
        <f>MATCH('App resp'!H47,Scale!$E$3:$E$7,)</f>
        <v>5</v>
      </c>
      <c r="I47" s="53">
        <f>MATCH('App resp'!I47,Scale!$F$3:$F$7,)</f>
        <v>1</v>
      </c>
      <c r="J47" s="53">
        <f>MATCH('App resp'!J47,Scale!$P$3:$P$7,)</f>
        <v>1</v>
      </c>
      <c r="K47" s="53">
        <f>MATCH('App resp'!K47,Scale!$Q$3:$Q$7,)</f>
        <v>1</v>
      </c>
      <c r="L47" s="50">
        <f>MATCH('App resp'!L47,Scale!$G$3:$G$7,)</f>
        <v>4</v>
      </c>
      <c r="M47" s="50">
        <f>MATCH('App resp'!M47,Scale!$H$3:$H$7,)</f>
        <v>5</v>
      </c>
      <c r="N47" s="53">
        <f>MATCH('App resp'!N47,Scale!$I$3:$I$7,)</f>
        <v>4</v>
      </c>
      <c r="O47" s="50">
        <f>MATCH('App resp'!O47,Scale!$J$3:$J$7,)</f>
        <v>4</v>
      </c>
      <c r="P47" s="50">
        <f>MATCH('App resp'!P47,Scale!$K$3:$K$7,)</f>
        <v>4</v>
      </c>
      <c r="Q47" s="53">
        <f>MATCH('App resp'!Q47,Scale!$L$3:$L$7,)</f>
        <v>5</v>
      </c>
      <c r="R47" s="53">
        <f>MATCH('App resp'!R47,Scale!$M$3:$M$7,)</f>
        <v>5</v>
      </c>
      <c r="S47" s="53">
        <f>MATCH('App resp'!S47,Scale!$N$3:$N$7,)</f>
        <v>1</v>
      </c>
      <c r="T47" s="50">
        <f>MATCH('App resp'!T47,Scale!$O$3:$O$7,)</f>
        <v>1</v>
      </c>
      <c r="U47" s="53">
        <f>MATCH('App resp'!U47,Scale!$R$3:$R$7,)</f>
        <v>5</v>
      </c>
      <c r="V47" s="53">
        <f>MATCH('App resp'!V47,Scale!$S$3:$S$7,)</f>
        <v>4</v>
      </c>
      <c r="W47" s="53">
        <f>MATCH('App resp'!W47,Scale!$T$3:$T$7,)</f>
        <v>4</v>
      </c>
      <c r="X47" s="53">
        <f>MATCH('App resp'!X47,Scale!$U$3:$U$7,)</f>
        <v>5</v>
      </c>
      <c r="Y47" s="53">
        <f>MATCH('App resp'!Y47,Scale!$V$3:$V$7,)</f>
        <v>5</v>
      </c>
      <c r="Z47" s="53">
        <f>MATCH('App resp'!Z47,Scale!$W$3:$W$7,)</f>
        <v>3</v>
      </c>
      <c r="AA47" s="50">
        <f>MATCH('App resp'!AA47,Scale!$X$3:$X$7,)</f>
        <v>2</v>
      </c>
      <c r="AB47" s="53">
        <f>MATCH('App resp'!AB47,Scale!$Y$3:$Y$7,)</f>
        <v>1</v>
      </c>
      <c r="AC47" s="53">
        <f>MATCH('App resp'!AC47,Scale!$Z$3:$Z$7,)</f>
        <v>1</v>
      </c>
      <c r="AD47" s="53">
        <f>MATCH('App resp'!AD47,Scale!$AA$3:$AA$7,)</f>
        <v>1</v>
      </c>
      <c r="AE47" s="53">
        <f>MATCH('App resp'!AE47,Scale!$AJ$3:$AJ$7,)</f>
        <v>5</v>
      </c>
      <c r="AF47" s="53">
        <f>MATCH('App resp'!AF47,Scale!$AB$3:$AB$7,)</f>
        <v>4</v>
      </c>
      <c r="AG47" s="53">
        <f>MATCH('App resp'!AG47,Scale!$AC$3:$AC$7,)</f>
        <v>5</v>
      </c>
      <c r="AH47" s="53">
        <f>MATCH('App resp'!AH47,Scale!$AD$3:$AD$7,)</f>
        <v>4</v>
      </c>
      <c r="AI47" s="53">
        <f>MATCH('App resp'!AI47,Scale!$AE$3:$AE$7,)</f>
        <v>4</v>
      </c>
      <c r="AJ47" s="53">
        <f>MATCH('App resp'!AJ47,Scale!$AF$3:$AF$7,)</f>
        <v>1</v>
      </c>
      <c r="AK47" s="53">
        <f>MATCH('App resp'!AK47,Scale!$AG$3:$AG$7,)</f>
        <v>5</v>
      </c>
      <c r="AL47" s="53">
        <f>MATCH('App resp'!AL47,Scale!$AH$3:$AH$7,)</f>
        <v>5</v>
      </c>
      <c r="AM47" s="53">
        <f>MATCH('App resp'!AM47,Scale!$AI$3:$AI$7,)</f>
        <v>5</v>
      </c>
      <c r="AN47" s="57">
        <f t="shared" si="2"/>
        <v>100</v>
      </c>
      <c r="AO47" s="58">
        <f t="shared" si="3"/>
        <v>35</v>
      </c>
      <c r="AP47" s="40"/>
    </row>
    <row r="48" spans="1:42" s="49" customFormat="1" ht="28">
      <c r="A48" s="50" t="s">
        <v>828</v>
      </c>
      <c r="B48" s="51" t="s">
        <v>838</v>
      </c>
      <c r="C48" s="52" t="s">
        <v>324</v>
      </c>
      <c r="D48" s="50" t="s">
        <v>738</v>
      </c>
      <c r="E48" s="53">
        <f>MATCH('App resp'!E48,Scale!$B$3:$B$7,)</f>
        <v>3</v>
      </c>
      <c r="F48" s="53">
        <f>MATCH('App resp'!F48,Scale!$C$3:$C$7,)</f>
        <v>1</v>
      </c>
      <c r="G48" s="56">
        <f>MATCH('App resp'!G48,Scale!$D$3:$D$7,)</f>
        <v>4</v>
      </c>
      <c r="H48" s="53">
        <f>MATCH('App resp'!H48,Scale!$E$3:$E$7,)</f>
        <v>5</v>
      </c>
      <c r="I48" s="53">
        <f>MATCH('App resp'!I48,Scale!$F$3:$F$7,)</f>
        <v>1</v>
      </c>
      <c r="J48" s="53">
        <f>MATCH('App resp'!J48,Scale!$P$3:$P$7,)</f>
        <v>1</v>
      </c>
      <c r="K48" s="53">
        <f>MATCH('App resp'!K48,Scale!$Q$3:$Q$7,)</f>
        <v>1</v>
      </c>
      <c r="L48" s="50">
        <f>MATCH('App resp'!L48,Scale!$G$3:$G$7,)</f>
        <v>4</v>
      </c>
      <c r="M48" s="50">
        <f>MATCH('App resp'!M48,Scale!$H$3:$H$7,)</f>
        <v>5</v>
      </c>
      <c r="N48" s="53">
        <f>MATCH('App resp'!N48,Scale!$I$3:$I$7,)</f>
        <v>4</v>
      </c>
      <c r="O48" s="50">
        <f>MATCH('App resp'!O48,Scale!$J$3:$J$7,)</f>
        <v>4</v>
      </c>
      <c r="P48" s="50">
        <f>MATCH('App resp'!P48,Scale!$K$3:$K$7,)</f>
        <v>4</v>
      </c>
      <c r="Q48" s="53">
        <f>MATCH('App resp'!Q48,Scale!$L$3:$L$7,)</f>
        <v>5</v>
      </c>
      <c r="R48" s="53">
        <f>MATCH('App resp'!R48,Scale!$M$3:$M$7,)</f>
        <v>5</v>
      </c>
      <c r="S48" s="53">
        <f>MATCH('App resp'!S48,Scale!$N$3:$N$7,)</f>
        <v>1</v>
      </c>
      <c r="T48" s="50">
        <f>MATCH('App resp'!T48,Scale!$O$3:$O$7,)</f>
        <v>1</v>
      </c>
      <c r="U48" s="53">
        <f>MATCH('App resp'!U48,Scale!$R$3:$R$7,)</f>
        <v>5</v>
      </c>
      <c r="V48" s="53">
        <f>MATCH('App resp'!V48,Scale!$S$3:$S$7,)</f>
        <v>4</v>
      </c>
      <c r="W48" s="53">
        <f>MATCH('App resp'!W48,Scale!$T$3:$T$7,)</f>
        <v>4</v>
      </c>
      <c r="X48" s="53">
        <f>MATCH('App resp'!X48,Scale!$U$3:$U$7,)</f>
        <v>5</v>
      </c>
      <c r="Y48" s="53">
        <f>MATCH('App resp'!Y48,Scale!$V$3:$V$7,)</f>
        <v>5</v>
      </c>
      <c r="Z48" s="53">
        <f>MATCH('App resp'!Z48,Scale!$W$3:$W$7,)</f>
        <v>3</v>
      </c>
      <c r="AA48" s="50">
        <f>MATCH('App resp'!AA48,Scale!$X$3:$X$7,)</f>
        <v>2</v>
      </c>
      <c r="AB48" s="53">
        <f>MATCH('App resp'!AB48,Scale!$Y$3:$Y$7,)</f>
        <v>1</v>
      </c>
      <c r="AC48" s="53">
        <f>MATCH('App resp'!AC48,Scale!$Z$3:$Z$7,)</f>
        <v>1</v>
      </c>
      <c r="AD48" s="53">
        <f>MATCH('App resp'!AD48,Scale!$AA$3:$AA$7,)</f>
        <v>1</v>
      </c>
      <c r="AE48" s="53">
        <f>MATCH('App resp'!AE48,Scale!$AJ$3:$AJ$7,)</f>
        <v>5</v>
      </c>
      <c r="AF48" s="53">
        <f>MATCH('App resp'!AF48,Scale!$AB$3:$AB$7,)</f>
        <v>4</v>
      </c>
      <c r="AG48" s="53">
        <f>MATCH('App resp'!AG48,Scale!$AC$3:$AC$7,)</f>
        <v>5</v>
      </c>
      <c r="AH48" s="53">
        <f>MATCH('App resp'!AH48,Scale!$AD$3:$AD$7,)</f>
        <v>4</v>
      </c>
      <c r="AI48" s="53">
        <f>MATCH('App resp'!AI48,Scale!$AE$3:$AE$7,)</f>
        <v>4</v>
      </c>
      <c r="AJ48" s="53">
        <f>MATCH('App resp'!AJ48,Scale!$AF$3:$AF$7,)</f>
        <v>1</v>
      </c>
      <c r="AK48" s="53">
        <f>MATCH('App resp'!AK48,Scale!$AG$3:$AG$7,)</f>
        <v>5</v>
      </c>
      <c r="AL48" s="53">
        <f>MATCH('App resp'!AL48,Scale!$AH$3:$AH$7,)</f>
        <v>5</v>
      </c>
      <c r="AM48" s="53">
        <f>MATCH('App resp'!AM48,Scale!$AI$3:$AI$7,)</f>
        <v>5</v>
      </c>
      <c r="AN48" s="57">
        <f t="shared" si="2"/>
        <v>100</v>
      </c>
      <c r="AO48" s="58">
        <f t="shared" si="3"/>
        <v>35</v>
      </c>
      <c r="AP48" s="40"/>
    </row>
    <row r="49" spans="1:42" s="49" customFormat="1" ht="28">
      <c r="A49" s="50" t="s">
        <v>829</v>
      </c>
      <c r="B49" s="51" t="s">
        <v>839</v>
      </c>
      <c r="C49" s="52" t="s">
        <v>324</v>
      </c>
      <c r="D49" s="50" t="s">
        <v>739</v>
      </c>
      <c r="E49" s="53">
        <f>MATCH('App resp'!E49,Scale!$B$3:$B$7,)</f>
        <v>3</v>
      </c>
      <c r="F49" s="53">
        <f>MATCH('App resp'!F49,Scale!$C$3:$C$7,)</f>
        <v>1</v>
      </c>
      <c r="G49" s="56">
        <f>MATCH('App resp'!G49,Scale!$D$3:$D$7,)</f>
        <v>4</v>
      </c>
      <c r="H49" s="53">
        <f>MATCH('App resp'!H49,Scale!$E$3:$E$7,)</f>
        <v>5</v>
      </c>
      <c r="I49" s="53">
        <f>MATCH('App resp'!I49,Scale!$F$3:$F$7,)</f>
        <v>1</v>
      </c>
      <c r="J49" s="53">
        <f>MATCH('App resp'!J49,Scale!$P$3:$P$7,)</f>
        <v>1</v>
      </c>
      <c r="K49" s="53">
        <f>MATCH('App resp'!K49,Scale!$Q$3:$Q$7,)</f>
        <v>1</v>
      </c>
      <c r="L49" s="50">
        <f>MATCH('App resp'!L49,Scale!$G$3:$G$7,)</f>
        <v>4</v>
      </c>
      <c r="M49" s="50">
        <f>MATCH('App resp'!M49,Scale!$H$3:$H$7,)</f>
        <v>5</v>
      </c>
      <c r="N49" s="53">
        <f>MATCH('App resp'!N49,Scale!$I$3:$I$7,)</f>
        <v>4</v>
      </c>
      <c r="O49" s="50">
        <f>MATCH('App resp'!O49,Scale!$J$3:$J$7,)</f>
        <v>4</v>
      </c>
      <c r="P49" s="50">
        <f>MATCH('App resp'!P49,Scale!$K$3:$K$7,)</f>
        <v>4</v>
      </c>
      <c r="Q49" s="53">
        <f>MATCH('App resp'!Q49,Scale!$L$3:$L$7,)</f>
        <v>5</v>
      </c>
      <c r="R49" s="53">
        <f>MATCH('App resp'!R49,Scale!$M$3:$M$7,)</f>
        <v>5</v>
      </c>
      <c r="S49" s="53">
        <f>MATCH('App resp'!S49,Scale!$N$3:$N$7,)</f>
        <v>1</v>
      </c>
      <c r="T49" s="50">
        <f>MATCH('App resp'!T49,Scale!$O$3:$O$7,)</f>
        <v>1</v>
      </c>
      <c r="U49" s="53">
        <f>MATCH('App resp'!U49,Scale!$R$3:$R$7,)</f>
        <v>5</v>
      </c>
      <c r="V49" s="53">
        <f>MATCH('App resp'!V49,Scale!$S$3:$S$7,)</f>
        <v>4</v>
      </c>
      <c r="W49" s="53">
        <f>MATCH('App resp'!W49,Scale!$T$3:$T$7,)</f>
        <v>4</v>
      </c>
      <c r="X49" s="53">
        <f>MATCH('App resp'!X49,Scale!$U$3:$U$7,)</f>
        <v>5</v>
      </c>
      <c r="Y49" s="53">
        <f>MATCH('App resp'!Y49,Scale!$V$3:$V$7,)</f>
        <v>5</v>
      </c>
      <c r="Z49" s="53">
        <f>MATCH('App resp'!Z49,Scale!$W$3:$W$7,)</f>
        <v>3</v>
      </c>
      <c r="AA49" s="50">
        <f>MATCH('App resp'!AA49,Scale!$X$3:$X$7,)</f>
        <v>2</v>
      </c>
      <c r="AB49" s="53">
        <f>MATCH('App resp'!AB49,Scale!$Y$3:$Y$7,)</f>
        <v>1</v>
      </c>
      <c r="AC49" s="53">
        <f>MATCH('App resp'!AC49,Scale!$Z$3:$Z$7,)</f>
        <v>1</v>
      </c>
      <c r="AD49" s="53">
        <f>MATCH('App resp'!AD49,Scale!$AA$3:$AA$7,)</f>
        <v>1</v>
      </c>
      <c r="AE49" s="53">
        <f>MATCH('App resp'!AE49,Scale!$AJ$3:$AJ$7,)</f>
        <v>5</v>
      </c>
      <c r="AF49" s="53">
        <f>MATCH('App resp'!AF49,Scale!$AB$3:$AB$7,)</f>
        <v>4</v>
      </c>
      <c r="AG49" s="53">
        <f>MATCH('App resp'!AG49,Scale!$AC$3:$AC$7,)</f>
        <v>5</v>
      </c>
      <c r="AH49" s="53">
        <f>MATCH('App resp'!AH49,Scale!$AD$3:$AD$7,)</f>
        <v>4</v>
      </c>
      <c r="AI49" s="53">
        <f>MATCH('App resp'!AI49,Scale!$AE$3:$AE$7,)</f>
        <v>4</v>
      </c>
      <c r="AJ49" s="53">
        <f>MATCH('App resp'!AJ49,Scale!$AF$3:$AF$7,)</f>
        <v>1</v>
      </c>
      <c r="AK49" s="53">
        <f>MATCH('App resp'!AK49,Scale!$AG$3:$AG$7,)</f>
        <v>5</v>
      </c>
      <c r="AL49" s="53">
        <f>MATCH('App resp'!AL49,Scale!$AH$3:$AH$7,)</f>
        <v>5</v>
      </c>
      <c r="AM49" s="53">
        <f>MATCH('App resp'!AM49,Scale!$AI$3:$AI$7,)</f>
        <v>5</v>
      </c>
      <c r="AN49" s="57">
        <f t="shared" si="2"/>
        <v>100</v>
      </c>
      <c r="AO49" s="58">
        <f t="shared" si="3"/>
        <v>35</v>
      </c>
      <c r="AP49" s="40"/>
    </row>
    <row r="50" spans="1:42" s="49" customFormat="1" ht="42">
      <c r="A50" s="50" t="s">
        <v>830</v>
      </c>
      <c r="B50" s="51" t="s">
        <v>840</v>
      </c>
      <c r="C50" s="52" t="s">
        <v>324</v>
      </c>
      <c r="D50" s="50" t="s">
        <v>740</v>
      </c>
      <c r="E50" s="53">
        <f>MATCH('App resp'!E50,Scale!$B$3:$B$7,)</f>
        <v>3</v>
      </c>
      <c r="F50" s="53">
        <f>MATCH('App resp'!F50,Scale!$C$3:$C$7,)</f>
        <v>1</v>
      </c>
      <c r="G50" s="56">
        <f>MATCH('App resp'!G50,Scale!$D$3:$D$7,)</f>
        <v>4</v>
      </c>
      <c r="H50" s="53">
        <f>MATCH('App resp'!H50,Scale!$E$3:$E$7,)</f>
        <v>5</v>
      </c>
      <c r="I50" s="53">
        <f>MATCH('App resp'!I50,Scale!$F$3:$F$7,)</f>
        <v>1</v>
      </c>
      <c r="J50" s="53">
        <f>MATCH('App resp'!J50,Scale!$P$3:$P$7,)</f>
        <v>1</v>
      </c>
      <c r="K50" s="53">
        <f>MATCH('App resp'!K50,Scale!$Q$3:$Q$7,)</f>
        <v>1</v>
      </c>
      <c r="L50" s="50">
        <f>MATCH('App resp'!L50,Scale!$G$3:$G$7,)</f>
        <v>4</v>
      </c>
      <c r="M50" s="50">
        <f>MATCH('App resp'!M50,Scale!$H$3:$H$7,)</f>
        <v>5</v>
      </c>
      <c r="N50" s="53">
        <f>MATCH('App resp'!N50,Scale!$I$3:$I$7,)</f>
        <v>4</v>
      </c>
      <c r="O50" s="50">
        <f>MATCH('App resp'!O50,Scale!$J$3:$J$7,)</f>
        <v>4</v>
      </c>
      <c r="P50" s="50">
        <f>MATCH('App resp'!P50,Scale!$K$3:$K$7,)</f>
        <v>4</v>
      </c>
      <c r="Q50" s="53">
        <f>MATCH('App resp'!Q50,Scale!$L$3:$L$7,)</f>
        <v>5</v>
      </c>
      <c r="R50" s="53">
        <f>MATCH('App resp'!R50,Scale!$M$3:$M$7,)</f>
        <v>5</v>
      </c>
      <c r="S50" s="53">
        <f>MATCH('App resp'!S50,Scale!$N$3:$N$7,)</f>
        <v>1</v>
      </c>
      <c r="T50" s="50">
        <f>MATCH('App resp'!T50,Scale!$O$3:$O$7,)</f>
        <v>1</v>
      </c>
      <c r="U50" s="53">
        <f>MATCH('App resp'!U50,Scale!$R$3:$R$7,)</f>
        <v>5</v>
      </c>
      <c r="V50" s="53">
        <f>MATCH('App resp'!V50,Scale!$S$3:$S$7,)</f>
        <v>4</v>
      </c>
      <c r="W50" s="53">
        <f>MATCH('App resp'!W50,Scale!$T$3:$T$7,)</f>
        <v>4</v>
      </c>
      <c r="X50" s="53">
        <f>MATCH('App resp'!X50,Scale!$U$3:$U$7,)</f>
        <v>5</v>
      </c>
      <c r="Y50" s="53">
        <f>MATCH('App resp'!Y50,Scale!$V$3:$V$7,)</f>
        <v>5</v>
      </c>
      <c r="Z50" s="53">
        <f>MATCH('App resp'!Z50,Scale!$W$3:$W$7,)</f>
        <v>3</v>
      </c>
      <c r="AA50" s="50">
        <f>MATCH('App resp'!AA50,Scale!$X$3:$X$7,)</f>
        <v>2</v>
      </c>
      <c r="AB50" s="53">
        <f>MATCH('App resp'!AB50,Scale!$Y$3:$Y$7,)</f>
        <v>1</v>
      </c>
      <c r="AC50" s="53">
        <f>MATCH('App resp'!AC50,Scale!$Z$3:$Z$7,)</f>
        <v>1</v>
      </c>
      <c r="AD50" s="53">
        <f>MATCH('App resp'!AD50,Scale!$AA$3:$AA$7,)</f>
        <v>1</v>
      </c>
      <c r="AE50" s="53">
        <f>MATCH('App resp'!AE50,Scale!$AJ$3:$AJ$7,)</f>
        <v>5</v>
      </c>
      <c r="AF50" s="53">
        <f>MATCH('App resp'!AF50,Scale!$AB$3:$AB$7,)</f>
        <v>4</v>
      </c>
      <c r="AG50" s="53">
        <f>MATCH('App resp'!AG50,Scale!$AC$3:$AC$7,)</f>
        <v>5</v>
      </c>
      <c r="AH50" s="53">
        <f>MATCH('App resp'!AH50,Scale!$AD$3:$AD$7,)</f>
        <v>4</v>
      </c>
      <c r="AI50" s="53">
        <f>MATCH('App resp'!AI50,Scale!$AE$3:$AE$7,)</f>
        <v>4</v>
      </c>
      <c r="AJ50" s="53">
        <f>MATCH('App resp'!AJ50,Scale!$AF$3:$AF$7,)</f>
        <v>1</v>
      </c>
      <c r="AK50" s="53">
        <f>MATCH('App resp'!AK50,Scale!$AG$3:$AG$7,)</f>
        <v>5</v>
      </c>
      <c r="AL50" s="53">
        <f>MATCH('App resp'!AL50,Scale!$AH$3:$AH$7,)</f>
        <v>5</v>
      </c>
      <c r="AM50" s="53">
        <f>MATCH('App resp'!AM50,Scale!$AI$3:$AI$7,)</f>
        <v>5</v>
      </c>
      <c r="AN50" s="57">
        <f t="shared" si="2"/>
        <v>100</v>
      </c>
      <c r="AO50" s="58">
        <f t="shared" si="3"/>
        <v>35</v>
      </c>
      <c r="AP50" s="40"/>
    </row>
    <row r="51" spans="1:42" s="49" customFormat="1" ht="28">
      <c r="A51" s="50" t="s">
        <v>831</v>
      </c>
      <c r="B51" s="51" t="s">
        <v>841</v>
      </c>
      <c r="C51" s="52" t="s">
        <v>324</v>
      </c>
      <c r="D51" s="50" t="s">
        <v>741</v>
      </c>
      <c r="E51" s="53">
        <f>MATCH('App resp'!E51,Scale!$B$3:$B$7,)</f>
        <v>3</v>
      </c>
      <c r="F51" s="53">
        <f>MATCH('App resp'!F51,Scale!$C$3:$C$7,)</f>
        <v>1</v>
      </c>
      <c r="G51" s="56">
        <f>MATCH('App resp'!G51,Scale!$D$3:$D$7,)</f>
        <v>4</v>
      </c>
      <c r="H51" s="53">
        <f>MATCH('App resp'!H51,Scale!$E$3:$E$7,)</f>
        <v>5</v>
      </c>
      <c r="I51" s="53">
        <f>MATCH('App resp'!I51,Scale!$F$3:$F$7,)</f>
        <v>1</v>
      </c>
      <c r="J51" s="53">
        <f>MATCH('App resp'!J51,Scale!$P$3:$P$7,)</f>
        <v>1</v>
      </c>
      <c r="K51" s="53">
        <f>MATCH('App resp'!K51,Scale!$Q$3:$Q$7,)</f>
        <v>1</v>
      </c>
      <c r="L51" s="50">
        <f>MATCH('App resp'!L51,Scale!$G$3:$G$7,)</f>
        <v>4</v>
      </c>
      <c r="M51" s="50">
        <f>MATCH('App resp'!M51,Scale!$H$3:$H$7,)</f>
        <v>5</v>
      </c>
      <c r="N51" s="53">
        <f>MATCH('App resp'!N51,Scale!$I$3:$I$7,)</f>
        <v>4</v>
      </c>
      <c r="O51" s="50">
        <f>MATCH('App resp'!O51,Scale!$J$3:$J$7,)</f>
        <v>4</v>
      </c>
      <c r="P51" s="50">
        <f>MATCH('App resp'!P51,Scale!$K$3:$K$7,)</f>
        <v>4</v>
      </c>
      <c r="Q51" s="53">
        <f>MATCH('App resp'!Q51,Scale!$L$3:$L$7,)</f>
        <v>5</v>
      </c>
      <c r="R51" s="53">
        <f>MATCH('App resp'!R51,Scale!$M$3:$M$7,)</f>
        <v>5</v>
      </c>
      <c r="S51" s="53">
        <f>MATCH('App resp'!S51,Scale!$N$3:$N$7,)</f>
        <v>1</v>
      </c>
      <c r="T51" s="50">
        <f>MATCH('App resp'!T51,Scale!$O$3:$O$7,)</f>
        <v>1</v>
      </c>
      <c r="U51" s="53">
        <f>MATCH('App resp'!U51,Scale!$R$3:$R$7,)</f>
        <v>5</v>
      </c>
      <c r="V51" s="53">
        <f>MATCH('App resp'!V51,Scale!$S$3:$S$7,)</f>
        <v>4</v>
      </c>
      <c r="W51" s="53">
        <f>MATCH('App resp'!W51,Scale!$T$3:$T$7,)</f>
        <v>4</v>
      </c>
      <c r="X51" s="53">
        <f>MATCH('App resp'!X51,Scale!$U$3:$U$7,)</f>
        <v>5</v>
      </c>
      <c r="Y51" s="53">
        <f>MATCH('App resp'!Y51,Scale!$V$3:$V$7,)</f>
        <v>5</v>
      </c>
      <c r="Z51" s="53">
        <f>MATCH('App resp'!Z51,Scale!$W$3:$W$7,)</f>
        <v>3</v>
      </c>
      <c r="AA51" s="50">
        <f>MATCH('App resp'!AA51,Scale!$X$3:$X$7,)</f>
        <v>2</v>
      </c>
      <c r="AB51" s="53">
        <f>MATCH('App resp'!AB51,Scale!$Y$3:$Y$7,)</f>
        <v>1</v>
      </c>
      <c r="AC51" s="53">
        <f>MATCH('App resp'!AC51,Scale!$Z$3:$Z$7,)</f>
        <v>1</v>
      </c>
      <c r="AD51" s="53">
        <f>MATCH('App resp'!AD51,Scale!$AA$3:$AA$7,)</f>
        <v>1</v>
      </c>
      <c r="AE51" s="53">
        <f>MATCH('App resp'!AE51,Scale!$AJ$3:$AJ$7,)</f>
        <v>5</v>
      </c>
      <c r="AF51" s="53">
        <f>MATCH('App resp'!AF51,Scale!$AB$3:$AB$7,)</f>
        <v>4</v>
      </c>
      <c r="AG51" s="53">
        <f>MATCH('App resp'!AG51,Scale!$AC$3:$AC$7,)</f>
        <v>5</v>
      </c>
      <c r="AH51" s="53">
        <f>MATCH('App resp'!AH51,Scale!$AD$3:$AD$7,)</f>
        <v>4</v>
      </c>
      <c r="AI51" s="53">
        <f>MATCH('App resp'!AI51,Scale!$AE$3:$AE$7,)</f>
        <v>4</v>
      </c>
      <c r="AJ51" s="53">
        <f>MATCH('App resp'!AJ51,Scale!$AF$3:$AF$7,)</f>
        <v>1</v>
      </c>
      <c r="AK51" s="53">
        <f>MATCH('App resp'!AK51,Scale!$AG$3:$AG$7,)</f>
        <v>5</v>
      </c>
      <c r="AL51" s="53">
        <f>MATCH('App resp'!AL51,Scale!$AH$3:$AH$7,)</f>
        <v>5</v>
      </c>
      <c r="AM51" s="53">
        <f>MATCH('App resp'!AM51,Scale!$AI$3:$AI$7,)</f>
        <v>5</v>
      </c>
      <c r="AN51" s="57">
        <f t="shared" si="2"/>
        <v>100</v>
      </c>
      <c r="AO51" s="58">
        <f t="shared" si="3"/>
        <v>35</v>
      </c>
      <c r="AP51" s="40"/>
    </row>
    <row r="52" spans="1:42" s="49" customFormat="1" ht="70">
      <c r="A52" s="50" t="s">
        <v>832</v>
      </c>
      <c r="B52" s="51" t="s">
        <v>842</v>
      </c>
      <c r="C52" s="52" t="s">
        <v>324</v>
      </c>
      <c r="D52" s="50" t="s">
        <v>742</v>
      </c>
      <c r="E52" s="53">
        <f>MATCH('App resp'!E52,Scale!$B$3:$B$7,)</f>
        <v>3</v>
      </c>
      <c r="F52" s="53">
        <f>MATCH('App resp'!F52,Scale!$C$3:$C$7,)</f>
        <v>1</v>
      </c>
      <c r="G52" s="56">
        <f>MATCH('App resp'!G52,Scale!$D$3:$D$7,)</f>
        <v>4</v>
      </c>
      <c r="H52" s="53">
        <f>MATCH('App resp'!H52,Scale!$E$3:$E$7,)</f>
        <v>5</v>
      </c>
      <c r="I52" s="53">
        <f>MATCH('App resp'!I52,Scale!$F$3:$F$7,)</f>
        <v>1</v>
      </c>
      <c r="J52" s="53">
        <f>MATCH('App resp'!J52,Scale!$P$3:$P$7,)</f>
        <v>1</v>
      </c>
      <c r="K52" s="53">
        <f>MATCH('App resp'!K52,Scale!$Q$3:$Q$7,)</f>
        <v>1</v>
      </c>
      <c r="L52" s="50">
        <f>MATCH('App resp'!L52,Scale!$G$3:$G$7,)</f>
        <v>4</v>
      </c>
      <c r="M52" s="50">
        <f>MATCH('App resp'!M52,Scale!$H$3:$H$7,)</f>
        <v>5</v>
      </c>
      <c r="N52" s="53">
        <f>MATCH('App resp'!N52,Scale!$I$3:$I$7,)</f>
        <v>4</v>
      </c>
      <c r="O52" s="50">
        <f>MATCH('App resp'!O52,Scale!$J$3:$J$7,)</f>
        <v>4</v>
      </c>
      <c r="P52" s="50">
        <f>MATCH('App resp'!P52,Scale!$K$3:$K$7,)</f>
        <v>4</v>
      </c>
      <c r="Q52" s="53">
        <f>MATCH('App resp'!Q52,Scale!$L$3:$L$7,)</f>
        <v>5</v>
      </c>
      <c r="R52" s="53">
        <f>MATCH('App resp'!R52,Scale!$M$3:$M$7,)</f>
        <v>5</v>
      </c>
      <c r="S52" s="53">
        <f>MATCH('App resp'!S52,Scale!$N$3:$N$7,)</f>
        <v>1</v>
      </c>
      <c r="T52" s="50">
        <f>MATCH('App resp'!T52,Scale!$O$3:$O$7,)</f>
        <v>1</v>
      </c>
      <c r="U52" s="53">
        <f>MATCH('App resp'!U52,Scale!$R$3:$R$7,)</f>
        <v>5</v>
      </c>
      <c r="V52" s="53">
        <f>MATCH('App resp'!V52,Scale!$S$3:$S$7,)</f>
        <v>4</v>
      </c>
      <c r="W52" s="53">
        <f>MATCH('App resp'!W52,Scale!$T$3:$T$7,)</f>
        <v>4</v>
      </c>
      <c r="X52" s="53">
        <f>MATCH('App resp'!X52,Scale!$U$3:$U$7,)</f>
        <v>5</v>
      </c>
      <c r="Y52" s="53">
        <f>MATCH('App resp'!Y52,Scale!$V$3:$V$7,)</f>
        <v>5</v>
      </c>
      <c r="Z52" s="53">
        <f>MATCH('App resp'!Z52,Scale!$W$3:$W$7,)</f>
        <v>3</v>
      </c>
      <c r="AA52" s="50">
        <f>MATCH('App resp'!AA52,Scale!$X$3:$X$7,)</f>
        <v>2</v>
      </c>
      <c r="AB52" s="53">
        <f>MATCH('App resp'!AB52,Scale!$Y$3:$Y$7,)</f>
        <v>1</v>
      </c>
      <c r="AC52" s="53">
        <f>MATCH('App resp'!AC52,Scale!$Z$3:$Z$7,)</f>
        <v>1</v>
      </c>
      <c r="AD52" s="53">
        <f>MATCH('App resp'!AD52,Scale!$AA$3:$AA$7,)</f>
        <v>1</v>
      </c>
      <c r="AE52" s="53">
        <f>MATCH('App resp'!AE52,Scale!$AJ$3:$AJ$7,)</f>
        <v>5</v>
      </c>
      <c r="AF52" s="53">
        <f>MATCH('App resp'!AF52,Scale!$AB$3:$AB$7,)</f>
        <v>4</v>
      </c>
      <c r="AG52" s="53">
        <f>MATCH('App resp'!AG52,Scale!$AC$3:$AC$7,)</f>
        <v>5</v>
      </c>
      <c r="AH52" s="53">
        <f>MATCH('App resp'!AH52,Scale!$AD$3:$AD$7,)</f>
        <v>4</v>
      </c>
      <c r="AI52" s="53">
        <f>MATCH('App resp'!AI52,Scale!$AE$3:$AE$7,)</f>
        <v>4</v>
      </c>
      <c r="AJ52" s="53">
        <f>MATCH('App resp'!AJ52,Scale!$AF$3:$AF$7,)</f>
        <v>1</v>
      </c>
      <c r="AK52" s="53">
        <f>MATCH('App resp'!AK52,Scale!$AG$3:$AG$7,)</f>
        <v>5</v>
      </c>
      <c r="AL52" s="53">
        <f>MATCH('App resp'!AL52,Scale!$AH$3:$AH$7,)</f>
        <v>5</v>
      </c>
      <c r="AM52" s="53">
        <f>MATCH('App resp'!AM52,Scale!$AI$3:$AI$7,)</f>
        <v>5</v>
      </c>
      <c r="AN52" s="57">
        <f t="shared" si="2"/>
        <v>100</v>
      </c>
      <c r="AO52" s="58">
        <f t="shared" si="3"/>
        <v>35</v>
      </c>
      <c r="AP52" s="40"/>
    </row>
    <row r="53" spans="1:42" s="49" customFormat="1" ht="56">
      <c r="A53" s="50" t="s">
        <v>833</v>
      </c>
      <c r="B53" s="51" t="s">
        <v>843</v>
      </c>
      <c r="C53" s="52" t="s">
        <v>324</v>
      </c>
      <c r="D53" s="50" t="s">
        <v>743</v>
      </c>
      <c r="E53" s="53">
        <f>MATCH('App resp'!E53,Scale!$B$3:$B$7,)</f>
        <v>3</v>
      </c>
      <c r="F53" s="53">
        <f>MATCH('App resp'!F53,Scale!$C$3:$C$7,)</f>
        <v>1</v>
      </c>
      <c r="G53" s="56">
        <f>MATCH('App resp'!G53,Scale!$D$3:$D$7,)</f>
        <v>4</v>
      </c>
      <c r="H53" s="53">
        <f>MATCH('App resp'!H53,Scale!$E$3:$E$7,)</f>
        <v>5</v>
      </c>
      <c r="I53" s="53">
        <f>MATCH('App resp'!I53,Scale!$F$3:$F$7,)</f>
        <v>1</v>
      </c>
      <c r="J53" s="53">
        <f>MATCH('App resp'!J53,Scale!$P$3:$P$7,)</f>
        <v>1</v>
      </c>
      <c r="K53" s="53">
        <f>MATCH('App resp'!K53,Scale!$Q$3:$Q$7,)</f>
        <v>1</v>
      </c>
      <c r="L53" s="50">
        <f>MATCH('App resp'!L53,Scale!$G$3:$G$7,)</f>
        <v>4</v>
      </c>
      <c r="M53" s="50">
        <f>MATCH('App resp'!M53,Scale!$H$3:$H$7,)</f>
        <v>5</v>
      </c>
      <c r="N53" s="53">
        <f>MATCH('App resp'!N53,Scale!$I$3:$I$7,)</f>
        <v>4</v>
      </c>
      <c r="O53" s="50">
        <f>MATCH('App resp'!O53,Scale!$J$3:$J$7,)</f>
        <v>4</v>
      </c>
      <c r="P53" s="50">
        <f>MATCH('App resp'!P53,Scale!$K$3:$K$7,)</f>
        <v>4</v>
      </c>
      <c r="Q53" s="53">
        <f>MATCH('App resp'!Q53,Scale!$L$3:$L$7,)</f>
        <v>5</v>
      </c>
      <c r="R53" s="53">
        <f>MATCH('App resp'!R53,Scale!$M$3:$M$7,)</f>
        <v>5</v>
      </c>
      <c r="S53" s="53">
        <f>MATCH('App resp'!S53,Scale!$N$3:$N$7,)</f>
        <v>1</v>
      </c>
      <c r="T53" s="50">
        <f>MATCH('App resp'!T53,Scale!$O$3:$O$7,)</f>
        <v>1</v>
      </c>
      <c r="U53" s="53">
        <f>MATCH('App resp'!U53,Scale!$R$3:$R$7,)</f>
        <v>5</v>
      </c>
      <c r="V53" s="53">
        <f>MATCH('App resp'!V53,Scale!$S$3:$S$7,)</f>
        <v>4</v>
      </c>
      <c r="W53" s="53">
        <f>MATCH('App resp'!W53,Scale!$T$3:$T$7,)</f>
        <v>4</v>
      </c>
      <c r="X53" s="53">
        <f>MATCH('App resp'!X53,Scale!$U$3:$U$7,)</f>
        <v>5</v>
      </c>
      <c r="Y53" s="53">
        <f>MATCH('App resp'!Y53,Scale!$V$3:$V$7,)</f>
        <v>5</v>
      </c>
      <c r="Z53" s="53">
        <f>MATCH('App resp'!Z53,Scale!$W$3:$W$7,)</f>
        <v>3</v>
      </c>
      <c r="AA53" s="50">
        <f>MATCH('App resp'!AA53,Scale!$X$3:$X$7,)</f>
        <v>2</v>
      </c>
      <c r="AB53" s="53">
        <f>MATCH('App resp'!AB53,Scale!$Y$3:$Y$7,)</f>
        <v>1</v>
      </c>
      <c r="AC53" s="53">
        <f>MATCH('App resp'!AC53,Scale!$Z$3:$Z$7,)</f>
        <v>1</v>
      </c>
      <c r="AD53" s="53">
        <f>MATCH('App resp'!AD53,Scale!$AA$3:$AA$7,)</f>
        <v>1</v>
      </c>
      <c r="AE53" s="53">
        <f>MATCH('App resp'!AE53,Scale!$AJ$3:$AJ$7,)</f>
        <v>5</v>
      </c>
      <c r="AF53" s="53">
        <f>MATCH('App resp'!AF53,Scale!$AB$3:$AB$7,)</f>
        <v>4</v>
      </c>
      <c r="AG53" s="53">
        <f>MATCH('App resp'!AG53,Scale!$AC$3:$AC$7,)</f>
        <v>5</v>
      </c>
      <c r="AH53" s="53">
        <f>MATCH('App resp'!AH53,Scale!$AD$3:$AD$7,)</f>
        <v>4</v>
      </c>
      <c r="AI53" s="53">
        <f>MATCH('App resp'!AI53,Scale!$AE$3:$AE$7,)</f>
        <v>4</v>
      </c>
      <c r="AJ53" s="53">
        <f>MATCH('App resp'!AJ53,Scale!$AF$3:$AF$7,)</f>
        <v>1</v>
      </c>
      <c r="AK53" s="53">
        <f>MATCH('App resp'!AK53,Scale!$AG$3:$AG$7,)</f>
        <v>5</v>
      </c>
      <c r="AL53" s="53">
        <f>MATCH('App resp'!AL53,Scale!$AH$3:$AH$7,)</f>
        <v>5</v>
      </c>
      <c r="AM53" s="53">
        <f>MATCH('App resp'!AM53,Scale!$AI$3:$AI$7,)</f>
        <v>5</v>
      </c>
      <c r="AN53" s="57">
        <f t="shared" ref="AN53:AN87" si="4">COUNTA(D53:AM53)/(COUNTA(D53:AM53)+COUNTBLANK(D53:AM53))*100</f>
        <v>100</v>
      </c>
      <c r="AO53" s="58">
        <f t="shared" ref="AO53:AO87" si="5">COUNTA(E53:AM53)</f>
        <v>35</v>
      </c>
      <c r="AP53" s="40"/>
    </row>
    <row r="54" spans="1:42" s="49" customFormat="1" ht="42">
      <c r="A54" s="50" t="s">
        <v>853</v>
      </c>
      <c r="B54" s="51" t="s">
        <v>858</v>
      </c>
      <c r="C54" s="52" t="s">
        <v>324</v>
      </c>
      <c r="D54" s="50" t="s">
        <v>744</v>
      </c>
      <c r="E54" s="53">
        <f>MATCH('App resp'!E54,Scale!$B$3:$B$7,)</f>
        <v>3</v>
      </c>
      <c r="F54" s="53">
        <f>MATCH('App resp'!F54,Scale!$C$3:$C$7,)</f>
        <v>3</v>
      </c>
      <c r="G54" s="56">
        <f>MATCH('App resp'!G54,Scale!$D$3:$D$7,)</f>
        <v>3</v>
      </c>
      <c r="H54" s="53">
        <f>MATCH('App resp'!H54,Scale!$E$3:$E$7,)</f>
        <v>5</v>
      </c>
      <c r="I54" s="53">
        <f>MATCH('App resp'!I54,Scale!$F$3:$F$7,)</f>
        <v>3</v>
      </c>
      <c r="J54" s="53">
        <f>MATCH('App resp'!J54,Scale!$P$3:$P$7,)</f>
        <v>4</v>
      </c>
      <c r="K54" s="53">
        <f>MATCH('App resp'!K54,Scale!$Q$3:$Q$7,)</f>
        <v>5</v>
      </c>
      <c r="L54" s="50">
        <f>MATCH('App resp'!L54,Scale!$G$3:$G$7,)</f>
        <v>5</v>
      </c>
      <c r="M54" s="50">
        <f>MATCH('App resp'!M54,Scale!$H$3:$H$7,)</f>
        <v>5</v>
      </c>
      <c r="N54" s="53">
        <f>MATCH('App resp'!N54,Scale!$I$3:$I$7,)</f>
        <v>1</v>
      </c>
      <c r="O54" s="50">
        <f>MATCH('App resp'!O54,Scale!$J$3:$J$7,)</f>
        <v>4</v>
      </c>
      <c r="P54" s="50">
        <f>MATCH('App resp'!P54,Scale!$K$3:$K$7,)</f>
        <v>4</v>
      </c>
      <c r="Q54" s="53">
        <f>MATCH('App resp'!Q54,Scale!$L$3:$L$7,)</f>
        <v>5</v>
      </c>
      <c r="R54" s="53">
        <f>MATCH('App resp'!R54,Scale!$M$3:$M$7,)</f>
        <v>3</v>
      </c>
      <c r="S54" s="53">
        <f>MATCH('App resp'!S54,Scale!$N$3:$N$7,)</f>
        <v>1</v>
      </c>
      <c r="T54" s="50">
        <f>MATCH('App resp'!T54,Scale!$O$3:$O$7,)</f>
        <v>1</v>
      </c>
      <c r="U54" s="53">
        <f>MATCH('App resp'!U54,Scale!$R$3:$R$7,)</f>
        <v>1</v>
      </c>
      <c r="V54" s="53">
        <f>MATCH('App resp'!V54,Scale!$S$3:$S$7,)</f>
        <v>5</v>
      </c>
      <c r="W54" s="53">
        <f>MATCH('App resp'!W54,Scale!$T$3:$T$7,)</f>
        <v>4</v>
      </c>
      <c r="X54" s="53">
        <f>MATCH('App resp'!X54,Scale!$U$3:$U$7,)</f>
        <v>5</v>
      </c>
      <c r="Y54" s="53">
        <f>MATCH('App resp'!Y54,Scale!$V$3:$V$7,)</f>
        <v>5</v>
      </c>
      <c r="Z54" s="53">
        <f>MATCH('App resp'!Z54,Scale!$W$3:$W$7,)</f>
        <v>1</v>
      </c>
      <c r="AA54" s="50">
        <f>MATCH('App resp'!AA54,Scale!$X$3:$X$7,)</f>
        <v>2</v>
      </c>
      <c r="AB54" s="53">
        <f>MATCH('App resp'!AB54,Scale!$Y$3:$Y$7,)</f>
        <v>1</v>
      </c>
      <c r="AC54" s="53">
        <f>MATCH('App resp'!AC54,Scale!$Z$3:$Z$7,)</f>
        <v>1</v>
      </c>
      <c r="AD54" s="53">
        <f>MATCH('App resp'!AD54,Scale!$AA$3:$AA$7,)</f>
        <v>1</v>
      </c>
      <c r="AE54" s="53">
        <f>MATCH('App resp'!AE54,Scale!$AJ$3:$AJ$7,)</f>
        <v>5</v>
      </c>
      <c r="AF54" s="53">
        <f>MATCH('App resp'!AF54,Scale!$AB$3:$AB$7,)</f>
        <v>4</v>
      </c>
      <c r="AG54" s="53">
        <f>MATCH('App resp'!AG54,Scale!$AC$3:$AC$7,)</f>
        <v>3</v>
      </c>
      <c r="AH54" s="53">
        <f>MATCH('App resp'!AH54,Scale!$AD$3:$AD$7,)</f>
        <v>2</v>
      </c>
      <c r="AI54" s="53">
        <f>MATCH('App resp'!AI54,Scale!$AE$3:$AE$7,)</f>
        <v>1</v>
      </c>
      <c r="AJ54" s="53">
        <f>MATCH('App resp'!AJ54,Scale!$AF$3:$AF$7,)</f>
        <v>1</v>
      </c>
      <c r="AK54" s="53">
        <f>MATCH('App resp'!AK54,Scale!$AG$3:$AG$7,)</f>
        <v>5</v>
      </c>
      <c r="AL54" s="53">
        <f>MATCH('App resp'!AL54,Scale!$AH$3:$AH$7,)</f>
        <v>5</v>
      </c>
      <c r="AM54" s="53">
        <f>MATCH('App resp'!AM54,Scale!$AI$3:$AI$7,)</f>
        <v>2</v>
      </c>
      <c r="AN54" s="57">
        <f t="shared" si="4"/>
        <v>100</v>
      </c>
      <c r="AO54" s="58">
        <f t="shared" si="5"/>
        <v>35</v>
      </c>
      <c r="AP54" s="40" t="s">
        <v>245</v>
      </c>
    </row>
    <row r="55" spans="1:42" s="49" customFormat="1" ht="84">
      <c r="A55" s="50" t="s">
        <v>854</v>
      </c>
      <c r="B55" s="51" t="s">
        <v>859</v>
      </c>
      <c r="C55" s="52" t="s">
        <v>324</v>
      </c>
      <c r="D55" s="50" t="s">
        <v>745</v>
      </c>
      <c r="E55" s="53">
        <f>MATCH('App resp'!E55,Scale!$B$3:$B$7,)</f>
        <v>3</v>
      </c>
      <c r="F55" s="53">
        <f>MATCH('App resp'!F55,Scale!$C$3:$C$7,)</f>
        <v>3</v>
      </c>
      <c r="G55" s="56">
        <f>MATCH('App resp'!G55,Scale!$D$3:$D$7,)</f>
        <v>4</v>
      </c>
      <c r="H55" s="53">
        <f>MATCH('App resp'!H55,Scale!$E$3:$E$7,)</f>
        <v>5</v>
      </c>
      <c r="I55" s="53">
        <f>MATCH('App resp'!I55,Scale!$F$3:$F$7,)</f>
        <v>5</v>
      </c>
      <c r="J55" s="53">
        <f>MATCH('App resp'!J55,Scale!$P$3:$P$7,)</f>
        <v>4</v>
      </c>
      <c r="K55" s="53">
        <f>MATCH('App resp'!K55,Scale!$Q$3:$Q$7,)</f>
        <v>5</v>
      </c>
      <c r="L55" s="50">
        <f>MATCH('App resp'!L55,Scale!$G$3:$G$7,)</f>
        <v>1</v>
      </c>
      <c r="M55" s="50">
        <f>MATCH('App resp'!M55,Scale!$H$3:$H$7,)</f>
        <v>5</v>
      </c>
      <c r="N55" s="53">
        <f>MATCH('App resp'!N55,Scale!$I$3:$I$7,)</f>
        <v>1</v>
      </c>
      <c r="O55" s="50">
        <f>MATCH('App resp'!O55,Scale!$J$3:$J$7,)</f>
        <v>4</v>
      </c>
      <c r="P55" s="50">
        <f>MATCH('App resp'!P55,Scale!$K$3:$K$7,)</f>
        <v>5</v>
      </c>
      <c r="Q55" s="53">
        <f>MATCH('App resp'!Q55,Scale!$L$3:$L$7,)</f>
        <v>5</v>
      </c>
      <c r="R55" s="53">
        <f>MATCH('App resp'!R55,Scale!$M$3:$M$7,)</f>
        <v>3</v>
      </c>
      <c r="S55" s="53">
        <f>MATCH('App resp'!S55,Scale!$N$3:$N$7,)</f>
        <v>1</v>
      </c>
      <c r="T55" s="50">
        <f>MATCH('App resp'!T55,Scale!$O$3:$O$7,)</f>
        <v>1</v>
      </c>
      <c r="U55" s="53">
        <f>MATCH('App resp'!U55,Scale!$R$3:$R$7,)</f>
        <v>1</v>
      </c>
      <c r="V55" s="53">
        <f>MATCH('App resp'!V55,Scale!$S$3:$S$7,)</f>
        <v>5</v>
      </c>
      <c r="W55" s="53">
        <f>MATCH('App resp'!W55,Scale!$T$3:$T$7,)</f>
        <v>4</v>
      </c>
      <c r="X55" s="53">
        <f>MATCH('App resp'!X55,Scale!$U$3:$U$7,)</f>
        <v>5</v>
      </c>
      <c r="Y55" s="53">
        <f>MATCH('App resp'!Y55,Scale!$V$3:$V$7,)</f>
        <v>5</v>
      </c>
      <c r="Z55" s="53">
        <f>MATCH('App resp'!Z55,Scale!$W$3:$W$7,)</f>
        <v>1</v>
      </c>
      <c r="AA55" s="50">
        <f>MATCH('App resp'!AA55,Scale!$X$3:$X$7,)</f>
        <v>2</v>
      </c>
      <c r="AB55" s="53">
        <f>MATCH('App resp'!AB55,Scale!$Y$3:$Y$7,)</f>
        <v>1</v>
      </c>
      <c r="AC55" s="53">
        <f>MATCH('App resp'!AC55,Scale!$Z$3:$Z$7,)</f>
        <v>1</v>
      </c>
      <c r="AD55" s="53">
        <f>MATCH('App resp'!AD55,Scale!$AA$3:$AA$7,)</f>
        <v>1</v>
      </c>
      <c r="AE55" s="53">
        <f>MATCH('App resp'!AE55,Scale!$AJ$3:$AJ$7,)</f>
        <v>5</v>
      </c>
      <c r="AF55" s="53">
        <f>MATCH('App resp'!AF55,Scale!$AB$3:$AB$7,)</f>
        <v>4</v>
      </c>
      <c r="AG55" s="53">
        <f>MATCH('App resp'!AG55,Scale!$AC$3:$AC$7,)</f>
        <v>3</v>
      </c>
      <c r="AH55" s="53">
        <f>MATCH('App resp'!AH55,Scale!$AD$3:$AD$7,)</f>
        <v>2</v>
      </c>
      <c r="AI55" s="53">
        <f>MATCH('App resp'!AI55,Scale!$AE$3:$AE$7,)</f>
        <v>1</v>
      </c>
      <c r="AJ55" s="53">
        <f>MATCH('App resp'!AJ55,Scale!$AF$3:$AF$7,)</f>
        <v>1</v>
      </c>
      <c r="AK55" s="53">
        <f>MATCH('App resp'!AK55,Scale!$AG$3:$AG$7,)</f>
        <v>5</v>
      </c>
      <c r="AL55" s="53">
        <f>MATCH('App resp'!AL55,Scale!$AH$3:$AH$7,)</f>
        <v>5</v>
      </c>
      <c r="AM55" s="53">
        <f>MATCH('App resp'!AM55,Scale!$AI$3:$AI$7,)</f>
        <v>2</v>
      </c>
      <c r="AN55" s="57">
        <f t="shared" si="4"/>
        <v>100</v>
      </c>
      <c r="AO55" s="58">
        <f t="shared" si="5"/>
        <v>35</v>
      </c>
      <c r="AP55" s="40" t="s">
        <v>245</v>
      </c>
    </row>
    <row r="56" spans="1:42" s="49" customFormat="1" ht="42">
      <c r="A56" s="50" t="s">
        <v>855</v>
      </c>
      <c r="B56" s="51" t="s">
        <v>860</v>
      </c>
      <c r="C56" s="52" t="s">
        <v>324</v>
      </c>
      <c r="D56" s="50" t="s">
        <v>746</v>
      </c>
      <c r="E56" s="53">
        <f>MATCH('App resp'!E56,Scale!$B$3:$B$7,)</f>
        <v>3</v>
      </c>
      <c r="F56" s="53">
        <f>MATCH('App resp'!F56,Scale!$C$3:$C$7,)</f>
        <v>5</v>
      </c>
      <c r="G56" s="56">
        <f>MATCH('App resp'!G56,Scale!$D$3:$D$7,)</f>
        <v>4</v>
      </c>
      <c r="H56" s="53">
        <f>MATCH('App resp'!H56,Scale!$E$3:$E$7,)</f>
        <v>5</v>
      </c>
      <c r="I56" s="53">
        <f>MATCH('App resp'!I56,Scale!$F$3:$F$7,)</f>
        <v>5</v>
      </c>
      <c r="J56" s="53">
        <f>MATCH('App resp'!J56,Scale!$P$3:$P$7,)</f>
        <v>1</v>
      </c>
      <c r="K56" s="53">
        <f>MATCH('App resp'!K56,Scale!$Q$3:$Q$7,)</f>
        <v>1</v>
      </c>
      <c r="L56" s="50">
        <f>MATCH('App resp'!L56,Scale!$G$3:$G$7,)</f>
        <v>1</v>
      </c>
      <c r="M56" s="50">
        <f>MATCH('App resp'!M56,Scale!$H$3:$H$7,)</f>
        <v>5</v>
      </c>
      <c r="N56" s="53">
        <f>MATCH('App resp'!N56,Scale!$I$3:$I$7,)</f>
        <v>4</v>
      </c>
      <c r="O56" s="50">
        <f>MATCH('App resp'!O56,Scale!$J$3:$J$7,)</f>
        <v>4</v>
      </c>
      <c r="P56" s="50">
        <f>MATCH('App resp'!P56,Scale!$K$3:$K$7,)</f>
        <v>5</v>
      </c>
      <c r="Q56" s="53">
        <f>MATCH('App resp'!Q56,Scale!$L$3:$L$7,)</f>
        <v>1</v>
      </c>
      <c r="R56" s="53">
        <f>MATCH('App resp'!R56,Scale!$M$3:$M$7,)</f>
        <v>1</v>
      </c>
      <c r="S56" s="53">
        <f>MATCH('App resp'!S56,Scale!$N$3:$N$7,)</f>
        <v>4</v>
      </c>
      <c r="T56" s="50">
        <f>MATCH('App resp'!T56,Scale!$O$3:$O$7,)</f>
        <v>1</v>
      </c>
      <c r="U56" s="53">
        <f>MATCH('App resp'!U56,Scale!$R$3:$R$7,)</f>
        <v>5</v>
      </c>
      <c r="V56" s="53">
        <f>MATCH('App resp'!V56,Scale!$S$3:$S$7,)</f>
        <v>4</v>
      </c>
      <c r="W56" s="53">
        <f>MATCH('App resp'!W56,Scale!$T$3:$T$7,)</f>
        <v>1</v>
      </c>
      <c r="X56" s="53">
        <f>MATCH('App resp'!X56,Scale!$U$3:$U$7,)</f>
        <v>5</v>
      </c>
      <c r="Y56" s="53">
        <f>MATCH('App resp'!Y56,Scale!$V$3:$V$7,)</f>
        <v>5</v>
      </c>
      <c r="Z56" s="53">
        <f>MATCH('App resp'!Z56,Scale!$W$3:$W$7,)</f>
        <v>3</v>
      </c>
      <c r="AA56" s="50">
        <f>MATCH('App resp'!AA56,Scale!$X$3:$X$7,)</f>
        <v>2</v>
      </c>
      <c r="AB56" s="53">
        <f>MATCH('App resp'!AB56,Scale!$Y$3:$Y$7,)</f>
        <v>1</v>
      </c>
      <c r="AC56" s="53">
        <f>MATCH('App resp'!AC56,Scale!$Z$3:$Z$7,)</f>
        <v>1</v>
      </c>
      <c r="AD56" s="53">
        <f>MATCH('App resp'!AD56,Scale!$AA$3:$AA$7,)</f>
        <v>3</v>
      </c>
      <c r="AE56" s="53">
        <f>MATCH('App resp'!AE56,Scale!$AJ$3:$AJ$7,)</f>
        <v>5</v>
      </c>
      <c r="AF56" s="53">
        <f>MATCH('App resp'!AF56,Scale!$AB$3:$AB$7,)</f>
        <v>4</v>
      </c>
      <c r="AG56" s="53">
        <f>MATCH('App resp'!AG56,Scale!$AC$3:$AC$7,)</f>
        <v>5</v>
      </c>
      <c r="AH56" s="53">
        <f>MATCH('App resp'!AH56,Scale!$AD$3:$AD$7,)</f>
        <v>5</v>
      </c>
      <c r="AI56" s="53">
        <f>MATCH('App resp'!AI56,Scale!$AE$3:$AE$7,)</f>
        <v>5</v>
      </c>
      <c r="AJ56" s="53">
        <f>MATCH('App resp'!AJ56,Scale!$AF$3:$AF$7,)</f>
        <v>1</v>
      </c>
      <c r="AK56" s="53">
        <f>MATCH('App resp'!AK56,Scale!$AG$3:$AG$7,)</f>
        <v>5</v>
      </c>
      <c r="AL56" s="53">
        <f>MATCH('App resp'!AL56,Scale!$AH$3:$AH$7,)</f>
        <v>5</v>
      </c>
      <c r="AM56" s="53">
        <f>MATCH('App resp'!AM56,Scale!$AI$3:$AI$7,)</f>
        <v>5</v>
      </c>
      <c r="AN56" s="57">
        <f t="shared" si="4"/>
        <v>100</v>
      </c>
      <c r="AO56" s="58">
        <f t="shared" si="5"/>
        <v>35</v>
      </c>
      <c r="AP56" s="40" t="s">
        <v>245</v>
      </c>
    </row>
    <row r="57" spans="1:42" s="49" customFormat="1" ht="141.75" customHeight="1">
      <c r="A57" s="50" t="s">
        <v>856</v>
      </c>
      <c r="B57" s="51" t="s">
        <v>861</v>
      </c>
      <c r="C57" s="52" t="s">
        <v>324</v>
      </c>
      <c r="D57" s="50" t="s">
        <v>747</v>
      </c>
      <c r="E57" s="53">
        <f>MATCH('App resp'!E57,Scale!$B$3:$B$7,)</f>
        <v>3</v>
      </c>
      <c r="F57" s="53">
        <f>MATCH('App resp'!F57,Scale!$C$3:$C$7,)</f>
        <v>5</v>
      </c>
      <c r="G57" s="56">
        <f>MATCH('App resp'!G57,Scale!$D$3:$D$7,)</f>
        <v>4</v>
      </c>
      <c r="H57" s="53">
        <f>MATCH('App resp'!H57,Scale!$E$3:$E$7,)</f>
        <v>5</v>
      </c>
      <c r="I57" s="53">
        <f>MATCH('App resp'!I57,Scale!$F$3:$F$7,)</f>
        <v>5</v>
      </c>
      <c r="J57" s="53">
        <f>MATCH('App resp'!J57,Scale!$P$3:$P$7,)</f>
        <v>1</v>
      </c>
      <c r="K57" s="53">
        <f>MATCH('App resp'!K57,Scale!$Q$3:$Q$7,)</f>
        <v>1</v>
      </c>
      <c r="L57" s="50">
        <f>MATCH('App resp'!L57,Scale!$G$3:$G$7,)</f>
        <v>1</v>
      </c>
      <c r="M57" s="50">
        <f>MATCH('App resp'!M57,Scale!$H$3:$H$7,)</f>
        <v>5</v>
      </c>
      <c r="N57" s="53">
        <f>MATCH('App resp'!N57,Scale!$I$3:$I$7,)</f>
        <v>4</v>
      </c>
      <c r="O57" s="50">
        <f>MATCH('App resp'!O57,Scale!$J$3:$J$7,)</f>
        <v>4</v>
      </c>
      <c r="P57" s="50">
        <f>MATCH('App resp'!P57,Scale!$K$3:$K$7,)</f>
        <v>5</v>
      </c>
      <c r="Q57" s="53">
        <f>MATCH('App resp'!Q57,Scale!$L$3:$L$7,)</f>
        <v>1</v>
      </c>
      <c r="R57" s="53">
        <f>MATCH('App resp'!R57,Scale!$M$3:$M$7,)</f>
        <v>1</v>
      </c>
      <c r="S57" s="53">
        <f>MATCH('App resp'!S57,Scale!$N$3:$N$7,)</f>
        <v>4</v>
      </c>
      <c r="T57" s="50">
        <f>MATCH('App resp'!T57,Scale!$O$3:$O$7,)</f>
        <v>1</v>
      </c>
      <c r="U57" s="53">
        <f>MATCH('App resp'!U57,Scale!$R$3:$R$7,)</f>
        <v>5</v>
      </c>
      <c r="V57" s="53">
        <f>MATCH('App resp'!V57,Scale!$S$3:$S$7,)</f>
        <v>4</v>
      </c>
      <c r="W57" s="53">
        <f>MATCH('App resp'!W57,Scale!$T$3:$T$7,)</f>
        <v>1</v>
      </c>
      <c r="X57" s="53">
        <f>MATCH('App resp'!X57,Scale!$U$3:$U$7,)</f>
        <v>5</v>
      </c>
      <c r="Y57" s="53">
        <f>MATCH('App resp'!Y57,Scale!$V$3:$V$7,)</f>
        <v>5</v>
      </c>
      <c r="Z57" s="53">
        <f>MATCH('App resp'!Z57,Scale!$W$3:$W$7,)</f>
        <v>3</v>
      </c>
      <c r="AA57" s="50">
        <f>MATCH('App resp'!AA57,Scale!$X$3:$X$7,)</f>
        <v>2</v>
      </c>
      <c r="AB57" s="53">
        <f>MATCH('App resp'!AB57,Scale!$Y$3:$Y$7,)</f>
        <v>1</v>
      </c>
      <c r="AC57" s="53">
        <f>MATCH('App resp'!AC57,Scale!$Z$3:$Z$7,)</f>
        <v>1</v>
      </c>
      <c r="AD57" s="53">
        <f>MATCH('App resp'!AD57,Scale!$AA$3:$AA$7,)</f>
        <v>1</v>
      </c>
      <c r="AE57" s="53">
        <f>MATCH('App resp'!AE57,Scale!$AJ$3:$AJ$7,)</f>
        <v>5</v>
      </c>
      <c r="AF57" s="53">
        <f>MATCH('App resp'!AF57,Scale!$AB$3:$AB$7,)</f>
        <v>4</v>
      </c>
      <c r="AG57" s="53">
        <f>MATCH('App resp'!AG57,Scale!$AC$3:$AC$7,)</f>
        <v>5</v>
      </c>
      <c r="AH57" s="53">
        <f>MATCH('App resp'!AH57,Scale!$AD$3:$AD$7,)</f>
        <v>5</v>
      </c>
      <c r="AI57" s="53">
        <f>MATCH('App resp'!AI57,Scale!$AE$3:$AE$7,)</f>
        <v>5</v>
      </c>
      <c r="AJ57" s="53">
        <f>MATCH('App resp'!AJ57,Scale!$AF$3:$AF$7,)</f>
        <v>1</v>
      </c>
      <c r="AK57" s="53">
        <f>MATCH('App resp'!AK57,Scale!$AG$3:$AG$7,)</f>
        <v>5</v>
      </c>
      <c r="AL57" s="53">
        <f>MATCH('App resp'!AL57,Scale!$AH$3:$AH$7,)</f>
        <v>5</v>
      </c>
      <c r="AM57" s="53">
        <f>MATCH('App resp'!AM57,Scale!$AI$3:$AI$7,)</f>
        <v>5</v>
      </c>
      <c r="AN57" s="57">
        <f t="shared" si="4"/>
        <v>100</v>
      </c>
      <c r="AO57" s="58">
        <f t="shared" si="5"/>
        <v>35</v>
      </c>
      <c r="AP57" s="40" t="s">
        <v>245</v>
      </c>
    </row>
    <row r="58" spans="1:42" s="49" customFormat="1" ht="56">
      <c r="A58" s="50" t="s">
        <v>857</v>
      </c>
      <c r="B58" s="51" t="s">
        <v>862</v>
      </c>
      <c r="C58" s="52" t="s">
        <v>324</v>
      </c>
      <c r="D58" s="50" t="s">
        <v>748</v>
      </c>
      <c r="E58" s="53">
        <f>MATCH('App resp'!E58,Scale!$B$3:$B$7,)</f>
        <v>3</v>
      </c>
      <c r="F58" s="53">
        <f>MATCH('App resp'!F58,Scale!$C$3:$C$7,)</f>
        <v>3</v>
      </c>
      <c r="G58" s="56">
        <f>MATCH('App resp'!G58,Scale!$D$3:$D$7,)</f>
        <v>4</v>
      </c>
      <c r="H58" s="53">
        <f>MATCH('App resp'!H58,Scale!$E$3:$E$7,)</f>
        <v>5</v>
      </c>
      <c r="I58" s="53">
        <f>MATCH('App resp'!I58,Scale!$F$3:$F$7,)</f>
        <v>5</v>
      </c>
      <c r="J58" s="53">
        <f>MATCH('App resp'!J58,Scale!$P$3:$P$7,)</f>
        <v>4</v>
      </c>
      <c r="K58" s="53">
        <f>MATCH('App resp'!K58,Scale!$Q$3:$Q$7,)</f>
        <v>5</v>
      </c>
      <c r="L58" s="50">
        <f>MATCH('App resp'!L58,Scale!$G$3:$G$7,)</f>
        <v>1</v>
      </c>
      <c r="M58" s="50">
        <f>MATCH('App resp'!M58,Scale!$H$3:$H$7,)</f>
        <v>5</v>
      </c>
      <c r="N58" s="53">
        <f>MATCH('App resp'!N58,Scale!$I$3:$I$7,)</f>
        <v>1</v>
      </c>
      <c r="O58" s="50">
        <f>MATCH('App resp'!O58,Scale!$J$3:$J$7,)</f>
        <v>4</v>
      </c>
      <c r="P58" s="50">
        <f>MATCH('App resp'!P58,Scale!$K$3:$K$7,)</f>
        <v>4</v>
      </c>
      <c r="Q58" s="53">
        <f>MATCH('App resp'!Q58,Scale!$L$3:$L$7,)</f>
        <v>5</v>
      </c>
      <c r="R58" s="53">
        <f>MATCH('App resp'!R58,Scale!$M$3:$M$7,)</f>
        <v>3</v>
      </c>
      <c r="S58" s="53">
        <f>MATCH('App resp'!S58,Scale!$N$3:$N$7,)</f>
        <v>1</v>
      </c>
      <c r="T58" s="50">
        <f>MATCH('App resp'!T58,Scale!$O$3:$O$7,)</f>
        <v>1</v>
      </c>
      <c r="U58" s="53">
        <f>MATCH('App resp'!U58,Scale!$R$3:$R$7,)</f>
        <v>1</v>
      </c>
      <c r="V58" s="53">
        <f>MATCH('App resp'!V58,Scale!$S$3:$S$7,)</f>
        <v>5</v>
      </c>
      <c r="W58" s="53">
        <f>MATCH('App resp'!W58,Scale!$T$3:$T$7,)</f>
        <v>4</v>
      </c>
      <c r="X58" s="53">
        <f>MATCH('App resp'!X58,Scale!$U$3:$U$7,)</f>
        <v>5</v>
      </c>
      <c r="Y58" s="53">
        <f>MATCH('App resp'!Y58,Scale!$V$3:$V$7,)</f>
        <v>5</v>
      </c>
      <c r="Z58" s="53">
        <f>MATCH('App resp'!Z58,Scale!$W$3:$W$7,)</f>
        <v>1</v>
      </c>
      <c r="AA58" s="50">
        <f>MATCH('App resp'!AA58,Scale!$X$3:$X$7,)</f>
        <v>2</v>
      </c>
      <c r="AB58" s="53">
        <f>MATCH('App resp'!AB58,Scale!$Y$3:$Y$7,)</f>
        <v>1</v>
      </c>
      <c r="AC58" s="53">
        <f>MATCH('App resp'!AC58,Scale!$Z$3:$Z$7,)</f>
        <v>1</v>
      </c>
      <c r="AD58" s="53">
        <f>MATCH('App resp'!AD58,Scale!$AA$3:$AA$7,)</f>
        <v>1</v>
      </c>
      <c r="AE58" s="53">
        <f>MATCH('App resp'!AE58,Scale!$AJ$3:$AJ$7,)</f>
        <v>5</v>
      </c>
      <c r="AF58" s="53">
        <f>MATCH('App resp'!AF58,Scale!$AB$3:$AB$7,)</f>
        <v>4</v>
      </c>
      <c r="AG58" s="53">
        <f>MATCH('App resp'!AG58,Scale!$AC$3:$AC$7,)</f>
        <v>3</v>
      </c>
      <c r="AH58" s="53">
        <f>MATCH('App resp'!AH58,Scale!$AD$3:$AD$7,)</f>
        <v>2</v>
      </c>
      <c r="AI58" s="53">
        <f>MATCH('App resp'!AI58,Scale!$AE$3:$AE$7,)</f>
        <v>1</v>
      </c>
      <c r="AJ58" s="53">
        <f>MATCH('App resp'!AJ58,Scale!$AF$3:$AF$7,)</f>
        <v>1</v>
      </c>
      <c r="AK58" s="53">
        <f>MATCH('App resp'!AK58,Scale!$AG$3:$AG$7,)</f>
        <v>5</v>
      </c>
      <c r="AL58" s="53">
        <f>MATCH('App resp'!AL58,Scale!$AH$3:$AH$7,)</f>
        <v>5</v>
      </c>
      <c r="AM58" s="53">
        <f>MATCH('App resp'!AM58,Scale!$AI$3:$AI$7,)</f>
        <v>2</v>
      </c>
      <c r="AN58" s="57">
        <f t="shared" si="4"/>
        <v>100</v>
      </c>
      <c r="AO58" s="58">
        <f t="shared" si="5"/>
        <v>35</v>
      </c>
      <c r="AP58" s="40"/>
    </row>
    <row r="59" spans="1:42" s="49" customFormat="1" ht="42">
      <c r="A59" s="50" t="s">
        <v>868</v>
      </c>
      <c r="B59" s="50" t="s">
        <v>870</v>
      </c>
      <c r="C59" s="52" t="s">
        <v>324</v>
      </c>
      <c r="D59" s="50" t="s">
        <v>749</v>
      </c>
      <c r="E59" s="53">
        <f>MATCH('App resp'!E59,Scale!$B$3:$B$7,)</f>
        <v>3</v>
      </c>
      <c r="F59" s="53">
        <f>MATCH('App resp'!F59,Scale!$C$3:$C$7,)</f>
        <v>3</v>
      </c>
      <c r="G59" s="56">
        <f>MATCH('App resp'!G59,Scale!$D$3:$D$7,)</f>
        <v>5</v>
      </c>
      <c r="H59" s="53">
        <f>MATCH('App resp'!H59,Scale!$E$3:$E$7,)</f>
        <v>5</v>
      </c>
      <c r="I59" s="53">
        <f>MATCH('App resp'!I59,Scale!$F$3:$F$7,)</f>
        <v>3</v>
      </c>
      <c r="J59" s="53">
        <f>MATCH('App resp'!J59,Scale!$P$3:$P$7,)</f>
        <v>1</v>
      </c>
      <c r="K59" s="53">
        <f>MATCH('App resp'!K59,Scale!$Q$3:$Q$7,)</f>
        <v>1</v>
      </c>
      <c r="L59" s="50">
        <f>MATCH('App resp'!L59,Scale!$G$3:$G$7,)</f>
        <v>5</v>
      </c>
      <c r="M59" s="50">
        <f>MATCH('App resp'!M59,Scale!$H$3:$H$7,)</f>
        <v>5</v>
      </c>
      <c r="N59" s="53">
        <f>MATCH('App resp'!N59,Scale!$I$3:$I$7,)</f>
        <v>4</v>
      </c>
      <c r="O59" s="50">
        <f>MATCH('App resp'!O59,Scale!$J$3:$J$7,)</f>
        <v>1</v>
      </c>
      <c r="P59" s="50">
        <f>MATCH('App resp'!P59,Scale!$K$3:$K$7,)</f>
        <v>5</v>
      </c>
      <c r="Q59" s="53">
        <f>MATCH('App resp'!Q59,Scale!$L$3:$L$7,)</f>
        <v>5</v>
      </c>
      <c r="R59" s="53">
        <f>MATCH('App resp'!R59,Scale!$M$3:$M$7,)</f>
        <v>5</v>
      </c>
      <c r="S59" s="53">
        <f>MATCH('App resp'!S59,Scale!$N$3:$N$7,)</f>
        <v>4</v>
      </c>
      <c r="T59" s="50">
        <f>MATCH('App resp'!T59,Scale!$O$3:$O$7,)</f>
        <v>1</v>
      </c>
      <c r="U59" s="53">
        <f>MATCH('App resp'!U59,Scale!$R$3:$R$7,)</f>
        <v>5</v>
      </c>
      <c r="V59" s="53">
        <f>MATCH('App resp'!V59,Scale!$S$3:$S$7,)</f>
        <v>1</v>
      </c>
      <c r="W59" s="53">
        <f>MATCH('App resp'!W59,Scale!$T$3:$T$7,)</f>
        <v>4</v>
      </c>
      <c r="X59" s="53">
        <f>MATCH('App resp'!X59,Scale!$U$3:$U$7,)</f>
        <v>5</v>
      </c>
      <c r="Y59" s="53">
        <f>MATCH('App resp'!Y59,Scale!$V$3:$V$7,)</f>
        <v>5</v>
      </c>
      <c r="Z59" s="53">
        <f>MATCH('App resp'!Z59,Scale!$W$3:$W$7,)</f>
        <v>1</v>
      </c>
      <c r="AA59" s="50">
        <f>MATCH('App resp'!AA59,Scale!$X$3:$X$7,)</f>
        <v>2</v>
      </c>
      <c r="AB59" s="53">
        <f>MATCH('App resp'!AB59,Scale!$Y$3:$Y$7,)</f>
        <v>1</v>
      </c>
      <c r="AC59" s="53">
        <f>MATCH('App resp'!AC59,Scale!$Z$3:$Z$7,)</f>
        <v>1</v>
      </c>
      <c r="AD59" s="53">
        <f>MATCH('App resp'!AD59,Scale!$AA$3:$AA$7,)</f>
        <v>1</v>
      </c>
      <c r="AE59" s="53">
        <f>MATCH('App resp'!AE59,Scale!$AJ$3:$AJ$7,)</f>
        <v>5</v>
      </c>
      <c r="AF59" s="53">
        <f>MATCH('App resp'!AF59,Scale!$AB$3:$AB$7,)</f>
        <v>4</v>
      </c>
      <c r="AG59" s="53">
        <f>MATCH('App resp'!AG59,Scale!$AC$3:$AC$7,)</f>
        <v>3</v>
      </c>
      <c r="AH59" s="53">
        <f>MATCH('App resp'!AH59,Scale!$AD$3:$AD$7,)</f>
        <v>2</v>
      </c>
      <c r="AI59" s="53">
        <f>MATCH('App resp'!AI59,Scale!$AE$3:$AE$7,)</f>
        <v>5</v>
      </c>
      <c r="AJ59" s="53">
        <f>MATCH('App resp'!AJ59,Scale!$AF$3:$AF$7,)</f>
        <v>1</v>
      </c>
      <c r="AK59" s="53">
        <f>MATCH('App resp'!AK59,Scale!$AG$3:$AG$7,)</f>
        <v>5</v>
      </c>
      <c r="AL59" s="53">
        <f>MATCH('App resp'!AL59,Scale!$AH$3:$AH$7,)</f>
        <v>5</v>
      </c>
      <c r="AM59" s="53">
        <f>MATCH('App resp'!AM59,Scale!$AI$3:$AI$7,)</f>
        <v>5</v>
      </c>
      <c r="AN59" s="57">
        <f t="shared" si="4"/>
        <v>100</v>
      </c>
      <c r="AO59" s="58">
        <f t="shared" si="5"/>
        <v>35</v>
      </c>
      <c r="AP59" s="40"/>
    </row>
    <row r="60" spans="1:42" s="49" customFormat="1" ht="42">
      <c r="A60" s="50" t="s">
        <v>869</v>
      </c>
      <c r="B60" s="51" t="s">
        <v>871</v>
      </c>
      <c r="C60" s="52" t="s">
        <v>324</v>
      </c>
      <c r="D60" s="50" t="s">
        <v>750</v>
      </c>
      <c r="E60" s="53">
        <f>MATCH('App resp'!E60,Scale!$B$3:$B$7,)</f>
        <v>3</v>
      </c>
      <c r="F60" s="53">
        <f>MATCH('App resp'!F60,Scale!$C$3:$C$7,)</f>
        <v>5</v>
      </c>
      <c r="G60" s="56">
        <f>MATCH('App resp'!G60,Scale!$D$3:$D$7,)</f>
        <v>3</v>
      </c>
      <c r="H60" s="53">
        <f>MATCH('App resp'!H60,Scale!$E$3:$E$7,)</f>
        <v>5</v>
      </c>
      <c r="I60" s="53">
        <f>MATCH('App resp'!I60,Scale!$F$3:$F$7,)</f>
        <v>5</v>
      </c>
      <c r="J60" s="53">
        <f>MATCH('App resp'!J60,Scale!$P$3:$P$7,)</f>
        <v>1</v>
      </c>
      <c r="K60" s="53">
        <f>MATCH('App resp'!K60,Scale!$Q$3:$Q$7,)</f>
        <v>1</v>
      </c>
      <c r="L60" s="50">
        <f>MATCH('App resp'!L60,Scale!$G$3:$G$7,)</f>
        <v>1</v>
      </c>
      <c r="M60" s="50">
        <f>MATCH('App resp'!M60,Scale!$H$3:$H$7,)</f>
        <v>5</v>
      </c>
      <c r="N60" s="53">
        <f>MATCH('App resp'!N60,Scale!$I$3:$I$7,)</f>
        <v>4</v>
      </c>
      <c r="O60" s="50">
        <f>MATCH('App resp'!O60,Scale!$J$3:$J$7,)</f>
        <v>5</v>
      </c>
      <c r="P60" s="50">
        <f>MATCH('App resp'!P60,Scale!$K$3:$K$7,)</f>
        <v>5</v>
      </c>
      <c r="Q60" s="53">
        <f>MATCH('App resp'!Q60,Scale!$L$3:$L$7,)</f>
        <v>5</v>
      </c>
      <c r="R60" s="53">
        <f>MATCH('App resp'!R60,Scale!$M$3:$M$7,)</f>
        <v>5</v>
      </c>
      <c r="S60" s="53">
        <f>MATCH('App resp'!S60,Scale!$N$3:$N$7,)</f>
        <v>3</v>
      </c>
      <c r="T60" s="50">
        <f>MATCH('App resp'!T60,Scale!$O$3:$O$7,)</f>
        <v>1</v>
      </c>
      <c r="U60" s="53">
        <f>MATCH('App resp'!U60,Scale!$R$3:$R$7,)</f>
        <v>2</v>
      </c>
      <c r="V60" s="53">
        <f>MATCH('App resp'!V60,Scale!$S$3:$S$7,)</f>
        <v>2</v>
      </c>
      <c r="W60" s="53">
        <f>MATCH('App resp'!W60,Scale!$T$3:$T$7,)</f>
        <v>1</v>
      </c>
      <c r="X60" s="53">
        <f>MATCH('App resp'!X60,Scale!$U$3:$U$7,)</f>
        <v>5</v>
      </c>
      <c r="Y60" s="53">
        <f>MATCH('App resp'!Y60,Scale!$V$3:$V$7,)</f>
        <v>5</v>
      </c>
      <c r="Z60" s="53">
        <f>MATCH('App resp'!Z60,Scale!$W$3:$W$7,)</f>
        <v>3</v>
      </c>
      <c r="AA60" s="50">
        <f>MATCH('App resp'!AA60,Scale!$X$3:$X$7,)</f>
        <v>2</v>
      </c>
      <c r="AB60" s="53">
        <f>MATCH('App resp'!AB60,Scale!$Y$3:$Y$7,)</f>
        <v>1</v>
      </c>
      <c r="AC60" s="53">
        <f>MATCH('App resp'!AC60,Scale!$Z$3:$Z$7,)</f>
        <v>1</v>
      </c>
      <c r="AD60" s="53">
        <f>MATCH('App resp'!AD60,Scale!$AA$3:$AA$7,)</f>
        <v>3</v>
      </c>
      <c r="AE60" s="53">
        <f>MATCH('App resp'!AE60,Scale!$AJ$3:$AJ$7,)</f>
        <v>4</v>
      </c>
      <c r="AF60" s="53">
        <f>MATCH('App resp'!AF60,Scale!$AB$3:$AB$7,)</f>
        <v>4</v>
      </c>
      <c r="AG60" s="53">
        <f>MATCH('App resp'!AG60,Scale!$AC$3:$AC$7,)</f>
        <v>3</v>
      </c>
      <c r="AH60" s="53">
        <f>MATCH('App resp'!AH60,Scale!$AD$3:$AD$7,)</f>
        <v>5</v>
      </c>
      <c r="AI60" s="53">
        <f>MATCH('App resp'!AI60,Scale!$AE$3:$AE$7,)</f>
        <v>1</v>
      </c>
      <c r="AJ60" s="53">
        <f>MATCH('App resp'!AJ60,Scale!$AF$3:$AF$7,)</f>
        <v>1</v>
      </c>
      <c r="AK60" s="53">
        <f>MATCH('App resp'!AK60,Scale!$AG$3:$AG$7,)</f>
        <v>5</v>
      </c>
      <c r="AL60" s="53">
        <f>MATCH('App resp'!AL60,Scale!$AH$3:$AH$7,)</f>
        <v>5</v>
      </c>
      <c r="AM60" s="53">
        <f>MATCH('App resp'!AM60,Scale!$AI$3:$AI$7,)</f>
        <v>5</v>
      </c>
      <c r="AN60" s="57">
        <f t="shared" si="4"/>
        <v>100</v>
      </c>
      <c r="AO60" s="58">
        <f t="shared" si="5"/>
        <v>35</v>
      </c>
      <c r="AP60" s="40"/>
    </row>
    <row r="61" spans="1:42" s="49" customFormat="1" ht="56">
      <c r="A61" s="50" t="s">
        <v>873</v>
      </c>
      <c r="B61" s="51" t="s">
        <v>874</v>
      </c>
      <c r="C61" s="52" t="s">
        <v>687</v>
      </c>
      <c r="D61" s="50" t="s">
        <v>751</v>
      </c>
      <c r="E61" s="53">
        <f>MATCH('App resp'!E61,Scale!$B$3:$B$7,)</f>
        <v>3</v>
      </c>
      <c r="F61" s="53">
        <f>MATCH('App resp'!F61,Scale!$C$3:$C$7,)</f>
        <v>5</v>
      </c>
      <c r="G61" s="56">
        <f>MATCH('App resp'!G61,Scale!$D$3:$D$7,)</f>
        <v>4</v>
      </c>
      <c r="H61" s="53">
        <f>MATCH('App resp'!H61,Scale!$E$3:$E$7,)</f>
        <v>5</v>
      </c>
      <c r="I61" s="53">
        <f>MATCH('App resp'!I61,Scale!$F$3:$F$7,)</f>
        <v>2</v>
      </c>
      <c r="J61" s="53">
        <f>MATCH('App resp'!J61,Scale!$P$3:$P$7,)</f>
        <v>3</v>
      </c>
      <c r="K61" s="53">
        <f>MATCH('App resp'!K61,Scale!$Q$3:$Q$7,)</f>
        <v>5</v>
      </c>
      <c r="L61" s="50">
        <f>MATCH('App resp'!L61,Scale!$G$3:$G$7,)</f>
        <v>4</v>
      </c>
      <c r="M61" s="50">
        <f>MATCH('App resp'!M61,Scale!$H$3:$H$7,)</f>
        <v>5</v>
      </c>
      <c r="N61" s="53">
        <f>MATCH('App resp'!N61,Scale!$I$3:$I$7,)</f>
        <v>4</v>
      </c>
      <c r="O61" s="50">
        <f>MATCH('App resp'!O61,Scale!$J$3:$J$7,)</f>
        <v>3</v>
      </c>
      <c r="P61" s="50">
        <f>MATCH('App resp'!P61,Scale!$K$3:$K$7,)</f>
        <v>3</v>
      </c>
      <c r="Q61" s="53">
        <f>MATCH('App resp'!Q61,Scale!$L$3:$L$7,)</f>
        <v>5</v>
      </c>
      <c r="R61" s="53">
        <f>MATCH('App resp'!R61,Scale!$M$3:$M$7,)</f>
        <v>3</v>
      </c>
      <c r="S61" s="53">
        <f>MATCH('App resp'!S61,Scale!$N$3:$N$7,)</f>
        <v>3</v>
      </c>
      <c r="T61" s="50">
        <f>MATCH('App resp'!T61,Scale!$O$3:$O$7,)</f>
        <v>1</v>
      </c>
      <c r="U61" s="53">
        <f>MATCH('App resp'!U61,Scale!$R$3:$R$7,)</f>
        <v>1</v>
      </c>
      <c r="V61" s="53">
        <f>MATCH('App resp'!V61,Scale!$S$3:$S$7,)</f>
        <v>1</v>
      </c>
      <c r="W61" s="53">
        <f>MATCH('App resp'!W61,Scale!$T$3:$T$7,)</f>
        <v>1</v>
      </c>
      <c r="X61" s="53">
        <f>MATCH('App resp'!X61,Scale!$U$3:$U$7,)</f>
        <v>5</v>
      </c>
      <c r="Y61" s="53">
        <f>MATCH('App resp'!Y61,Scale!$V$3:$V$7,)</f>
        <v>5</v>
      </c>
      <c r="Z61" s="53">
        <f>MATCH('App resp'!Z61,Scale!$W$3:$W$7,)</f>
        <v>3</v>
      </c>
      <c r="AA61" s="50">
        <f>MATCH('App resp'!AA61,Scale!$X$3:$X$7,)</f>
        <v>2</v>
      </c>
      <c r="AB61" s="53">
        <f>MATCH('App resp'!AB61,Scale!$Y$3:$Y$7,)</f>
        <v>2</v>
      </c>
      <c r="AC61" s="53">
        <f>MATCH('App resp'!AC61,Scale!$Z$3:$Z$7,)</f>
        <v>1</v>
      </c>
      <c r="AD61" s="53">
        <f>MATCH('App resp'!AD61,Scale!$AA$3:$AA$7,)</f>
        <v>1</v>
      </c>
      <c r="AE61" s="53">
        <f>MATCH('App resp'!AE61,Scale!$AJ$3:$AJ$7,)</f>
        <v>5</v>
      </c>
      <c r="AF61" s="53">
        <f>MATCH('App resp'!AF61,Scale!$AB$3:$AB$7,)</f>
        <v>4</v>
      </c>
      <c r="AG61" s="53">
        <f>MATCH('App resp'!AG61,Scale!$AC$3:$AC$7,)</f>
        <v>5</v>
      </c>
      <c r="AH61" s="53">
        <f>MATCH('App resp'!AH61,Scale!$AD$3:$AD$7,)</f>
        <v>5</v>
      </c>
      <c r="AI61" s="53">
        <f>MATCH('App resp'!AI61,Scale!$AE$3:$AE$7,)</f>
        <v>4</v>
      </c>
      <c r="AJ61" s="53">
        <f>MATCH('App resp'!AJ61,Scale!$AF$3:$AF$7,)</f>
        <v>1</v>
      </c>
      <c r="AK61" s="53">
        <f>MATCH('App resp'!AK61,Scale!$AG$3:$AG$7,)</f>
        <v>5</v>
      </c>
      <c r="AL61" s="53">
        <f>MATCH('App resp'!AL61,Scale!$AH$3:$AH$7,)</f>
        <v>5</v>
      </c>
      <c r="AM61" s="53">
        <f>MATCH('App resp'!AM61,Scale!$AI$3:$AI$7,)</f>
        <v>4</v>
      </c>
      <c r="AN61" s="57">
        <f t="shared" si="4"/>
        <v>100</v>
      </c>
      <c r="AO61" s="58">
        <f t="shared" si="5"/>
        <v>35</v>
      </c>
      <c r="AP61" s="40"/>
    </row>
    <row r="62" spans="1:42" s="49" customFormat="1" ht="98">
      <c r="A62" s="50" t="s">
        <v>875</v>
      </c>
      <c r="B62" s="51" t="s">
        <v>882</v>
      </c>
      <c r="C62" s="52" t="s">
        <v>687</v>
      </c>
      <c r="D62" s="50" t="s">
        <v>752</v>
      </c>
      <c r="E62" s="53">
        <f>MATCH('App resp'!E62,Scale!$B$3:$B$7,)</f>
        <v>1</v>
      </c>
      <c r="F62" s="53">
        <f>MATCH('App resp'!F62,Scale!$C$3:$C$7,)</f>
        <v>5</v>
      </c>
      <c r="G62" s="56">
        <f>MATCH('App resp'!G62,Scale!$D$3:$D$7,)</f>
        <v>3</v>
      </c>
      <c r="H62" s="53">
        <f>MATCH('App resp'!H62,Scale!$E$3:$E$7,)</f>
        <v>5</v>
      </c>
      <c r="I62" s="53">
        <f>MATCH('App resp'!I62,Scale!$F$3:$F$7,)</f>
        <v>5</v>
      </c>
      <c r="J62" s="53">
        <f>MATCH('App resp'!J62,Scale!$P$3:$P$7,)</f>
        <v>1</v>
      </c>
      <c r="K62" s="53">
        <f>MATCH('App resp'!K62,Scale!$Q$3:$Q$7,)</f>
        <v>1</v>
      </c>
      <c r="L62" s="50">
        <f>MATCH('App resp'!L62,Scale!$G$3:$G$7,)</f>
        <v>1</v>
      </c>
      <c r="M62" s="50">
        <f>MATCH('App resp'!M62,Scale!$H$3:$H$7,)</f>
        <v>5</v>
      </c>
      <c r="N62" s="53">
        <f>MATCH('App resp'!N62,Scale!$I$3:$I$7,)</f>
        <v>4</v>
      </c>
      <c r="O62" s="50">
        <f>MATCH('App resp'!O62,Scale!$J$3:$J$7,)</f>
        <v>3</v>
      </c>
      <c r="P62" s="50">
        <f>MATCH('App resp'!P62,Scale!$K$3:$K$7,)</f>
        <v>4</v>
      </c>
      <c r="Q62" s="53">
        <f>MATCH('App resp'!Q62,Scale!$L$3:$L$7,)</f>
        <v>5</v>
      </c>
      <c r="R62" s="53">
        <f>MATCH('App resp'!R62,Scale!$M$3:$M$7,)</f>
        <v>3</v>
      </c>
      <c r="S62" s="53">
        <f>MATCH('App resp'!S62,Scale!$N$3:$N$7,)</f>
        <v>4</v>
      </c>
      <c r="T62" s="50">
        <f>MATCH('App resp'!T62,Scale!$O$3:$O$7,)</f>
        <v>2</v>
      </c>
      <c r="U62" s="53">
        <f>MATCH('App resp'!U62,Scale!$R$3:$R$7,)</f>
        <v>5</v>
      </c>
      <c r="V62" s="53">
        <f>MATCH('App resp'!V62,Scale!$S$3:$S$7,)</f>
        <v>1</v>
      </c>
      <c r="W62" s="53">
        <f>MATCH('App resp'!W62,Scale!$T$3:$T$7,)</f>
        <v>1</v>
      </c>
      <c r="X62" s="53">
        <f>MATCH('App resp'!X62,Scale!$U$3:$U$7,)</f>
        <v>5</v>
      </c>
      <c r="Y62" s="53">
        <f>MATCH('App resp'!Y62,Scale!$V$3:$V$7,)</f>
        <v>5</v>
      </c>
      <c r="Z62" s="53">
        <f>MATCH('App resp'!Z62,Scale!$W$3:$W$7,)</f>
        <v>3</v>
      </c>
      <c r="AA62" s="50">
        <f>MATCH('App resp'!AA62,Scale!$X$3:$X$7,)</f>
        <v>2</v>
      </c>
      <c r="AB62" s="53">
        <f>MATCH('App resp'!AB62,Scale!$Y$3:$Y$7,)</f>
        <v>2</v>
      </c>
      <c r="AC62" s="53">
        <f>MATCH('App resp'!AC62,Scale!$Z$3:$Z$7,)</f>
        <v>1</v>
      </c>
      <c r="AD62" s="53">
        <f>MATCH('App resp'!AD62,Scale!$AA$3:$AA$7,)</f>
        <v>3</v>
      </c>
      <c r="AE62" s="53">
        <f>MATCH('App resp'!AE62,Scale!$AJ$3:$AJ$7,)</f>
        <v>5</v>
      </c>
      <c r="AF62" s="53">
        <f>MATCH('App resp'!AF62,Scale!$AB$3:$AB$7,)</f>
        <v>4</v>
      </c>
      <c r="AG62" s="53">
        <f>MATCH('App resp'!AG62,Scale!$AC$3:$AC$7,)</f>
        <v>5</v>
      </c>
      <c r="AH62" s="53">
        <f>MATCH('App resp'!AH62,Scale!$AD$3:$AD$7,)</f>
        <v>5</v>
      </c>
      <c r="AI62" s="53">
        <f>MATCH('App resp'!AI62,Scale!$AE$3:$AE$7,)</f>
        <v>5</v>
      </c>
      <c r="AJ62" s="53">
        <f>MATCH('App resp'!AJ62,Scale!$AF$3:$AF$7,)</f>
        <v>1</v>
      </c>
      <c r="AK62" s="53">
        <f>MATCH('App resp'!AK62,Scale!$AG$3:$AG$7,)</f>
        <v>5</v>
      </c>
      <c r="AL62" s="53">
        <f>MATCH('App resp'!AL62,Scale!$AH$3:$AH$7,)</f>
        <v>5</v>
      </c>
      <c r="AM62" s="53">
        <f>MATCH('App resp'!AM62,Scale!$AI$3:$AI$7,)</f>
        <v>5</v>
      </c>
      <c r="AN62" s="57">
        <f t="shared" si="4"/>
        <v>100</v>
      </c>
      <c r="AO62" s="58">
        <f t="shared" si="5"/>
        <v>35</v>
      </c>
      <c r="AP62" s="40"/>
    </row>
    <row r="63" spans="1:42" s="49" customFormat="1" ht="56">
      <c r="A63" s="50" t="s">
        <v>876</v>
      </c>
      <c r="B63" s="51" t="s">
        <v>874</v>
      </c>
      <c r="C63" s="52" t="s">
        <v>687</v>
      </c>
      <c r="D63" s="50" t="s">
        <v>753</v>
      </c>
      <c r="E63" s="53">
        <f>MATCH('App resp'!E63,Scale!$B$3:$B$7,)</f>
        <v>3</v>
      </c>
      <c r="F63" s="53">
        <f>MATCH('App resp'!F63,Scale!$C$3:$C$7,)</f>
        <v>5</v>
      </c>
      <c r="G63" s="56">
        <f>MATCH('App resp'!G63,Scale!$D$3:$D$7,)</f>
        <v>3</v>
      </c>
      <c r="H63" s="53">
        <f>MATCH('App resp'!H63,Scale!$E$3:$E$7,)</f>
        <v>5</v>
      </c>
      <c r="I63" s="53">
        <f>MATCH('App resp'!I63,Scale!$F$3:$F$7,)</f>
        <v>5</v>
      </c>
      <c r="J63" s="53">
        <f>MATCH('App resp'!J63,Scale!$P$3:$P$7,)</f>
        <v>1</v>
      </c>
      <c r="K63" s="53">
        <f>MATCH('App resp'!K63,Scale!$Q$3:$Q$7,)</f>
        <v>1</v>
      </c>
      <c r="L63" s="50">
        <f>MATCH('App resp'!L63,Scale!$G$3:$G$7,)</f>
        <v>1</v>
      </c>
      <c r="M63" s="50">
        <f>MATCH('App resp'!M63,Scale!$H$3:$H$7,)</f>
        <v>5</v>
      </c>
      <c r="N63" s="53">
        <f>MATCH('App resp'!N63,Scale!$I$3:$I$7,)</f>
        <v>4</v>
      </c>
      <c r="O63" s="50">
        <f>MATCH('App resp'!O63,Scale!$J$3:$J$7,)</f>
        <v>3</v>
      </c>
      <c r="P63" s="50">
        <f>MATCH('App resp'!P63,Scale!$K$3:$K$7,)</f>
        <v>4</v>
      </c>
      <c r="Q63" s="53">
        <f>MATCH('App resp'!Q63,Scale!$L$3:$L$7,)</f>
        <v>5</v>
      </c>
      <c r="R63" s="53">
        <f>MATCH('App resp'!R63,Scale!$M$3:$M$7,)</f>
        <v>3</v>
      </c>
      <c r="S63" s="53">
        <f>MATCH('App resp'!S63,Scale!$N$3:$N$7,)</f>
        <v>1</v>
      </c>
      <c r="T63" s="50">
        <f>MATCH('App resp'!T63,Scale!$O$3:$O$7,)</f>
        <v>2</v>
      </c>
      <c r="U63" s="53">
        <f>MATCH('App resp'!U63,Scale!$R$3:$R$7,)</f>
        <v>5</v>
      </c>
      <c r="V63" s="53">
        <f>MATCH('App resp'!V63,Scale!$S$3:$S$7,)</f>
        <v>1</v>
      </c>
      <c r="W63" s="53">
        <f>MATCH('App resp'!W63,Scale!$T$3:$T$7,)</f>
        <v>4</v>
      </c>
      <c r="X63" s="53">
        <f>MATCH('App resp'!X63,Scale!$U$3:$U$7,)</f>
        <v>5</v>
      </c>
      <c r="Y63" s="53">
        <f>MATCH('App resp'!Y63,Scale!$V$3:$V$7,)</f>
        <v>5</v>
      </c>
      <c r="Z63" s="53">
        <f>MATCH('App resp'!Z63,Scale!$W$3:$W$7,)</f>
        <v>2</v>
      </c>
      <c r="AA63" s="50">
        <f>MATCH('App resp'!AA63,Scale!$X$3:$X$7,)</f>
        <v>2</v>
      </c>
      <c r="AB63" s="53">
        <f>MATCH('App resp'!AB63,Scale!$Y$3:$Y$7,)</f>
        <v>1</v>
      </c>
      <c r="AC63" s="53">
        <f>MATCH('App resp'!AC63,Scale!$Z$3:$Z$7,)</f>
        <v>1</v>
      </c>
      <c r="AD63" s="53">
        <f>MATCH('App resp'!AD63,Scale!$AA$3:$AA$7,)</f>
        <v>5</v>
      </c>
      <c r="AE63" s="53">
        <f>MATCH('App resp'!AE63,Scale!$AJ$3:$AJ$7,)</f>
        <v>5</v>
      </c>
      <c r="AF63" s="53">
        <f>MATCH('App resp'!AF63,Scale!$AB$3:$AB$7,)</f>
        <v>4</v>
      </c>
      <c r="AG63" s="53">
        <f>MATCH('App resp'!AG63,Scale!$AC$3:$AC$7,)</f>
        <v>3</v>
      </c>
      <c r="AH63" s="53">
        <f>MATCH('App resp'!AH63,Scale!$AD$3:$AD$7,)</f>
        <v>3</v>
      </c>
      <c r="AI63" s="53">
        <f>MATCH('App resp'!AI63,Scale!$AE$3:$AE$7,)</f>
        <v>4</v>
      </c>
      <c r="AJ63" s="53">
        <f>MATCH('App resp'!AJ63,Scale!$AF$3:$AF$7,)</f>
        <v>1</v>
      </c>
      <c r="AK63" s="53">
        <f>MATCH('App resp'!AK63,Scale!$AG$3:$AG$7,)</f>
        <v>5</v>
      </c>
      <c r="AL63" s="53">
        <f>MATCH('App resp'!AL63,Scale!$AH$3:$AH$7,)</f>
        <v>5</v>
      </c>
      <c r="AM63" s="53">
        <f>MATCH('App resp'!AM63,Scale!$AI$3:$AI$7,)</f>
        <v>4</v>
      </c>
      <c r="AN63" s="57">
        <f t="shared" si="4"/>
        <v>100</v>
      </c>
      <c r="AO63" s="58">
        <f t="shared" si="5"/>
        <v>35</v>
      </c>
      <c r="AP63" s="40"/>
    </row>
    <row r="64" spans="1:42" s="49" customFormat="1" ht="56">
      <c r="A64" s="50" t="s">
        <v>877</v>
      </c>
      <c r="B64" s="51" t="s">
        <v>883</v>
      </c>
      <c r="C64" s="52" t="s">
        <v>687</v>
      </c>
      <c r="D64" s="50" t="s">
        <v>754</v>
      </c>
      <c r="E64" s="53">
        <f>MATCH('App resp'!E64,Scale!$B$3:$B$7,)</f>
        <v>3</v>
      </c>
      <c r="F64" s="53">
        <f>MATCH('App resp'!F64,Scale!$C$3:$C$7,)</f>
        <v>5</v>
      </c>
      <c r="G64" s="56">
        <f>MATCH('App resp'!G64,Scale!$D$3:$D$7,)</f>
        <v>5</v>
      </c>
      <c r="H64" s="53">
        <f>MATCH('App resp'!H64,Scale!$E$3:$E$7,)</f>
        <v>5</v>
      </c>
      <c r="I64" s="53">
        <f>MATCH('App resp'!I64,Scale!$F$3:$F$7,)</f>
        <v>5</v>
      </c>
      <c r="J64" s="53">
        <f>MATCH('App resp'!J64,Scale!$P$3:$P$7,)</f>
        <v>3</v>
      </c>
      <c r="K64" s="53">
        <f>MATCH('App resp'!K64,Scale!$Q$3:$Q$7,)</f>
        <v>4</v>
      </c>
      <c r="L64" s="50">
        <f>MATCH('App resp'!L64,Scale!$G$3:$G$7,)</f>
        <v>5</v>
      </c>
      <c r="M64" s="50">
        <f>MATCH('App resp'!M64,Scale!$H$3:$H$7,)</f>
        <v>5</v>
      </c>
      <c r="N64" s="53">
        <f>MATCH('App resp'!N64,Scale!$I$3:$I$7,)</f>
        <v>2</v>
      </c>
      <c r="O64" s="50">
        <f>MATCH('App resp'!O64,Scale!$J$3:$J$7,)</f>
        <v>4</v>
      </c>
      <c r="P64" s="50">
        <f>MATCH('App resp'!P64,Scale!$K$3:$K$7,)</f>
        <v>4</v>
      </c>
      <c r="Q64" s="53">
        <f>MATCH('App resp'!Q64,Scale!$L$3:$L$7,)</f>
        <v>5</v>
      </c>
      <c r="R64" s="53">
        <f>MATCH('App resp'!R64,Scale!$M$3:$M$7,)</f>
        <v>3</v>
      </c>
      <c r="S64" s="53">
        <f>MATCH('App resp'!S64,Scale!$N$3:$N$7,)</f>
        <v>3</v>
      </c>
      <c r="T64" s="50">
        <f>MATCH('App resp'!T64,Scale!$O$3:$O$7,)</f>
        <v>1</v>
      </c>
      <c r="U64" s="53">
        <f>MATCH('App resp'!U64,Scale!$R$3:$R$7,)</f>
        <v>1</v>
      </c>
      <c r="V64" s="53">
        <f>MATCH('App resp'!V64,Scale!$S$3:$S$7,)</f>
        <v>1</v>
      </c>
      <c r="W64" s="53">
        <f>MATCH('App resp'!W64,Scale!$T$3:$T$7,)</f>
        <v>1</v>
      </c>
      <c r="X64" s="53">
        <f>MATCH('App resp'!X64,Scale!$U$3:$U$7,)</f>
        <v>5</v>
      </c>
      <c r="Y64" s="53">
        <f>MATCH('App resp'!Y64,Scale!$V$3:$V$7,)</f>
        <v>5</v>
      </c>
      <c r="Z64" s="53">
        <f>MATCH('App resp'!Z64,Scale!$W$3:$W$7,)</f>
        <v>3</v>
      </c>
      <c r="AA64" s="50">
        <f>MATCH('App resp'!AA64,Scale!$X$3:$X$7,)</f>
        <v>2</v>
      </c>
      <c r="AB64" s="53">
        <f>MATCH('App resp'!AB64,Scale!$Y$3:$Y$7,)</f>
        <v>2</v>
      </c>
      <c r="AC64" s="53">
        <f>MATCH('App resp'!AC64,Scale!$Z$3:$Z$7,)</f>
        <v>1</v>
      </c>
      <c r="AD64" s="53">
        <f>MATCH('App resp'!AD64,Scale!$AA$3:$AA$7,)</f>
        <v>3</v>
      </c>
      <c r="AE64" s="53">
        <f>MATCH('App resp'!AE64,Scale!$AJ$3:$AJ$7,)</f>
        <v>5</v>
      </c>
      <c r="AF64" s="53">
        <f>MATCH('App resp'!AF64,Scale!$AB$3:$AB$7,)</f>
        <v>4</v>
      </c>
      <c r="AG64" s="53">
        <f>MATCH('App resp'!AG64,Scale!$AC$3:$AC$7,)</f>
        <v>3</v>
      </c>
      <c r="AH64" s="53">
        <f>MATCH('App resp'!AH64,Scale!$AD$3:$AD$7,)</f>
        <v>5</v>
      </c>
      <c r="AI64" s="53">
        <f>MATCH('App resp'!AI64,Scale!$AE$3:$AE$7,)</f>
        <v>5</v>
      </c>
      <c r="AJ64" s="53">
        <f>MATCH('App resp'!AJ64,Scale!$AF$3:$AF$7,)</f>
        <v>5</v>
      </c>
      <c r="AK64" s="53">
        <f>MATCH('App resp'!AK64,Scale!$AG$3:$AG$7,)</f>
        <v>5</v>
      </c>
      <c r="AL64" s="53">
        <f>MATCH('App resp'!AL64,Scale!$AH$3:$AH$7,)</f>
        <v>5</v>
      </c>
      <c r="AM64" s="53">
        <f>MATCH('App resp'!AM64,Scale!$AI$3:$AI$7,)</f>
        <v>5</v>
      </c>
      <c r="AN64" s="57">
        <f t="shared" si="4"/>
        <v>100</v>
      </c>
      <c r="AO64" s="58">
        <f t="shared" si="5"/>
        <v>35</v>
      </c>
      <c r="AP64" s="40"/>
    </row>
    <row r="65" spans="1:42" s="49" customFormat="1" ht="56">
      <c r="A65" s="50" t="s">
        <v>878</v>
      </c>
      <c r="B65" s="50" t="s">
        <v>874</v>
      </c>
      <c r="C65" s="52" t="s">
        <v>687</v>
      </c>
      <c r="D65" s="50" t="s">
        <v>755</v>
      </c>
      <c r="E65" s="53">
        <f>MATCH('App resp'!E65,Scale!$B$3:$B$7,)</f>
        <v>3</v>
      </c>
      <c r="F65" s="53">
        <f>MATCH('App resp'!F65,Scale!$C$3:$C$7,)</f>
        <v>5</v>
      </c>
      <c r="G65" s="56">
        <f>MATCH('App resp'!G65,Scale!$D$3:$D$7,)</f>
        <v>4</v>
      </c>
      <c r="H65" s="53">
        <f>MATCH('App resp'!H65,Scale!$E$3:$E$7,)</f>
        <v>5</v>
      </c>
      <c r="I65" s="53">
        <f>MATCH('App resp'!I65,Scale!$F$3:$F$7,)</f>
        <v>5</v>
      </c>
      <c r="J65" s="53">
        <f>MATCH('App resp'!J65,Scale!$P$3:$P$7,)</f>
        <v>1</v>
      </c>
      <c r="K65" s="53">
        <f>MATCH('App resp'!K65,Scale!$Q$3:$Q$7,)</f>
        <v>1</v>
      </c>
      <c r="L65" s="50">
        <f>MATCH('App resp'!L65,Scale!$G$3:$G$7,)</f>
        <v>4</v>
      </c>
      <c r="M65" s="50">
        <f>MATCH('App resp'!M65,Scale!$H$3:$H$7,)</f>
        <v>5</v>
      </c>
      <c r="N65" s="53">
        <f>MATCH('App resp'!N65,Scale!$I$3:$I$7,)</f>
        <v>1</v>
      </c>
      <c r="O65" s="50">
        <f>MATCH('App resp'!O65,Scale!$J$3:$J$7,)</f>
        <v>5</v>
      </c>
      <c r="P65" s="50">
        <f>MATCH('App resp'!P65,Scale!$K$3:$K$7,)</f>
        <v>5</v>
      </c>
      <c r="Q65" s="53">
        <f>MATCH('App resp'!Q65,Scale!$L$3:$L$7,)</f>
        <v>5</v>
      </c>
      <c r="R65" s="53">
        <f>MATCH('App resp'!R65,Scale!$M$3:$M$7,)</f>
        <v>3</v>
      </c>
      <c r="S65" s="53">
        <f>MATCH('App resp'!S65,Scale!$N$3:$N$7,)</f>
        <v>5</v>
      </c>
      <c r="T65" s="50">
        <f>MATCH('App resp'!T65,Scale!$O$3:$O$7,)</f>
        <v>2</v>
      </c>
      <c r="U65" s="53">
        <f>MATCH('App resp'!U65,Scale!$R$3:$R$7,)</f>
        <v>2</v>
      </c>
      <c r="V65" s="53">
        <f>MATCH('App resp'!V65,Scale!$S$3:$S$7,)</f>
        <v>3</v>
      </c>
      <c r="W65" s="53">
        <f>MATCH('App resp'!W65,Scale!$T$3:$T$7,)</f>
        <v>2</v>
      </c>
      <c r="X65" s="53">
        <f>MATCH('App resp'!X65,Scale!$U$3:$U$7,)</f>
        <v>1</v>
      </c>
      <c r="Y65" s="53">
        <f>MATCH('App resp'!Y65,Scale!$V$3:$V$7,)</f>
        <v>5</v>
      </c>
      <c r="Z65" s="53">
        <f>MATCH('App resp'!Z65,Scale!$W$3:$W$7,)</f>
        <v>2</v>
      </c>
      <c r="AA65" s="50">
        <f>MATCH('App resp'!AA65,Scale!$X$3:$X$7,)</f>
        <v>2</v>
      </c>
      <c r="AB65" s="53">
        <f>MATCH('App resp'!AB65,Scale!$Y$3:$Y$7,)</f>
        <v>1</v>
      </c>
      <c r="AC65" s="53">
        <f>MATCH('App resp'!AC65,Scale!$Z$3:$Z$7,)</f>
        <v>1</v>
      </c>
      <c r="AD65" s="53">
        <f>MATCH('App resp'!AD65,Scale!$AA$3:$AA$7,)</f>
        <v>5</v>
      </c>
      <c r="AE65" s="53">
        <f>MATCH('App resp'!AE65,Scale!$AJ$3:$AJ$7,)</f>
        <v>5</v>
      </c>
      <c r="AF65" s="53">
        <f>MATCH('App resp'!AF65,Scale!$AB$3:$AB$7,)</f>
        <v>4</v>
      </c>
      <c r="AG65" s="53">
        <f>MATCH('App resp'!AG65,Scale!$AC$3:$AC$7,)</f>
        <v>3</v>
      </c>
      <c r="AH65" s="53">
        <f>MATCH('App resp'!AH65,Scale!$AD$3:$AD$7,)</f>
        <v>3</v>
      </c>
      <c r="AI65" s="53">
        <f>MATCH('App resp'!AI65,Scale!$AE$3:$AE$7,)</f>
        <v>4</v>
      </c>
      <c r="AJ65" s="53">
        <f>MATCH('App resp'!AJ65,Scale!$AF$3:$AF$7,)</f>
        <v>1</v>
      </c>
      <c r="AK65" s="53">
        <f>MATCH('App resp'!AK65,Scale!$AG$3:$AG$7,)</f>
        <v>4</v>
      </c>
      <c r="AL65" s="53">
        <f>MATCH('App resp'!AL65,Scale!$AH$3:$AH$7,)</f>
        <v>4</v>
      </c>
      <c r="AM65" s="53">
        <f>MATCH('App resp'!AM65,Scale!$AI$3:$AI$7,)</f>
        <v>4</v>
      </c>
      <c r="AN65" s="57">
        <f t="shared" si="4"/>
        <v>100</v>
      </c>
      <c r="AO65" s="58">
        <f t="shared" si="5"/>
        <v>35</v>
      </c>
      <c r="AP65" s="40"/>
    </row>
    <row r="66" spans="1:42" s="49" customFormat="1" ht="84">
      <c r="A66" s="50" t="s">
        <v>879</v>
      </c>
      <c r="B66" s="51" t="s">
        <v>884</v>
      </c>
      <c r="C66" s="52" t="s">
        <v>687</v>
      </c>
      <c r="D66" s="50" t="s">
        <v>756</v>
      </c>
      <c r="E66" s="53">
        <f>MATCH('App resp'!E66,Scale!$B$3:$B$7,)</f>
        <v>3</v>
      </c>
      <c r="F66" s="53">
        <f>MATCH('App resp'!F66,Scale!$C$3:$C$7,)</f>
        <v>5</v>
      </c>
      <c r="G66" s="56">
        <f>MATCH('App resp'!G66,Scale!$D$3:$D$7,)</f>
        <v>5</v>
      </c>
      <c r="H66" s="53">
        <f>MATCH('App resp'!H66,Scale!$E$3:$E$7,)</f>
        <v>5</v>
      </c>
      <c r="I66" s="53">
        <f>MATCH('App resp'!I66,Scale!$F$3:$F$7,)</f>
        <v>5</v>
      </c>
      <c r="J66" s="53">
        <f>MATCH('App resp'!J66,Scale!$P$3:$P$7,)</f>
        <v>3</v>
      </c>
      <c r="K66" s="53">
        <f>MATCH('App resp'!K66,Scale!$Q$3:$Q$7,)</f>
        <v>4</v>
      </c>
      <c r="L66" s="50">
        <f>MATCH('App resp'!L66,Scale!$G$3:$G$7,)</f>
        <v>5</v>
      </c>
      <c r="M66" s="50">
        <f>MATCH('App resp'!M66,Scale!$H$3:$H$7,)</f>
        <v>5</v>
      </c>
      <c r="N66" s="53">
        <f>MATCH('App resp'!N66,Scale!$I$3:$I$7,)</f>
        <v>5</v>
      </c>
      <c r="O66" s="50">
        <f>MATCH('App resp'!O66,Scale!$J$3:$J$7,)</f>
        <v>4</v>
      </c>
      <c r="P66" s="50">
        <f>MATCH('App resp'!P66,Scale!$K$3:$K$7,)</f>
        <v>4</v>
      </c>
      <c r="Q66" s="53">
        <f>MATCH('App resp'!Q66,Scale!$L$3:$L$7,)</f>
        <v>5</v>
      </c>
      <c r="R66" s="53">
        <f>MATCH('App resp'!R66,Scale!$M$3:$M$7,)</f>
        <v>3</v>
      </c>
      <c r="S66" s="53">
        <f>MATCH('App resp'!S66,Scale!$N$3:$N$7,)</f>
        <v>3</v>
      </c>
      <c r="T66" s="50">
        <f>MATCH('App resp'!T66,Scale!$O$3:$O$7,)</f>
        <v>1</v>
      </c>
      <c r="U66" s="53">
        <f>MATCH('App resp'!U66,Scale!$R$3:$R$7,)</f>
        <v>1</v>
      </c>
      <c r="V66" s="53">
        <f>MATCH('App resp'!V66,Scale!$S$3:$S$7,)</f>
        <v>1</v>
      </c>
      <c r="W66" s="53">
        <f>MATCH('App resp'!W66,Scale!$T$3:$T$7,)</f>
        <v>1</v>
      </c>
      <c r="X66" s="53">
        <f>MATCH('App resp'!X66,Scale!$U$3:$U$7,)</f>
        <v>5</v>
      </c>
      <c r="Y66" s="53">
        <f>MATCH('App resp'!Y66,Scale!$V$3:$V$7,)</f>
        <v>5</v>
      </c>
      <c r="Z66" s="53">
        <f>MATCH('App resp'!Z66,Scale!$W$3:$W$7,)</f>
        <v>3</v>
      </c>
      <c r="AA66" s="50">
        <f>MATCH('App resp'!AA66,Scale!$X$3:$X$7,)</f>
        <v>2</v>
      </c>
      <c r="AB66" s="53">
        <f>MATCH('App resp'!AB66,Scale!$Y$3:$Y$7,)</f>
        <v>2</v>
      </c>
      <c r="AC66" s="53">
        <f>MATCH('App resp'!AC66,Scale!$Z$3:$Z$7,)</f>
        <v>1</v>
      </c>
      <c r="AD66" s="53">
        <f>MATCH('App resp'!AD66,Scale!$AA$3:$AA$7,)</f>
        <v>3</v>
      </c>
      <c r="AE66" s="53">
        <f>MATCH('App resp'!AE66,Scale!$AJ$3:$AJ$7,)</f>
        <v>5</v>
      </c>
      <c r="AF66" s="53">
        <f>MATCH('App resp'!AF66,Scale!$AB$3:$AB$7,)</f>
        <v>4</v>
      </c>
      <c r="AG66" s="53">
        <f>MATCH('App resp'!AG66,Scale!$AC$3:$AC$7,)</f>
        <v>3</v>
      </c>
      <c r="AH66" s="53">
        <f>MATCH('App resp'!AH66,Scale!$AD$3:$AD$7,)</f>
        <v>5</v>
      </c>
      <c r="AI66" s="53">
        <f>MATCH('App resp'!AI66,Scale!$AE$3:$AE$7,)</f>
        <v>5</v>
      </c>
      <c r="AJ66" s="53">
        <f>MATCH('App resp'!AJ66,Scale!$AF$3:$AF$7,)</f>
        <v>5</v>
      </c>
      <c r="AK66" s="53">
        <f>MATCH('App resp'!AK66,Scale!$AG$3:$AG$7,)</f>
        <v>5</v>
      </c>
      <c r="AL66" s="53">
        <f>MATCH('App resp'!AL66,Scale!$AH$3:$AH$7,)</f>
        <v>5</v>
      </c>
      <c r="AM66" s="53">
        <f>MATCH('App resp'!AM66,Scale!$AI$3:$AI$7,)</f>
        <v>5</v>
      </c>
      <c r="AN66" s="57">
        <f t="shared" si="4"/>
        <v>100</v>
      </c>
      <c r="AO66" s="58">
        <f t="shared" si="5"/>
        <v>35</v>
      </c>
      <c r="AP66" s="40"/>
    </row>
    <row r="67" spans="1:42" s="49" customFormat="1" ht="112">
      <c r="A67" s="50" t="s">
        <v>880</v>
      </c>
      <c r="B67" s="51" t="s">
        <v>885</v>
      </c>
      <c r="C67" s="52" t="s">
        <v>687</v>
      </c>
      <c r="D67" s="50" t="s">
        <v>757</v>
      </c>
      <c r="E67" s="53">
        <f>MATCH('App resp'!E67,Scale!$B$3:$B$7,)</f>
        <v>3</v>
      </c>
      <c r="F67" s="53">
        <f>MATCH('App resp'!F67,Scale!$C$3:$C$7,)</f>
        <v>5</v>
      </c>
      <c r="G67" s="56">
        <f>MATCH('App resp'!G67,Scale!$D$3:$D$7,)</f>
        <v>5</v>
      </c>
      <c r="H67" s="53">
        <f>MATCH('App resp'!H67,Scale!$E$3:$E$7,)</f>
        <v>5</v>
      </c>
      <c r="I67" s="53">
        <f>MATCH('App resp'!I67,Scale!$F$3:$F$7,)</f>
        <v>5</v>
      </c>
      <c r="J67" s="53">
        <f>MATCH('App resp'!J67,Scale!$P$3:$P$7,)</f>
        <v>2</v>
      </c>
      <c r="K67" s="53">
        <f>MATCH('App resp'!K67,Scale!$Q$3:$Q$7,)</f>
        <v>4</v>
      </c>
      <c r="L67" s="50">
        <f>MATCH('App resp'!L67,Scale!$G$3:$G$7,)</f>
        <v>5</v>
      </c>
      <c r="M67" s="50">
        <f>MATCH('App resp'!M67,Scale!$H$3:$H$7,)</f>
        <v>3</v>
      </c>
      <c r="N67" s="53">
        <f>MATCH('App resp'!N67,Scale!$I$3:$I$7,)</f>
        <v>4</v>
      </c>
      <c r="O67" s="50">
        <f>MATCH('App resp'!O67,Scale!$J$3:$J$7,)</f>
        <v>4</v>
      </c>
      <c r="P67" s="50">
        <f>MATCH('App resp'!P67,Scale!$K$3:$K$7,)</f>
        <v>5</v>
      </c>
      <c r="Q67" s="53">
        <f>MATCH('App resp'!Q67,Scale!$L$3:$L$7,)</f>
        <v>5</v>
      </c>
      <c r="R67" s="53">
        <f>MATCH('App resp'!R67,Scale!$M$3:$M$7,)</f>
        <v>5</v>
      </c>
      <c r="S67" s="53">
        <f>MATCH('App resp'!S67,Scale!$N$3:$N$7,)</f>
        <v>3</v>
      </c>
      <c r="T67" s="50">
        <f>MATCH('App resp'!T67,Scale!$O$3:$O$7,)</f>
        <v>1</v>
      </c>
      <c r="U67" s="53">
        <f>MATCH('App resp'!U67,Scale!$R$3:$R$7,)</f>
        <v>1</v>
      </c>
      <c r="V67" s="53">
        <f>MATCH('App resp'!V67,Scale!$S$3:$S$7,)</f>
        <v>1</v>
      </c>
      <c r="W67" s="53">
        <f>MATCH('App resp'!W67,Scale!$T$3:$T$7,)</f>
        <v>1</v>
      </c>
      <c r="X67" s="53">
        <f>MATCH('App resp'!X67,Scale!$U$3:$U$7,)</f>
        <v>5</v>
      </c>
      <c r="Y67" s="53">
        <f>MATCH('App resp'!Y67,Scale!$V$3:$V$7,)</f>
        <v>5</v>
      </c>
      <c r="Z67" s="53">
        <f>MATCH('App resp'!Z67,Scale!$W$3:$W$7,)</f>
        <v>1</v>
      </c>
      <c r="AA67" s="50">
        <f>MATCH('App resp'!AA67,Scale!$X$3:$X$7,)</f>
        <v>4</v>
      </c>
      <c r="AB67" s="53">
        <f>MATCH('App resp'!AB67,Scale!$Y$3:$Y$7,)</f>
        <v>1</v>
      </c>
      <c r="AC67" s="53">
        <f>MATCH('App resp'!AC67,Scale!$Z$3:$Z$7,)</f>
        <v>1</v>
      </c>
      <c r="AD67" s="53">
        <f>MATCH('App resp'!AD67,Scale!$AA$3:$AA$7,)</f>
        <v>3</v>
      </c>
      <c r="AE67" s="53">
        <f>MATCH('App resp'!AE67,Scale!$AJ$3:$AJ$7,)</f>
        <v>5</v>
      </c>
      <c r="AF67" s="53">
        <f>MATCH('App resp'!AF67,Scale!$AB$3:$AB$7,)</f>
        <v>4</v>
      </c>
      <c r="AG67" s="53">
        <f>MATCH('App resp'!AG67,Scale!$AC$3:$AC$7,)</f>
        <v>5</v>
      </c>
      <c r="AH67" s="53">
        <f>MATCH('App resp'!AH67,Scale!$AD$3:$AD$7,)</f>
        <v>5</v>
      </c>
      <c r="AI67" s="53">
        <f>MATCH('App resp'!AI67,Scale!$AE$3:$AE$7,)</f>
        <v>4</v>
      </c>
      <c r="AJ67" s="53">
        <f>MATCH('App resp'!AJ67,Scale!$AF$3:$AF$7,)</f>
        <v>5</v>
      </c>
      <c r="AK67" s="53">
        <f>MATCH('App resp'!AK67,Scale!$AG$3:$AG$7,)</f>
        <v>5</v>
      </c>
      <c r="AL67" s="53">
        <f>MATCH('App resp'!AL67,Scale!$AH$3:$AH$7,)</f>
        <v>5</v>
      </c>
      <c r="AM67" s="53">
        <f>MATCH('App resp'!AM67,Scale!$AI$3:$AI$7,)</f>
        <v>5</v>
      </c>
      <c r="AN67" s="57">
        <f t="shared" si="4"/>
        <v>100</v>
      </c>
      <c r="AO67" s="58">
        <f t="shared" si="5"/>
        <v>35</v>
      </c>
      <c r="AP67" s="40"/>
    </row>
    <row r="68" spans="1:42" s="49" customFormat="1" ht="112">
      <c r="A68" s="50" t="s">
        <v>889</v>
      </c>
      <c r="B68" s="51" t="s">
        <v>890</v>
      </c>
      <c r="C68" s="52" t="s">
        <v>264</v>
      </c>
      <c r="D68" s="50" t="s">
        <v>758</v>
      </c>
      <c r="E68" s="53">
        <f>MATCH('App resp'!E68,Scale!$B$3:$B$7,)</f>
        <v>3</v>
      </c>
      <c r="F68" s="53">
        <f>MATCH('App resp'!F68,Scale!$C$3:$C$7,)</f>
        <v>5</v>
      </c>
      <c r="G68" s="56">
        <f>MATCH('App resp'!G68,Scale!$D$3:$D$7,)</f>
        <v>4</v>
      </c>
      <c r="H68" s="53">
        <f>MATCH('App resp'!H68,Scale!$E$3:$E$7,)</f>
        <v>5</v>
      </c>
      <c r="I68" s="53">
        <f>MATCH('App resp'!I68,Scale!$F$3:$F$7,)</f>
        <v>5</v>
      </c>
      <c r="J68" s="53">
        <f>MATCH('App resp'!J68,Scale!$P$3:$P$7,)</f>
        <v>4</v>
      </c>
      <c r="K68" s="53">
        <f>MATCH('App resp'!K68,Scale!$Q$3:$Q$7,)</f>
        <v>3</v>
      </c>
      <c r="L68" s="50">
        <f>MATCH('App resp'!L68,Scale!$G$3:$G$7,)</f>
        <v>5</v>
      </c>
      <c r="M68" s="50">
        <f>MATCH('App resp'!M68,Scale!$H$3:$H$7,)</f>
        <v>3</v>
      </c>
      <c r="N68" s="53">
        <f>MATCH('App resp'!N68,Scale!$I$3:$I$7,)</f>
        <v>4</v>
      </c>
      <c r="O68" s="50">
        <f>MATCH('App resp'!O68,Scale!$J$3:$J$7,)</f>
        <v>4</v>
      </c>
      <c r="P68" s="50">
        <f>MATCH('App resp'!P68,Scale!$K$3:$K$7,)</f>
        <v>4</v>
      </c>
      <c r="Q68" s="53">
        <f>MATCH('App resp'!Q68,Scale!$L$3:$L$7,)</f>
        <v>5</v>
      </c>
      <c r="R68" s="53">
        <f>MATCH('App resp'!R68,Scale!$M$3:$M$7,)</f>
        <v>1</v>
      </c>
      <c r="S68" s="53">
        <f>MATCH('App resp'!S68,Scale!$N$3:$N$7,)</f>
        <v>4</v>
      </c>
      <c r="T68" s="50">
        <f>MATCH('App resp'!T68,Scale!$O$3:$O$7,)</f>
        <v>1</v>
      </c>
      <c r="U68" s="53">
        <f>MATCH('App resp'!U68,Scale!$R$3:$R$7,)</f>
        <v>1</v>
      </c>
      <c r="V68" s="53">
        <f>MATCH('App resp'!V68,Scale!$S$3:$S$7,)</f>
        <v>4</v>
      </c>
      <c r="W68" s="53">
        <f>MATCH('App resp'!W68,Scale!$T$3:$T$7,)</f>
        <v>1</v>
      </c>
      <c r="X68" s="53">
        <f>MATCH('App resp'!X68,Scale!$U$3:$U$7,)</f>
        <v>1</v>
      </c>
      <c r="Y68" s="53">
        <f>MATCH('App resp'!Y68,Scale!$V$3:$V$7,)</f>
        <v>5</v>
      </c>
      <c r="Z68" s="53">
        <f>MATCH('App resp'!Z68,Scale!$W$3:$W$7,)</f>
        <v>1</v>
      </c>
      <c r="AA68" s="50">
        <f>MATCH('App resp'!AA68,Scale!$X$3:$X$7,)</f>
        <v>4</v>
      </c>
      <c r="AB68" s="53">
        <f>MATCH('App resp'!AB68,Scale!$Y$3:$Y$7,)</f>
        <v>1</v>
      </c>
      <c r="AC68" s="53">
        <f>MATCH('App resp'!AC68,Scale!$Z$3:$Z$7,)</f>
        <v>1</v>
      </c>
      <c r="AD68" s="53">
        <f>MATCH('App resp'!AD68,Scale!$AA$3:$AA$7,)</f>
        <v>5</v>
      </c>
      <c r="AE68" s="53">
        <f>MATCH('App resp'!AE68,Scale!$AJ$3:$AJ$7,)</f>
        <v>5</v>
      </c>
      <c r="AF68" s="53">
        <f>MATCH('App resp'!AF68,Scale!$AB$3:$AB$7,)</f>
        <v>3</v>
      </c>
      <c r="AG68" s="53">
        <f>MATCH('App resp'!AG68,Scale!$AC$3:$AC$7,)</f>
        <v>5</v>
      </c>
      <c r="AH68" s="53">
        <f>MATCH('App resp'!AH68,Scale!$AD$3:$AD$7,)</f>
        <v>4</v>
      </c>
      <c r="AI68" s="53">
        <f>MATCH('App resp'!AI68,Scale!$AE$3:$AE$7,)</f>
        <v>1</v>
      </c>
      <c r="AJ68" s="53">
        <f>MATCH('App resp'!AJ68,Scale!$AF$3:$AF$7,)</f>
        <v>1</v>
      </c>
      <c r="AK68" s="53">
        <f>MATCH('App resp'!AK68,Scale!$AG$3:$AG$7,)</f>
        <v>4</v>
      </c>
      <c r="AL68" s="53">
        <f>MATCH('App resp'!AL68,Scale!$AH$3:$AH$7,)</f>
        <v>5</v>
      </c>
      <c r="AM68" s="53">
        <f>MATCH('App resp'!AM68,Scale!$AI$3:$AI$7,)</f>
        <v>5</v>
      </c>
      <c r="AN68" s="57">
        <f t="shared" si="4"/>
        <v>100</v>
      </c>
      <c r="AO68" s="58">
        <f t="shared" si="5"/>
        <v>35</v>
      </c>
      <c r="AP68" s="40"/>
    </row>
    <row r="69" spans="1:42" s="49" customFormat="1" ht="42">
      <c r="A69" s="50" t="s">
        <v>892</v>
      </c>
      <c r="B69" s="51" t="s">
        <v>896</v>
      </c>
      <c r="C69" s="52" t="s">
        <v>897</v>
      </c>
      <c r="D69" s="50" t="s">
        <v>759</v>
      </c>
      <c r="E69" s="53">
        <f>MATCH('App resp'!E69,Scale!$B$3:$B$7,)</f>
        <v>3</v>
      </c>
      <c r="F69" s="53">
        <f>MATCH('App resp'!F69,Scale!$C$3:$C$7,)</f>
        <v>3</v>
      </c>
      <c r="G69" s="56">
        <f>MATCH('App resp'!G69,Scale!$D$3:$D$7,)</f>
        <v>5</v>
      </c>
      <c r="H69" s="53">
        <f>MATCH('App resp'!H69,Scale!$E$3:$E$7,)</f>
        <v>5</v>
      </c>
      <c r="I69" s="53">
        <f>MATCH('App resp'!I69,Scale!$F$3:$F$7,)</f>
        <v>5</v>
      </c>
      <c r="J69" s="53">
        <f>MATCH('App resp'!J69,Scale!$P$3:$P$7,)</f>
        <v>4</v>
      </c>
      <c r="K69" s="53">
        <f>MATCH('App resp'!K69,Scale!$Q$3:$Q$7,)</f>
        <v>5</v>
      </c>
      <c r="L69" s="50">
        <f>MATCH('App resp'!L69,Scale!$G$3:$G$7,)</f>
        <v>1</v>
      </c>
      <c r="M69" s="50">
        <f>MATCH('App resp'!M69,Scale!$H$3:$H$7,)</f>
        <v>5</v>
      </c>
      <c r="N69" s="53">
        <f>MATCH('App resp'!N69,Scale!$I$3:$I$7,)</f>
        <v>3</v>
      </c>
      <c r="O69" s="50">
        <f>MATCH('App resp'!O69,Scale!$J$3:$J$7,)</f>
        <v>3</v>
      </c>
      <c r="P69" s="50">
        <f>MATCH('App resp'!P69,Scale!$K$3:$K$7,)</f>
        <v>5</v>
      </c>
      <c r="Q69" s="53">
        <f>MATCH('App resp'!Q69,Scale!$L$3:$L$7,)</f>
        <v>5</v>
      </c>
      <c r="R69" s="53">
        <f>MATCH('App resp'!R69,Scale!$M$3:$M$7,)</f>
        <v>1</v>
      </c>
      <c r="S69" s="53">
        <f>MATCH('App resp'!S69,Scale!$N$3:$N$7,)</f>
        <v>3</v>
      </c>
      <c r="T69" s="50">
        <f>MATCH('App resp'!T69,Scale!$O$3:$O$7,)</f>
        <v>1</v>
      </c>
      <c r="U69" s="53">
        <f>MATCH('App resp'!U69,Scale!$R$3:$R$7,)</f>
        <v>1</v>
      </c>
      <c r="V69" s="53">
        <f>MATCH('App resp'!V69,Scale!$S$3:$S$7,)</f>
        <v>2</v>
      </c>
      <c r="W69" s="53">
        <f>MATCH('App resp'!W69,Scale!$T$3:$T$7,)</f>
        <v>5</v>
      </c>
      <c r="X69" s="53">
        <f>MATCH('App resp'!X69,Scale!$U$3:$U$7,)</f>
        <v>5</v>
      </c>
      <c r="Y69" s="53">
        <f>MATCH('App resp'!Y69,Scale!$V$3:$V$7,)</f>
        <v>5</v>
      </c>
      <c r="Z69" s="53">
        <f>MATCH('App resp'!Z69,Scale!$W$3:$W$7,)</f>
        <v>1</v>
      </c>
      <c r="AA69" s="50">
        <f>MATCH('App resp'!AA69,Scale!$X$3:$X$7,)</f>
        <v>1</v>
      </c>
      <c r="AB69" s="53">
        <f>MATCH('App resp'!AB69,Scale!$Y$3:$Y$7,)</f>
        <v>1</v>
      </c>
      <c r="AC69" s="53">
        <f>MATCH('App resp'!AC69,Scale!$Z$3:$Z$7,)</f>
        <v>5</v>
      </c>
      <c r="AD69" s="53">
        <f>MATCH('App resp'!AD69,Scale!$AA$3:$AA$7,)</f>
        <v>1</v>
      </c>
      <c r="AE69" s="53">
        <f>MATCH('App resp'!AE69,Scale!$AJ$3:$AJ$7,)</f>
        <v>3</v>
      </c>
      <c r="AF69" s="53">
        <f>MATCH('App resp'!AF69,Scale!$AB$3:$AB$7,)</f>
        <v>5</v>
      </c>
      <c r="AG69" s="53">
        <f>MATCH('App resp'!AG69,Scale!$AC$3:$AC$7,)</f>
        <v>3</v>
      </c>
      <c r="AH69" s="53">
        <f>MATCH('App resp'!AH69,Scale!$AD$3:$AD$7,)</f>
        <v>4</v>
      </c>
      <c r="AI69" s="53">
        <f>MATCH('App resp'!AI69,Scale!$AE$3:$AE$7,)</f>
        <v>2</v>
      </c>
      <c r="AJ69" s="53">
        <f>MATCH('App resp'!AJ69,Scale!$AF$3:$AF$7,)</f>
        <v>5</v>
      </c>
      <c r="AK69" s="53">
        <f>MATCH('App resp'!AK69,Scale!$AG$3:$AG$7,)</f>
        <v>5</v>
      </c>
      <c r="AL69" s="53">
        <f>MATCH('App resp'!AL69,Scale!$AH$3:$AH$7,)</f>
        <v>4</v>
      </c>
      <c r="AM69" s="53">
        <f>MATCH('App resp'!AM69,Scale!$AI$3:$AI$7,)</f>
        <v>5</v>
      </c>
      <c r="AN69" s="57">
        <f t="shared" si="4"/>
        <v>100</v>
      </c>
      <c r="AO69" s="58">
        <f t="shared" si="5"/>
        <v>35</v>
      </c>
      <c r="AP69" s="40"/>
    </row>
    <row r="70" spans="1:42" s="49" customFormat="1" ht="42">
      <c r="A70" s="50" t="s">
        <v>902</v>
      </c>
      <c r="B70" s="51" t="s">
        <v>903</v>
      </c>
      <c r="C70" s="52" t="s">
        <v>897</v>
      </c>
      <c r="D70" s="50" t="s">
        <v>760</v>
      </c>
      <c r="E70" s="53">
        <f>MATCH('App resp'!E70,Scale!$B$3:$B$7,)</f>
        <v>3</v>
      </c>
      <c r="F70" s="53">
        <f>MATCH('App resp'!F70,Scale!$C$3:$C$7,)</f>
        <v>3</v>
      </c>
      <c r="G70" s="56">
        <f>MATCH('App resp'!G70,Scale!$D$3:$D$7,)</f>
        <v>5</v>
      </c>
      <c r="H70" s="53">
        <f>MATCH('App resp'!H70,Scale!$E$3:$E$7,)</f>
        <v>5</v>
      </c>
      <c r="I70" s="53">
        <f>MATCH('App resp'!I70,Scale!$F$3:$F$7,)</f>
        <v>5</v>
      </c>
      <c r="J70" s="53">
        <f>MATCH('App resp'!J70,Scale!$P$3:$P$7,)</f>
        <v>3</v>
      </c>
      <c r="K70" s="53">
        <f>MATCH('App resp'!K70,Scale!$Q$3:$Q$7,)</f>
        <v>3</v>
      </c>
      <c r="L70" s="50">
        <f>MATCH('App resp'!L70,Scale!$G$3:$G$7,)</f>
        <v>1</v>
      </c>
      <c r="M70" s="50">
        <f>MATCH('App resp'!M70,Scale!$H$3:$H$7,)</f>
        <v>5</v>
      </c>
      <c r="N70" s="53">
        <f>MATCH('App resp'!N70,Scale!$I$3:$I$7,)</f>
        <v>4</v>
      </c>
      <c r="O70" s="50">
        <f>MATCH('App resp'!O70,Scale!$J$3:$J$7,)</f>
        <v>3</v>
      </c>
      <c r="P70" s="50">
        <f>MATCH('App resp'!P70,Scale!$K$3:$K$7,)</f>
        <v>3</v>
      </c>
      <c r="Q70" s="53">
        <f>MATCH('App resp'!Q70,Scale!$L$3:$L$7,)</f>
        <v>5</v>
      </c>
      <c r="R70" s="53">
        <f>MATCH('App resp'!R70,Scale!$M$3:$M$7,)</f>
        <v>3</v>
      </c>
      <c r="S70" s="53">
        <f>MATCH('App resp'!S70,Scale!$N$3:$N$7,)</f>
        <v>4</v>
      </c>
      <c r="T70" s="50">
        <f>MATCH('App resp'!T70,Scale!$O$3:$O$7,)</f>
        <v>1</v>
      </c>
      <c r="U70" s="53">
        <f>MATCH('App resp'!U70,Scale!$R$3:$R$7,)</f>
        <v>1</v>
      </c>
      <c r="V70" s="53">
        <f>MATCH('App resp'!V70,Scale!$S$3:$S$7,)</f>
        <v>2</v>
      </c>
      <c r="W70" s="53">
        <f>MATCH('App resp'!W70,Scale!$T$3:$T$7,)</f>
        <v>4</v>
      </c>
      <c r="X70" s="53">
        <f>MATCH('App resp'!X70,Scale!$U$3:$U$7,)</f>
        <v>5</v>
      </c>
      <c r="Y70" s="53">
        <f>MATCH('App resp'!Y70,Scale!$V$3:$V$7,)</f>
        <v>5</v>
      </c>
      <c r="Z70" s="53">
        <f>MATCH('App resp'!Z70,Scale!$W$3:$W$7,)</f>
        <v>1</v>
      </c>
      <c r="AA70" s="50">
        <f>MATCH('App resp'!AA70,Scale!$X$3:$X$7,)</f>
        <v>2</v>
      </c>
      <c r="AB70" s="53">
        <f>MATCH('App resp'!AB70,Scale!$Y$3:$Y$7,)</f>
        <v>1</v>
      </c>
      <c r="AC70" s="53">
        <f>MATCH('App resp'!AC70,Scale!$Z$3:$Z$7,)</f>
        <v>5</v>
      </c>
      <c r="AD70" s="53">
        <f>MATCH('App resp'!AD70,Scale!$AA$3:$AA$7,)</f>
        <v>5</v>
      </c>
      <c r="AE70" s="53">
        <f>MATCH('App resp'!AE70,Scale!$AJ$3:$AJ$7,)</f>
        <v>2</v>
      </c>
      <c r="AF70" s="53">
        <f>MATCH('App resp'!AF70,Scale!$AB$3:$AB$7,)</f>
        <v>4</v>
      </c>
      <c r="AG70" s="53">
        <f>MATCH('App resp'!AG70,Scale!$AC$3:$AC$7,)</f>
        <v>5</v>
      </c>
      <c r="AH70" s="53">
        <f>MATCH('App resp'!AH70,Scale!$AD$3:$AD$7,)</f>
        <v>4</v>
      </c>
      <c r="AI70" s="53">
        <f>MATCH('App resp'!AI70,Scale!$AE$3:$AE$7,)</f>
        <v>2</v>
      </c>
      <c r="AJ70" s="53">
        <f>MATCH('App resp'!AJ70,Scale!$AF$3:$AF$7,)</f>
        <v>5</v>
      </c>
      <c r="AK70" s="53">
        <f>MATCH('App resp'!AK70,Scale!$AG$3:$AG$7,)</f>
        <v>5</v>
      </c>
      <c r="AL70" s="53">
        <f>MATCH('App resp'!AL70,Scale!$AH$3:$AH$7,)</f>
        <v>5</v>
      </c>
      <c r="AM70" s="53">
        <f>MATCH('App resp'!AM70,Scale!$AI$3:$AI$7,)</f>
        <v>5</v>
      </c>
      <c r="AN70" s="57">
        <f t="shared" si="4"/>
        <v>100</v>
      </c>
      <c r="AO70" s="58">
        <f t="shared" si="5"/>
        <v>35</v>
      </c>
      <c r="AP70" s="40"/>
    </row>
    <row r="71" spans="1:42" s="49" customFormat="1" ht="28">
      <c r="A71" s="50" t="s">
        <v>894</v>
      </c>
      <c r="B71" s="51" t="s">
        <v>898</v>
      </c>
      <c r="C71" s="52" t="s">
        <v>897</v>
      </c>
      <c r="D71" s="50" t="s">
        <v>761</v>
      </c>
      <c r="E71" s="53">
        <f>MATCH('App resp'!E71,Scale!$B$3:$B$7,)</f>
        <v>3</v>
      </c>
      <c r="F71" s="53">
        <f>MATCH('App resp'!F71,Scale!$C$3:$C$7,)</f>
        <v>5</v>
      </c>
      <c r="G71" s="56">
        <f>MATCH('App resp'!G71,Scale!$D$3:$D$7,)</f>
        <v>5</v>
      </c>
      <c r="H71" s="53">
        <f>MATCH('App resp'!H71,Scale!$E$3:$E$7,)</f>
        <v>5</v>
      </c>
      <c r="I71" s="53">
        <f>MATCH('App resp'!I71,Scale!$F$3:$F$7,)</f>
        <v>3</v>
      </c>
      <c r="J71" s="53">
        <f>MATCH('App resp'!J71,Scale!$P$3:$P$7,)</f>
        <v>1</v>
      </c>
      <c r="K71" s="53">
        <f>MATCH('App resp'!K71,Scale!$Q$3:$Q$7,)</f>
        <v>1</v>
      </c>
      <c r="L71" s="50">
        <f>MATCH('App resp'!L71,Scale!$G$3:$G$7,)</f>
        <v>1</v>
      </c>
      <c r="M71" s="50">
        <f>MATCH('App resp'!M71,Scale!$H$3:$H$7,)</f>
        <v>5</v>
      </c>
      <c r="N71" s="53">
        <f>MATCH('App resp'!N71,Scale!$I$3:$I$7,)</f>
        <v>4</v>
      </c>
      <c r="O71" s="50">
        <f>MATCH('App resp'!O71,Scale!$J$3:$J$7,)</f>
        <v>3</v>
      </c>
      <c r="P71" s="50">
        <f>MATCH('App resp'!P71,Scale!$K$3:$K$7,)</f>
        <v>3</v>
      </c>
      <c r="Q71" s="53">
        <f>MATCH('App resp'!Q71,Scale!$L$3:$L$7,)</f>
        <v>5</v>
      </c>
      <c r="R71" s="53">
        <f>MATCH('App resp'!R71,Scale!$M$3:$M$7,)</f>
        <v>1</v>
      </c>
      <c r="S71" s="53">
        <f>MATCH('App resp'!S71,Scale!$N$3:$N$7,)</f>
        <v>3</v>
      </c>
      <c r="T71" s="50">
        <f>MATCH('App resp'!T71,Scale!$O$3:$O$7,)</f>
        <v>1</v>
      </c>
      <c r="U71" s="53">
        <f>MATCH('App resp'!U71,Scale!$R$3:$R$7,)</f>
        <v>5</v>
      </c>
      <c r="V71" s="53">
        <f>MATCH('App resp'!V71,Scale!$S$3:$S$7,)</f>
        <v>5</v>
      </c>
      <c r="W71" s="53">
        <f>MATCH('App resp'!W71,Scale!$T$3:$T$7,)</f>
        <v>4</v>
      </c>
      <c r="X71" s="53">
        <f>MATCH('App resp'!X71,Scale!$U$3:$U$7,)</f>
        <v>5</v>
      </c>
      <c r="Y71" s="53">
        <f>MATCH('App resp'!Y71,Scale!$V$3:$V$7,)</f>
        <v>5</v>
      </c>
      <c r="Z71" s="53">
        <f>MATCH('App resp'!Z71,Scale!$W$3:$W$7,)</f>
        <v>1</v>
      </c>
      <c r="AA71" s="50">
        <f>MATCH('App resp'!AA71,Scale!$X$3:$X$7,)</f>
        <v>2</v>
      </c>
      <c r="AB71" s="53">
        <f>MATCH('App resp'!AB71,Scale!$Y$3:$Y$7,)</f>
        <v>1</v>
      </c>
      <c r="AC71" s="53">
        <f>MATCH('App resp'!AC71,Scale!$Z$3:$Z$7,)</f>
        <v>1</v>
      </c>
      <c r="AD71" s="53">
        <f>MATCH('App resp'!AD71,Scale!$AA$3:$AA$7,)</f>
        <v>5</v>
      </c>
      <c r="AE71" s="53">
        <f>MATCH('App resp'!AE71,Scale!$AJ$3:$AJ$7,)</f>
        <v>4</v>
      </c>
      <c r="AF71" s="53">
        <f>MATCH('App resp'!AF71,Scale!$AB$3:$AB$7,)</f>
        <v>5</v>
      </c>
      <c r="AG71" s="53">
        <f>MATCH('App resp'!AG71,Scale!$AC$3:$AC$7,)</f>
        <v>3</v>
      </c>
      <c r="AH71" s="53">
        <f>MATCH('App resp'!AH71,Scale!$AD$3:$AD$7,)</f>
        <v>5</v>
      </c>
      <c r="AI71" s="53">
        <f>MATCH('App resp'!AI71,Scale!$AE$3:$AE$7,)</f>
        <v>1</v>
      </c>
      <c r="AJ71" s="53">
        <f>MATCH('App resp'!AJ71,Scale!$AF$3:$AF$7,)</f>
        <v>5</v>
      </c>
      <c r="AK71" s="53">
        <f>MATCH('App resp'!AK71,Scale!$AG$3:$AG$7,)</f>
        <v>5</v>
      </c>
      <c r="AL71" s="53">
        <f>MATCH('App resp'!AL71,Scale!$AH$3:$AH$7,)</f>
        <v>5</v>
      </c>
      <c r="AM71" s="53">
        <f>MATCH('App resp'!AM71,Scale!$AI$3:$AI$7,)</f>
        <v>5</v>
      </c>
      <c r="AN71" s="57">
        <f t="shared" si="4"/>
        <v>100</v>
      </c>
      <c r="AO71" s="58">
        <f t="shared" si="5"/>
        <v>35</v>
      </c>
      <c r="AP71" s="40"/>
    </row>
    <row r="72" spans="1:42" s="49" customFormat="1" ht="70">
      <c r="A72" s="50" t="s">
        <v>895</v>
      </c>
      <c r="B72" s="51" t="s">
        <v>899</v>
      </c>
      <c r="C72" s="52" t="s">
        <v>897</v>
      </c>
      <c r="D72" s="50" t="s">
        <v>762</v>
      </c>
      <c r="E72" s="53">
        <f>MATCH('App resp'!E72,Scale!$B$3:$B$7,)</f>
        <v>3</v>
      </c>
      <c r="F72" s="53">
        <f>MATCH('App resp'!F72,Scale!$C$3:$C$7,)</f>
        <v>5</v>
      </c>
      <c r="G72" s="56">
        <f>MATCH('App resp'!G72,Scale!$D$3:$D$7,)</f>
        <v>5</v>
      </c>
      <c r="H72" s="53">
        <f>MATCH('App resp'!H72,Scale!$E$3:$E$7,)</f>
        <v>5</v>
      </c>
      <c r="I72" s="53">
        <f>MATCH('App resp'!I72,Scale!$F$3:$F$7,)</f>
        <v>5</v>
      </c>
      <c r="J72" s="53">
        <f>MATCH('App resp'!J72,Scale!$P$3:$P$7,)</f>
        <v>1</v>
      </c>
      <c r="K72" s="53">
        <f>MATCH('App resp'!K72,Scale!$Q$3:$Q$7,)</f>
        <v>1</v>
      </c>
      <c r="L72" s="50">
        <f>MATCH('App resp'!L72,Scale!$G$3:$G$7,)</f>
        <v>1</v>
      </c>
      <c r="M72" s="50">
        <f>MATCH('App resp'!M72,Scale!$H$3:$H$7,)</f>
        <v>5</v>
      </c>
      <c r="N72" s="53">
        <f>MATCH('App resp'!N72,Scale!$I$3:$I$7,)</f>
        <v>4</v>
      </c>
      <c r="O72" s="50">
        <f>MATCH('App resp'!O72,Scale!$J$3:$J$7,)</f>
        <v>4</v>
      </c>
      <c r="P72" s="50">
        <f>MATCH('App resp'!P72,Scale!$K$3:$K$7,)</f>
        <v>4</v>
      </c>
      <c r="Q72" s="53">
        <f>MATCH('App resp'!Q72,Scale!$L$3:$L$7,)</f>
        <v>5</v>
      </c>
      <c r="R72" s="53">
        <f>MATCH('App resp'!R72,Scale!$M$3:$M$7,)</f>
        <v>5</v>
      </c>
      <c r="S72" s="53">
        <f>MATCH('App resp'!S72,Scale!$N$3:$N$7,)</f>
        <v>4</v>
      </c>
      <c r="T72" s="50">
        <f>MATCH('App resp'!T72,Scale!$O$3:$O$7,)</f>
        <v>1</v>
      </c>
      <c r="U72" s="53">
        <f>MATCH('App resp'!U72,Scale!$R$3:$R$7,)</f>
        <v>5</v>
      </c>
      <c r="V72" s="53">
        <f>MATCH('App resp'!V72,Scale!$S$3:$S$7,)</f>
        <v>5</v>
      </c>
      <c r="W72" s="53">
        <f>MATCH('App resp'!W72,Scale!$T$3:$T$7,)</f>
        <v>4</v>
      </c>
      <c r="X72" s="53">
        <f>MATCH('App resp'!X72,Scale!$U$3:$U$7,)</f>
        <v>5</v>
      </c>
      <c r="Y72" s="53">
        <f>MATCH('App resp'!Y72,Scale!$V$3:$V$7,)</f>
        <v>5</v>
      </c>
      <c r="Z72" s="53">
        <f>MATCH('App resp'!Z72,Scale!$W$3:$W$7,)</f>
        <v>2</v>
      </c>
      <c r="AA72" s="50">
        <f>MATCH('App resp'!AA72,Scale!$X$3:$X$7,)</f>
        <v>2</v>
      </c>
      <c r="AB72" s="53">
        <f>MATCH('App resp'!AB72,Scale!$Y$3:$Y$7,)</f>
        <v>1</v>
      </c>
      <c r="AC72" s="53">
        <f>MATCH('App resp'!AC72,Scale!$Z$3:$Z$7,)</f>
        <v>1</v>
      </c>
      <c r="AD72" s="53">
        <f>MATCH('App resp'!AD72,Scale!$AA$3:$AA$7,)</f>
        <v>1</v>
      </c>
      <c r="AE72" s="53">
        <f>MATCH('App resp'!AE72,Scale!$AJ$3:$AJ$7,)</f>
        <v>3</v>
      </c>
      <c r="AF72" s="53">
        <f>MATCH('App resp'!AF72,Scale!$AB$3:$AB$7,)</f>
        <v>4</v>
      </c>
      <c r="AG72" s="53">
        <f>MATCH('App resp'!AG72,Scale!$AC$3:$AC$7,)</f>
        <v>5</v>
      </c>
      <c r="AH72" s="53">
        <f>MATCH('App resp'!AH72,Scale!$AD$3:$AD$7,)</f>
        <v>4</v>
      </c>
      <c r="AI72" s="53">
        <f>MATCH('App resp'!AI72,Scale!$AE$3:$AE$7,)</f>
        <v>1</v>
      </c>
      <c r="AJ72" s="53">
        <f>MATCH('App resp'!AJ72,Scale!$AF$3:$AF$7,)</f>
        <v>5</v>
      </c>
      <c r="AK72" s="53">
        <f>MATCH('App resp'!AK72,Scale!$AG$3:$AG$7,)</f>
        <v>5</v>
      </c>
      <c r="AL72" s="53">
        <f>MATCH('App resp'!AL72,Scale!$AH$3:$AH$7,)</f>
        <v>5</v>
      </c>
      <c r="AM72" s="53">
        <f>MATCH('App resp'!AM72,Scale!$AI$3:$AI$7,)</f>
        <v>5</v>
      </c>
      <c r="AN72" s="57">
        <f t="shared" si="4"/>
        <v>100</v>
      </c>
      <c r="AO72" s="58">
        <f t="shared" si="5"/>
        <v>35</v>
      </c>
      <c r="AP72" s="40"/>
    </row>
    <row r="73" spans="1:42" s="49" customFormat="1" ht="98">
      <c r="A73" s="50" t="s">
        <v>905</v>
      </c>
      <c r="B73" s="51" t="s">
        <v>908</v>
      </c>
      <c r="C73" s="52" t="s">
        <v>897</v>
      </c>
      <c r="D73" s="50" t="s">
        <v>763</v>
      </c>
      <c r="E73" s="53">
        <f>MATCH('App resp'!E73,Scale!$B$3:$B$7,)</f>
        <v>3</v>
      </c>
      <c r="F73" s="53">
        <f>MATCH('App resp'!F73,Scale!$C$3:$C$7,)</f>
        <v>3</v>
      </c>
      <c r="G73" s="56">
        <f>MATCH('App resp'!G73,Scale!$D$3:$D$7,)</f>
        <v>3</v>
      </c>
      <c r="H73" s="53">
        <f>MATCH('App resp'!H73,Scale!$E$3:$E$7,)</f>
        <v>5</v>
      </c>
      <c r="I73" s="53">
        <f>MATCH('App resp'!I73,Scale!$F$3:$F$7,)</f>
        <v>4</v>
      </c>
      <c r="J73" s="53">
        <f>MATCH('App resp'!J73,Scale!$P$3:$P$7,)</f>
        <v>1</v>
      </c>
      <c r="K73" s="53">
        <f>MATCH('App resp'!K73,Scale!$Q$3:$Q$7,)</f>
        <v>1</v>
      </c>
      <c r="L73" s="50">
        <f>MATCH('App resp'!L73,Scale!$G$3:$G$7,)</f>
        <v>1</v>
      </c>
      <c r="M73" s="50">
        <f>MATCH('App resp'!M73,Scale!$H$3:$H$7,)</f>
        <v>5</v>
      </c>
      <c r="N73" s="53">
        <f>MATCH('App resp'!N73,Scale!$I$3:$I$7,)</f>
        <v>3</v>
      </c>
      <c r="O73" s="50">
        <f>MATCH('App resp'!O73,Scale!$J$3:$J$7,)</f>
        <v>4</v>
      </c>
      <c r="P73" s="50">
        <f>MATCH('App resp'!P73,Scale!$K$3:$K$7,)</f>
        <v>4</v>
      </c>
      <c r="Q73" s="53">
        <f>MATCH('App resp'!Q73,Scale!$L$3:$L$7,)</f>
        <v>5</v>
      </c>
      <c r="R73" s="53">
        <f>MATCH('App resp'!R73,Scale!$M$3:$M$7,)</f>
        <v>5</v>
      </c>
      <c r="S73" s="53">
        <f>MATCH('App resp'!S73,Scale!$N$3:$N$7,)</f>
        <v>4</v>
      </c>
      <c r="T73" s="50">
        <f>MATCH('App resp'!T73,Scale!$O$3:$O$7,)</f>
        <v>1</v>
      </c>
      <c r="U73" s="53">
        <f>MATCH('App resp'!U73,Scale!$R$3:$R$7,)</f>
        <v>5</v>
      </c>
      <c r="V73" s="53">
        <f>MATCH('App resp'!V73,Scale!$S$3:$S$7,)</f>
        <v>2</v>
      </c>
      <c r="W73" s="53">
        <f>MATCH('App resp'!W73,Scale!$T$3:$T$7,)</f>
        <v>2</v>
      </c>
      <c r="X73" s="53">
        <f>MATCH('App resp'!X73,Scale!$U$3:$U$7,)</f>
        <v>5</v>
      </c>
      <c r="Y73" s="53">
        <f>MATCH('App resp'!Y73,Scale!$V$3:$V$7,)</f>
        <v>5</v>
      </c>
      <c r="Z73" s="53">
        <f>MATCH('App resp'!Z73,Scale!$W$3:$W$7,)</f>
        <v>2</v>
      </c>
      <c r="AA73" s="50">
        <f>MATCH('App resp'!AA73,Scale!$X$3:$X$7,)</f>
        <v>2</v>
      </c>
      <c r="AB73" s="53">
        <f>MATCH('App resp'!AB73,Scale!$Y$3:$Y$7,)</f>
        <v>2</v>
      </c>
      <c r="AC73" s="53">
        <f>MATCH('App resp'!AC73,Scale!$Z$3:$Z$7,)</f>
        <v>1</v>
      </c>
      <c r="AD73" s="53">
        <f>MATCH('App resp'!AD73,Scale!$AA$3:$AA$7,)</f>
        <v>1</v>
      </c>
      <c r="AE73" s="53">
        <f>MATCH('App resp'!AE73,Scale!$AJ$3:$AJ$7,)</f>
        <v>5</v>
      </c>
      <c r="AF73" s="53">
        <f>MATCH('App resp'!AF73,Scale!$AB$3:$AB$7,)</f>
        <v>4</v>
      </c>
      <c r="AG73" s="53">
        <f>MATCH('App resp'!AG73,Scale!$AC$3:$AC$7,)</f>
        <v>3</v>
      </c>
      <c r="AH73" s="53">
        <f>MATCH('App resp'!AH73,Scale!$AD$3:$AD$7,)</f>
        <v>5</v>
      </c>
      <c r="AI73" s="53">
        <f>MATCH('App resp'!AI73,Scale!$AE$3:$AE$7,)</f>
        <v>1</v>
      </c>
      <c r="AJ73" s="53">
        <f>MATCH('App resp'!AJ73,Scale!$AF$3:$AF$7,)</f>
        <v>1</v>
      </c>
      <c r="AK73" s="53">
        <f>MATCH('App resp'!AK73,Scale!$AG$3:$AG$7,)</f>
        <v>5</v>
      </c>
      <c r="AL73" s="53">
        <f>MATCH('App resp'!AL73,Scale!$AH$3:$AH$7,)</f>
        <v>5</v>
      </c>
      <c r="AM73" s="53">
        <f>MATCH('App resp'!AM73,Scale!$AI$3:$AI$7,)</f>
        <v>5</v>
      </c>
      <c r="AN73" s="57">
        <f t="shared" si="4"/>
        <v>100</v>
      </c>
      <c r="AO73" s="58">
        <f t="shared" si="5"/>
        <v>35</v>
      </c>
      <c r="AP73" s="40"/>
    </row>
    <row r="74" spans="1:42" s="49" customFormat="1" ht="28">
      <c r="A74" s="50" t="s">
        <v>906</v>
      </c>
      <c r="B74" s="51" t="s">
        <v>909</v>
      </c>
      <c r="C74" s="52" t="s">
        <v>897</v>
      </c>
      <c r="D74" s="50" t="s">
        <v>764</v>
      </c>
      <c r="E74" s="53">
        <f>MATCH('App resp'!E74,Scale!$B$3:$B$7,)</f>
        <v>3</v>
      </c>
      <c r="F74" s="53">
        <f>MATCH('App resp'!F74,Scale!$C$3:$C$7,)</f>
        <v>3</v>
      </c>
      <c r="G74" s="56">
        <f>MATCH('App resp'!G74,Scale!$D$3:$D$7,)</f>
        <v>5</v>
      </c>
      <c r="H74" s="53">
        <f>MATCH('App resp'!H74,Scale!$E$3:$E$7,)</f>
        <v>5</v>
      </c>
      <c r="I74" s="53">
        <f>MATCH('App resp'!I74,Scale!$F$3:$F$7,)</f>
        <v>5</v>
      </c>
      <c r="J74" s="53">
        <f>MATCH('App resp'!J74,Scale!$P$3:$P$7,)</f>
        <v>5</v>
      </c>
      <c r="K74" s="53">
        <f>MATCH('App resp'!K74,Scale!$Q$3:$Q$7,)</f>
        <v>5</v>
      </c>
      <c r="L74" s="50">
        <f>MATCH('App resp'!L74,Scale!$G$3:$G$7,)</f>
        <v>5</v>
      </c>
      <c r="M74" s="50">
        <f>MATCH('App resp'!M74,Scale!$H$3:$H$7,)</f>
        <v>5</v>
      </c>
      <c r="N74" s="53">
        <f>MATCH('App resp'!N74,Scale!$I$3:$I$7,)</f>
        <v>3</v>
      </c>
      <c r="O74" s="50">
        <f>MATCH('App resp'!O74,Scale!$J$3:$J$7,)</f>
        <v>4</v>
      </c>
      <c r="P74" s="50">
        <f>MATCH('App resp'!P74,Scale!$K$3:$K$7,)</f>
        <v>5</v>
      </c>
      <c r="Q74" s="53">
        <f>MATCH('App resp'!Q74,Scale!$L$3:$L$7,)</f>
        <v>5</v>
      </c>
      <c r="R74" s="53">
        <f>MATCH('App resp'!R74,Scale!$M$3:$M$7,)</f>
        <v>5</v>
      </c>
      <c r="S74" s="53">
        <f>MATCH('App resp'!S74,Scale!$N$3:$N$7,)</f>
        <v>4</v>
      </c>
      <c r="T74" s="50">
        <f>MATCH('App resp'!T74,Scale!$O$3:$O$7,)</f>
        <v>1</v>
      </c>
      <c r="U74" s="53">
        <f>MATCH('App resp'!U74,Scale!$R$3:$R$7,)</f>
        <v>1</v>
      </c>
      <c r="V74" s="53">
        <f>MATCH('App resp'!V74,Scale!$S$3:$S$7,)</f>
        <v>5</v>
      </c>
      <c r="W74" s="53">
        <f>MATCH('App resp'!W74,Scale!$T$3:$T$7,)</f>
        <v>4</v>
      </c>
      <c r="X74" s="53">
        <f>MATCH('App resp'!X74,Scale!$U$3:$U$7,)</f>
        <v>5</v>
      </c>
      <c r="Y74" s="53">
        <f>MATCH('App resp'!Y74,Scale!$V$3:$V$7,)</f>
        <v>5</v>
      </c>
      <c r="Z74" s="53">
        <f>MATCH('App resp'!Z74,Scale!$W$3:$W$7,)</f>
        <v>1</v>
      </c>
      <c r="AA74" s="50">
        <f>MATCH('App resp'!AA74,Scale!$X$3:$X$7,)</f>
        <v>2</v>
      </c>
      <c r="AB74" s="53">
        <f>MATCH('App resp'!AB74,Scale!$Y$3:$Y$7,)</f>
        <v>5</v>
      </c>
      <c r="AC74" s="53">
        <f>MATCH('App resp'!AC74,Scale!$Z$3:$Z$7,)</f>
        <v>1</v>
      </c>
      <c r="AD74" s="53">
        <f>MATCH('App resp'!AD74,Scale!$AA$3:$AA$7,)</f>
        <v>1</v>
      </c>
      <c r="AE74" s="53">
        <f>MATCH('App resp'!AE74,Scale!$AJ$3:$AJ$7,)</f>
        <v>3</v>
      </c>
      <c r="AF74" s="53">
        <f>MATCH('App resp'!AF74,Scale!$AB$3:$AB$7,)</f>
        <v>4</v>
      </c>
      <c r="AG74" s="53">
        <f>MATCH('App resp'!AG74,Scale!$AC$3:$AC$7,)</f>
        <v>3</v>
      </c>
      <c r="AH74" s="53">
        <f>MATCH('App resp'!AH74,Scale!$AD$3:$AD$7,)</f>
        <v>5</v>
      </c>
      <c r="AI74" s="53">
        <f>MATCH('App resp'!AI74,Scale!$AE$3:$AE$7,)</f>
        <v>1</v>
      </c>
      <c r="AJ74" s="53">
        <f>MATCH('App resp'!AJ74,Scale!$AF$3:$AF$7,)</f>
        <v>1</v>
      </c>
      <c r="AK74" s="53">
        <f>MATCH('App resp'!AK74,Scale!$AG$3:$AG$7,)</f>
        <v>5</v>
      </c>
      <c r="AL74" s="53">
        <f>MATCH('App resp'!AL74,Scale!$AH$3:$AH$7,)</f>
        <v>5</v>
      </c>
      <c r="AM74" s="53">
        <f>MATCH('App resp'!AM74,Scale!$AI$3:$AI$7,)</f>
        <v>2</v>
      </c>
      <c r="AN74" s="57">
        <f t="shared" si="4"/>
        <v>100</v>
      </c>
      <c r="AO74" s="58">
        <f t="shared" si="5"/>
        <v>35</v>
      </c>
      <c r="AP74" s="40"/>
    </row>
    <row r="75" spans="1:42" s="49" customFormat="1" ht="56">
      <c r="A75" s="50" t="s">
        <v>907</v>
      </c>
      <c r="B75" s="51" t="s">
        <v>910</v>
      </c>
      <c r="C75" s="52" t="s">
        <v>897</v>
      </c>
      <c r="D75" s="50" t="s">
        <v>765</v>
      </c>
      <c r="E75" s="53">
        <f>MATCH('App resp'!E75,Scale!$B$3:$B$7,)</f>
        <v>3</v>
      </c>
      <c r="F75" s="53">
        <f>MATCH('App resp'!F75,Scale!$C$3:$C$7,)</f>
        <v>3</v>
      </c>
      <c r="G75" s="56">
        <f>MATCH('App resp'!G75,Scale!$D$3:$D$7,)</f>
        <v>4</v>
      </c>
      <c r="H75" s="53">
        <f>MATCH('App resp'!H75,Scale!$E$3:$E$7,)</f>
        <v>5</v>
      </c>
      <c r="I75" s="53">
        <f>MATCH('App resp'!I75,Scale!$F$3:$F$7,)</f>
        <v>5</v>
      </c>
      <c r="J75" s="53">
        <f>MATCH('App resp'!J75,Scale!$P$3:$P$7,)</f>
        <v>5</v>
      </c>
      <c r="K75" s="53">
        <f>MATCH('App resp'!K75,Scale!$Q$3:$Q$7,)</f>
        <v>5</v>
      </c>
      <c r="L75" s="50">
        <f>MATCH('App resp'!L75,Scale!$G$3:$G$7,)</f>
        <v>5</v>
      </c>
      <c r="M75" s="50">
        <f>MATCH('App resp'!M75,Scale!$H$3:$H$7,)</f>
        <v>5</v>
      </c>
      <c r="N75" s="53">
        <f>MATCH('App resp'!N75,Scale!$I$3:$I$7,)</f>
        <v>4</v>
      </c>
      <c r="O75" s="50">
        <f>MATCH('App resp'!O75,Scale!$J$3:$J$7,)</f>
        <v>4</v>
      </c>
      <c r="P75" s="50">
        <f>MATCH('App resp'!P75,Scale!$K$3:$K$7,)</f>
        <v>5</v>
      </c>
      <c r="Q75" s="53">
        <f>MATCH('App resp'!Q75,Scale!$L$3:$L$7,)</f>
        <v>5</v>
      </c>
      <c r="R75" s="53">
        <f>MATCH('App resp'!R75,Scale!$M$3:$M$7,)</f>
        <v>1</v>
      </c>
      <c r="S75" s="53">
        <f>MATCH('App resp'!S75,Scale!$N$3:$N$7,)</f>
        <v>1</v>
      </c>
      <c r="T75" s="50">
        <f>MATCH('App resp'!T75,Scale!$O$3:$O$7,)</f>
        <v>1</v>
      </c>
      <c r="U75" s="53">
        <f>MATCH('App resp'!U75,Scale!$R$3:$R$7,)</f>
        <v>1</v>
      </c>
      <c r="V75" s="53">
        <f>MATCH('App resp'!V75,Scale!$S$3:$S$7,)</f>
        <v>1</v>
      </c>
      <c r="W75" s="53">
        <f>MATCH('App resp'!W75,Scale!$T$3:$T$7,)</f>
        <v>4</v>
      </c>
      <c r="X75" s="53">
        <f>MATCH('App resp'!X75,Scale!$U$3:$U$7,)</f>
        <v>5</v>
      </c>
      <c r="Y75" s="53">
        <f>MATCH('App resp'!Y75,Scale!$V$3:$V$7,)</f>
        <v>5</v>
      </c>
      <c r="Z75" s="53">
        <f>MATCH('App resp'!Z75,Scale!$W$3:$W$7,)</f>
        <v>1</v>
      </c>
      <c r="AA75" s="50">
        <f>MATCH('App resp'!AA75,Scale!$X$3:$X$7,)</f>
        <v>2</v>
      </c>
      <c r="AB75" s="53">
        <f>MATCH('App resp'!AB75,Scale!$Y$3:$Y$7,)</f>
        <v>5</v>
      </c>
      <c r="AC75" s="53">
        <f>MATCH('App resp'!AC75,Scale!$Z$3:$Z$7,)</f>
        <v>5</v>
      </c>
      <c r="AD75" s="53">
        <f>MATCH('App resp'!AD75,Scale!$AA$3:$AA$7,)</f>
        <v>5</v>
      </c>
      <c r="AE75" s="53">
        <f>MATCH('App resp'!AE75,Scale!$AJ$3:$AJ$7,)</f>
        <v>3</v>
      </c>
      <c r="AF75" s="53">
        <f>MATCH('App resp'!AF75,Scale!$AB$3:$AB$7,)</f>
        <v>5</v>
      </c>
      <c r="AG75" s="53">
        <f>MATCH('App resp'!AG75,Scale!$AC$3:$AC$7,)</f>
        <v>5</v>
      </c>
      <c r="AH75" s="53">
        <f>MATCH('App resp'!AH75,Scale!$AD$3:$AD$7,)</f>
        <v>4</v>
      </c>
      <c r="AI75" s="53">
        <f>MATCH('App resp'!AI75,Scale!$AE$3:$AE$7,)</f>
        <v>4</v>
      </c>
      <c r="AJ75" s="53">
        <f>MATCH('App resp'!AJ75,Scale!$AF$3:$AF$7,)</f>
        <v>1</v>
      </c>
      <c r="AK75" s="53">
        <f>MATCH('App resp'!AK75,Scale!$AG$3:$AG$7,)</f>
        <v>4</v>
      </c>
      <c r="AL75" s="53">
        <f>MATCH('App resp'!AL75,Scale!$AH$3:$AH$7,)</f>
        <v>5</v>
      </c>
      <c r="AM75" s="53">
        <f>MATCH('App resp'!AM75,Scale!$AI$3:$AI$7,)</f>
        <v>4</v>
      </c>
      <c r="AN75" s="57">
        <f t="shared" si="4"/>
        <v>100</v>
      </c>
      <c r="AO75" s="58">
        <f t="shared" si="5"/>
        <v>35</v>
      </c>
      <c r="AP75" s="40"/>
    </row>
    <row r="76" spans="1:42" s="49" customFormat="1" ht="28">
      <c r="A76" s="50" t="s">
        <v>911</v>
      </c>
      <c r="B76" s="51" t="s">
        <v>914</v>
      </c>
      <c r="C76" s="52" t="s">
        <v>897</v>
      </c>
      <c r="D76" s="50" t="s">
        <v>766</v>
      </c>
      <c r="E76" s="53">
        <f>MATCH('App resp'!E76,Scale!$B$3:$B$7,)</f>
        <v>3</v>
      </c>
      <c r="F76" s="53">
        <f>MATCH('App resp'!F76,Scale!$C$3:$C$7,)</f>
        <v>5</v>
      </c>
      <c r="G76" s="56">
        <f>MATCH('App resp'!G76,Scale!$D$3:$D$7,)</f>
        <v>3</v>
      </c>
      <c r="H76" s="53">
        <f>MATCH('App resp'!H76,Scale!$E$3:$E$7,)</f>
        <v>5</v>
      </c>
      <c r="I76" s="53">
        <f>MATCH('App resp'!I76,Scale!$F$3:$F$7,)</f>
        <v>5</v>
      </c>
      <c r="J76" s="53">
        <f>MATCH('App resp'!J76,Scale!$P$3:$P$7,)</f>
        <v>1</v>
      </c>
      <c r="K76" s="53">
        <f>MATCH('App resp'!K76,Scale!$Q$3:$Q$7,)</f>
        <v>1</v>
      </c>
      <c r="L76" s="50">
        <f>MATCH('App resp'!L76,Scale!$G$3:$G$7,)</f>
        <v>1</v>
      </c>
      <c r="M76" s="50">
        <f>MATCH('App resp'!M76,Scale!$H$3:$H$7,)</f>
        <v>5</v>
      </c>
      <c r="N76" s="53">
        <f>MATCH('App resp'!N76,Scale!$I$3:$I$7,)</f>
        <v>4</v>
      </c>
      <c r="O76" s="50">
        <f>MATCH('App resp'!O76,Scale!$J$3:$J$7,)</f>
        <v>5</v>
      </c>
      <c r="P76" s="50">
        <f>MATCH('App resp'!P76,Scale!$K$3:$K$7,)</f>
        <v>5</v>
      </c>
      <c r="Q76" s="53">
        <f>MATCH('App resp'!Q76,Scale!$L$3:$L$7,)</f>
        <v>5</v>
      </c>
      <c r="R76" s="53">
        <f>MATCH('App resp'!R76,Scale!$M$3:$M$7,)</f>
        <v>5</v>
      </c>
      <c r="S76" s="53">
        <f>MATCH('App resp'!S76,Scale!$N$3:$N$7,)</f>
        <v>3</v>
      </c>
      <c r="T76" s="50">
        <f>MATCH('App resp'!T76,Scale!$O$3:$O$7,)</f>
        <v>1</v>
      </c>
      <c r="U76" s="53">
        <f>MATCH('App resp'!U76,Scale!$R$3:$R$7,)</f>
        <v>2</v>
      </c>
      <c r="V76" s="53">
        <f>MATCH('App resp'!V76,Scale!$S$3:$S$7,)</f>
        <v>2</v>
      </c>
      <c r="W76" s="53">
        <f>MATCH('App resp'!W76,Scale!$T$3:$T$7,)</f>
        <v>1</v>
      </c>
      <c r="X76" s="53">
        <f>MATCH('App resp'!X76,Scale!$U$3:$U$7,)</f>
        <v>5</v>
      </c>
      <c r="Y76" s="53">
        <f>MATCH('App resp'!Y76,Scale!$V$3:$V$7,)</f>
        <v>5</v>
      </c>
      <c r="Z76" s="53">
        <f>MATCH('App resp'!Z76,Scale!$W$3:$W$7,)</f>
        <v>3</v>
      </c>
      <c r="AA76" s="50">
        <f>MATCH('App resp'!AA76,Scale!$X$3:$X$7,)</f>
        <v>2</v>
      </c>
      <c r="AB76" s="53">
        <f>MATCH('App resp'!AB76,Scale!$Y$3:$Y$7,)</f>
        <v>1</v>
      </c>
      <c r="AC76" s="53">
        <f>MATCH('App resp'!AC76,Scale!$Z$3:$Z$7,)</f>
        <v>1</v>
      </c>
      <c r="AD76" s="53">
        <f>MATCH('App resp'!AD76,Scale!$AA$3:$AA$7,)</f>
        <v>3</v>
      </c>
      <c r="AE76" s="53">
        <f>MATCH('App resp'!AE76,Scale!$AJ$3:$AJ$7,)</f>
        <v>4</v>
      </c>
      <c r="AF76" s="53">
        <f>MATCH('App resp'!AF76,Scale!$AB$3:$AB$7,)</f>
        <v>4</v>
      </c>
      <c r="AG76" s="53">
        <f>MATCH('App resp'!AG76,Scale!$AC$3:$AC$7,)</f>
        <v>3</v>
      </c>
      <c r="AH76" s="53">
        <f>MATCH('App resp'!AH76,Scale!$AD$3:$AD$7,)</f>
        <v>5</v>
      </c>
      <c r="AI76" s="53">
        <f>MATCH('App resp'!AI76,Scale!$AE$3:$AE$7,)</f>
        <v>1</v>
      </c>
      <c r="AJ76" s="53">
        <f>MATCH('App resp'!AJ76,Scale!$AF$3:$AF$7,)</f>
        <v>1</v>
      </c>
      <c r="AK76" s="53">
        <f>MATCH('App resp'!AK76,Scale!$AG$3:$AG$7,)</f>
        <v>5</v>
      </c>
      <c r="AL76" s="53">
        <f>MATCH('App resp'!AL76,Scale!$AH$3:$AH$7,)</f>
        <v>5</v>
      </c>
      <c r="AM76" s="53">
        <f>MATCH('App resp'!AM76,Scale!$AI$3:$AI$7,)</f>
        <v>5</v>
      </c>
      <c r="AN76" s="57">
        <f t="shared" si="4"/>
        <v>100</v>
      </c>
      <c r="AO76" s="58">
        <f t="shared" si="5"/>
        <v>35</v>
      </c>
      <c r="AP76" s="40"/>
    </row>
    <row r="77" spans="1:42" s="49" customFormat="1" ht="28">
      <c r="A77" s="50" t="s">
        <v>912</v>
      </c>
      <c r="B77" s="51" t="s">
        <v>915</v>
      </c>
      <c r="C77" s="52" t="s">
        <v>897</v>
      </c>
      <c r="D77" s="50" t="s">
        <v>767</v>
      </c>
      <c r="E77" s="53">
        <f>MATCH('App resp'!E77,Scale!$B$3:$B$7,)</f>
        <v>3</v>
      </c>
      <c r="F77" s="53">
        <f>MATCH('App resp'!F77,Scale!$C$3:$C$7,)</f>
        <v>5</v>
      </c>
      <c r="G77" s="56">
        <f>MATCH('App resp'!G77,Scale!$D$3:$D$7,)</f>
        <v>3</v>
      </c>
      <c r="H77" s="53">
        <f>MATCH('App resp'!H77,Scale!$E$3:$E$7,)</f>
        <v>5</v>
      </c>
      <c r="I77" s="53">
        <f>MATCH('App resp'!I77,Scale!$F$3:$F$7,)</f>
        <v>5</v>
      </c>
      <c r="J77" s="53">
        <f>MATCH('App resp'!J77,Scale!$P$3:$P$7,)</f>
        <v>1</v>
      </c>
      <c r="K77" s="53">
        <f>MATCH('App resp'!K77,Scale!$Q$3:$Q$7,)</f>
        <v>1</v>
      </c>
      <c r="L77" s="50">
        <f>MATCH('App resp'!L77,Scale!$G$3:$G$7,)</f>
        <v>1</v>
      </c>
      <c r="M77" s="50">
        <f>MATCH('App resp'!M77,Scale!$H$3:$H$7,)</f>
        <v>5</v>
      </c>
      <c r="N77" s="53">
        <f>MATCH('App resp'!N77,Scale!$I$3:$I$7,)</f>
        <v>4</v>
      </c>
      <c r="O77" s="50">
        <f>MATCH('App resp'!O77,Scale!$J$3:$J$7,)</f>
        <v>5</v>
      </c>
      <c r="P77" s="50">
        <f>MATCH('App resp'!P77,Scale!$K$3:$K$7,)</f>
        <v>5</v>
      </c>
      <c r="Q77" s="53">
        <f>MATCH('App resp'!Q77,Scale!$L$3:$L$7,)</f>
        <v>5</v>
      </c>
      <c r="R77" s="53">
        <f>MATCH('App resp'!R77,Scale!$M$3:$M$7,)</f>
        <v>5</v>
      </c>
      <c r="S77" s="53">
        <f>MATCH('App resp'!S77,Scale!$N$3:$N$7,)</f>
        <v>3</v>
      </c>
      <c r="T77" s="50">
        <f>MATCH('App resp'!T77,Scale!$O$3:$O$7,)</f>
        <v>1</v>
      </c>
      <c r="U77" s="53">
        <f>MATCH('App resp'!U77,Scale!$R$3:$R$7,)</f>
        <v>2</v>
      </c>
      <c r="V77" s="53">
        <f>MATCH('App resp'!V77,Scale!$S$3:$S$7,)</f>
        <v>2</v>
      </c>
      <c r="W77" s="53">
        <f>MATCH('App resp'!W77,Scale!$T$3:$T$7,)</f>
        <v>1</v>
      </c>
      <c r="X77" s="53">
        <f>MATCH('App resp'!X77,Scale!$U$3:$U$7,)</f>
        <v>5</v>
      </c>
      <c r="Y77" s="53">
        <f>MATCH('App resp'!Y77,Scale!$V$3:$V$7,)</f>
        <v>5</v>
      </c>
      <c r="Z77" s="53">
        <f>MATCH('App resp'!Z77,Scale!$W$3:$W$7,)</f>
        <v>3</v>
      </c>
      <c r="AA77" s="50">
        <f>MATCH('App resp'!AA77,Scale!$X$3:$X$7,)</f>
        <v>2</v>
      </c>
      <c r="AB77" s="53">
        <f>MATCH('App resp'!AB77,Scale!$Y$3:$Y$7,)</f>
        <v>1</v>
      </c>
      <c r="AC77" s="53">
        <f>MATCH('App resp'!AC77,Scale!$Z$3:$Z$7,)</f>
        <v>1</v>
      </c>
      <c r="AD77" s="53">
        <f>MATCH('App resp'!AD77,Scale!$AA$3:$AA$7,)</f>
        <v>3</v>
      </c>
      <c r="AE77" s="53">
        <f>MATCH('App resp'!AE77,Scale!$AJ$3:$AJ$7,)</f>
        <v>4</v>
      </c>
      <c r="AF77" s="53">
        <f>MATCH('App resp'!AF77,Scale!$AB$3:$AB$7,)</f>
        <v>4</v>
      </c>
      <c r="AG77" s="53">
        <f>MATCH('App resp'!AG77,Scale!$AC$3:$AC$7,)</f>
        <v>3</v>
      </c>
      <c r="AH77" s="53">
        <f>MATCH('App resp'!AH77,Scale!$AD$3:$AD$7,)</f>
        <v>5</v>
      </c>
      <c r="AI77" s="53">
        <f>MATCH('App resp'!AI77,Scale!$AE$3:$AE$7,)</f>
        <v>1</v>
      </c>
      <c r="AJ77" s="53">
        <f>MATCH('App resp'!AJ77,Scale!$AF$3:$AF$7,)</f>
        <v>1</v>
      </c>
      <c r="AK77" s="53">
        <f>MATCH('App resp'!AK77,Scale!$AG$3:$AG$7,)</f>
        <v>5</v>
      </c>
      <c r="AL77" s="53">
        <f>MATCH('App resp'!AL77,Scale!$AH$3:$AH$7,)</f>
        <v>5</v>
      </c>
      <c r="AM77" s="53">
        <f>MATCH('App resp'!AM77,Scale!$AI$3:$AI$7,)</f>
        <v>5</v>
      </c>
      <c r="AN77" s="57">
        <f t="shared" si="4"/>
        <v>100</v>
      </c>
      <c r="AO77" s="58">
        <f t="shared" si="5"/>
        <v>35</v>
      </c>
      <c r="AP77" s="40"/>
    </row>
    <row r="78" spans="1:42" s="49" customFormat="1" ht="28">
      <c r="A78" s="50" t="s">
        <v>913</v>
      </c>
      <c r="B78" s="51" t="s">
        <v>916</v>
      </c>
      <c r="C78" s="52" t="s">
        <v>897</v>
      </c>
      <c r="D78" s="50" t="s">
        <v>768</v>
      </c>
      <c r="E78" s="53">
        <f>MATCH('App resp'!E78,Scale!$B$3:$B$7,)</f>
        <v>3</v>
      </c>
      <c r="F78" s="53">
        <f>MATCH('App resp'!F78,Scale!$C$3:$C$7,)</f>
        <v>5</v>
      </c>
      <c r="G78" s="56">
        <f>MATCH('App resp'!G78,Scale!$D$3:$D$7,)</f>
        <v>3</v>
      </c>
      <c r="H78" s="53">
        <f>MATCH('App resp'!H78,Scale!$E$3:$E$7,)</f>
        <v>5</v>
      </c>
      <c r="I78" s="53">
        <f>MATCH('App resp'!I78,Scale!$F$3:$F$7,)</f>
        <v>5</v>
      </c>
      <c r="J78" s="53">
        <f>MATCH('App resp'!J78,Scale!$P$3:$P$7,)</f>
        <v>1</v>
      </c>
      <c r="K78" s="53">
        <f>MATCH('App resp'!K78,Scale!$Q$3:$Q$7,)</f>
        <v>1</v>
      </c>
      <c r="L78" s="50">
        <f>MATCH('App resp'!L78,Scale!$G$3:$G$7,)</f>
        <v>1</v>
      </c>
      <c r="M78" s="50">
        <f>MATCH('App resp'!M78,Scale!$H$3:$H$7,)</f>
        <v>5</v>
      </c>
      <c r="N78" s="53">
        <f>MATCH('App resp'!N78,Scale!$I$3:$I$7,)</f>
        <v>4</v>
      </c>
      <c r="O78" s="50">
        <f>MATCH('App resp'!O78,Scale!$J$3:$J$7,)</f>
        <v>5</v>
      </c>
      <c r="P78" s="50">
        <f>MATCH('App resp'!P78,Scale!$K$3:$K$7,)</f>
        <v>5</v>
      </c>
      <c r="Q78" s="53">
        <f>MATCH('App resp'!Q78,Scale!$L$3:$L$7,)</f>
        <v>5</v>
      </c>
      <c r="R78" s="53">
        <f>MATCH('App resp'!R78,Scale!$M$3:$M$7,)</f>
        <v>5</v>
      </c>
      <c r="S78" s="53">
        <f>MATCH('App resp'!S78,Scale!$N$3:$N$7,)</f>
        <v>3</v>
      </c>
      <c r="T78" s="50">
        <f>MATCH('App resp'!T78,Scale!$O$3:$O$7,)</f>
        <v>1</v>
      </c>
      <c r="U78" s="53">
        <f>MATCH('App resp'!U78,Scale!$R$3:$R$7,)</f>
        <v>2</v>
      </c>
      <c r="V78" s="53">
        <f>MATCH('App resp'!V78,Scale!$S$3:$S$7,)</f>
        <v>2</v>
      </c>
      <c r="W78" s="53">
        <f>MATCH('App resp'!W78,Scale!$T$3:$T$7,)</f>
        <v>1</v>
      </c>
      <c r="X78" s="53">
        <f>MATCH('App resp'!X78,Scale!$U$3:$U$7,)</f>
        <v>5</v>
      </c>
      <c r="Y78" s="53">
        <f>MATCH('App resp'!Y78,Scale!$V$3:$V$7,)</f>
        <v>5</v>
      </c>
      <c r="Z78" s="53">
        <f>MATCH('App resp'!Z78,Scale!$W$3:$W$7,)</f>
        <v>3</v>
      </c>
      <c r="AA78" s="50">
        <f>MATCH('App resp'!AA78,Scale!$X$3:$X$7,)</f>
        <v>2</v>
      </c>
      <c r="AB78" s="53">
        <f>MATCH('App resp'!AB78,Scale!$Y$3:$Y$7,)</f>
        <v>1</v>
      </c>
      <c r="AC78" s="53">
        <f>MATCH('App resp'!AC78,Scale!$Z$3:$Z$7,)</f>
        <v>1</v>
      </c>
      <c r="AD78" s="53">
        <f>MATCH('App resp'!AD78,Scale!$AA$3:$AA$7,)</f>
        <v>3</v>
      </c>
      <c r="AE78" s="53">
        <f>MATCH('App resp'!AE78,Scale!$AJ$3:$AJ$7,)</f>
        <v>4</v>
      </c>
      <c r="AF78" s="53">
        <f>MATCH('App resp'!AF78,Scale!$AB$3:$AB$7,)</f>
        <v>4</v>
      </c>
      <c r="AG78" s="53">
        <f>MATCH('App resp'!AG78,Scale!$AC$3:$AC$7,)</f>
        <v>3</v>
      </c>
      <c r="AH78" s="53">
        <f>MATCH('App resp'!AH78,Scale!$AD$3:$AD$7,)</f>
        <v>5</v>
      </c>
      <c r="AI78" s="53">
        <f>MATCH('App resp'!AI78,Scale!$AE$3:$AE$7,)</f>
        <v>1</v>
      </c>
      <c r="AJ78" s="53">
        <f>MATCH('App resp'!AJ78,Scale!$AF$3:$AF$7,)</f>
        <v>1</v>
      </c>
      <c r="AK78" s="53">
        <f>MATCH('App resp'!AK78,Scale!$AG$3:$AG$7,)</f>
        <v>5</v>
      </c>
      <c r="AL78" s="53">
        <f>MATCH('App resp'!AL78,Scale!$AH$3:$AH$7,)</f>
        <v>5</v>
      </c>
      <c r="AM78" s="53">
        <f>MATCH('App resp'!AM78,Scale!$AI$3:$AI$7,)</f>
        <v>5</v>
      </c>
      <c r="AN78" s="57">
        <f t="shared" si="4"/>
        <v>100</v>
      </c>
      <c r="AO78" s="58">
        <f t="shared" si="5"/>
        <v>35</v>
      </c>
      <c r="AP78" s="40"/>
    </row>
    <row r="79" spans="1:42" s="49" customFormat="1" ht="42">
      <c r="A79" s="50" t="s">
        <v>917</v>
      </c>
      <c r="B79" s="51" t="s">
        <v>920</v>
      </c>
      <c r="C79" s="52" t="s">
        <v>897</v>
      </c>
      <c r="D79" s="50" t="s">
        <v>769</v>
      </c>
      <c r="E79" s="53">
        <f>MATCH('App resp'!E79,Scale!$B$3:$B$7,)</f>
        <v>3</v>
      </c>
      <c r="F79" s="53">
        <f>MATCH('App resp'!F79,Scale!$C$3:$C$7,)</f>
        <v>5</v>
      </c>
      <c r="G79" s="56">
        <f>MATCH('App resp'!G79,Scale!$D$3:$D$7,)</f>
        <v>5</v>
      </c>
      <c r="H79" s="53">
        <f>MATCH('App resp'!H79,Scale!$E$3:$E$7,)</f>
        <v>5</v>
      </c>
      <c r="I79" s="53">
        <f>MATCH('App resp'!I79,Scale!$F$3:$F$7,)</f>
        <v>3</v>
      </c>
      <c r="J79" s="53">
        <f>MATCH('App resp'!J79,Scale!$P$3:$P$7,)</f>
        <v>1</v>
      </c>
      <c r="K79" s="53">
        <f>MATCH('App resp'!K79,Scale!$Q$3:$Q$7,)</f>
        <v>1</v>
      </c>
      <c r="L79" s="50">
        <f>MATCH('App resp'!L79,Scale!$G$3:$G$7,)</f>
        <v>2</v>
      </c>
      <c r="M79" s="50">
        <f>MATCH('App resp'!M79,Scale!$H$3:$H$7,)</f>
        <v>4</v>
      </c>
      <c r="N79" s="53">
        <f>MATCH('App resp'!N79,Scale!$I$3:$I$7,)</f>
        <v>2</v>
      </c>
      <c r="O79" s="50">
        <f>MATCH('App resp'!O79,Scale!$J$3:$J$7,)</f>
        <v>1</v>
      </c>
      <c r="P79" s="50">
        <f>MATCH('App resp'!P79,Scale!$K$3:$K$7,)</f>
        <v>1</v>
      </c>
      <c r="Q79" s="53">
        <f>MATCH('App resp'!Q79,Scale!$L$3:$L$7,)</f>
        <v>5</v>
      </c>
      <c r="R79" s="53">
        <f>MATCH('App resp'!R79,Scale!$M$3:$M$7,)</f>
        <v>1</v>
      </c>
      <c r="S79" s="53">
        <f>MATCH('App resp'!S79,Scale!$N$3:$N$7,)</f>
        <v>1</v>
      </c>
      <c r="T79" s="50">
        <f>MATCH('App resp'!T79,Scale!$O$3:$O$7,)</f>
        <v>1</v>
      </c>
      <c r="U79" s="53">
        <f>MATCH('App resp'!U79,Scale!$R$3:$R$7,)</f>
        <v>5</v>
      </c>
      <c r="V79" s="53">
        <f>MATCH('App resp'!V79,Scale!$S$3:$S$7,)</f>
        <v>1</v>
      </c>
      <c r="W79" s="53">
        <f>MATCH('App resp'!W79,Scale!$T$3:$T$7,)</f>
        <v>1</v>
      </c>
      <c r="X79" s="53">
        <f>MATCH('App resp'!X79,Scale!$U$3:$U$7,)</f>
        <v>3</v>
      </c>
      <c r="Y79" s="53">
        <f>MATCH('App resp'!Y79,Scale!$V$3:$V$7,)</f>
        <v>5</v>
      </c>
      <c r="Z79" s="53">
        <f>MATCH('App resp'!Z79,Scale!$W$3:$W$7,)</f>
        <v>1</v>
      </c>
      <c r="AA79" s="50">
        <f>MATCH('App resp'!AA79,Scale!$X$3:$X$7,)</f>
        <v>4</v>
      </c>
      <c r="AB79" s="53">
        <f>MATCH('App resp'!AB79,Scale!$Y$3:$Y$7,)</f>
        <v>3</v>
      </c>
      <c r="AC79" s="53">
        <f>MATCH('App resp'!AC79,Scale!$Z$3:$Z$7,)</f>
        <v>1</v>
      </c>
      <c r="AD79" s="53">
        <f>MATCH('App resp'!AD79,Scale!$AA$3:$AA$7,)</f>
        <v>3</v>
      </c>
      <c r="AE79" s="53">
        <f>MATCH('App resp'!AE79,Scale!$AJ$3:$AJ$7,)</f>
        <v>3</v>
      </c>
      <c r="AF79" s="53">
        <f>MATCH('App resp'!AF79,Scale!$AB$3:$AB$7,)</f>
        <v>3</v>
      </c>
      <c r="AG79" s="53">
        <f>MATCH('App resp'!AG79,Scale!$AC$3:$AC$7,)</f>
        <v>5</v>
      </c>
      <c r="AH79" s="53">
        <f>MATCH('App resp'!AH79,Scale!$AD$3:$AD$7,)</f>
        <v>3</v>
      </c>
      <c r="AI79" s="53">
        <f>MATCH('App resp'!AI79,Scale!$AE$3:$AE$7,)</f>
        <v>5</v>
      </c>
      <c r="AJ79" s="53">
        <f>MATCH('App resp'!AJ79,Scale!$AF$3:$AF$7,)</f>
        <v>5</v>
      </c>
      <c r="AK79" s="53">
        <f>MATCH('App resp'!AK79,Scale!$AG$3:$AG$7,)</f>
        <v>3</v>
      </c>
      <c r="AL79" s="53">
        <f>MATCH('App resp'!AL79,Scale!$AH$3:$AH$7,)</f>
        <v>1</v>
      </c>
      <c r="AM79" s="53">
        <f>MATCH('App resp'!AM79,Scale!$AI$3:$AI$7,)</f>
        <v>1</v>
      </c>
      <c r="AN79" s="57">
        <f t="shared" si="4"/>
        <v>100</v>
      </c>
      <c r="AO79" s="58">
        <f t="shared" si="5"/>
        <v>35</v>
      </c>
      <c r="AP79" s="40" t="s">
        <v>245</v>
      </c>
    </row>
    <row r="80" spans="1:42" s="49" customFormat="1" ht="42">
      <c r="A80" s="50" t="s">
        <v>918</v>
      </c>
      <c r="B80" s="51" t="s">
        <v>921</v>
      </c>
      <c r="C80" s="52" t="s">
        <v>897</v>
      </c>
      <c r="D80" s="50" t="s">
        <v>770</v>
      </c>
      <c r="E80" s="53">
        <f>MATCH('App resp'!E80,Scale!$B$3:$B$7,)</f>
        <v>3</v>
      </c>
      <c r="F80" s="53">
        <f>MATCH('App resp'!F80,Scale!$C$3:$C$7,)</f>
        <v>5</v>
      </c>
      <c r="G80" s="56">
        <f>MATCH('App resp'!G80,Scale!$D$3:$D$7,)</f>
        <v>3</v>
      </c>
      <c r="H80" s="53">
        <f>MATCH('App resp'!H80,Scale!$E$3:$E$7,)</f>
        <v>5</v>
      </c>
      <c r="I80" s="53">
        <f>MATCH('App resp'!I80,Scale!$F$3:$F$7,)</f>
        <v>5</v>
      </c>
      <c r="J80" s="53">
        <f>MATCH('App resp'!J80,Scale!$P$3:$P$7,)</f>
        <v>1</v>
      </c>
      <c r="K80" s="53">
        <f>MATCH('App resp'!K80,Scale!$Q$3:$Q$7,)</f>
        <v>1</v>
      </c>
      <c r="L80" s="50">
        <f>MATCH('App resp'!L80,Scale!$G$3:$G$7,)</f>
        <v>1</v>
      </c>
      <c r="M80" s="50">
        <f>MATCH('App resp'!M80,Scale!$H$3:$H$7,)</f>
        <v>5</v>
      </c>
      <c r="N80" s="53">
        <f>MATCH('App resp'!N80,Scale!$I$3:$I$7,)</f>
        <v>3</v>
      </c>
      <c r="O80" s="50">
        <f>MATCH('App resp'!O80,Scale!$J$3:$J$7,)</f>
        <v>3</v>
      </c>
      <c r="P80" s="50">
        <f>MATCH('App resp'!P80,Scale!$K$3:$K$7,)</f>
        <v>3</v>
      </c>
      <c r="Q80" s="53">
        <f>MATCH('App resp'!Q80,Scale!$L$3:$L$7,)</f>
        <v>5</v>
      </c>
      <c r="R80" s="53">
        <f>MATCH('App resp'!R80,Scale!$M$3:$M$7,)</f>
        <v>5</v>
      </c>
      <c r="S80" s="53">
        <f>MATCH('App resp'!S80,Scale!$N$3:$N$7,)</f>
        <v>4</v>
      </c>
      <c r="T80" s="50">
        <f>MATCH('App resp'!T80,Scale!$O$3:$O$7,)</f>
        <v>1</v>
      </c>
      <c r="U80" s="53">
        <f>MATCH('App resp'!U80,Scale!$R$3:$R$7,)</f>
        <v>5</v>
      </c>
      <c r="V80" s="53">
        <f>MATCH('App resp'!V80,Scale!$S$3:$S$7,)</f>
        <v>5</v>
      </c>
      <c r="W80" s="53">
        <f>MATCH('App resp'!W80,Scale!$T$3:$T$7,)</f>
        <v>1</v>
      </c>
      <c r="X80" s="53">
        <f>MATCH('App resp'!X80,Scale!$U$3:$U$7,)</f>
        <v>5</v>
      </c>
      <c r="Y80" s="53">
        <f>MATCH('App resp'!Y80,Scale!$V$3:$V$7,)</f>
        <v>5</v>
      </c>
      <c r="Z80" s="53">
        <f>MATCH('App resp'!Z80,Scale!$W$3:$W$7,)</f>
        <v>3</v>
      </c>
      <c r="AA80" s="50">
        <f>MATCH('App resp'!AA80,Scale!$X$3:$X$7,)</f>
        <v>2</v>
      </c>
      <c r="AB80" s="53">
        <f>MATCH('App resp'!AB80,Scale!$Y$3:$Y$7,)</f>
        <v>5</v>
      </c>
      <c r="AC80" s="53">
        <f>MATCH('App resp'!AC80,Scale!$Z$3:$Z$7,)</f>
        <v>1</v>
      </c>
      <c r="AD80" s="53">
        <f>MATCH('App resp'!AD80,Scale!$AA$3:$AA$7,)</f>
        <v>5</v>
      </c>
      <c r="AE80" s="53">
        <f>MATCH('App resp'!AE80,Scale!$AJ$3:$AJ$7,)</f>
        <v>5</v>
      </c>
      <c r="AF80" s="53">
        <f>MATCH('App resp'!AF80,Scale!$AB$3:$AB$7,)</f>
        <v>3</v>
      </c>
      <c r="AG80" s="53">
        <f>MATCH('App resp'!AG80,Scale!$AC$3:$AC$7,)</f>
        <v>5</v>
      </c>
      <c r="AH80" s="53">
        <f>MATCH('App resp'!AH80,Scale!$AD$3:$AD$7,)</f>
        <v>5</v>
      </c>
      <c r="AI80" s="53">
        <f>MATCH('App resp'!AI80,Scale!$AE$3:$AE$7,)</f>
        <v>5</v>
      </c>
      <c r="AJ80" s="53">
        <f>MATCH('App resp'!AJ80,Scale!$AF$3:$AF$7,)</f>
        <v>1</v>
      </c>
      <c r="AK80" s="53">
        <f>MATCH('App resp'!AK80,Scale!$AG$3:$AG$7,)</f>
        <v>5</v>
      </c>
      <c r="AL80" s="53">
        <f>MATCH('App resp'!AL80,Scale!$AH$3:$AH$7,)</f>
        <v>5</v>
      </c>
      <c r="AM80" s="53">
        <f>MATCH('App resp'!AM80,Scale!$AI$3:$AI$7,)</f>
        <v>5</v>
      </c>
      <c r="AN80" s="57">
        <f t="shared" si="4"/>
        <v>100</v>
      </c>
      <c r="AO80" s="58">
        <f t="shared" si="5"/>
        <v>35</v>
      </c>
      <c r="AP80" s="40" t="s">
        <v>245</v>
      </c>
    </row>
    <row r="81" spans="1:42" s="49" customFormat="1" ht="56">
      <c r="A81" s="50" t="s">
        <v>919</v>
      </c>
      <c r="B81" s="51" t="s">
        <v>922</v>
      </c>
      <c r="C81" s="52" t="s">
        <v>897</v>
      </c>
      <c r="D81" s="50" t="s">
        <v>771</v>
      </c>
      <c r="E81" s="53">
        <f>MATCH('App resp'!E81,Scale!$B$3:$B$7,)</f>
        <v>3</v>
      </c>
      <c r="F81" s="53">
        <f>MATCH('App resp'!F81,Scale!$C$3:$C$7,)</f>
        <v>3</v>
      </c>
      <c r="G81" s="56">
        <f>MATCH('App resp'!G81,Scale!$D$3:$D$7,)</f>
        <v>5</v>
      </c>
      <c r="H81" s="53">
        <f>MATCH('App resp'!H81,Scale!$E$3:$E$7,)</f>
        <v>5</v>
      </c>
      <c r="I81" s="53">
        <f>MATCH('App resp'!I81,Scale!$F$3:$F$7,)</f>
        <v>5</v>
      </c>
      <c r="J81" s="53">
        <f>MATCH('App resp'!J81,Scale!$P$3:$P$7,)</f>
        <v>1</v>
      </c>
      <c r="K81" s="53">
        <f>MATCH('App resp'!K81,Scale!$Q$3:$Q$7,)</f>
        <v>1</v>
      </c>
      <c r="L81" s="50">
        <f>MATCH('App resp'!L81,Scale!$G$3:$G$7,)</f>
        <v>3</v>
      </c>
      <c r="M81" s="50">
        <f>MATCH('App resp'!M81,Scale!$H$3:$H$7,)</f>
        <v>5</v>
      </c>
      <c r="N81" s="53">
        <f>MATCH('App resp'!N81,Scale!$I$3:$I$7,)</f>
        <v>3</v>
      </c>
      <c r="O81" s="50">
        <f>MATCH('App resp'!O81,Scale!$J$3:$J$7,)</f>
        <v>3</v>
      </c>
      <c r="P81" s="50">
        <f>MATCH('App resp'!P81,Scale!$K$3:$K$7,)</f>
        <v>1</v>
      </c>
      <c r="Q81" s="53">
        <f>MATCH('App resp'!Q81,Scale!$L$3:$L$7,)</f>
        <v>5</v>
      </c>
      <c r="R81" s="53">
        <f>MATCH('App resp'!R81,Scale!$M$3:$M$7,)</f>
        <v>1</v>
      </c>
      <c r="S81" s="53">
        <f>MATCH('App resp'!S81,Scale!$N$3:$N$7,)</f>
        <v>4</v>
      </c>
      <c r="T81" s="50">
        <f>MATCH('App resp'!T81,Scale!$O$3:$O$7,)</f>
        <v>1</v>
      </c>
      <c r="U81" s="53">
        <f>MATCH('App resp'!U81,Scale!$R$3:$R$7,)</f>
        <v>5</v>
      </c>
      <c r="V81" s="53">
        <f>MATCH('App resp'!V81,Scale!$S$3:$S$7,)</f>
        <v>5</v>
      </c>
      <c r="W81" s="53">
        <f>MATCH('App resp'!W81,Scale!$T$3:$T$7,)</f>
        <v>2</v>
      </c>
      <c r="X81" s="53">
        <f>MATCH('App resp'!X81,Scale!$U$3:$U$7,)</f>
        <v>1</v>
      </c>
      <c r="Y81" s="53">
        <f>MATCH('App resp'!Y81,Scale!$V$3:$V$7,)</f>
        <v>5</v>
      </c>
      <c r="Z81" s="53">
        <f>MATCH('App resp'!Z81,Scale!$W$3:$W$7,)</f>
        <v>1</v>
      </c>
      <c r="AA81" s="50">
        <f>MATCH('App resp'!AA81,Scale!$X$3:$X$7,)</f>
        <v>2</v>
      </c>
      <c r="AB81" s="53">
        <f>MATCH('App resp'!AB81,Scale!$Y$3:$Y$7,)</f>
        <v>5</v>
      </c>
      <c r="AC81" s="53">
        <f>MATCH('App resp'!AC81,Scale!$Z$3:$Z$7,)</f>
        <v>5</v>
      </c>
      <c r="AD81" s="53">
        <f>MATCH('App resp'!AD81,Scale!$AA$3:$AA$7,)</f>
        <v>3</v>
      </c>
      <c r="AE81" s="53">
        <f>MATCH('App resp'!AE81,Scale!$AJ$3:$AJ$7,)</f>
        <v>5</v>
      </c>
      <c r="AF81" s="53">
        <f>MATCH('App resp'!AF81,Scale!$AB$3:$AB$7,)</f>
        <v>4</v>
      </c>
      <c r="AG81" s="53">
        <f>MATCH('App resp'!AG81,Scale!$AC$3:$AC$7,)</f>
        <v>5</v>
      </c>
      <c r="AH81" s="53">
        <f>MATCH('App resp'!AH81,Scale!$AD$3:$AD$7,)</f>
        <v>5</v>
      </c>
      <c r="AI81" s="53">
        <f>MATCH('App resp'!AI81,Scale!$AE$3:$AE$7,)</f>
        <v>4</v>
      </c>
      <c r="AJ81" s="53">
        <f>MATCH('App resp'!AJ81,Scale!$AF$3:$AF$7,)</f>
        <v>5</v>
      </c>
      <c r="AK81" s="53">
        <f>MATCH('App resp'!AK81,Scale!$AG$3:$AG$7,)</f>
        <v>5</v>
      </c>
      <c r="AL81" s="53">
        <f>MATCH('App resp'!AL81,Scale!$AH$3:$AH$7,)</f>
        <v>5</v>
      </c>
      <c r="AM81" s="53">
        <f>MATCH('App resp'!AM81,Scale!$AI$3:$AI$7,)</f>
        <v>5</v>
      </c>
      <c r="AN81" s="57">
        <f t="shared" si="4"/>
        <v>100</v>
      </c>
      <c r="AO81" s="58">
        <f t="shared" si="5"/>
        <v>35</v>
      </c>
      <c r="AP81" s="40" t="s">
        <v>245</v>
      </c>
    </row>
    <row r="82" spans="1:42" s="49" customFormat="1" ht="141.75" customHeight="1">
      <c r="A82" s="50" t="s">
        <v>926</v>
      </c>
      <c r="B82" s="51" t="s">
        <v>928</v>
      </c>
      <c r="C82" s="52" t="s">
        <v>897</v>
      </c>
      <c r="D82" s="50" t="s">
        <v>772</v>
      </c>
      <c r="E82" s="53">
        <f>MATCH('App resp'!E82,Scale!$B$3:$B$7,)</f>
        <v>3</v>
      </c>
      <c r="F82" s="53">
        <f>MATCH('App resp'!F82,Scale!$C$3:$C$7,)</f>
        <v>5</v>
      </c>
      <c r="G82" s="56">
        <f>MATCH('App resp'!G82,Scale!$D$3:$D$7,)</f>
        <v>5</v>
      </c>
      <c r="H82" s="53">
        <f>MATCH('App resp'!H82,Scale!$E$3:$E$7,)</f>
        <v>5</v>
      </c>
      <c r="I82" s="53">
        <f>MATCH('App resp'!I82,Scale!$F$3:$F$7,)</f>
        <v>3</v>
      </c>
      <c r="J82" s="53">
        <f>MATCH('App resp'!J82,Scale!$P$3:$P$7,)</f>
        <v>1</v>
      </c>
      <c r="K82" s="53">
        <f>MATCH('App resp'!K82,Scale!$Q$3:$Q$7,)</f>
        <v>1</v>
      </c>
      <c r="L82" s="50">
        <f>MATCH('App resp'!L82,Scale!$G$3:$G$7,)</f>
        <v>5</v>
      </c>
      <c r="M82" s="50">
        <f>MATCH('App resp'!M82,Scale!$H$3:$H$7,)</f>
        <v>5</v>
      </c>
      <c r="N82" s="53">
        <f>MATCH('App resp'!N82,Scale!$I$3:$I$7,)</f>
        <v>2</v>
      </c>
      <c r="O82" s="50">
        <f>MATCH('App resp'!O82,Scale!$J$3:$J$7,)</f>
        <v>5</v>
      </c>
      <c r="P82" s="50">
        <f>MATCH('App resp'!P82,Scale!$K$3:$K$7,)</f>
        <v>5</v>
      </c>
      <c r="Q82" s="53">
        <f>MATCH('App resp'!Q82,Scale!$L$3:$L$7,)</f>
        <v>3</v>
      </c>
      <c r="R82" s="53">
        <f>MATCH('App resp'!R82,Scale!$M$3:$M$7,)</f>
        <v>5</v>
      </c>
      <c r="S82" s="53">
        <f>MATCH('App resp'!S82,Scale!$N$3:$N$7,)</f>
        <v>5</v>
      </c>
      <c r="T82" s="50">
        <f>MATCH('App resp'!T82,Scale!$O$3:$O$7,)</f>
        <v>1</v>
      </c>
      <c r="U82" s="53">
        <f>MATCH('App resp'!U82,Scale!$R$3:$R$7,)</f>
        <v>5</v>
      </c>
      <c r="V82" s="53">
        <f>MATCH('App resp'!V82,Scale!$S$3:$S$7,)</f>
        <v>5</v>
      </c>
      <c r="W82" s="53">
        <f>MATCH('App resp'!W82,Scale!$T$3:$T$7,)</f>
        <v>5</v>
      </c>
      <c r="X82" s="53">
        <f>MATCH('App resp'!X82,Scale!$U$3:$U$7,)</f>
        <v>5</v>
      </c>
      <c r="Y82" s="53">
        <f>MATCH('App resp'!Y82,Scale!$V$3:$V$7,)</f>
        <v>5</v>
      </c>
      <c r="Z82" s="53">
        <f>MATCH('App resp'!Z82,Scale!$W$3:$W$7,)</f>
        <v>3</v>
      </c>
      <c r="AA82" s="50">
        <f>MATCH('App resp'!AA82,Scale!$X$3:$X$7,)</f>
        <v>1</v>
      </c>
      <c r="AB82" s="53">
        <f>MATCH('App resp'!AB82,Scale!$Y$3:$Y$7,)</f>
        <v>3</v>
      </c>
      <c r="AC82" s="53">
        <f>MATCH('App resp'!AC82,Scale!$Z$3:$Z$7,)</f>
        <v>1</v>
      </c>
      <c r="AD82" s="53">
        <f>MATCH('App resp'!AD82,Scale!$AA$3:$AA$7,)</f>
        <v>1</v>
      </c>
      <c r="AE82" s="53">
        <f>MATCH('App resp'!AE82,Scale!$AJ$3:$AJ$7,)</f>
        <v>1</v>
      </c>
      <c r="AF82" s="53">
        <f>MATCH('App resp'!AF82,Scale!$AB$3:$AB$7,)</f>
        <v>4</v>
      </c>
      <c r="AG82" s="53">
        <f>MATCH('App resp'!AG82,Scale!$AC$3:$AC$7,)</f>
        <v>3</v>
      </c>
      <c r="AH82" s="53">
        <f>MATCH('App resp'!AH82,Scale!$AD$3:$AD$7,)</f>
        <v>2</v>
      </c>
      <c r="AI82" s="53">
        <f>MATCH('App resp'!AI82,Scale!$AE$3:$AE$7,)</f>
        <v>1</v>
      </c>
      <c r="AJ82" s="53">
        <f>MATCH('App resp'!AJ82,Scale!$AF$3:$AF$7,)</f>
        <v>1</v>
      </c>
      <c r="AK82" s="53">
        <f>MATCH('App resp'!AK82,Scale!$AG$3:$AG$7,)</f>
        <v>1</v>
      </c>
      <c r="AL82" s="53">
        <f>MATCH('App resp'!AL82,Scale!$AH$3:$AH$7,)</f>
        <v>1</v>
      </c>
      <c r="AM82" s="53">
        <f>MATCH('App resp'!AM82,Scale!$AI$3:$AI$7,)</f>
        <v>1</v>
      </c>
      <c r="AN82" s="57">
        <f t="shared" si="4"/>
        <v>100</v>
      </c>
      <c r="AO82" s="58">
        <f t="shared" si="5"/>
        <v>35</v>
      </c>
      <c r="AP82" s="40" t="s">
        <v>245</v>
      </c>
    </row>
    <row r="83" spans="1:42" s="49" customFormat="1" ht="56">
      <c r="A83" s="50" t="s">
        <v>927</v>
      </c>
      <c r="B83" s="51" t="s">
        <v>929</v>
      </c>
      <c r="C83" s="52" t="s">
        <v>897</v>
      </c>
      <c r="D83" s="50" t="s">
        <v>773</v>
      </c>
      <c r="E83" s="53">
        <f>MATCH('App resp'!E83,Scale!$B$3:$B$7,)</f>
        <v>3</v>
      </c>
      <c r="F83" s="53">
        <f>MATCH('App resp'!F83,Scale!$C$3:$C$7,)</f>
        <v>5</v>
      </c>
      <c r="G83" s="56">
        <f>MATCH('App resp'!G83,Scale!$D$3:$D$7,)</f>
        <v>5</v>
      </c>
      <c r="H83" s="53">
        <f>MATCH('App resp'!H83,Scale!$E$3:$E$7,)</f>
        <v>5</v>
      </c>
      <c r="I83" s="53">
        <f>MATCH('App resp'!I83,Scale!$F$3:$F$7,)</f>
        <v>5</v>
      </c>
      <c r="J83" s="53">
        <f>MATCH('App resp'!J83,Scale!$P$3:$P$7,)</f>
        <v>1</v>
      </c>
      <c r="K83" s="53">
        <f>MATCH('App resp'!K83,Scale!$Q$3:$Q$7,)</f>
        <v>1</v>
      </c>
      <c r="L83" s="50">
        <f>MATCH('App resp'!L83,Scale!$G$3:$G$7,)</f>
        <v>3</v>
      </c>
      <c r="M83" s="50">
        <f>MATCH('App resp'!M83,Scale!$H$3:$H$7,)</f>
        <v>3</v>
      </c>
      <c r="N83" s="53">
        <f>MATCH('App resp'!N83,Scale!$I$3:$I$7,)</f>
        <v>4</v>
      </c>
      <c r="O83" s="50">
        <f>MATCH('App resp'!O83,Scale!$J$3:$J$7,)</f>
        <v>4</v>
      </c>
      <c r="P83" s="50">
        <f>MATCH('App resp'!P83,Scale!$K$3:$K$7,)</f>
        <v>1</v>
      </c>
      <c r="Q83" s="53">
        <f>MATCH('App resp'!Q83,Scale!$L$3:$L$7,)</f>
        <v>5</v>
      </c>
      <c r="R83" s="53">
        <f>MATCH('App resp'!R83,Scale!$M$3:$M$7,)</f>
        <v>1</v>
      </c>
      <c r="S83" s="53">
        <f>MATCH('App resp'!S83,Scale!$N$3:$N$7,)</f>
        <v>4</v>
      </c>
      <c r="T83" s="50">
        <f>MATCH('App resp'!T83,Scale!$O$3:$O$7,)</f>
        <v>1</v>
      </c>
      <c r="U83" s="53">
        <f>MATCH('App resp'!U83,Scale!$R$3:$R$7,)</f>
        <v>5</v>
      </c>
      <c r="V83" s="53">
        <f>MATCH('App resp'!V83,Scale!$S$3:$S$7,)</f>
        <v>4</v>
      </c>
      <c r="W83" s="53">
        <f>MATCH('App resp'!W83,Scale!$T$3:$T$7,)</f>
        <v>1</v>
      </c>
      <c r="X83" s="53">
        <f>MATCH('App resp'!X83,Scale!$U$3:$U$7,)</f>
        <v>5</v>
      </c>
      <c r="Y83" s="53">
        <f>MATCH('App resp'!Y83,Scale!$V$3:$V$7,)</f>
        <v>5</v>
      </c>
      <c r="Z83" s="53">
        <f>MATCH('App resp'!Z83,Scale!$W$3:$W$7,)</f>
        <v>3</v>
      </c>
      <c r="AA83" s="50">
        <f>MATCH('App resp'!AA83,Scale!$X$3:$X$7,)</f>
        <v>4</v>
      </c>
      <c r="AB83" s="53">
        <f>MATCH('App resp'!AB83,Scale!$Y$3:$Y$7,)</f>
        <v>2</v>
      </c>
      <c r="AC83" s="53">
        <f>MATCH('App resp'!AC83,Scale!$Z$3:$Z$7,)</f>
        <v>1</v>
      </c>
      <c r="AD83" s="53">
        <f>MATCH('App resp'!AD83,Scale!$AA$3:$AA$7,)</f>
        <v>1</v>
      </c>
      <c r="AE83" s="53">
        <f>MATCH('App resp'!AE83,Scale!$AJ$3:$AJ$7,)</f>
        <v>5</v>
      </c>
      <c r="AF83" s="53">
        <f>MATCH('App resp'!AF83,Scale!$AB$3:$AB$7,)</f>
        <v>4</v>
      </c>
      <c r="AG83" s="53">
        <f>MATCH('App resp'!AG83,Scale!$AC$3:$AC$7,)</f>
        <v>5</v>
      </c>
      <c r="AH83" s="53">
        <f>MATCH('App resp'!AH83,Scale!$AD$3:$AD$7,)</f>
        <v>4</v>
      </c>
      <c r="AI83" s="53">
        <f>MATCH('App resp'!AI83,Scale!$AE$3:$AE$7,)</f>
        <v>5</v>
      </c>
      <c r="AJ83" s="53">
        <f>MATCH('App resp'!AJ83,Scale!$AF$3:$AF$7,)</f>
        <v>1</v>
      </c>
      <c r="AK83" s="53">
        <f>MATCH('App resp'!AK83,Scale!$AG$3:$AG$7,)</f>
        <v>5</v>
      </c>
      <c r="AL83" s="53">
        <f>MATCH('App resp'!AL83,Scale!$AH$3:$AH$7,)</f>
        <v>5</v>
      </c>
      <c r="AM83" s="53">
        <f>MATCH('App resp'!AM83,Scale!$AI$3:$AI$7,)</f>
        <v>5</v>
      </c>
      <c r="AN83" s="57">
        <f t="shared" si="4"/>
        <v>100</v>
      </c>
      <c r="AO83" s="58">
        <f t="shared" si="5"/>
        <v>35</v>
      </c>
      <c r="AP83" s="40"/>
    </row>
    <row r="84" spans="1:42" s="49" customFormat="1" ht="28">
      <c r="A84" s="50" t="s">
        <v>931</v>
      </c>
      <c r="B84" s="50" t="s">
        <v>932</v>
      </c>
      <c r="C84" s="52" t="s">
        <v>897</v>
      </c>
      <c r="D84" s="50" t="s">
        <v>774</v>
      </c>
      <c r="E84" s="53">
        <f>MATCH('App resp'!E84,Scale!$B$3:$B$7,)</f>
        <v>1</v>
      </c>
      <c r="F84" s="53">
        <f>MATCH('App resp'!F84,Scale!$C$3:$C$7,)</f>
        <v>5</v>
      </c>
      <c r="G84" s="56">
        <f>MATCH('App resp'!G84,Scale!$D$3:$D$7,)</f>
        <v>4</v>
      </c>
      <c r="H84" s="53">
        <f>MATCH('App resp'!H84,Scale!$E$3:$E$7,)</f>
        <v>2</v>
      </c>
      <c r="I84" s="53">
        <f>MATCH('App resp'!I84,Scale!$F$3:$F$7,)</f>
        <v>3</v>
      </c>
      <c r="J84" s="53">
        <f>MATCH('App resp'!J84,Scale!$P$3:$P$7,)</f>
        <v>1</v>
      </c>
      <c r="K84" s="53">
        <f>MATCH('App resp'!K84,Scale!$Q$3:$Q$7,)</f>
        <v>1</v>
      </c>
      <c r="L84" s="50">
        <f>MATCH('App resp'!L84,Scale!$G$3:$G$7,)</f>
        <v>5</v>
      </c>
      <c r="M84" s="50">
        <f>MATCH('App resp'!M84,Scale!$H$3:$H$7,)</f>
        <v>5</v>
      </c>
      <c r="N84" s="53">
        <f>MATCH('App resp'!N84,Scale!$I$3:$I$7,)</f>
        <v>2</v>
      </c>
      <c r="O84" s="50">
        <f>MATCH('App resp'!O84,Scale!$J$3:$J$7,)</f>
        <v>5</v>
      </c>
      <c r="P84" s="50">
        <f>MATCH('App resp'!P84,Scale!$K$3:$K$7,)</f>
        <v>5</v>
      </c>
      <c r="Q84" s="53">
        <f>MATCH('App resp'!Q84,Scale!$L$3:$L$7,)</f>
        <v>5</v>
      </c>
      <c r="R84" s="53">
        <f>MATCH('App resp'!R84,Scale!$M$3:$M$7,)</f>
        <v>3</v>
      </c>
      <c r="S84" s="53">
        <f>MATCH('App resp'!S84,Scale!$N$3:$N$7,)</f>
        <v>5</v>
      </c>
      <c r="T84" s="50">
        <f>MATCH('App resp'!T84,Scale!$O$3:$O$7,)</f>
        <v>2</v>
      </c>
      <c r="U84" s="53">
        <f>MATCH('App resp'!U84,Scale!$R$3:$R$7,)</f>
        <v>5</v>
      </c>
      <c r="V84" s="53">
        <f>MATCH('App resp'!V84,Scale!$S$3:$S$7,)</f>
        <v>2</v>
      </c>
      <c r="W84" s="53">
        <f>MATCH('App resp'!W84,Scale!$T$3:$T$7,)</f>
        <v>5</v>
      </c>
      <c r="X84" s="53">
        <f>MATCH('App resp'!X84,Scale!$U$3:$U$7,)</f>
        <v>5</v>
      </c>
      <c r="Y84" s="53">
        <f>MATCH('App resp'!Y84,Scale!$V$3:$V$7,)</f>
        <v>5</v>
      </c>
      <c r="Z84" s="53">
        <f>MATCH('App resp'!Z84,Scale!$W$3:$W$7,)</f>
        <v>3</v>
      </c>
      <c r="AA84" s="50">
        <f>MATCH('App resp'!AA84,Scale!$X$3:$X$7,)</f>
        <v>1</v>
      </c>
      <c r="AB84" s="53">
        <f>MATCH('App resp'!AB84,Scale!$Y$3:$Y$7,)</f>
        <v>1</v>
      </c>
      <c r="AC84" s="53">
        <f>MATCH('App resp'!AC84,Scale!$Z$3:$Z$7,)</f>
        <v>1</v>
      </c>
      <c r="AD84" s="53">
        <f>MATCH('App resp'!AD84,Scale!$AA$3:$AA$7,)</f>
        <v>1</v>
      </c>
      <c r="AE84" s="53">
        <f>MATCH('App resp'!AE84,Scale!$AJ$3:$AJ$7,)</f>
        <v>1</v>
      </c>
      <c r="AF84" s="53">
        <f>MATCH('App resp'!AF84,Scale!$AB$3:$AB$7,)</f>
        <v>3</v>
      </c>
      <c r="AG84" s="53">
        <f>MATCH('App resp'!AG84,Scale!$AC$3:$AC$7,)</f>
        <v>5</v>
      </c>
      <c r="AH84" s="53">
        <f>MATCH('App resp'!AH84,Scale!$AD$3:$AD$7,)</f>
        <v>2</v>
      </c>
      <c r="AI84" s="53">
        <f>MATCH('App resp'!AI84,Scale!$AE$3:$AE$7,)</f>
        <v>1</v>
      </c>
      <c r="AJ84" s="53">
        <f>MATCH('App resp'!AJ84,Scale!$AF$3:$AF$7,)</f>
        <v>1</v>
      </c>
      <c r="AK84" s="53">
        <f>MATCH('App resp'!AK84,Scale!$AG$3:$AG$7,)</f>
        <v>1</v>
      </c>
      <c r="AL84" s="53">
        <f>MATCH('App resp'!AL84,Scale!$AH$3:$AH$7,)</f>
        <v>1</v>
      </c>
      <c r="AM84" s="53">
        <f>MATCH('App resp'!AM84,Scale!$AI$3:$AI$7,)</f>
        <v>1</v>
      </c>
      <c r="AN84" s="57">
        <f t="shared" si="4"/>
        <v>100</v>
      </c>
      <c r="AO84" s="58">
        <f t="shared" si="5"/>
        <v>35</v>
      </c>
      <c r="AP84" s="40"/>
    </row>
    <row r="85" spans="1:42" s="49" customFormat="1" ht="14.5">
      <c r="A85" s="50"/>
      <c r="B85" s="51"/>
      <c r="C85" s="52"/>
      <c r="D85" s="50" t="s">
        <v>775</v>
      </c>
      <c r="E85" s="53" t="e">
        <f>MATCH('App resp'!E85,Scale!$B$3:$B$7,)</f>
        <v>#N/A</v>
      </c>
      <c r="F85" s="53" t="e">
        <f>MATCH('App resp'!F85,Scale!$C$3:$C$7,)</f>
        <v>#N/A</v>
      </c>
      <c r="G85" s="56" t="e">
        <f>MATCH('App resp'!G85,Scale!$D$3:$D$7,)</f>
        <v>#N/A</v>
      </c>
      <c r="H85" s="53" t="e">
        <f>MATCH('App resp'!H85,Scale!$E$3:$E$7,)</f>
        <v>#N/A</v>
      </c>
      <c r="I85" s="53" t="e">
        <f>MATCH('App resp'!I85,Scale!$F$3:$F$7,)</f>
        <v>#N/A</v>
      </c>
      <c r="J85" s="53" t="e">
        <f>MATCH('App resp'!J85,Scale!$P$3:$P$7,)</f>
        <v>#N/A</v>
      </c>
      <c r="K85" s="53" t="e">
        <f>MATCH('App resp'!K85,Scale!$Q$3:$Q$7,)</f>
        <v>#N/A</v>
      </c>
      <c r="L85" s="50" t="e">
        <f>MATCH('App resp'!L85,Scale!$G$3:$G$7,)</f>
        <v>#N/A</v>
      </c>
      <c r="M85" s="50" t="e">
        <f>MATCH('App resp'!M85,Scale!$H$3:$H$7,)</f>
        <v>#N/A</v>
      </c>
      <c r="N85" s="53" t="e">
        <f>MATCH('App resp'!N85,Scale!$I$3:$I$7,)</f>
        <v>#N/A</v>
      </c>
      <c r="O85" s="50" t="e">
        <f>MATCH('App resp'!O85,Scale!$J$3:$J$7,)</f>
        <v>#N/A</v>
      </c>
      <c r="P85" s="50" t="e">
        <f>MATCH('App resp'!P85,Scale!$K$3:$K$7,)</f>
        <v>#N/A</v>
      </c>
      <c r="Q85" s="53" t="e">
        <f>MATCH('App resp'!Q85,Scale!$L$3:$L$7,)</f>
        <v>#N/A</v>
      </c>
      <c r="R85" s="53" t="e">
        <f>MATCH('App resp'!R85,Scale!$M$3:$M$7,)</f>
        <v>#N/A</v>
      </c>
      <c r="S85" s="53" t="e">
        <f>MATCH('App resp'!S85,Scale!$N$3:$N$7,)</f>
        <v>#N/A</v>
      </c>
      <c r="T85" s="50" t="e">
        <f>MATCH('App resp'!T85,Scale!$O$3:$O$7,)</f>
        <v>#N/A</v>
      </c>
      <c r="U85" s="53" t="e">
        <f>MATCH('App resp'!U85,Scale!$R$3:$R$7,)</f>
        <v>#N/A</v>
      </c>
      <c r="V85" s="53" t="e">
        <f>MATCH('App resp'!V85,Scale!$S$3:$S$7,)</f>
        <v>#N/A</v>
      </c>
      <c r="W85" s="53" t="e">
        <f>MATCH('App resp'!W85,Scale!$T$3:$T$7,)</f>
        <v>#N/A</v>
      </c>
      <c r="X85" s="53" t="e">
        <f>MATCH('App resp'!X85,Scale!$U$3:$U$7,)</f>
        <v>#N/A</v>
      </c>
      <c r="Y85" s="53" t="e">
        <f>MATCH('App resp'!Y85,Scale!$V$3:$V$7,)</f>
        <v>#N/A</v>
      </c>
      <c r="Z85" s="53" t="e">
        <f>MATCH('App resp'!Z85,Scale!$W$3:$W$7,)</f>
        <v>#N/A</v>
      </c>
      <c r="AA85" s="50" t="e">
        <f>MATCH('App resp'!AA85,Scale!$X$3:$X$7,)</f>
        <v>#N/A</v>
      </c>
      <c r="AB85" s="53" t="e">
        <f>MATCH('App resp'!AB85,Scale!$Y$3:$Y$7,)</f>
        <v>#N/A</v>
      </c>
      <c r="AC85" s="53" t="e">
        <f>MATCH('App resp'!AC85,Scale!$Z$3:$Z$7,)</f>
        <v>#N/A</v>
      </c>
      <c r="AD85" s="53" t="e">
        <f>MATCH('App resp'!AD85,Scale!$AA$3:$AA$7,)</f>
        <v>#N/A</v>
      </c>
      <c r="AE85" s="53" t="e">
        <f>MATCH('App resp'!AE85,Scale!$AJ$3:$AJ$7,)</f>
        <v>#N/A</v>
      </c>
      <c r="AF85" s="53" t="e">
        <f>MATCH('App resp'!AF85,Scale!$AB$3:$AB$7,)</f>
        <v>#N/A</v>
      </c>
      <c r="AG85" s="53" t="e">
        <f>MATCH('App resp'!AG85,Scale!$AC$3:$AC$7,)</f>
        <v>#N/A</v>
      </c>
      <c r="AH85" s="53">
        <f>MATCH('App resp'!AH85,Scale!$AD$3:$AD$7,)</f>
        <v>5</v>
      </c>
      <c r="AI85" s="53" t="e">
        <f>MATCH('App resp'!AI85,Scale!$AE$3:$AE$7,)</f>
        <v>#N/A</v>
      </c>
      <c r="AJ85" s="53" t="e">
        <f>MATCH('App resp'!AJ85,Scale!$AF$3:$AF$7,)</f>
        <v>#N/A</v>
      </c>
      <c r="AK85" s="53">
        <f>MATCH('App resp'!AK85,Scale!$AG$3:$AG$7,)</f>
        <v>5</v>
      </c>
      <c r="AL85" s="53">
        <f>MATCH('App resp'!AL85,Scale!$AH$3:$AH$7,)</f>
        <v>5</v>
      </c>
      <c r="AM85" s="53">
        <f>MATCH('App resp'!AM85,Scale!$AI$3:$AI$7,)</f>
        <v>5</v>
      </c>
      <c r="AN85" s="57">
        <f t="shared" si="4"/>
        <v>100</v>
      </c>
      <c r="AO85" s="58">
        <f t="shared" si="5"/>
        <v>35</v>
      </c>
      <c r="AP85" s="40"/>
    </row>
    <row r="86" spans="1:42" s="49" customFormat="1" ht="14.5">
      <c r="A86" s="50"/>
      <c r="B86" s="51"/>
      <c r="C86" s="52"/>
      <c r="D86" s="50" t="s">
        <v>776</v>
      </c>
      <c r="E86" s="53" t="e">
        <f>MATCH('App resp'!E86,Scale!$B$3:$B$7,)</f>
        <v>#N/A</v>
      </c>
      <c r="F86" s="53" t="e">
        <f>MATCH('App resp'!F86,Scale!$C$3:$C$7,)</f>
        <v>#N/A</v>
      </c>
      <c r="G86" s="56" t="e">
        <f>MATCH('App resp'!G86,Scale!$D$3:$D$7,)</f>
        <v>#N/A</v>
      </c>
      <c r="H86" s="53" t="e">
        <f>MATCH('App resp'!H86,Scale!$E$3:$E$7,)</f>
        <v>#N/A</v>
      </c>
      <c r="I86" s="53" t="e">
        <f>MATCH('App resp'!I86,Scale!$F$3:$F$7,)</f>
        <v>#N/A</v>
      </c>
      <c r="J86" s="53" t="e">
        <f>MATCH('App resp'!J86,Scale!$P$3:$P$7,)</f>
        <v>#N/A</v>
      </c>
      <c r="K86" s="53" t="e">
        <f>MATCH('App resp'!K86,Scale!$Q$3:$Q$7,)</f>
        <v>#N/A</v>
      </c>
      <c r="L86" s="50" t="e">
        <f>MATCH('App resp'!L86,Scale!$G$3:$G$7,)</f>
        <v>#N/A</v>
      </c>
      <c r="M86" s="50" t="e">
        <f>MATCH('App resp'!M86,Scale!$H$3:$H$7,)</f>
        <v>#N/A</v>
      </c>
      <c r="N86" s="53" t="e">
        <f>MATCH('App resp'!N86,Scale!$I$3:$I$7,)</f>
        <v>#N/A</v>
      </c>
      <c r="O86" s="50" t="e">
        <f>MATCH('App resp'!O86,Scale!$J$3:$J$7,)</f>
        <v>#N/A</v>
      </c>
      <c r="P86" s="50" t="e">
        <f>MATCH('App resp'!P86,Scale!$K$3:$K$7,)</f>
        <v>#N/A</v>
      </c>
      <c r="Q86" s="53" t="e">
        <f>MATCH('App resp'!Q86,Scale!$L$3:$L$7,)</f>
        <v>#N/A</v>
      </c>
      <c r="R86" s="53" t="e">
        <f>MATCH('App resp'!R86,Scale!$M$3:$M$7,)</f>
        <v>#N/A</v>
      </c>
      <c r="S86" s="53" t="e">
        <f>MATCH('App resp'!S86,Scale!$N$3:$N$7,)</f>
        <v>#N/A</v>
      </c>
      <c r="T86" s="50" t="e">
        <f>MATCH('App resp'!T86,Scale!$O$3:$O$7,)</f>
        <v>#N/A</v>
      </c>
      <c r="U86" s="53" t="e">
        <f>MATCH('App resp'!U86,Scale!$R$3:$R$7,)</f>
        <v>#N/A</v>
      </c>
      <c r="V86" s="53" t="e">
        <f>MATCH('App resp'!V86,Scale!$S$3:$S$7,)</f>
        <v>#N/A</v>
      </c>
      <c r="W86" s="53" t="e">
        <f>MATCH('App resp'!W86,Scale!$T$3:$T$7,)</f>
        <v>#N/A</v>
      </c>
      <c r="X86" s="53" t="e">
        <f>MATCH('App resp'!X86,Scale!$U$3:$U$7,)</f>
        <v>#N/A</v>
      </c>
      <c r="Y86" s="53" t="e">
        <f>MATCH('App resp'!Y86,Scale!$V$3:$V$7,)</f>
        <v>#N/A</v>
      </c>
      <c r="Z86" s="53" t="e">
        <f>MATCH('App resp'!Z86,Scale!$W$3:$W$7,)</f>
        <v>#N/A</v>
      </c>
      <c r="AA86" s="50" t="e">
        <f>MATCH('App resp'!AA86,Scale!$X$3:$X$7,)</f>
        <v>#N/A</v>
      </c>
      <c r="AB86" s="53" t="e">
        <f>MATCH('App resp'!AB86,Scale!$Y$3:$Y$7,)</f>
        <v>#N/A</v>
      </c>
      <c r="AC86" s="53" t="e">
        <f>MATCH('App resp'!AC86,Scale!$Z$3:$Z$7,)</f>
        <v>#N/A</v>
      </c>
      <c r="AD86" s="53" t="e">
        <f>MATCH('App resp'!AD86,Scale!$AA$3:$AA$7,)</f>
        <v>#N/A</v>
      </c>
      <c r="AE86" s="53" t="e">
        <f>MATCH('App resp'!AE86,Scale!$AJ$3:$AJ$7,)</f>
        <v>#N/A</v>
      </c>
      <c r="AF86" s="53" t="e">
        <f>MATCH('App resp'!AF86,Scale!$AB$3:$AB$7,)</f>
        <v>#N/A</v>
      </c>
      <c r="AG86" s="53" t="e">
        <f>MATCH('App resp'!AG86,Scale!$AC$3:$AC$7,)</f>
        <v>#N/A</v>
      </c>
      <c r="AH86" s="53">
        <f>MATCH('App resp'!AH86,Scale!$AD$3:$AD$7,)</f>
        <v>5</v>
      </c>
      <c r="AI86" s="53" t="e">
        <f>MATCH('App resp'!AI86,Scale!$AE$3:$AE$7,)</f>
        <v>#N/A</v>
      </c>
      <c r="AJ86" s="53" t="e">
        <f>MATCH('App resp'!AJ86,Scale!$AF$3:$AF$7,)</f>
        <v>#N/A</v>
      </c>
      <c r="AK86" s="53">
        <f>MATCH('App resp'!AK86,Scale!$AG$3:$AG$7,)</f>
        <v>5</v>
      </c>
      <c r="AL86" s="53">
        <f>MATCH('App resp'!AL86,Scale!$AH$3:$AH$7,)</f>
        <v>5</v>
      </c>
      <c r="AM86" s="53">
        <f>MATCH('App resp'!AM86,Scale!$AI$3:$AI$7,)</f>
        <v>5</v>
      </c>
      <c r="AN86" s="57">
        <f t="shared" si="4"/>
        <v>100</v>
      </c>
      <c r="AO86" s="58">
        <f t="shared" si="5"/>
        <v>35</v>
      </c>
      <c r="AP86" s="40"/>
    </row>
    <row r="87" spans="1:42" s="49" customFormat="1" ht="14.5">
      <c r="A87" s="50"/>
      <c r="B87" s="51"/>
      <c r="C87" s="52"/>
      <c r="D87" s="50" t="s">
        <v>777</v>
      </c>
      <c r="E87" s="53" t="e">
        <f>MATCH('App resp'!E87,Scale!$B$3:$B$7,)</f>
        <v>#N/A</v>
      </c>
      <c r="F87" s="53" t="e">
        <f>MATCH('App resp'!F87,Scale!$C$3:$C$7,)</f>
        <v>#N/A</v>
      </c>
      <c r="G87" s="56" t="e">
        <f>MATCH('App resp'!G87,Scale!$D$3:$D$7,)</f>
        <v>#N/A</v>
      </c>
      <c r="H87" s="53" t="e">
        <f>MATCH('App resp'!H87,Scale!$E$3:$E$7,)</f>
        <v>#N/A</v>
      </c>
      <c r="I87" s="53" t="e">
        <f>MATCH('App resp'!I87,Scale!$F$3:$F$7,)</f>
        <v>#N/A</v>
      </c>
      <c r="J87" s="53" t="e">
        <f>MATCH('App resp'!J87,Scale!$P$3:$P$7,)</f>
        <v>#N/A</v>
      </c>
      <c r="K87" s="53" t="e">
        <f>MATCH('App resp'!K87,Scale!$Q$3:$Q$7,)</f>
        <v>#N/A</v>
      </c>
      <c r="L87" s="50" t="e">
        <f>MATCH('App resp'!L87,Scale!$G$3:$G$7,)</f>
        <v>#N/A</v>
      </c>
      <c r="M87" s="50" t="e">
        <f>MATCH('App resp'!M87,Scale!$H$3:$H$7,)</f>
        <v>#N/A</v>
      </c>
      <c r="N87" s="53" t="e">
        <f>MATCH('App resp'!N87,Scale!$I$3:$I$7,)</f>
        <v>#N/A</v>
      </c>
      <c r="O87" s="50" t="e">
        <f>MATCH('App resp'!O87,Scale!$J$3:$J$7,)</f>
        <v>#N/A</v>
      </c>
      <c r="P87" s="50" t="e">
        <f>MATCH('App resp'!P87,Scale!$K$3:$K$7,)</f>
        <v>#N/A</v>
      </c>
      <c r="Q87" s="53" t="e">
        <f>MATCH('App resp'!Q87,Scale!$L$3:$L$7,)</f>
        <v>#N/A</v>
      </c>
      <c r="R87" s="53" t="e">
        <f>MATCH('App resp'!R87,Scale!$M$3:$M$7,)</f>
        <v>#N/A</v>
      </c>
      <c r="S87" s="53" t="e">
        <f>MATCH('App resp'!S87,Scale!$N$3:$N$7,)</f>
        <v>#N/A</v>
      </c>
      <c r="T87" s="50" t="e">
        <f>MATCH('App resp'!T87,Scale!$O$3:$O$7,)</f>
        <v>#N/A</v>
      </c>
      <c r="U87" s="53" t="e">
        <f>MATCH('App resp'!U87,Scale!$R$3:$R$7,)</f>
        <v>#N/A</v>
      </c>
      <c r="V87" s="53" t="e">
        <f>MATCH('App resp'!V87,Scale!$S$3:$S$7,)</f>
        <v>#N/A</v>
      </c>
      <c r="W87" s="53" t="e">
        <f>MATCH('App resp'!W87,Scale!$T$3:$T$7,)</f>
        <v>#N/A</v>
      </c>
      <c r="X87" s="53" t="e">
        <f>MATCH('App resp'!X87,Scale!$U$3:$U$7,)</f>
        <v>#N/A</v>
      </c>
      <c r="Y87" s="53" t="e">
        <f>MATCH('App resp'!Y87,Scale!$V$3:$V$7,)</f>
        <v>#N/A</v>
      </c>
      <c r="Z87" s="53" t="e">
        <f>MATCH('App resp'!Z87,Scale!$W$3:$W$7,)</f>
        <v>#N/A</v>
      </c>
      <c r="AA87" s="50" t="e">
        <f>MATCH('App resp'!AA87,Scale!$X$3:$X$7,)</f>
        <v>#N/A</v>
      </c>
      <c r="AB87" s="53" t="e">
        <f>MATCH('App resp'!AB87,Scale!$Y$3:$Y$7,)</f>
        <v>#N/A</v>
      </c>
      <c r="AC87" s="53" t="e">
        <f>MATCH('App resp'!AC87,Scale!$Z$3:$Z$7,)</f>
        <v>#N/A</v>
      </c>
      <c r="AD87" s="53" t="e">
        <f>MATCH('App resp'!AD87,Scale!$AA$3:$AA$7,)</f>
        <v>#N/A</v>
      </c>
      <c r="AE87" s="53" t="e">
        <f>MATCH('App resp'!AE87,Scale!$AJ$3:$AJ$7,)</f>
        <v>#N/A</v>
      </c>
      <c r="AF87" s="53" t="e">
        <f>MATCH('App resp'!AF87,Scale!$AB$3:$AB$7,)</f>
        <v>#N/A</v>
      </c>
      <c r="AG87" s="53" t="e">
        <f>MATCH('App resp'!AG87,Scale!$AC$3:$AC$7,)</f>
        <v>#N/A</v>
      </c>
      <c r="AH87" s="53">
        <f>MATCH('App resp'!AH87,Scale!$AD$3:$AD$7,)</f>
        <v>5</v>
      </c>
      <c r="AI87" s="53" t="e">
        <f>MATCH('App resp'!AI87,Scale!$AE$3:$AE$7,)</f>
        <v>#N/A</v>
      </c>
      <c r="AJ87" s="53" t="e">
        <f>MATCH('App resp'!AJ87,Scale!$AF$3:$AF$7,)</f>
        <v>#N/A</v>
      </c>
      <c r="AK87" s="53">
        <f>MATCH('App resp'!AK87,Scale!$AG$3:$AG$7,)</f>
        <v>5</v>
      </c>
      <c r="AL87" s="53">
        <f>MATCH('App resp'!AL87,Scale!$AH$3:$AH$7,)</f>
        <v>5</v>
      </c>
      <c r="AM87" s="53">
        <f>MATCH('App resp'!AM87,Scale!$AI$3:$AI$7,)</f>
        <v>5</v>
      </c>
      <c r="AN87" s="57">
        <f t="shared" si="4"/>
        <v>100</v>
      </c>
      <c r="AO87" s="58">
        <f t="shared" si="5"/>
        <v>35</v>
      </c>
      <c r="AP87" s="40"/>
    </row>
    <row r="88" spans="1:42" s="49" customFormat="1" ht="74.25" customHeight="1">
      <c r="A88" s="55"/>
      <c r="B88" s="61"/>
      <c r="C88" s="61"/>
      <c r="D88" s="50" t="s">
        <v>778</v>
      </c>
      <c r="E88" s="53" t="e">
        <f>MATCH('App resp'!E88,Scale!$B$3:$B$7,)</f>
        <v>#N/A</v>
      </c>
      <c r="F88" s="53" t="e">
        <f>MATCH('App resp'!F88,Scale!$C$3:$C$7,)</f>
        <v>#N/A</v>
      </c>
      <c r="G88" s="56" t="e">
        <f>MATCH('App resp'!G88,Scale!$D$3:$D$7,)</f>
        <v>#N/A</v>
      </c>
      <c r="H88" s="53" t="e">
        <f>MATCH('App resp'!H88,Scale!$E$3:$E$7,)</f>
        <v>#N/A</v>
      </c>
      <c r="I88" s="53" t="e">
        <f>MATCH('App resp'!I88,Scale!$F$3:$F$7,)</f>
        <v>#N/A</v>
      </c>
      <c r="J88" s="53" t="e">
        <f>MATCH('App resp'!J88,Scale!$P$3:$P$7,)</f>
        <v>#N/A</v>
      </c>
      <c r="K88" s="53" t="e">
        <f>MATCH('App resp'!K88,Scale!$Q$3:$Q$7,)</f>
        <v>#N/A</v>
      </c>
      <c r="L88" s="50" t="e">
        <f>MATCH('App resp'!L88,Scale!$G$3:$G$7,)</f>
        <v>#N/A</v>
      </c>
      <c r="M88" s="50" t="e">
        <f>MATCH('App resp'!M88,Scale!$H$3:$H$7,)</f>
        <v>#N/A</v>
      </c>
      <c r="N88" s="53" t="e">
        <f>MATCH('App resp'!N88,Scale!$I$3:$I$7,)</f>
        <v>#N/A</v>
      </c>
      <c r="O88" s="50" t="e">
        <f>MATCH('App resp'!O88,Scale!$J$3:$J$7,)</f>
        <v>#N/A</v>
      </c>
      <c r="P88" s="50" t="e">
        <f>MATCH('App resp'!P88,Scale!$K$3:$K$7,)</f>
        <v>#N/A</v>
      </c>
      <c r="Q88" s="53" t="e">
        <f>MATCH('App resp'!Q88,Scale!$L$3:$L$7,)</f>
        <v>#N/A</v>
      </c>
      <c r="R88" s="53" t="e">
        <f>MATCH('App resp'!R88,Scale!$M$3:$M$7,)</f>
        <v>#N/A</v>
      </c>
      <c r="S88" s="53" t="e">
        <f>MATCH('App resp'!S88,Scale!$N$3:$N$7,)</f>
        <v>#N/A</v>
      </c>
      <c r="T88" s="50" t="e">
        <f>MATCH('App resp'!T88,Scale!$O$3:$O$7,)</f>
        <v>#N/A</v>
      </c>
      <c r="U88" s="53" t="e">
        <f>MATCH('App resp'!U88,Scale!$R$3:$R$7,)</f>
        <v>#N/A</v>
      </c>
      <c r="V88" s="53" t="e">
        <f>MATCH('App resp'!V88,Scale!$S$3:$S$7,)</f>
        <v>#N/A</v>
      </c>
      <c r="W88" s="53" t="e">
        <f>MATCH('App resp'!W88,Scale!$T$3:$T$7,)</f>
        <v>#N/A</v>
      </c>
      <c r="X88" s="53" t="e">
        <f>MATCH('App resp'!X88,Scale!$U$3:$U$7,)</f>
        <v>#N/A</v>
      </c>
      <c r="Y88" s="53" t="e">
        <f>MATCH('App resp'!Y88,Scale!$V$3:$V$7,)</f>
        <v>#N/A</v>
      </c>
      <c r="Z88" s="53" t="e">
        <f>MATCH('App resp'!Z88,Scale!$W$3:$W$7,)</f>
        <v>#N/A</v>
      </c>
      <c r="AA88" s="50" t="e">
        <f>MATCH('App resp'!AA88,Scale!$X$3:$X$7,)</f>
        <v>#N/A</v>
      </c>
      <c r="AB88" s="53" t="e">
        <f>MATCH('App resp'!AB88,Scale!$Y$3:$Y$7,)</f>
        <v>#N/A</v>
      </c>
      <c r="AC88" s="53" t="e">
        <f>MATCH('App resp'!AC88,Scale!$Z$3:$Z$7,)</f>
        <v>#N/A</v>
      </c>
      <c r="AD88" s="53" t="e">
        <f>MATCH('App resp'!AD88,Scale!$AA$3:$AA$7,)</f>
        <v>#N/A</v>
      </c>
      <c r="AE88" s="53" t="e">
        <f>MATCH('App resp'!AE88,Scale!$AJ$3:$AJ$7,)</f>
        <v>#N/A</v>
      </c>
      <c r="AF88" s="53" t="e">
        <f>MATCH('App resp'!AF88,Scale!$AB$3:$AB$7,)</f>
        <v>#N/A</v>
      </c>
      <c r="AG88" s="53" t="e">
        <f>MATCH('App resp'!AG88,Scale!$AC$3:$AC$7,)</f>
        <v>#N/A</v>
      </c>
      <c r="AH88" s="53">
        <f>MATCH('App resp'!AH88,Scale!$AD$3:$AD$7,)</f>
        <v>5</v>
      </c>
      <c r="AI88" s="53" t="e">
        <f>MATCH('App resp'!AI88,Scale!$AE$3:$AE$7,)</f>
        <v>#N/A</v>
      </c>
      <c r="AJ88" s="53" t="e">
        <f>MATCH('App resp'!AJ88,Scale!$AF$3:$AF$7,)</f>
        <v>#N/A</v>
      </c>
      <c r="AK88" s="53">
        <f>MATCH('App resp'!AK88,Scale!$AG$3:$AG$7,)</f>
        <v>5</v>
      </c>
      <c r="AL88" s="53">
        <f>MATCH('App resp'!AL88,Scale!$AH$3:$AH$7,)</f>
        <v>5</v>
      </c>
      <c r="AM88" s="53">
        <f>MATCH('App resp'!AM88,Scale!$AI$3:$AI$7,)</f>
        <v>5</v>
      </c>
      <c r="AN88" s="130"/>
      <c r="AO88" s="131"/>
      <c r="AP88" s="132"/>
    </row>
    <row r="89" spans="1:42" s="49" customFormat="1" ht="74.25" customHeight="1">
      <c r="A89" s="55"/>
      <c r="B89" s="61"/>
      <c r="C89" s="61"/>
      <c r="D89" s="50" t="s">
        <v>779</v>
      </c>
      <c r="E89" s="53" t="e">
        <f>MATCH('App resp'!E89,Scale!$B$3:$B$7,)</f>
        <v>#N/A</v>
      </c>
      <c r="F89" s="53" t="e">
        <f>MATCH('App resp'!F89,Scale!$C$3:$C$7,)</f>
        <v>#N/A</v>
      </c>
      <c r="G89" s="56" t="e">
        <f>MATCH('App resp'!G89,Scale!$D$3:$D$7,)</f>
        <v>#N/A</v>
      </c>
      <c r="H89" s="53" t="e">
        <f>MATCH('App resp'!H89,Scale!$E$3:$E$7,)</f>
        <v>#N/A</v>
      </c>
      <c r="I89" s="53" t="e">
        <f>MATCH('App resp'!I89,Scale!$F$3:$F$7,)</f>
        <v>#N/A</v>
      </c>
      <c r="J89" s="53" t="e">
        <f>MATCH('App resp'!J89,Scale!$P$3:$P$7,)</f>
        <v>#N/A</v>
      </c>
      <c r="K89" s="53" t="e">
        <f>MATCH('App resp'!K89,Scale!$Q$3:$Q$7,)</f>
        <v>#N/A</v>
      </c>
      <c r="L89" s="50" t="e">
        <f>MATCH('App resp'!L89,Scale!$G$3:$G$7,)</f>
        <v>#N/A</v>
      </c>
      <c r="M89" s="50" t="e">
        <f>MATCH('App resp'!M89,Scale!$H$3:$H$7,)</f>
        <v>#N/A</v>
      </c>
      <c r="N89" s="53" t="e">
        <f>MATCH('App resp'!N89,Scale!$I$3:$I$7,)</f>
        <v>#N/A</v>
      </c>
      <c r="O89" s="50" t="e">
        <f>MATCH('App resp'!O89,Scale!$J$3:$J$7,)</f>
        <v>#N/A</v>
      </c>
      <c r="P89" s="50" t="e">
        <f>MATCH('App resp'!P89,Scale!$K$3:$K$7,)</f>
        <v>#N/A</v>
      </c>
      <c r="Q89" s="53" t="e">
        <f>MATCH('App resp'!Q89,Scale!$L$3:$L$7,)</f>
        <v>#N/A</v>
      </c>
      <c r="R89" s="53" t="e">
        <f>MATCH('App resp'!R89,Scale!$M$3:$M$7,)</f>
        <v>#N/A</v>
      </c>
      <c r="S89" s="53" t="e">
        <f>MATCH('App resp'!S89,Scale!$N$3:$N$7,)</f>
        <v>#N/A</v>
      </c>
      <c r="T89" s="50" t="e">
        <f>MATCH('App resp'!T89,Scale!$O$3:$O$7,)</f>
        <v>#N/A</v>
      </c>
      <c r="U89" s="53" t="e">
        <f>MATCH('App resp'!U89,Scale!$R$3:$R$7,)</f>
        <v>#N/A</v>
      </c>
      <c r="V89" s="53" t="e">
        <f>MATCH('App resp'!V89,Scale!$S$3:$S$7,)</f>
        <v>#N/A</v>
      </c>
      <c r="W89" s="53" t="e">
        <f>MATCH('App resp'!W89,Scale!$T$3:$T$7,)</f>
        <v>#N/A</v>
      </c>
      <c r="X89" s="53" t="e">
        <f>MATCH('App resp'!X89,Scale!$U$3:$U$7,)</f>
        <v>#N/A</v>
      </c>
      <c r="Y89" s="53" t="e">
        <f>MATCH('App resp'!Y89,Scale!$V$3:$V$7,)</f>
        <v>#N/A</v>
      </c>
      <c r="Z89" s="53" t="e">
        <f>MATCH('App resp'!Z89,Scale!$W$3:$W$7,)</f>
        <v>#N/A</v>
      </c>
      <c r="AA89" s="50" t="e">
        <f>MATCH('App resp'!AA89,Scale!$X$3:$X$7,)</f>
        <v>#N/A</v>
      </c>
      <c r="AB89" s="53" t="e">
        <f>MATCH('App resp'!AB89,Scale!$Y$3:$Y$7,)</f>
        <v>#N/A</v>
      </c>
      <c r="AC89" s="53" t="e">
        <f>MATCH('App resp'!AC89,Scale!$Z$3:$Z$7,)</f>
        <v>#N/A</v>
      </c>
      <c r="AD89" s="53" t="e">
        <f>MATCH('App resp'!AD89,Scale!$AA$3:$AA$7,)</f>
        <v>#N/A</v>
      </c>
      <c r="AE89" s="53" t="e">
        <f>MATCH('App resp'!AE89,Scale!$AJ$3:$AJ$7,)</f>
        <v>#N/A</v>
      </c>
      <c r="AF89" s="53" t="e">
        <f>MATCH('App resp'!AF89,Scale!$AB$3:$AB$7,)</f>
        <v>#N/A</v>
      </c>
      <c r="AG89" s="53" t="e">
        <f>MATCH('App resp'!AG89,Scale!$AC$3:$AC$7,)</f>
        <v>#N/A</v>
      </c>
      <c r="AH89" s="53">
        <f>MATCH('App resp'!AH89,Scale!$AD$3:$AD$7,)</f>
        <v>5</v>
      </c>
      <c r="AI89" s="53" t="e">
        <f>MATCH('App resp'!AI89,Scale!$AE$3:$AE$7,)</f>
        <v>#N/A</v>
      </c>
      <c r="AJ89" s="53" t="e">
        <f>MATCH('App resp'!AJ89,Scale!$AF$3:$AF$7,)</f>
        <v>#N/A</v>
      </c>
      <c r="AK89" s="53">
        <f>MATCH('App resp'!AK89,Scale!$AG$3:$AG$7,)</f>
        <v>5</v>
      </c>
      <c r="AL89" s="53">
        <f>MATCH('App resp'!AL89,Scale!$AH$3:$AH$7,)</f>
        <v>5</v>
      </c>
      <c r="AM89" s="53">
        <f>MATCH('App resp'!AM89,Scale!$AI$3:$AI$7,)</f>
        <v>5</v>
      </c>
      <c r="AN89" s="130"/>
      <c r="AO89" s="131"/>
      <c r="AP89" s="132"/>
    </row>
    <row r="90" spans="1:42" s="49" customFormat="1" ht="74.25" customHeight="1">
      <c r="A90" s="55"/>
      <c r="B90" s="61"/>
      <c r="C90" s="61"/>
      <c r="D90" s="50" t="s">
        <v>780</v>
      </c>
      <c r="E90" s="53" t="e">
        <f>MATCH('App resp'!E90,Scale!$B$3:$B$7,)</f>
        <v>#N/A</v>
      </c>
      <c r="F90" s="53" t="e">
        <f>MATCH('App resp'!F90,Scale!$C$3:$C$7,)</f>
        <v>#N/A</v>
      </c>
      <c r="G90" s="56" t="e">
        <f>MATCH('App resp'!G90,Scale!$D$3:$D$7,)</f>
        <v>#N/A</v>
      </c>
      <c r="H90" s="53" t="e">
        <f>MATCH('App resp'!H90,Scale!$E$3:$E$7,)</f>
        <v>#N/A</v>
      </c>
      <c r="I90" s="53" t="e">
        <f>MATCH('App resp'!I90,Scale!$F$3:$F$7,)</f>
        <v>#N/A</v>
      </c>
      <c r="J90" s="53" t="e">
        <f>MATCH('App resp'!J90,Scale!$P$3:$P$7,)</f>
        <v>#N/A</v>
      </c>
      <c r="K90" s="53" t="e">
        <f>MATCH('App resp'!K90,Scale!$Q$3:$Q$7,)</f>
        <v>#N/A</v>
      </c>
      <c r="L90" s="50" t="e">
        <f>MATCH('App resp'!L90,Scale!$G$3:$G$7,)</f>
        <v>#N/A</v>
      </c>
      <c r="M90" s="50" t="e">
        <f>MATCH('App resp'!M90,Scale!$H$3:$H$7,)</f>
        <v>#N/A</v>
      </c>
      <c r="N90" s="53" t="e">
        <f>MATCH('App resp'!N90,Scale!$I$3:$I$7,)</f>
        <v>#N/A</v>
      </c>
      <c r="O90" s="50" t="e">
        <f>MATCH('App resp'!O90,Scale!$J$3:$J$7,)</f>
        <v>#N/A</v>
      </c>
      <c r="P90" s="50" t="e">
        <f>MATCH('App resp'!P90,Scale!$K$3:$K$7,)</f>
        <v>#N/A</v>
      </c>
      <c r="Q90" s="53" t="e">
        <f>MATCH('App resp'!Q90,Scale!$L$3:$L$7,)</f>
        <v>#N/A</v>
      </c>
      <c r="R90" s="53" t="e">
        <f>MATCH('App resp'!R90,Scale!$M$3:$M$7,)</f>
        <v>#N/A</v>
      </c>
      <c r="S90" s="53" t="e">
        <f>MATCH('App resp'!S90,Scale!$N$3:$N$7,)</f>
        <v>#N/A</v>
      </c>
      <c r="T90" s="50" t="e">
        <f>MATCH('App resp'!T90,Scale!$O$3:$O$7,)</f>
        <v>#N/A</v>
      </c>
      <c r="U90" s="53" t="e">
        <f>MATCH('App resp'!U90,Scale!$R$3:$R$7,)</f>
        <v>#N/A</v>
      </c>
      <c r="V90" s="53" t="e">
        <f>MATCH('App resp'!V90,Scale!$S$3:$S$7,)</f>
        <v>#N/A</v>
      </c>
      <c r="W90" s="53" t="e">
        <f>MATCH('App resp'!W90,Scale!$T$3:$T$7,)</f>
        <v>#N/A</v>
      </c>
      <c r="X90" s="53" t="e">
        <f>MATCH('App resp'!X90,Scale!$U$3:$U$7,)</f>
        <v>#N/A</v>
      </c>
      <c r="Y90" s="53" t="e">
        <f>MATCH('App resp'!Y90,Scale!$V$3:$V$7,)</f>
        <v>#N/A</v>
      </c>
      <c r="Z90" s="53" t="e">
        <f>MATCH('App resp'!Z90,Scale!$W$3:$W$7,)</f>
        <v>#N/A</v>
      </c>
      <c r="AA90" s="50" t="e">
        <f>MATCH('App resp'!AA90,Scale!$X$3:$X$7,)</f>
        <v>#N/A</v>
      </c>
      <c r="AB90" s="53" t="e">
        <f>MATCH('App resp'!AB90,Scale!$Y$3:$Y$7,)</f>
        <v>#N/A</v>
      </c>
      <c r="AC90" s="53" t="e">
        <f>MATCH('App resp'!AC90,Scale!$Z$3:$Z$7,)</f>
        <v>#N/A</v>
      </c>
      <c r="AD90" s="53" t="e">
        <f>MATCH('App resp'!AD90,Scale!$AA$3:$AA$7,)</f>
        <v>#N/A</v>
      </c>
      <c r="AE90" s="53" t="e">
        <f>MATCH('App resp'!AE90,Scale!$AJ$3:$AJ$7,)</f>
        <v>#N/A</v>
      </c>
      <c r="AF90" s="53" t="e">
        <f>MATCH('App resp'!AF90,Scale!$AB$3:$AB$7,)</f>
        <v>#N/A</v>
      </c>
      <c r="AG90" s="53" t="e">
        <f>MATCH('App resp'!AG90,Scale!$AC$3:$AC$7,)</f>
        <v>#N/A</v>
      </c>
      <c r="AH90" s="53">
        <f>MATCH('App resp'!AH90,Scale!$AD$3:$AD$7,)</f>
        <v>5</v>
      </c>
      <c r="AI90" s="53" t="e">
        <f>MATCH('App resp'!AI90,Scale!$AE$3:$AE$7,)</f>
        <v>#N/A</v>
      </c>
      <c r="AJ90" s="53" t="e">
        <f>MATCH('App resp'!AJ90,Scale!$AF$3:$AF$7,)</f>
        <v>#N/A</v>
      </c>
      <c r="AK90" s="53">
        <f>MATCH('App resp'!AK90,Scale!$AG$3:$AG$7,)</f>
        <v>5</v>
      </c>
      <c r="AL90" s="53">
        <f>MATCH('App resp'!AL90,Scale!$AH$3:$AH$7,)</f>
        <v>5</v>
      </c>
      <c r="AM90" s="53">
        <f>MATCH('App resp'!AM90,Scale!$AI$3:$AI$7,)</f>
        <v>5</v>
      </c>
      <c r="AN90" s="130"/>
      <c r="AO90" s="131"/>
      <c r="AP90" s="132"/>
    </row>
    <row r="91" spans="1:42" s="49" customFormat="1" ht="74.25" customHeight="1">
      <c r="A91" s="55"/>
      <c r="B91" s="61"/>
      <c r="C91" s="61"/>
      <c r="D91" s="50" t="s">
        <v>781</v>
      </c>
      <c r="E91" s="53" t="e">
        <f>MATCH('App resp'!E91,Scale!$B$3:$B$7,)</f>
        <v>#N/A</v>
      </c>
      <c r="F91" s="53" t="e">
        <f>MATCH('App resp'!F91,Scale!$C$3:$C$7,)</f>
        <v>#N/A</v>
      </c>
      <c r="G91" s="56" t="e">
        <f>MATCH('App resp'!G91,Scale!$D$3:$D$7,)</f>
        <v>#N/A</v>
      </c>
      <c r="H91" s="53" t="e">
        <f>MATCH('App resp'!H91,Scale!$E$3:$E$7,)</f>
        <v>#N/A</v>
      </c>
      <c r="I91" s="53" t="e">
        <f>MATCH('App resp'!I91,Scale!$F$3:$F$7,)</f>
        <v>#N/A</v>
      </c>
      <c r="J91" s="53" t="e">
        <f>MATCH('App resp'!J91,Scale!$P$3:$P$7,)</f>
        <v>#N/A</v>
      </c>
      <c r="K91" s="53" t="e">
        <f>MATCH('App resp'!K91,Scale!$Q$3:$Q$7,)</f>
        <v>#N/A</v>
      </c>
      <c r="L91" s="50" t="e">
        <f>MATCH('App resp'!L91,Scale!$G$3:$G$7,)</f>
        <v>#N/A</v>
      </c>
      <c r="M91" s="50" t="e">
        <f>MATCH('App resp'!M91,Scale!$H$3:$H$7,)</f>
        <v>#N/A</v>
      </c>
      <c r="N91" s="53" t="e">
        <f>MATCH('App resp'!N91,Scale!$I$3:$I$7,)</f>
        <v>#N/A</v>
      </c>
      <c r="O91" s="50" t="e">
        <f>MATCH('App resp'!O91,Scale!$J$3:$J$7,)</f>
        <v>#N/A</v>
      </c>
      <c r="P91" s="50" t="e">
        <f>MATCH('App resp'!P91,Scale!$K$3:$K$7,)</f>
        <v>#N/A</v>
      </c>
      <c r="Q91" s="53" t="e">
        <f>MATCH('App resp'!Q91,Scale!$L$3:$L$7,)</f>
        <v>#N/A</v>
      </c>
      <c r="R91" s="53" t="e">
        <f>MATCH('App resp'!R91,Scale!$M$3:$M$7,)</f>
        <v>#N/A</v>
      </c>
      <c r="S91" s="53" t="e">
        <f>MATCH('App resp'!S91,Scale!$N$3:$N$7,)</f>
        <v>#N/A</v>
      </c>
      <c r="T91" s="50" t="e">
        <f>MATCH('App resp'!T91,Scale!$O$3:$O$7,)</f>
        <v>#N/A</v>
      </c>
      <c r="U91" s="53" t="e">
        <f>MATCH('App resp'!U91,Scale!$R$3:$R$7,)</f>
        <v>#N/A</v>
      </c>
      <c r="V91" s="53" t="e">
        <f>MATCH('App resp'!V91,Scale!$S$3:$S$7,)</f>
        <v>#N/A</v>
      </c>
      <c r="W91" s="53" t="e">
        <f>MATCH('App resp'!W91,Scale!$T$3:$T$7,)</f>
        <v>#N/A</v>
      </c>
      <c r="X91" s="53" t="e">
        <f>MATCH('App resp'!X91,Scale!$U$3:$U$7,)</f>
        <v>#N/A</v>
      </c>
      <c r="Y91" s="53" t="e">
        <f>MATCH('App resp'!Y91,Scale!$V$3:$V$7,)</f>
        <v>#N/A</v>
      </c>
      <c r="Z91" s="53" t="e">
        <f>MATCH('App resp'!Z91,Scale!$W$3:$W$7,)</f>
        <v>#N/A</v>
      </c>
      <c r="AA91" s="50" t="e">
        <f>MATCH('App resp'!AA91,Scale!$X$3:$X$7,)</f>
        <v>#N/A</v>
      </c>
      <c r="AB91" s="53" t="e">
        <f>MATCH('App resp'!AB91,Scale!$Y$3:$Y$7,)</f>
        <v>#N/A</v>
      </c>
      <c r="AC91" s="53" t="e">
        <f>MATCH('App resp'!AC91,Scale!$Z$3:$Z$7,)</f>
        <v>#N/A</v>
      </c>
      <c r="AD91" s="53" t="e">
        <f>MATCH('App resp'!AD91,Scale!$AA$3:$AA$7,)</f>
        <v>#N/A</v>
      </c>
      <c r="AE91" s="53" t="e">
        <f>MATCH('App resp'!AE91,Scale!$AJ$3:$AJ$7,)</f>
        <v>#N/A</v>
      </c>
      <c r="AF91" s="53" t="e">
        <f>MATCH('App resp'!AF91,Scale!$AB$3:$AB$7,)</f>
        <v>#N/A</v>
      </c>
      <c r="AG91" s="53" t="e">
        <f>MATCH('App resp'!AG91,Scale!$AC$3:$AC$7,)</f>
        <v>#N/A</v>
      </c>
      <c r="AH91" s="53">
        <f>MATCH('App resp'!AH91,Scale!$AD$3:$AD$7,)</f>
        <v>5</v>
      </c>
      <c r="AI91" s="53" t="e">
        <f>MATCH('App resp'!AI91,Scale!$AE$3:$AE$7,)</f>
        <v>#N/A</v>
      </c>
      <c r="AJ91" s="53" t="e">
        <f>MATCH('App resp'!AJ91,Scale!$AF$3:$AF$7,)</f>
        <v>#N/A</v>
      </c>
      <c r="AK91" s="53">
        <f>MATCH('App resp'!AK91,Scale!$AG$3:$AG$7,)</f>
        <v>5</v>
      </c>
      <c r="AL91" s="53">
        <f>MATCH('App resp'!AL91,Scale!$AH$3:$AH$7,)</f>
        <v>5</v>
      </c>
      <c r="AM91" s="53">
        <f>MATCH('App resp'!AM91,Scale!$AI$3:$AI$7,)</f>
        <v>5</v>
      </c>
      <c r="AN91" s="130"/>
      <c r="AO91" s="131"/>
      <c r="AP91" s="132"/>
    </row>
    <row r="92" spans="1:42" s="49" customFormat="1" ht="74.25" customHeight="1">
      <c r="A92" s="55"/>
      <c r="B92" s="61"/>
      <c r="C92" s="61"/>
      <c r="D92" s="50" t="s">
        <v>782</v>
      </c>
      <c r="E92" s="53" t="e">
        <f>MATCH('App resp'!E92,Scale!$B$3:$B$7,)</f>
        <v>#N/A</v>
      </c>
      <c r="F92" s="53" t="e">
        <f>MATCH('App resp'!F92,Scale!$C$3:$C$7,)</f>
        <v>#N/A</v>
      </c>
      <c r="G92" s="56" t="e">
        <f>MATCH('App resp'!G92,Scale!$D$3:$D$7,)</f>
        <v>#N/A</v>
      </c>
      <c r="H92" s="53" t="e">
        <f>MATCH('App resp'!H92,Scale!$E$3:$E$7,)</f>
        <v>#N/A</v>
      </c>
      <c r="I92" s="53" t="e">
        <f>MATCH('App resp'!I92,Scale!$F$3:$F$7,)</f>
        <v>#N/A</v>
      </c>
      <c r="J92" s="53" t="e">
        <f>MATCH('App resp'!J92,Scale!$P$3:$P$7,)</f>
        <v>#N/A</v>
      </c>
      <c r="K92" s="53" t="e">
        <f>MATCH('App resp'!K92,Scale!$Q$3:$Q$7,)</f>
        <v>#N/A</v>
      </c>
      <c r="L92" s="50" t="e">
        <f>MATCH('App resp'!L92,Scale!$G$3:$G$7,)</f>
        <v>#N/A</v>
      </c>
      <c r="M92" s="50" t="e">
        <f>MATCH('App resp'!M92,Scale!$H$3:$H$7,)</f>
        <v>#N/A</v>
      </c>
      <c r="N92" s="53" t="e">
        <f>MATCH('App resp'!N92,Scale!$I$3:$I$7,)</f>
        <v>#N/A</v>
      </c>
      <c r="O92" s="50" t="e">
        <f>MATCH('App resp'!O92,Scale!$J$3:$J$7,)</f>
        <v>#N/A</v>
      </c>
      <c r="P92" s="50" t="e">
        <f>MATCH('App resp'!P92,Scale!$K$3:$K$7,)</f>
        <v>#N/A</v>
      </c>
      <c r="Q92" s="53" t="e">
        <f>MATCH('App resp'!Q92,Scale!$L$3:$L$7,)</f>
        <v>#N/A</v>
      </c>
      <c r="R92" s="53" t="e">
        <f>MATCH('App resp'!R92,Scale!$M$3:$M$7,)</f>
        <v>#N/A</v>
      </c>
      <c r="S92" s="53" t="e">
        <f>MATCH('App resp'!S92,Scale!$N$3:$N$7,)</f>
        <v>#N/A</v>
      </c>
      <c r="T92" s="50" t="e">
        <f>MATCH('App resp'!T92,Scale!$O$3:$O$7,)</f>
        <v>#N/A</v>
      </c>
      <c r="U92" s="53" t="e">
        <f>MATCH('App resp'!U92,Scale!$R$3:$R$7,)</f>
        <v>#N/A</v>
      </c>
      <c r="V92" s="53" t="e">
        <f>MATCH('App resp'!V92,Scale!$S$3:$S$7,)</f>
        <v>#N/A</v>
      </c>
      <c r="W92" s="53" t="e">
        <f>MATCH('App resp'!W92,Scale!$T$3:$T$7,)</f>
        <v>#N/A</v>
      </c>
      <c r="X92" s="53" t="e">
        <f>MATCH('App resp'!X92,Scale!$U$3:$U$7,)</f>
        <v>#N/A</v>
      </c>
      <c r="Y92" s="53" t="e">
        <f>MATCH('App resp'!Y92,Scale!$V$3:$V$7,)</f>
        <v>#N/A</v>
      </c>
      <c r="Z92" s="53" t="e">
        <f>MATCH('App resp'!Z92,Scale!$W$3:$W$7,)</f>
        <v>#N/A</v>
      </c>
      <c r="AA92" s="50" t="e">
        <f>MATCH('App resp'!AA92,Scale!$X$3:$X$7,)</f>
        <v>#N/A</v>
      </c>
      <c r="AB92" s="53" t="e">
        <f>MATCH('App resp'!AB92,Scale!$Y$3:$Y$7,)</f>
        <v>#N/A</v>
      </c>
      <c r="AC92" s="53" t="e">
        <f>MATCH('App resp'!AC92,Scale!$Z$3:$Z$7,)</f>
        <v>#N/A</v>
      </c>
      <c r="AD92" s="53" t="e">
        <f>MATCH('App resp'!AD92,Scale!$AA$3:$AA$7,)</f>
        <v>#N/A</v>
      </c>
      <c r="AE92" s="53" t="e">
        <f>MATCH('App resp'!AE92,Scale!$AJ$3:$AJ$7,)</f>
        <v>#N/A</v>
      </c>
      <c r="AF92" s="53" t="e">
        <f>MATCH('App resp'!AF92,Scale!$AB$3:$AB$7,)</f>
        <v>#N/A</v>
      </c>
      <c r="AG92" s="53" t="e">
        <f>MATCH('App resp'!AG92,Scale!$AC$3:$AC$7,)</f>
        <v>#N/A</v>
      </c>
      <c r="AH92" s="53">
        <f>MATCH('App resp'!AH92,Scale!$AD$3:$AD$7,)</f>
        <v>5</v>
      </c>
      <c r="AI92" s="53" t="e">
        <f>MATCH('App resp'!AI92,Scale!$AE$3:$AE$7,)</f>
        <v>#N/A</v>
      </c>
      <c r="AJ92" s="53" t="e">
        <f>MATCH('App resp'!AJ92,Scale!$AF$3:$AF$7,)</f>
        <v>#N/A</v>
      </c>
      <c r="AK92" s="53">
        <f>MATCH('App resp'!AK92,Scale!$AG$3:$AG$7,)</f>
        <v>5</v>
      </c>
      <c r="AL92" s="53">
        <f>MATCH('App resp'!AL92,Scale!$AH$3:$AH$7,)</f>
        <v>5</v>
      </c>
      <c r="AM92" s="53">
        <f>MATCH('App resp'!AM92,Scale!$AI$3:$AI$7,)</f>
        <v>5</v>
      </c>
      <c r="AN92" s="130"/>
      <c r="AO92" s="131"/>
      <c r="AP92" s="132"/>
    </row>
    <row r="93" spans="1:42" s="49" customFormat="1" ht="74.25" customHeight="1">
      <c r="A93" s="55"/>
      <c r="B93" s="61"/>
      <c r="C93" s="61"/>
      <c r="D93" s="50" t="s">
        <v>783</v>
      </c>
      <c r="E93" s="53" t="e">
        <f>MATCH('App resp'!E93,Scale!$B$3:$B$7,)</f>
        <v>#N/A</v>
      </c>
      <c r="F93" s="53" t="e">
        <f>MATCH('App resp'!F93,Scale!$C$3:$C$7,)</f>
        <v>#N/A</v>
      </c>
      <c r="G93" s="56" t="e">
        <f>MATCH('App resp'!G93,Scale!$D$3:$D$7,)</f>
        <v>#N/A</v>
      </c>
      <c r="H93" s="53" t="e">
        <f>MATCH('App resp'!H93,Scale!$E$3:$E$7,)</f>
        <v>#N/A</v>
      </c>
      <c r="I93" s="53" t="e">
        <f>MATCH('App resp'!I93,Scale!$F$3:$F$7,)</f>
        <v>#N/A</v>
      </c>
      <c r="J93" s="53" t="e">
        <f>MATCH('App resp'!J93,Scale!$P$3:$P$7,)</f>
        <v>#N/A</v>
      </c>
      <c r="K93" s="53" t="e">
        <f>MATCH('App resp'!K93,Scale!$Q$3:$Q$7,)</f>
        <v>#N/A</v>
      </c>
      <c r="L93" s="50" t="e">
        <f>MATCH('App resp'!L93,Scale!$G$3:$G$7,)</f>
        <v>#N/A</v>
      </c>
      <c r="M93" s="50" t="e">
        <f>MATCH('App resp'!M93,Scale!$H$3:$H$7,)</f>
        <v>#N/A</v>
      </c>
      <c r="N93" s="53" t="e">
        <f>MATCH('App resp'!N93,Scale!$I$3:$I$7,)</f>
        <v>#N/A</v>
      </c>
      <c r="O93" s="50" t="e">
        <f>MATCH('App resp'!O93,Scale!$J$3:$J$7,)</f>
        <v>#N/A</v>
      </c>
      <c r="P93" s="50" t="e">
        <f>MATCH('App resp'!P93,Scale!$K$3:$K$7,)</f>
        <v>#N/A</v>
      </c>
      <c r="Q93" s="53" t="e">
        <f>MATCH('App resp'!Q93,Scale!$L$3:$L$7,)</f>
        <v>#N/A</v>
      </c>
      <c r="R93" s="53" t="e">
        <f>MATCH('App resp'!R93,Scale!$M$3:$M$7,)</f>
        <v>#N/A</v>
      </c>
      <c r="S93" s="53" t="e">
        <f>MATCH('App resp'!S93,Scale!$N$3:$N$7,)</f>
        <v>#N/A</v>
      </c>
      <c r="T93" s="50" t="e">
        <f>MATCH('App resp'!T93,Scale!$O$3:$O$7,)</f>
        <v>#N/A</v>
      </c>
      <c r="U93" s="53" t="e">
        <f>MATCH('App resp'!U93,Scale!$R$3:$R$7,)</f>
        <v>#N/A</v>
      </c>
      <c r="V93" s="53" t="e">
        <f>MATCH('App resp'!V93,Scale!$S$3:$S$7,)</f>
        <v>#N/A</v>
      </c>
      <c r="W93" s="53" t="e">
        <f>MATCH('App resp'!W93,Scale!$T$3:$T$7,)</f>
        <v>#N/A</v>
      </c>
      <c r="X93" s="53" t="e">
        <f>MATCH('App resp'!X93,Scale!$U$3:$U$7,)</f>
        <v>#N/A</v>
      </c>
      <c r="Y93" s="53" t="e">
        <f>MATCH('App resp'!Y93,Scale!$V$3:$V$7,)</f>
        <v>#N/A</v>
      </c>
      <c r="Z93" s="53" t="e">
        <f>MATCH('App resp'!Z93,Scale!$W$3:$W$7,)</f>
        <v>#N/A</v>
      </c>
      <c r="AA93" s="50" t="e">
        <f>MATCH('App resp'!AA93,Scale!$X$3:$X$7,)</f>
        <v>#N/A</v>
      </c>
      <c r="AB93" s="53" t="e">
        <f>MATCH('App resp'!AB93,Scale!$Y$3:$Y$7,)</f>
        <v>#N/A</v>
      </c>
      <c r="AC93" s="53" t="e">
        <f>MATCH('App resp'!AC93,Scale!$Z$3:$Z$7,)</f>
        <v>#N/A</v>
      </c>
      <c r="AD93" s="53" t="e">
        <f>MATCH('App resp'!AD93,Scale!$AA$3:$AA$7,)</f>
        <v>#N/A</v>
      </c>
      <c r="AE93" s="53" t="e">
        <f>MATCH('App resp'!AE93,Scale!$AJ$3:$AJ$7,)</f>
        <v>#N/A</v>
      </c>
      <c r="AF93" s="53" t="e">
        <f>MATCH('App resp'!AF93,Scale!$AB$3:$AB$7,)</f>
        <v>#N/A</v>
      </c>
      <c r="AG93" s="53" t="e">
        <f>MATCH('App resp'!AG93,Scale!$AC$3:$AC$7,)</f>
        <v>#N/A</v>
      </c>
      <c r="AH93" s="53">
        <f>MATCH('App resp'!AH93,Scale!$AD$3:$AD$7,)</f>
        <v>5</v>
      </c>
      <c r="AI93" s="53" t="e">
        <f>MATCH('App resp'!AI93,Scale!$AE$3:$AE$7,)</f>
        <v>#N/A</v>
      </c>
      <c r="AJ93" s="53" t="e">
        <f>MATCH('App resp'!AJ93,Scale!$AF$3:$AF$7,)</f>
        <v>#N/A</v>
      </c>
      <c r="AK93" s="53">
        <f>MATCH('App resp'!AK93,Scale!$AG$3:$AG$7,)</f>
        <v>5</v>
      </c>
      <c r="AL93" s="53">
        <f>MATCH('App resp'!AL93,Scale!$AH$3:$AH$7,)</f>
        <v>5</v>
      </c>
      <c r="AM93" s="53">
        <f>MATCH('App resp'!AM93,Scale!$AI$3:$AI$7,)</f>
        <v>5</v>
      </c>
      <c r="AN93" s="130"/>
      <c r="AO93" s="131"/>
      <c r="AP93" s="132"/>
    </row>
    <row r="94" spans="1:42" s="49" customFormat="1" ht="74.25" customHeight="1">
      <c r="A94" s="50"/>
      <c r="B94" s="51"/>
      <c r="C94" s="52"/>
      <c r="D94" s="50"/>
      <c r="E94" s="53"/>
      <c r="F94" s="53"/>
      <c r="G94" s="56"/>
      <c r="H94" s="53"/>
      <c r="I94" s="53"/>
      <c r="J94" s="53"/>
      <c r="K94" s="53"/>
      <c r="L94" s="50"/>
      <c r="M94" s="50"/>
      <c r="N94" s="53"/>
      <c r="O94" s="50"/>
      <c r="P94" s="50"/>
      <c r="Q94" s="53"/>
      <c r="R94" s="53"/>
      <c r="S94" s="53"/>
      <c r="T94" s="50"/>
      <c r="U94" s="53"/>
      <c r="V94" s="53"/>
      <c r="W94" s="53"/>
      <c r="X94" s="53"/>
      <c r="Y94" s="53"/>
      <c r="Z94" s="53"/>
      <c r="AA94" s="50"/>
      <c r="AB94" s="53"/>
      <c r="AC94" s="53"/>
      <c r="AD94" s="53"/>
      <c r="AE94" s="53"/>
      <c r="AF94" s="53"/>
      <c r="AG94" s="53"/>
      <c r="AH94" s="53"/>
      <c r="AI94" s="53"/>
      <c r="AJ94" s="53"/>
      <c r="AK94" s="53"/>
      <c r="AL94" s="53"/>
      <c r="AM94" s="53"/>
      <c r="AN94" s="57">
        <f>COUNTA(D94:AM94)/(COUNTA(D94:AM94)+COUNTBLANK(D94:AM94))*100</f>
        <v>0</v>
      </c>
      <c r="AO94" s="58">
        <f>COUNTA(E94:AM94)</f>
        <v>0</v>
      </c>
      <c r="AP94" s="40"/>
    </row>
    <row r="95" spans="1:42">
      <c r="E95" s="63">
        <f>COUNTIF(E4:E27,"#N/A")</f>
        <v>0</v>
      </c>
      <c r="F95" s="63">
        <f>COUNTIF(F4:F93,"#N/A")</f>
        <v>9</v>
      </c>
      <c r="G95" s="63">
        <f t="shared" ref="G95:AM95" si="6">COUNTIF(G4:G93,"#N/A")</f>
        <v>9</v>
      </c>
      <c r="H95" s="63">
        <f t="shared" si="6"/>
        <v>9</v>
      </c>
      <c r="I95" s="63">
        <f t="shared" si="6"/>
        <v>9</v>
      </c>
      <c r="J95" s="63">
        <f t="shared" si="6"/>
        <v>9</v>
      </c>
      <c r="K95" s="63">
        <f t="shared" si="6"/>
        <v>9</v>
      </c>
      <c r="L95" s="63">
        <f t="shared" si="6"/>
        <v>9</v>
      </c>
      <c r="M95" s="63">
        <f t="shared" si="6"/>
        <v>9</v>
      </c>
      <c r="N95" s="63">
        <f t="shared" si="6"/>
        <v>9</v>
      </c>
      <c r="O95" s="63">
        <f t="shared" si="6"/>
        <v>9</v>
      </c>
      <c r="P95" s="63">
        <f t="shared" si="6"/>
        <v>9</v>
      </c>
      <c r="Q95" s="63">
        <f t="shared" si="6"/>
        <v>9</v>
      </c>
      <c r="R95" s="63">
        <f t="shared" si="6"/>
        <v>9</v>
      </c>
      <c r="S95" s="63">
        <f t="shared" si="6"/>
        <v>9</v>
      </c>
      <c r="T95" s="63">
        <f t="shared" si="6"/>
        <v>9</v>
      </c>
      <c r="U95" s="63">
        <f t="shared" si="6"/>
        <v>9</v>
      </c>
      <c r="V95" s="63">
        <f t="shared" si="6"/>
        <v>9</v>
      </c>
      <c r="W95" s="63">
        <f t="shared" si="6"/>
        <v>9</v>
      </c>
      <c r="X95" s="63">
        <f t="shared" si="6"/>
        <v>9</v>
      </c>
      <c r="Y95" s="63">
        <f t="shared" si="6"/>
        <v>9</v>
      </c>
      <c r="Z95" s="63">
        <f t="shared" si="6"/>
        <v>9</v>
      </c>
      <c r="AA95" s="63">
        <f t="shared" si="6"/>
        <v>9</v>
      </c>
      <c r="AB95" s="63">
        <f t="shared" si="6"/>
        <v>9</v>
      </c>
      <c r="AC95" s="63">
        <f t="shared" si="6"/>
        <v>9</v>
      </c>
      <c r="AD95" s="63">
        <f t="shared" si="6"/>
        <v>9</v>
      </c>
      <c r="AE95" s="63">
        <f t="shared" si="6"/>
        <v>9</v>
      </c>
      <c r="AF95" s="63">
        <f t="shared" si="6"/>
        <v>9</v>
      </c>
      <c r="AG95" s="63">
        <f t="shared" si="6"/>
        <v>9</v>
      </c>
      <c r="AH95" s="63">
        <f t="shared" si="6"/>
        <v>0</v>
      </c>
      <c r="AI95" s="63">
        <f t="shared" si="6"/>
        <v>9</v>
      </c>
      <c r="AJ95" s="63">
        <f t="shared" si="6"/>
        <v>9</v>
      </c>
      <c r="AK95" s="63">
        <f t="shared" si="6"/>
        <v>0</v>
      </c>
      <c r="AL95" s="63">
        <f t="shared" si="6"/>
        <v>0</v>
      </c>
      <c r="AM95" s="63">
        <f t="shared" si="6"/>
        <v>0</v>
      </c>
    </row>
  </sheetData>
  <phoneticPr fontId="44" type="noConversion"/>
  <conditionalFormatting sqref="D4:D5">
    <cfRule type="cellIs" dxfId="4" priority="24" stopIfTrue="1" operator="equal">
      <formula>"NA - Data Not Available"</formula>
    </cfRule>
  </conditionalFormatting>
  <conditionalFormatting sqref="D7:D11">
    <cfRule type="cellIs" dxfId="3" priority="18" stopIfTrue="1" operator="equal">
      <formula>"NA - Data Not Available"</formula>
    </cfRule>
  </conditionalFormatting>
  <conditionalFormatting sqref="D16">
    <cfRule type="cellIs" dxfId="2" priority="26" stopIfTrue="1" operator="equal">
      <formula>"NA - Data Not Available"</formula>
    </cfRule>
  </conditionalFormatting>
  <conditionalFormatting sqref="D18">
    <cfRule type="cellIs" dxfId="1" priority="22" stopIfTrue="1" operator="equal">
      <formula>"NA - Data Not Available"</formula>
    </cfRule>
  </conditionalFormatting>
  <conditionalFormatting sqref="D94">
    <cfRule type="cellIs" dxfId="0" priority="30" stopIfTrue="1" operator="equal">
      <formula>"NA - Data Not Available"</formula>
    </cfRule>
  </conditionalFormatting>
  <dataValidations count="3">
    <dataValidation allowBlank="1" showInputMessage="1" showErrorMessage="1" promptTitle="Warning" prompt="This is an autogenrated field, please do not update or delete this column" sqref="D4:D94" xr:uid="{00000000-0002-0000-0C00-000000000000}"/>
    <dataValidation allowBlank="1" showErrorMessage="1" errorTitle="Application status" error="Status shouldn't be empty and should be picked from dropdown list (Pipeline,Live,In Dev,Retired)" promptTitle="Application Status" prompt="Status should be picked from dropdown list (Pipeline,Live,In Dev,Retired)" sqref="D3:D94" xr:uid="{00000000-0002-0000-0C00-000001000000}"/>
    <dataValidation allowBlank="1" showInputMessage="1" sqref="G4:G94" xr:uid="{00000000-0002-0000-0C00-000002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1:AP109"/>
  <sheetViews>
    <sheetView zoomScaleNormal="100" workbookViewId="0">
      <pane xSplit="3" ySplit="5" topLeftCell="P85" activePane="bottomRight" state="frozen"/>
      <selection activeCell="F27" sqref="F27"/>
      <selection pane="topRight" activeCell="F27" sqref="F27"/>
      <selection pane="bottomLeft" activeCell="F27" sqref="F27"/>
      <selection pane="bottomRight" activeCell="J5" sqref="J5"/>
    </sheetView>
  </sheetViews>
  <sheetFormatPr defaultColWidth="9.453125" defaultRowHeight="41.25" customHeight="1"/>
  <cols>
    <col min="1" max="1" width="6.7265625" style="108" customWidth="1"/>
    <col min="2" max="2" width="21.81640625" style="108" customWidth="1"/>
    <col min="3" max="3" width="16.453125" style="108" customWidth="1"/>
    <col min="4" max="4" width="10.81640625" style="86" customWidth="1"/>
    <col min="5" max="5" width="8.26953125" style="86" customWidth="1"/>
    <col min="6" max="6" width="4.81640625" style="86" customWidth="1"/>
    <col min="7" max="7" width="5.26953125" style="86" customWidth="1"/>
    <col min="8" max="8" width="6.81640625" style="86" customWidth="1"/>
    <col min="9" max="9" width="9.54296875" style="86" bestFit="1" customWidth="1"/>
    <col min="10" max="10" width="9.1796875" style="86" customWidth="1"/>
    <col min="11" max="11" width="10.81640625" style="86" customWidth="1"/>
    <col min="12" max="13" width="9.54296875" style="86" bestFit="1" customWidth="1"/>
    <col min="14" max="14" width="9.453125" style="86" customWidth="1"/>
    <col min="15" max="17" width="9.54296875" style="86" bestFit="1" customWidth="1"/>
    <col min="18" max="18" width="14.453125" style="86" customWidth="1"/>
    <col min="19" max="19" width="9.1796875" style="86" customWidth="1"/>
    <col min="20" max="22" width="9.54296875" style="86" bestFit="1" customWidth="1"/>
    <col min="23" max="23" width="9.54296875" style="86" customWidth="1"/>
    <col min="24" max="25" width="9.453125" style="86"/>
    <col min="26" max="26" width="7.54296875" style="86" customWidth="1"/>
    <col min="27" max="27" width="11.7265625" style="86" customWidth="1"/>
    <col min="28" max="28" width="12" style="86" customWidth="1"/>
    <col min="29" max="29" width="9.453125" style="86"/>
    <col min="30" max="30" width="11.7265625" style="86" customWidth="1"/>
    <col min="31" max="36" width="12" style="86" customWidth="1"/>
    <col min="37" max="37" width="13.81640625" style="115" customWidth="1"/>
    <col min="38" max="40" width="9.453125" style="86"/>
    <col min="41" max="41" width="39.453125" style="86" customWidth="1"/>
    <col min="42" max="16384" width="9.453125" style="86"/>
  </cols>
  <sheetData>
    <row r="1" spans="1:42" ht="24" customHeight="1">
      <c r="A1" s="233"/>
      <c r="B1" s="233"/>
      <c r="C1" s="159"/>
      <c r="D1" s="234" t="s">
        <v>518</v>
      </c>
      <c r="E1" s="235"/>
      <c r="F1" s="235"/>
      <c r="G1" s="235"/>
      <c r="H1" s="235"/>
      <c r="I1" s="235"/>
      <c r="J1" s="236"/>
      <c r="K1" s="88" t="s">
        <v>572</v>
      </c>
      <c r="L1" s="237" t="s">
        <v>519</v>
      </c>
      <c r="M1" s="238"/>
      <c r="N1" s="238"/>
      <c r="O1" s="238"/>
      <c r="P1" s="238"/>
      <c r="Q1" s="239"/>
      <c r="R1" s="160" t="s">
        <v>523</v>
      </c>
      <c r="S1" s="240" t="s">
        <v>520</v>
      </c>
      <c r="T1" s="240"/>
      <c r="U1" s="240"/>
      <c r="V1" s="240"/>
      <c r="W1" s="241"/>
      <c r="X1" s="82" t="s">
        <v>573</v>
      </c>
      <c r="Y1" s="226" t="s">
        <v>521</v>
      </c>
      <c r="Z1" s="227"/>
      <c r="AA1" s="227"/>
      <c r="AB1" s="228"/>
      <c r="AC1" s="83" t="s">
        <v>574</v>
      </c>
      <c r="AD1" s="229" t="s">
        <v>522</v>
      </c>
      <c r="AE1" s="230"/>
      <c r="AF1" s="230"/>
      <c r="AG1" s="230"/>
      <c r="AH1" s="230"/>
      <c r="AI1" s="230"/>
      <c r="AJ1" s="231"/>
      <c r="AK1" s="84" t="s">
        <v>575</v>
      </c>
      <c r="AL1" s="85" t="s">
        <v>486</v>
      </c>
    </row>
    <row r="2" spans="1:42" s="93" customFormat="1" ht="13">
      <c r="A2" s="232" t="s">
        <v>487</v>
      </c>
      <c r="B2" s="232" t="s">
        <v>488</v>
      </c>
      <c r="C2" s="158"/>
      <c r="D2" s="87" t="s">
        <v>416</v>
      </c>
      <c r="E2" s="87" t="s">
        <v>417</v>
      </c>
      <c r="F2" s="87" t="s">
        <v>418</v>
      </c>
      <c r="G2" s="87" t="s">
        <v>419</v>
      </c>
      <c r="H2" s="87" t="s">
        <v>420</v>
      </c>
      <c r="I2" s="87" t="s">
        <v>513</v>
      </c>
      <c r="J2" s="87" t="s">
        <v>514</v>
      </c>
      <c r="K2" s="88"/>
      <c r="L2" s="87" t="s">
        <v>421</v>
      </c>
      <c r="M2" s="87" t="s">
        <v>422</v>
      </c>
      <c r="N2" s="87" t="s">
        <v>423</v>
      </c>
      <c r="O2" s="87" t="s">
        <v>424</v>
      </c>
      <c r="P2" s="87" t="s">
        <v>425</v>
      </c>
      <c r="Q2" s="87" t="s">
        <v>426</v>
      </c>
      <c r="R2" s="89"/>
      <c r="S2" s="87" t="s">
        <v>428</v>
      </c>
      <c r="T2" s="87" t="s">
        <v>429</v>
      </c>
      <c r="U2" s="87" t="s">
        <v>430</v>
      </c>
      <c r="V2" s="87" t="s">
        <v>431</v>
      </c>
      <c r="W2" s="87" t="s">
        <v>435</v>
      </c>
      <c r="X2" s="82"/>
      <c r="Y2" s="87" t="s">
        <v>438</v>
      </c>
      <c r="Z2" s="87" t="s">
        <v>439</v>
      </c>
      <c r="AA2" s="87" t="s">
        <v>511</v>
      </c>
      <c r="AB2" s="87" t="s">
        <v>512</v>
      </c>
      <c r="AC2" s="90"/>
      <c r="AD2" s="87" t="s">
        <v>441</v>
      </c>
      <c r="AE2" s="87" t="s">
        <v>442</v>
      </c>
      <c r="AF2" s="87" t="s">
        <v>443</v>
      </c>
      <c r="AG2" s="87" t="s">
        <v>444</v>
      </c>
      <c r="AH2" s="87" t="s">
        <v>446</v>
      </c>
      <c r="AI2" s="87" t="s">
        <v>447</v>
      </c>
      <c r="AJ2" s="87" t="s">
        <v>448</v>
      </c>
      <c r="AK2" s="91"/>
      <c r="AL2" s="92"/>
    </row>
    <row r="3" spans="1:42" s="93" customFormat="1" ht="80.25" customHeight="1">
      <c r="A3" s="232"/>
      <c r="B3" s="232"/>
      <c r="C3" s="158" t="s">
        <v>489</v>
      </c>
      <c r="D3" s="87" t="s">
        <v>104</v>
      </c>
      <c r="E3" s="87" t="s">
        <v>105</v>
      </c>
      <c r="F3" s="87" t="s">
        <v>145</v>
      </c>
      <c r="G3" s="87" t="s">
        <v>148</v>
      </c>
      <c r="H3" s="87" t="s">
        <v>156</v>
      </c>
      <c r="I3" s="87" t="s">
        <v>490</v>
      </c>
      <c r="J3" s="87" t="s">
        <v>129</v>
      </c>
      <c r="K3" s="88"/>
      <c r="L3" s="87" t="s">
        <v>106</v>
      </c>
      <c r="M3" s="87" t="s">
        <v>107</v>
      </c>
      <c r="N3" s="87" t="s">
        <v>123</v>
      </c>
      <c r="O3" s="87" t="s">
        <v>149</v>
      </c>
      <c r="P3" s="87" t="s">
        <v>150</v>
      </c>
      <c r="Q3" s="87" t="s">
        <v>153</v>
      </c>
      <c r="R3" s="94"/>
      <c r="S3" s="87" t="s">
        <v>126</v>
      </c>
      <c r="T3" s="87" t="s">
        <v>127</v>
      </c>
      <c r="U3" s="87" t="s">
        <v>131</v>
      </c>
      <c r="V3" s="87" t="s">
        <v>141</v>
      </c>
      <c r="W3" s="87" t="s">
        <v>491</v>
      </c>
      <c r="X3" s="82"/>
      <c r="Y3" s="87" t="s">
        <v>119</v>
      </c>
      <c r="Z3" s="87" t="s">
        <v>124</v>
      </c>
      <c r="AA3" s="87" t="s">
        <v>148</v>
      </c>
      <c r="AB3" s="87" t="s">
        <v>164</v>
      </c>
      <c r="AC3" s="90"/>
      <c r="AD3" s="87" t="s">
        <v>154</v>
      </c>
      <c r="AE3" s="87" t="s">
        <v>157</v>
      </c>
      <c r="AF3" s="87" t="s">
        <v>158</v>
      </c>
      <c r="AG3" s="87" t="s">
        <v>159</v>
      </c>
      <c r="AH3" s="87" t="s">
        <v>161</v>
      </c>
      <c r="AI3" s="87" t="s">
        <v>162</v>
      </c>
      <c r="AJ3" s="87" t="s">
        <v>163</v>
      </c>
      <c r="AK3" s="91"/>
      <c r="AL3" s="92"/>
    </row>
    <row r="4" spans="1:42" s="93" customFormat="1" ht="13">
      <c r="A4" s="158" t="s">
        <v>641</v>
      </c>
      <c r="B4" s="158"/>
      <c r="C4" s="158"/>
      <c r="D4" s="87">
        <v>5</v>
      </c>
      <c r="E4" s="87">
        <v>6</v>
      </c>
      <c r="F4" s="87">
        <v>4</v>
      </c>
      <c r="G4" s="87">
        <v>3</v>
      </c>
      <c r="H4" s="87">
        <v>7</v>
      </c>
      <c r="I4" s="87">
        <v>1</v>
      </c>
      <c r="J4" s="87">
        <v>2</v>
      </c>
      <c r="K4" s="88"/>
      <c r="L4" s="87">
        <v>2</v>
      </c>
      <c r="M4" s="87">
        <v>1</v>
      </c>
      <c r="N4" s="87">
        <v>3</v>
      </c>
      <c r="O4" s="87">
        <v>4</v>
      </c>
      <c r="P4" s="87">
        <v>5</v>
      </c>
      <c r="Q4" s="87">
        <v>6</v>
      </c>
      <c r="R4" s="94"/>
      <c r="S4" s="87">
        <v>5</v>
      </c>
      <c r="T4" s="87">
        <v>1</v>
      </c>
      <c r="U4" s="87">
        <v>2</v>
      </c>
      <c r="V4" s="87">
        <v>3</v>
      </c>
      <c r="W4" s="87">
        <v>4</v>
      </c>
      <c r="X4" s="82"/>
      <c r="Y4" s="87">
        <v>1</v>
      </c>
      <c r="Z4" s="87">
        <v>2</v>
      </c>
      <c r="AA4" s="87">
        <v>4</v>
      </c>
      <c r="AB4" s="87">
        <v>3</v>
      </c>
      <c r="AC4" s="95"/>
      <c r="AD4" s="87">
        <v>3</v>
      </c>
      <c r="AE4" s="87">
        <v>4</v>
      </c>
      <c r="AF4" s="87">
        <v>2</v>
      </c>
      <c r="AG4" s="87">
        <v>1</v>
      </c>
      <c r="AH4" s="87">
        <v>5</v>
      </c>
      <c r="AI4" s="87">
        <v>6</v>
      </c>
      <c r="AJ4" s="87">
        <v>7</v>
      </c>
      <c r="AK4" s="91"/>
      <c r="AL4" s="92"/>
    </row>
    <row r="5" spans="1:42" ht="15.75" customHeight="1">
      <c r="A5" s="232" t="s">
        <v>492</v>
      </c>
      <c r="B5" s="232"/>
      <c r="C5" s="158"/>
      <c r="D5" s="96">
        <v>0.11</v>
      </c>
      <c r="E5" s="96">
        <v>7.0000000000000007E-2</v>
      </c>
      <c r="F5" s="96">
        <v>0.14000000000000001</v>
      </c>
      <c r="G5" s="96">
        <v>0.18</v>
      </c>
      <c r="H5" s="96">
        <v>3.5714285714285712E-2</v>
      </c>
      <c r="I5" s="96">
        <v>0.25</v>
      </c>
      <c r="J5" s="96">
        <v>0.21428571428571427</v>
      </c>
      <c r="K5" s="96">
        <f>SUM(D5:J5)</f>
        <v>1</v>
      </c>
      <c r="L5" s="96">
        <v>0.23809523809523808</v>
      </c>
      <c r="M5" s="96">
        <v>0.2857142857142857</v>
      </c>
      <c r="N5" s="96">
        <v>0.19047619047619047</v>
      </c>
      <c r="O5" s="96">
        <v>0.14285714285714285</v>
      </c>
      <c r="P5" s="96">
        <v>9.5238095238095233E-2</v>
      </c>
      <c r="Q5" s="96">
        <v>4.7619047619047616E-2</v>
      </c>
      <c r="R5" s="97">
        <f>SUM(L5:Q5)</f>
        <v>0.99999999999999978</v>
      </c>
      <c r="S5" s="96">
        <v>6.6666666666666666E-2</v>
      </c>
      <c r="T5" s="96">
        <v>0.33333333333333331</v>
      </c>
      <c r="U5" s="96">
        <v>0.26666666666666666</v>
      </c>
      <c r="V5" s="96">
        <v>0.20000000000000004</v>
      </c>
      <c r="W5" s="96">
        <v>0.13333333333333333</v>
      </c>
      <c r="X5" s="97">
        <f>SUM(S5:W5)</f>
        <v>1</v>
      </c>
      <c r="Y5" s="96">
        <v>0.4</v>
      </c>
      <c r="Z5" s="96">
        <v>0.3</v>
      </c>
      <c r="AA5" s="96">
        <v>0.1</v>
      </c>
      <c r="AB5" s="96">
        <v>0.2</v>
      </c>
      <c r="AC5" s="96">
        <f>SUM(Y5:AB5)</f>
        <v>1</v>
      </c>
      <c r="AD5" s="96">
        <v>0.17857142857142855</v>
      </c>
      <c r="AE5" s="96">
        <v>0.14285714285714285</v>
      </c>
      <c r="AF5" s="96">
        <v>0.21428571428571427</v>
      </c>
      <c r="AG5" s="96">
        <v>0.25</v>
      </c>
      <c r="AH5" s="96">
        <v>0.10714285714285714</v>
      </c>
      <c r="AI5" s="96">
        <v>7.1428571428571425E-2</v>
      </c>
      <c r="AJ5" s="96">
        <v>3.5714285714285712E-2</v>
      </c>
      <c r="AK5" s="96">
        <f>SUM(AD5:AJ5)</f>
        <v>0.99999999999999989</v>
      </c>
      <c r="AL5" s="97"/>
    </row>
    <row r="6" spans="1:42" ht="18.75" customHeight="1">
      <c r="A6" s="98" t="s">
        <v>9</v>
      </c>
      <c r="B6" s="99" t="s">
        <v>643</v>
      </c>
      <c r="C6" s="99" t="s">
        <v>643</v>
      </c>
      <c r="D6" s="161">
        <f>'App Scores 31'!E4</f>
        <v>3</v>
      </c>
      <c r="E6" s="161">
        <f>'App Scores 31'!F4</f>
        <v>5</v>
      </c>
      <c r="F6" s="98">
        <f>'App Scores 31'!G4</f>
        <v>3</v>
      </c>
      <c r="G6" s="98">
        <f>'App Scores 31'!AD4</f>
        <v>3</v>
      </c>
      <c r="H6" s="98">
        <f>'App Scores 31'!I4</f>
        <v>5</v>
      </c>
      <c r="I6" s="98">
        <f>'App Scores 31'!J4</f>
        <v>1</v>
      </c>
      <c r="J6" s="98">
        <f>'App Scores 31'!K4</f>
        <v>1</v>
      </c>
      <c r="K6" s="100">
        <f t="shared" ref="K6:K46" si="0">SUMPRODUCT($D$5:$J$5,D6:J6)</f>
        <v>2.2828571428571429</v>
      </c>
      <c r="L6" s="161">
        <f>'App Scores 31'!L4</f>
        <v>1</v>
      </c>
      <c r="M6" s="161">
        <f>'App Scores 31'!M4</f>
        <v>5</v>
      </c>
      <c r="N6" s="161">
        <f>'App Scores 31'!N4</f>
        <v>4</v>
      </c>
      <c r="O6" s="161">
        <f>'App Scores 31'!O4</f>
        <v>5</v>
      </c>
      <c r="P6" s="161">
        <f>'App Scores 31'!P4</f>
        <v>5</v>
      </c>
      <c r="Q6" s="161">
        <f>'App Scores 31'!Q4</f>
        <v>1</v>
      </c>
      <c r="R6" s="101">
        <f t="shared" ref="R6:R46" si="1">SUMPRODUCT($L$5:$Q$5,L6:Q6)</f>
        <v>3.6666666666666661</v>
      </c>
      <c r="S6" s="98">
        <f>'App Scores 31'!S4</f>
        <v>3</v>
      </c>
      <c r="T6" s="98">
        <f>'App Scores 31'!T4</f>
        <v>1</v>
      </c>
      <c r="U6" s="98">
        <f>'App Scores 31'!U4</f>
        <v>3</v>
      </c>
      <c r="V6" s="98">
        <f>'App Scores 31'!V4</f>
        <v>2</v>
      </c>
      <c r="W6" s="98">
        <f>'App Scores 31'!Z4</f>
        <v>3</v>
      </c>
      <c r="X6" s="102">
        <f t="shared" ref="X6:X94" si="2">SUMPRODUCT($S$5:$W$5,S6:W6)</f>
        <v>2.1333333333333337</v>
      </c>
      <c r="Y6" s="98">
        <f>'App Scores 31'!AA4</f>
        <v>2</v>
      </c>
      <c r="Z6" s="98">
        <f>'App Scores 31'!AB4</f>
        <v>1</v>
      </c>
      <c r="AA6" s="98">
        <f>'App Scores 31'!AD4</f>
        <v>3</v>
      </c>
      <c r="AB6" s="98">
        <f>'App Scores 31'!AE4</f>
        <v>4</v>
      </c>
      <c r="AC6" s="103">
        <f t="shared" ref="AC6:AC94" si="3">SUMPRODUCT($Y$5:$AB$5,Y6:AB6)</f>
        <v>2.2000000000000002</v>
      </c>
      <c r="AD6" s="98">
        <f>'App Scores 31'!AF4</f>
        <v>4</v>
      </c>
      <c r="AE6" s="98">
        <f>'App Scores 31'!AG4</f>
        <v>3</v>
      </c>
      <c r="AF6" s="98">
        <f>'App Scores 31'!AH4</f>
        <v>5</v>
      </c>
      <c r="AG6" s="98">
        <f>'App Scores 31'!AI4</f>
        <v>1</v>
      </c>
      <c r="AH6" s="98">
        <f>'App Scores 31'!AK4</f>
        <v>5</v>
      </c>
      <c r="AI6" s="98">
        <f>'App Scores 31'!AL4</f>
        <v>5</v>
      </c>
      <c r="AJ6" s="98">
        <f>'App Scores 31'!AM4</f>
        <v>5</v>
      </c>
      <c r="AK6" s="104">
        <f t="shared" ref="AK6:AK94" si="4">SUMPRODUCT($AD$5:$AJ$5,AD6:AJ6)</f>
        <v>3.5357142857142856</v>
      </c>
      <c r="AL6" s="105">
        <f t="shared" ref="AL6" si="5">AVERAGE(AK6,AC6,X6,R6,K6)</f>
        <v>2.7637142857142853</v>
      </c>
    </row>
    <row r="7" spans="1:42" ht="10.5">
      <c r="A7" s="106" t="s">
        <v>12</v>
      </c>
      <c r="B7" s="107" t="s">
        <v>672</v>
      </c>
      <c r="C7" s="107" t="s">
        <v>672</v>
      </c>
      <c r="D7" s="161">
        <f>'App Scores 31'!E5</f>
        <v>3</v>
      </c>
      <c r="E7" s="161">
        <f>'App Scores 31'!F5</f>
        <v>5</v>
      </c>
      <c r="F7" s="98">
        <f>'App Scores 31'!G5</f>
        <v>5</v>
      </c>
      <c r="G7" s="98">
        <f>'App Scores 31'!AD5</f>
        <v>1</v>
      </c>
      <c r="H7" s="98">
        <f>'App Scores 31'!I5</f>
        <v>5</v>
      </c>
      <c r="I7" s="98">
        <f>'App Scores 31'!J5</f>
        <v>4</v>
      </c>
      <c r="J7" s="98">
        <f>'App Scores 31'!K5</f>
        <v>3</v>
      </c>
      <c r="K7" s="100">
        <f t="shared" si="0"/>
        <v>3.3814285714285712</v>
      </c>
      <c r="L7" s="161">
        <f>'App Scores 31'!L5</f>
        <v>1</v>
      </c>
      <c r="M7" s="161">
        <f>'App Scores 31'!M5</f>
        <v>5</v>
      </c>
      <c r="N7" s="161">
        <f>'App Scores 31'!N5</f>
        <v>3</v>
      </c>
      <c r="O7" s="161">
        <f>'App Scores 31'!O5</f>
        <v>2</v>
      </c>
      <c r="P7" s="161">
        <f>'App Scores 31'!P5</f>
        <v>2</v>
      </c>
      <c r="Q7" s="161">
        <f>'App Scores 31'!Q5</f>
        <v>5</v>
      </c>
      <c r="R7" s="101">
        <f t="shared" si="1"/>
        <v>2.9523809523809526</v>
      </c>
      <c r="S7" s="98">
        <f>'App Scores 31'!S5</f>
        <v>4</v>
      </c>
      <c r="T7" s="98">
        <f>'App Scores 31'!T5</f>
        <v>3</v>
      </c>
      <c r="U7" s="98">
        <f>'App Scores 31'!U5</f>
        <v>1</v>
      </c>
      <c r="V7" s="98">
        <f>'App Scores 31'!V5</f>
        <v>5</v>
      </c>
      <c r="W7" s="98">
        <f>'App Scores 31'!Z5</f>
        <v>3</v>
      </c>
      <c r="X7" s="102">
        <f t="shared" ref="X7:X46" si="6">SUMPRODUCT($S$5:$W$5,S7:W7)</f>
        <v>2.9333333333333331</v>
      </c>
      <c r="Y7" s="98">
        <f>'App Scores 31'!AA5</f>
        <v>2</v>
      </c>
      <c r="Z7" s="98">
        <f>'App Scores 31'!AB5</f>
        <v>5</v>
      </c>
      <c r="AA7" s="98">
        <f>'App Scores 31'!AD5</f>
        <v>1</v>
      </c>
      <c r="AB7" s="98">
        <f>'App Scores 31'!AE5</f>
        <v>3</v>
      </c>
      <c r="AC7" s="103">
        <f t="shared" ref="AC7:AC46" si="7">SUMPRODUCT($Y$5:$AB$5,Y7:AB7)</f>
        <v>3</v>
      </c>
      <c r="AD7" s="98">
        <f>'App Scores 31'!AF5</f>
        <v>3</v>
      </c>
      <c r="AE7" s="98">
        <f>'App Scores 31'!AG5</f>
        <v>5</v>
      </c>
      <c r="AF7" s="98">
        <f>'App Scores 31'!AH5</f>
        <v>3</v>
      </c>
      <c r="AG7" s="98">
        <f>'App Scores 31'!AI5</f>
        <v>1</v>
      </c>
      <c r="AH7" s="98">
        <f>'App Scores 31'!AK5</f>
        <v>1</v>
      </c>
      <c r="AI7" s="98">
        <f>'App Scores 31'!AL5</f>
        <v>5</v>
      </c>
      <c r="AJ7" s="98">
        <f>'App Scores 31'!AM5</f>
        <v>5</v>
      </c>
      <c r="AK7" s="104">
        <f t="shared" ref="AK7:AK46" si="8">SUMPRODUCT($AD$5:$AJ$5,AD7:AJ7)</f>
        <v>2.7857142857142851</v>
      </c>
      <c r="AL7" s="105">
        <f t="shared" ref="AL7:AL46" si="9">AVERAGE(AK7,AC7,X7,R7,K7)</f>
        <v>3.0105714285714287</v>
      </c>
    </row>
    <row r="8" spans="1:42" ht="18.75" customHeight="1">
      <c r="A8" s="106" t="s">
        <v>15</v>
      </c>
      <c r="B8" s="107" t="s">
        <v>674</v>
      </c>
      <c r="C8" s="107" t="s">
        <v>674</v>
      </c>
      <c r="D8" s="161">
        <f>'App Scores 31'!E6</f>
        <v>3</v>
      </c>
      <c r="E8" s="161">
        <f>'App Scores 31'!F6</f>
        <v>5</v>
      </c>
      <c r="F8" s="98">
        <f>'App Scores 31'!G6</f>
        <v>5</v>
      </c>
      <c r="G8" s="98">
        <f>'App Scores 31'!AD6</f>
        <v>1</v>
      </c>
      <c r="H8" s="98">
        <f>'App Scores 31'!I6</f>
        <v>5</v>
      </c>
      <c r="I8" s="98">
        <f>'App Scores 31'!J6</f>
        <v>1</v>
      </c>
      <c r="J8" s="98">
        <f>'App Scores 31'!K6</f>
        <v>1</v>
      </c>
      <c r="K8" s="100">
        <f t="shared" si="0"/>
        <v>2.2028571428571428</v>
      </c>
      <c r="L8" s="161">
        <f>'App Scores 31'!L6</f>
        <v>5</v>
      </c>
      <c r="M8" s="161">
        <f>'App Scores 31'!M6</f>
        <v>5</v>
      </c>
      <c r="N8" s="161">
        <f>'App Scores 31'!N6</f>
        <v>4</v>
      </c>
      <c r="O8" s="161">
        <f>'App Scores 31'!O6</f>
        <v>3</v>
      </c>
      <c r="P8" s="161">
        <f>'App Scores 31'!P6</f>
        <v>3</v>
      </c>
      <c r="Q8" s="161">
        <f>'App Scores 31'!Q6</f>
        <v>1</v>
      </c>
      <c r="R8" s="101">
        <f t="shared" si="1"/>
        <v>4.1428571428571423</v>
      </c>
      <c r="S8" s="98">
        <f>'App Scores 31'!S6</f>
        <v>3</v>
      </c>
      <c r="T8" s="98">
        <f>'App Scores 31'!T6</f>
        <v>1</v>
      </c>
      <c r="U8" s="98">
        <f>'App Scores 31'!U6</f>
        <v>3</v>
      </c>
      <c r="V8" s="98">
        <f>'App Scores 31'!V6</f>
        <v>5</v>
      </c>
      <c r="W8" s="98">
        <f>'App Scores 31'!Z6</f>
        <v>3</v>
      </c>
      <c r="X8" s="102">
        <f t="shared" si="6"/>
        <v>2.7333333333333338</v>
      </c>
      <c r="Y8" s="98">
        <f>'App Scores 31'!AA6</f>
        <v>2</v>
      </c>
      <c r="Z8" s="98">
        <f>'App Scores 31'!AB6</f>
        <v>1</v>
      </c>
      <c r="AA8" s="98">
        <f>'App Scores 31'!AD6</f>
        <v>1</v>
      </c>
      <c r="AB8" s="98">
        <f>'App Scores 31'!AE6</f>
        <v>5</v>
      </c>
      <c r="AC8" s="103">
        <f t="shared" si="7"/>
        <v>2.2000000000000002</v>
      </c>
      <c r="AD8" s="98">
        <f>'App Scores 31'!AF6</f>
        <v>4</v>
      </c>
      <c r="AE8" s="98">
        <f>'App Scores 31'!AG6</f>
        <v>5</v>
      </c>
      <c r="AF8" s="98">
        <f>'App Scores 31'!AH6</f>
        <v>5</v>
      </c>
      <c r="AG8" s="98">
        <f>'App Scores 31'!AI6</f>
        <v>1</v>
      </c>
      <c r="AH8" s="98">
        <f>'App Scores 31'!AK6</f>
        <v>4</v>
      </c>
      <c r="AI8" s="98">
        <f>'App Scores 31'!AL6</f>
        <v>5</v>
      </c>
      <c r="AJ8" s="98">
        <f>'App Scores 31'!AM6</f>
        <v>5</v>
      </c>
      <c r="AK8" s="104">
        <f t="shared" si="8"/>
        <v>3.714285714285714</v>
      </c>
      <c r="AL8" s="105">
        <f t="shared" si="9"/>
        <v>2.9986666666666668</v>
      </c>
    </row>
    <row r="9" spans="1:42" ht="18.75" customHeight="1">
      <c r="A9" s="106" t="s">
        <v>18</v>
      </c>
      <c r="B9" s="107" t="s">
        <v>681</v>
      </c>
      <c r="C9" s="107" t="s">
        <v>681</v>
      </c>
      <c r="D9" s="161">
        <f>'App Scores 31'!E7</f>
        <v>3</v>
      </c>
      <c r="E9" s="161">
        <f>'App Scores 31'!F7</f>
        <v>5</v>
      </c>
      <c r="F9" s="98">
        <f>'App Scores 31'!G7</f>
        <v>5</v>
      </c>
      <c r="G9" s="98">
        <f>'App Scores 31'!AD7</f>
        <v>1</v>
      </c>
      <c r="H9" s="98">
        <f>'App Scores 31'!I7</f>
        <v>4</v>
      </c>
      <c r="I9" s="98">
        <f>'App Scores 31'!J7</f>
        <v>1</v>
      </c>
      <c r="J9" s="98">
        <f>'App Scores 31'!K7</f>
        <v>1</v>
      </c>
      <c r="K9" s="100">
        <f t="shared" si="0"/>
        <v>2.1671428571428573</v>
      </c>
      <c r="L9" s="161">
        <f>'App Scores 31'!L7</f>
        <v>5</v>
      </c>
      <c r="M9" s="161">
        <f>'App Scores 31'!M7</f>
        <v>4</v>
      </c>
      <c r="N9" s="161">
        <f>'App Scores 31'!N7</f>
        <v>4</v>
      </c>
      <c r="O9" s="161">
        <f>'App Scores 31'!O7</f>
        <v>3</v>
      </c>
      <c r="P9" s="161">
        <f>'App Scores 31'!P7</f>
        <v>4</v>
      </c>
      <c r="Q9" s="161">
        <f>'App Scores 31'!Q7</f>
        <v>1</v>
      </c>
      <c r="R9" s="101">
        <f t="shared" si="1"/>
        <v>3.9523809523809517</v>
      </c>
      <c r="S9" s="98">
        <f>'App Scores 31'!S7</f>
        <v>4</v>
      </c>
      <c r="T9" s="98">
        <f>'App Scores 31'!T7</f>
        <v>1</v>
      </c>
      <c r="U9" s="98">
        <f>'App Scores 31'!U7</f>
        <v>5</v>
      </c>
      <c r="V9" s="98">
        <f>'App Scores 31'!V7</f>
        <v>4</v>
      </c>
      <c r="W9" s="98">
        <f>'App Scores 31'!Z7</f>
        <v>3</v>
      </c>
      <c r="X9" s="102">
        <f t="shared" si="6"/>
        <v>3.1333333333333333</v>
      </c>
      <c r="Y9" s="98">
        <f>'App Scores 31'!AA7</f>
        <v>2</v>
      </c>
      <c r="Z9" s="98">
        <f>'App Scores 31'!AB7</f>
        <v>2</v>
      </c>
      <c r="AA9" s="98">
        <f>'App Scores 31'!AD7</f>
        <v>1</v>
      </c>
      <c r="AB9" s="98">
        <f>'App Scores 31'!AE7</f>
        <v>5</v>
      </c>
      <c r="AC9" s="103">
        <f t="shared" si="7"/>
        <v>2.5</v>
      </c>
      <c r="AD9" s="98">
        <f>'App Scores 31'!AF7</f>
        <v>4</v>
      </c>
      <c r="AE9" s="98">
        <f>'App Scores 31'!AG7</f>
        <v>2</v>
      </c>
      <c r="AF9" s="98">
        <f>'App Scores 31'!AH7</f>
        <v>5</v>
      </c>
      <c r="AG9" s="98">
        <f>'App Scores 31'!AI7</f>
        <v>1</v>
      </c>
      <c r="AH9" s="98">
        <f>'App Scores 31'!AK7</f>
        <v>5</v>
      </c>
      <c r="AI9" s="98">
        <f>'App Scores 31'!AL7</f>
        <v>5</v>
      </c>
      <c r="AJ9" s="98">
        <f>'App Scores 31'!AM7</f>
        <v>5</v>
      </c>
      <c r="AK9" s="104">
        <f t="shared" si="8"/>
        <v>3.3928571428571423</v>
      </c>
      <c r="AL9" s="105">
        <f t="shared" si="9"/>
        <v>3.0291428571428569</v>
      </c>
    </row>
    <row r="10" spans="1:42" ht="21">
      <c r="A10" s="106" t="s">
        <v>21</v>
      </c>
      <c r="B10" s="107" t="s">
        <v>678</v>
      </c>
      <c r="C10" s="107" t="s">
        <v>678</v>
      </c>
      <c r="D10" s="161">
        <f>'App Scores 31'!E8</f>
        <v>3</v>
      </c>
      <c r="E10" s="161">
        <f>'App Scores 31'!F8</f>
        <v>5</v>
      </c>
      <c r="F10" s="98">
        <f>'App Scores 31'!G8</f>
        <v>5</v>
      </c>
      <c r="G10" s="98">
        <f>'App Scores 31'!AD8</f>
        <v>1</v>
      </c>
      <c r="H10" s="98">
        <f>'App Scores 31'!I8</f>
        <v>4</v>
      </c>
      <c r="I10" s="98">
        <f>'App Scores 31'!J8</f>
        <v>2</v>
      </c>
      <c r="J10" s="98">
        <f>'App Scores 31'!K8</f>
        <v>2</v>
      </c>
      <c r="K10" s="100">
        <f t="shared" si="0"/>
        <v>2.6314285714285712</v>
      </c>
      <c r="L10" s="161">
        <f>'App Scores 31'!L8</f>
        <v>5</v>
      </c>
      <c r="M10" s="161">
        <f>'App Scores 31'!M8</f>
        <v>5</v>
      </c>
      <c r="N10" s="161">
        <f>'App Scores 31'!N8</f>
        <v>4</v>
      </c>
      <c r="O10" s="161">
        <f>'App Scores 31'!O8</f>
        <v>3</v>
      </c>
      <c r="P10" s="161">
        <f>'App Scores 31'!P8</f>
        <v>3</v>
      </c>
      <c r="Q10" s="161">
        <f>'App Scores 31'!Q8</f>
        <v>1</v>
      </c>
      <c r="R10" s="101">
        <f t="shared" si="1"/>
        <v>4.1428571428571423</v>
      </c>
      <c r="S10" s="98">
        <f>'App Scores 31'!S8</f>
        <v>4</v>
      </c>
      <c r="T10" s="98">
        <f>'App Scores 31'!T8</f>
        <v>1</v>
      </c>
      <c r="U10" s="98">
        <f>'App Scores 31'!U8</f>
        <v>1</v>
      </c>
      <c r="V10" s="98">
        <f>'App Scores 31'!V8</f>
        <v>1</v>
      </c>
      <c r="W10" s="98">
        <f>'App Scores 31'!Z8</f>
        <v>1</v>
      </c>
      <c r="X10" s="102">
        <f t="shared" si="6"/>
        <v>1.2</v>
      </c>
      <c r="Y10" s="98">
        <f>'App Scores 31'!AA8</f>
        <v>2</v>
      </c>
      <c r="Z10" s="98">
        <f>'App Scores 31'!AB8</f>
        <v>2</v>
      </c>
      <c r="AA10" s="98">
        <f>'App Scores 31'!AD8</f>
        <v>1</v>
      </c>
      <c r="AB10" s="98">
        <f>'App Scores 31'!AE8</f>
        <v>5</v>
      </c>
      <c r="AC10" s="103">
        <f t="shared" si="7"/>
        <v>2.5</v>
      </c>
      <c r="AD10" s="98">
        <f>'App Scores 31'!AF8</f>
        <v>4</v>
      </c>
      <c r="AE10" s="98">
        <f>'App Scores 31'!AG8</f>
        <v>5</v>
      </c>
      <c r="AF10" s="98">
        <f>'App Scores 31'!AH8</f>
        <v>4</v>
      </c>
      <c r="AG10" s="98">
        <f>'App Scores 31'!AI8</f>
        <v>2</v>
      </c>
      <c r="AH10" s="98">
        <f>'App Scores 31'!AK8</f>
        <v>4</v>
      </c>
      <c r="AI10" s="98">
        <f>'App Scores 31'!AL8</f>
        <v>4</v>
      </c>
      <c r="AJ10" s="98">
        <f>'App Scores 31'!AM8</f>
        <v>4</v>
      </c>
      <c r="AK10" s="104">
        <f t="shared" si="8"/>
        <v>3.6428571428571423</v>
      </c>
      <c r="AL10" s="105">
        <f t="shared" si="9"/>
        <v>2.823428571428571</v>
      </c>
    </row>
    <row r="11" spans="1:42" ht="18.75" customHeight="1">
      <c r="A11" s="106" t="s">
        <v>24</v>
      </c>
      <c r="B11" s="107" t="s">
        <v>680</v>
      </c>
      <c r="C11" s="107" t="s">
        <v>680</v>
      </c>
      <c r="D11" s="161">
        <f>'App Scores 31'!E9</f>
        <v>3</v>
      </c>
      <c r="E11" s="161">
        <f>'App Scores 31'!F9</f>
        <v>5</v>
      </c>
      <c r="F11" s="98">
        <f>'App Scores 31'!G9</f>
        <v>3</v>
      </c>
      <c r="G11" s="98">
        <f>'App Scores 31'!AD9</f>
        <v>1</v>
      </c>
      <c r="H11" s="98">
        <f>'App Scores 31'!I9</f>
        <v>5</v>
      </c>
      <c r="I11" s="98">
        <f>'App Scores 31'!J9</f>
        <v>4</v>
      </c>
      <c r="J11" s="98">
        <f>'App Scores 31'!K9</f>
        <v>4</v>
      </c>
      <c r="K11" s="100">
        <f t="shared" si="0"/>
        <v>3.3157142857142858</v>
      </c>
      <c r="L11" s="161">
        <f>'App Scores 31'!L9</f>
        <v>1</v>
      </c>
      <c r="M11" s="161">
        <f>'App Scores 31'!M9</f>
        <v>4</v>
      </c>
      <c r="N11" s="161">
        <f>'App Scores 31'!N9</f>
        <v>3</v>
      </c>
      <c r="O11" s="161">
        <f>'App Scores 31'!O9</f>
        <v>3</v>
      </c>
      <c r="P11" s="161">
        <f>'App Scores 31'!P9</f>
        <v>4</v>
      </c>
      <c r="Q11" s="161">
        <f>'App Scores 31'!Q9</f>
        <v>1</v>
      </c>
      <c r="R11" s="101">
        <f t="shared" si="1"/>
        <v>2.8095238095238093</v>
      </c>
      <c r="S11" s="98">
        <f>'App Scores 31'!S9</f>
        <v>4</v>
      </c>
      <c r="T11" s="98">
        <f>'App Scores 31'!T9</f>
        <v>1</v>
      </c>
      <c r="U11" s="98">
        <f>'App Scores 31'!U9</f>
        <v>1</v>
      </c>
      <c r="V11" s="98">
        <f>'App Scores 31'!V9</f>
        <v>1</v>
      </c>
      <c r="W11" s="98">
        <f>'App Scores 31'!Z9</f>
        <v>3</v>
      </c>
      <c r="X11" s="102">
        <f t="shared" si="6"/>
        <v>1.4666666666666668</v>
      </c>
      <c r="Y11" s="98">
        <f>'App Scores 31'!AA9</f>
        <v>2</v>
      </c>
      <c r="Z11" s="98">
        <f>'App Scores 31'!AB9</f>
        <v>2</v>
      </c>
      <c r="AA11" s="98">
        <f>'App Scores 31'!AD9</f>
        <v>1</v>
      </c>
      <c r="AB11" s="98">
        <f>'App Scores 31'!AE9</f>
        <v>5</v>
      </c>
      <c r="AC11" s="103">
        <f t="shared" si="7"/>
        <v>2.5</v>
      </c>
      <c r="AD11" s="98">
        <f>'App Scores 31'!AF9</f>
        <v>4</v>
      </c>
      <c r="AE11" s="98">
        <f>'App Scores 31'!AG9</f>
        <v>5</v>
      </c>
      <c r="AF11" s="98">
        <f>'App Scores 31'!AH9</f>
        <v>4</v>
      </c>
      <c r="AG11" s="98">
        <f>'App Scores 31'!AI9</f>
        <v>5</v>
      </c>
      <c r="AH11" s="98">
        <f>'App Scores 31'!AK9</f>
        <v>5</v>
      </c>
      <c r="AI11" s="98">
        <f>'App Scores 31'!AL9</f>
        <v>5</v>
      </c>
      <c r="AJ11" s="98">
        <f>'App Scores 31'!AM9</f>
        <v>4</v>
      </c>
      <c r="AK11" s="104">
        <f t="shared" si="8"/>
        <v>4.5714285714285712</v>
      </c>
      <c r="AL11" s="105">
        <f t="shared" si="9"/>
        <v>2.932666666666667</v>
      </c>
      <c r="AO11" s="86" t="s">
        <v>493</v>
      </c>
      <c r="AP11" s="86">
        <v>3.6</v>
      </c>
    </row>
    <row r="12" spans="1:42" ht="18.75" customHeight="1">
      <c r="A12" s="106" t="s">
        <v>27</v>
      </c>
      <c r="B12" s="107" t="s">
        <v>685</v>
      </c>
      <c r="C12" s="107" t="s">
        <v>685</v>
      </c>
      <c r="D12" s="161">
        <f>'App Scores 31'!E10</f>
        <v>1</v>
      </c>
      <c r="E12" s="161">
        <f>'App Scores 31'!F10</f>
        <v>5</v>
      </c>
      <c r="F12" s="98">
        <f>'App Scores 31'!G10</f>
        <v>4</v>
      </c>
      <c r="G12" s="98">
        <f>'App Scores 31'!AD10</f>
        <v>1</v>
      </c>
      <c r="H12" s="98">
        <f>'App Scores 31'!I10</f>
        <v>5</v>
      </c>
      <c r="I12" s="98">
        <f>'App Scores 31'!J10</f>
        <v>3</v>
      </c>
      <c r="J12" s="98">
        <f>'App Scores 31'!K10</f>
        <v>5</v>
      </c>
      <c r="K12" s="100">
        <f t="shared" si="0"/>
        <v>3.2</v>
      </c>
      <c r="L12" s="161">
        <f>'App Scores 31'!L10</f>
        <v>4</v>
      </c>
      <c r="M12" s="161">
        <f>'App Scores 31'!M10</f>
        <v>5</v>
      </c>
      <c r="N12" s="161">
        <f>'App Scores 31'!N10</f>
        <v>4</v>
      </c>
      <c r="O12" s="161">
        <f>'App Scores 31'!O10</f>
        <v>2</v>
      </c>
      <c r="P12" s="161">
        <f>'App Scores 31'!P10</f>
        <v>3</v>
      </c>
      <c r="Q12" s="161">
        <f>'App Scores 31'!Q10</f>
        <v>1</v>
      </c>
      <c r="R12" s="101">
        <f t="shared" si="1"/>
        <v>3.761904761904761</v>
      </c>
      <c r="S12" s="98">
        <f>'App Scores 31'!S10</f>
        <v>4</v>
      </c>
      <c r="T12" s="98">
        <f>'App Scores 31'!T10</f>
        <v>1</v>
      </c>
      <c r="U12" s="98">
        <f>'App Scores 31'!U10</f>
        <v>1</v>
      </c>
      <c r="V12" s="98">
        <f>'App Scores 31'!V10</f>
        <v>1</v>
      </c>
      <c r="W12" s="98">
        <f>'App Scores 31'!Z10</f>
        <v>1</v>
      </c>
      <c r="X12" s="102">
        <f t="shared" si="6"/>
        <v>1.2</v>
      </c>
      <c r="Y12" s="98">
        <f>'App Scores 31'!AA10</f>
        <v>2</v>
      </c>
      <c r="Z12" s="98">
        <f>'App Scores 31'!AB10</f>
        <v>2</v>
      </c>
      <c r="AA12" s="98">
        <f>'App Scores 31'!AD10</f>
        <v>1</v>
      </c>
      <c r="AB12" s="98">
        <f>'App Scores 31'!AE10</f>
        <v>3</v>
      </c>
      <c r="AC12" s="103">
        <f t="shared" si="7"/>
        <v>2.1</v>
      </c>
      <c r="AD12" s="98">
        <f>'App Scores 31'!AF10</f>
        <v>4</v>
      </c>
      <c r="AE12" s="98">
        <f>'App Scores 31'!AG10</f>
        <v>5</v>
      </c>
      <c r="AF12" s="98">
        <f>'App Scores 31'!AH10</f>
        <v>4</v>
      </c>
      <c r="AG12" s="98">
        <f>'App Scores 31'!AI10</f>
        <v>4</v>
      </c>
      <c r="AH12" s="98">
        <f>'App Scores 31'!AK10</f>
        <v>5</v>
      </c>
      <c r="AI12" s="98">
        <f>'App Scores 31'!AL10</f>
        <v>5</v>
      </c>
      <c r="AJ12" s="98">
        <f>'App Scores 31'!AM10</f>
        <v>4</v>
      </c>
      <c r="AK12" s="104">
        <f t="shared" si="8"/>
        <v>4.3214285714285712</v>
      </c>
      <c r="AL12" s="105">
        <f t="shared" si="9"/>
        <v>2.9166666666666665</v>
      </c>
      <c r="AO12" s="86" t="s">
        <v>494</v>
      </c>
      <c r="AP12" s="86">
        <v>3.5</v>
      </c>
    </row>
    <row r="13" spans="1:42" ht="18.75" customHeight="1">
      <c r="A13" s="106" t="s">
        <v>30</v>
      </c>
      <c r="B13" s="107" t="s">
        <v>688</v>
      </c>
      <c r="C13" s="107" t="s">
        <v>688</v>
      </c>
      <c r="D13" s="161">
        <f>'App Scores 31'!E11</f>
        <v>3</v>
      </c>
      <c r="E13" s="161">
        <f>'App Scores 31'!F11</f>
        <v>5</v>
      </c>
      <c r="F13" s="98">
        <f>'App Scores 31'!G11</f>
        <v>3</v>
      </c>
      <c r="G13" s="98">
        <f>'App Scores 31'!AD11</f>
        <v>3</v>
      </c>
      <c r="H13" s="98">
        <f>'App Scores 31'!I11</f>
        <v>4</v>
      </c>
      <c r="I13" s="98">
        <f>'App Scores 31'!J11</f>
        <v>3</v>
      </c>
      <c r="J13" s="98">
        <f>'App Scores 31'!K11</f>
        <v>5</v>
      </c>
      <c r="K13" s="100">
        <f t="shared" si="0"/>
        <v>3.6042857142857141</v>
      </c>
      <c r="L13" s="161">
        <f>'App Scores 31'!L11</f>
        <v>4</v>
      </c>
      <c r="M13" s="161">
        <f>'App Scores 31'!M11</f>
        <v>5</v>
      </c>
      <c r="N13" s="161">
        <f>'App Scores 31'!N11</f>
        <v>4</v>
      </c>
      <c r="O13" s="161">
        <f>'App Scores 31'!O11</f>
        <v>4</v>
      </c>
      <c r="P13" s="161">
        <f>'App Scores 31'!P11</f>
        <v>4</v>
      </c>
      <c r="Q13" s="161">
        <f>'App Scores 31'!Q11</f>
        <v>1</v>
      </c>
      <c r="R13" s="101">
        <f t="shared" si="1"/>
        <v>4.1428571428571423</v>
      </c>
      <c r="S13" s="98">
        <f>'App Scores 31'!S11</f>
        <v>3</v>
      </c>
      <c r="T13" s="98">
        <f>'App Scores 31'!T11</f>
        <v>2</v>
      </c>
      <c r="U13" s="98">
        <f>'App Scores 31'!U11</f>
        <v>1</v>
      </c>
      <c r="V13" s="98">
        <f>'App Scores 31'!V11</f>
        <v>4</v>
      </c>
      <c r="W13" s="98">
        <f>'App Scores 31'!Z11</f>
        <v>1</v>
      </c>
      <c r="X13" s="102">
        <f t="shared" si="6"/>
        <v>2.0666666666666669</v>
      </c>
      <c r="Y13" s="98">
        <f>'App Scores 31'!AA11</f>
        <v>2</v>
      </c>
      <c r="Z13" s="98">
        <f>'App Scores 31'!AB11</f>
        <v>2</v>
      </c>
      <c r="AA13" s="98">
        <f>'App Scores 31'!AD11</f>
        <v>3</v>
      </c>
      <c r="AB13" s="98">
        <f>'App Scores 31'!AE11</f>
        <v>5</v>
      </c>
      <c r="AC13" s="103">
        <f t="shared" si="7"/>
        <v>2.7</v>
      </c>
      <c r="AD13" s="98">
        <f>'App Scores 31'!AF11</f>
        <v>4</v>
      </c>
      <c r="AE13" s="98">
        <f>'App Scores 31'!AG11</f>
        <v>5</v>
      </c>
      <c r="AF13" s="98">
        <f>'App Scores 31'!AH11</f>
        <v>5</v>
      </c>
      <c r="AG13" s="98">
        <f>'App Scores 31'!AI11</f>
        <v>4</v>
      </c>
      <c r="AH13" s="98">
        <f>'App Scores 31'!AK11</f>
        <v>5</v>
      </c>
      <c r="AI13" s="98">
        <f>'App Scores 31'!AL11</f>
        <v>5</v>
      </c>
      <c r="AJ13" s="98">
        <f>'App Scores 31'!AM11</f>
        <v>4</v>
      </c>
      <c r="AK13" s="104">
        <f t="shared" si="8"/>
        <v>4.5357142857142856</v>
      </c>
      <c r="AL13" s="105">
        <f t="shared" si="9"/>
        <v>3.4099047619047615</v>
      </c>
      <c r="AO13" s="86" t="s">
        <v>495</v>
      </c>
      <c r="AP13" s="86">
        <v>3.3</v>
      </c>
    </row>
    <row r="14" spans="1:42" ht="18.75" customHeight="1">
      <c r="A14" s="106" t="s">
        <v>33</v>
      </c>
      <c r="B14" s="107" t="s">
        <v>689</v>
      </c>
      <c r="C14" s="107" t="s">
        <v>689</v>
      </c>
      <c r="D14" s="161">
        <f>'App Scores 31'!E12</f>
        <v>3</v>
      </c>
      <c r="E14" s="161">
        <f>'App Scores 31'!F12</f>
        <v>5</v>
      </c>
      <c r="F14" s="98">
        <f>'App Scores 31'!G12</f>
        <v>3</v>
      </c>
      <c r="G14" s="98">
        <f>'App Scores 31'!AD12</f>
        <v>5</v>
      </c>
      <c r="H14" s="98">
        <f>'App Scores 31'!I12</f>
        <v>4</v>
      </c>
      <c r="I14" s="98">
        <f>'App Scores 31'!J12</f>
        <v>1</v>
      </c>
      <c r="J14" s="98">
        <f>'App Scores 31'!K12</f>
        <v>1</v>
      </c>
      <c r="K14" s="100">
        <f t="shared" si="0"/>
        <v>2.6071428571428572</v>
      </c>
      <c r="L14" s="161">
        <f>'App Scores 31'!L12</f>
        <v>2</v>
      </c>
      <c r="M14" s="161">
        <f>'App Scores 31'!M12</f>
        <v>5</v>
      </c>
      <c r="N14" s="161">
        <f>'App Scores 31'!N12</f>
        <v>4</v>
      </c>
      <c r="O14" s="161">
        <f>'App Scores 31'!O12</f>
        <v>4</v>
      </c>
      <c r="P14" s="161">
        <f>'App Scores 31'!P12</f>
        <v>4</v>
      </c>
      <c r="Q14" s="161">
        <f>'App Scores 31'!Q12</f>
        <v>1</v>
      </c>
      <c r="R14" s="101">
        <f t="shared" si="1"/>
        <v>3.6666666666666665</v>
      </c>
      <c r="S14" s="98">
        <f>'App Scores 31'!S12</f>
        <v>4</v>
      </c>
      <c r="T14" s="98">
        <f>'App Scores 31'!T12</f>
        <v>2</v>
      </c>
      <c r="U14" s="98">
        <f>'App Scores 31'!U12</f>
        <v>5</v>
      </c>
      <c r="V14" s="98">
        <f>'App Scores 31'!V12</f>
        <v>4</v>
      </c>
      <c r="W14" s="98">
        <f>'App Scores 31'!Z12</f>
        <v>3</v>
      </c>
      <c r="X14" s="102">
        <f t="shared" si="6"/>
        <v>3.4666666666666668</v>
      </c>
      <c r="Y14" s="98">
        <f>'App Scores 31'!AA12</f>
        <v>2</v>
      </c>
      <c r="Z14" s="98">
        <f>'App Scores 31'!AB12</f>
        <v>2</v>
      </c>
      <c r="AA14" s="98">
        <f>'App Scores 31'!AD12</f>
        <v>5</v>
      </c>
      <c r="AB14" s="98">
        <f>'App Scores 31'!AE12</f>
        <v>5</v>
      </c>
      <c r="AC14" s="103">
        <f t="shared" si="7"/>
        <v>2.9</v>
      </c>
      <c r="AD14" s="98">
        <f>'App Scores 31'!AF12</f>
        <v>4</v>
      </c>
      <c r="AE14" s="98">
        <f>'App Scores 31'!AG12</f>
        <v>5</v>
      </c>
      <c r="AF14" s="98">
        <f>'App Scores 31'!AH12</f>
        <v>4</v>
      </c>
      <c r="AG14" s="98">
        <f>'App Scores 31'!AI12</f>
        <v>4</v>
      </c>
      <c r="AH14" s="98">
        <f>'App Scores 31'!AK12</f>
        <v>5</v>
      </c>
      <c r="AI14" s="98">
        <f>'App Scores 31'!AL12</f>
        <v>4</v>
      </c>
      <c r="AJ14" s="98">
        <f>'App Scores 31'!AM12</f>
        <v>4</v>
      </c>
      <c r="AK14" s="104">
        <f t="shared" si="8"/>
        <v>4.25</v>
      </c>
      <c r="AL14" s="105">
        <f t="shared" si="9"/>
        <v>3.3780952380952378</v>
      </c>
      <c r="AO14" s="86" t="s">
        <v>496</v>
      </c>
      <c r="AP14" s="86">
        <v>3.4</v>
      </c>
    </row>
    <row r="15" spans="1:42" ht="18.75" customHeight="1">
      <c r="A15" s="106" t="s">
        <v>695</v>
      </c>
      <c r="B15" s="107" t="s">
        <v>694</v>
      </c>
      <c r="C15" s="107" t="s">
        <v>694</v>
      </c>
      <c r="D15" s="161">
        <f>'App Scores 31'!E13</f>
        <v>3</v>
      </c>
      <c r="E15" s="161">
        <f>'App Scores 31'!F13</f>
        <v>3</v>
      </c>
      <c r="F15" s="98">
        <f>'App Scores 31'!G13</f>
        <v>5</v>
      </c>
      <c r="G15" s="98">
        <f>'App Scores 31'!AD13</f>
        <v>1</v>
      </c>
      <c r="H15" s="98">
        <f>'App Scores 31'!I13</f>
        <v>5</v>
      </c>
      <c r="I15" s="98">
        <f>'App Scores 31'!J13</f>
        <v>4</v>
      </c>
      <c r="J15" s="98">
        <f>'App Scores 31'!K13</f>
        <v>5</v>
      </c>
      <c r="K15" s="100">
        <f t="shared" si="0"/>
        <v>3.67</v>
      </c>
      <c r="L15" s="161">
        <f>'App Scores 31'!L13</f>
        <v>4</v>
      </c>
      <c r="M15" s="161">
        <f>'App Scores 31'!M13</f>
        <v>5</v>
      </c>
      <c r="N15" s="161">
        <f>'App Scores 31'!N13</f>
        <v>4</v>
      </c>
      <c r="O15" s="161">
        <f>'App Scores 31'!O13</f>
        <v>1</v>
      </c>
      <c r="P15" s="161">
        <f>'App Scores 31'!P13</f>
        <v>5</v>
      </c>
      <c r="Q15" s="161">
        <f>'App Scores 31'!Q13</f>
        <v>1</v>
      </c>
      <c r="R15" s="101">
        <f t="shared" si="1"/>
        <v>3.8095238095238089</v>
      </c>
      <c r="S15" s="98">
        <f>'App Scores 31'!S13</f>
        <v>4</v>
      </c>
      <c r="T15" s="98">
        <f>'App Scores 31'!T13</f>
        <v>3</v>
      </c>
      <c r="U15" s="98">
        <f>'App Scores 31'!U13</f>
        <v>1</v>
      </c>
      <c r="V15" s="98">
        <f>'App Scores 31'!V13</f>
        <v>2</v>
      </c>
      <c r="W15" s="98">
        <f>'App Scores 31'!Z13</f>
        <v>1</v>
      </c>
      <c r="X15" s="102">
        <f t="shared" si="6"/>
        <v>2.0666666666666669</v>
      </c>
      <c r="Y15" s="98">
        <f>'App Scores 31'!AA13</f>
        <v>2</v>
      </c>
      <c r="Z15" s="98">
        <f>'App Scores 31'!AB13</f>
        <v>1</v>
      </c>
      <c r="AA15" s="98">
        <f>'App Scores 31'!AD13</f>
        <v>1</v>
      </c>
      <c r="AB15" s="98">
        <f>'App Scores 31'!AE13</f>
        <v>5</v>
      </c>
      <c r="AC15" s="103">
        <f t="shared" si="7"/>
        <v>2.2000000000000002</v>
      </c>
      <c r="AD15" s="98">
        <f>'App Scores 31'!AF13</f>
        <v>4</v>
      </c>
      <c r="AE15" s="98">
        <f>'App Scores 31'!AG13</f>
        <v>5</v>
      </c>
      <c r="AF15" s="98">
        <f>'App Scores 31'!AH13</f>
        <v>5</v>
      </c>
      <c r="AG15" s="98">
        <f>'App Scores 31'!AI13</f>
        <v>1</v>
      </c>
      <c r="AH15" s="98">
        <f>'App Scores 31'!AK13</f>
        <v>4</v>
      </c>
      <c r="AI15" s="98">
        <f>'App Scores 31'!AL13</f>
        <v>4</v>
      </c>
      <c r="AJ15" s="98">
        <f>'App Scores 31'!AM13</f>
        <v>4</v>
      </c>
      <c r="AK15" s="104">
        <f t="shared" si="8"/>
        <v>3.6071428571428568</v>
      </c>
      <c r="AL15" s="105">
        <f t="shared" si="9"/>
        <v>3.0706666666666664</v>
      </c>
      <c r="AO15" s="86" t="s">
        <v>497</v>
      </c>
      <c r="AP15" s="86">
        <v>2.7</v>
      </c>
    </row>
    <row r="16" spans="1:42" ht="18.75" customHeight="1">
      <c r="A16" s="106" t="s">
        <v>36</v>
      </c>
      <c r="B16" s="107" t="s">
        <v>696</v>
      </c>
      <c r="C16" s="107" t="s">
        <v>696</v>
      </c>
      <c r="D16" s="161">
        <f>'App Scores 31'!E14</f>
        <v>3</v>
      </c>
      <c r="E16" s="161">
        <f>'App Scores 31'!F14</f>
        <v>3</v>
      </c>
      <c r="F16" s="98">
        <f>'App Scores 31'!G14</f>
        <v>5</v>
      </c>
      <c r="G16" s="98">
        <f>'App Scores 31'!AD14</f>
        <v>3</v>
      </c>
      <c r="H16" s="98">
        <f>'App Scores 31'!I14</f>
        <v>5</v>
      </c>
      <c r="I16" s="98">
        <f>'App Scores 31'!J14</f>
        <v>4</v>
      </c>
      <c r="J16" s="98">
        <f>'App Scores 31'!K14</f>
        <v>5</v>
      </c>
      <c r="K16" s="100">
        <f t="shared" si="0"/>
        <v>4.03</v>
      </c>
      <c r="L16" s="161">
        <f>'App Scores 31'!L14</f>
        <v>4</v>
      </c>
      <c r="M16" s="161">
        <f>'App Scores 31'!M14</f>
        <v>5</v>
      </c>
      <c r="N16" s="161">
        <f>'App Scores 31'!N14</f>
        <v>4</v>
      </c>
      <c r="O16" s="161">
        <f>'App Scores 31'!O14</f>
        <v>1</v>
      </c>
      <c r="P16" s="161">
        <f>'App Scores 31'!P14</f>
        <v>5</v>
      </c>
      <c r="Q16" s="161">
        <f>'App Scores 31'!Q14</f>
        <v>5</v>
      </c>
      <c r="R16" s="101">
        <f t="shared" si="1"/>
        <v>3.9999999999999996</v>
      </c>
      <c r="S16" s="98">
        <f>'App Scores 31'!S14</f>
        <v>4</v>
      </c>
      <c r="T16" s="98">
        <f>'App Scores 31'!T14</f>
        <v>3</v>
      </c>
      <c r="U16" s="98">
        <f>'App Scores 31'!U14</f>
        <v>1</v>
      </c>
      <c r="V16" s="98">
        <f>'App Scores 31'!V14</f>
        <v>1</v>
      </c>
      <c r="W16" s="98">
        <f>'App Scores 31'!Z14</f>
        <v>1</v>
      </c>
      <c r="X16" s="102">
        <f t="shared" si="6"/>
        <v>1.8666666666666665</v>
      </c>
      <c r="Y16" s="98">
        <f>'App Scores 31'!AA14</f>
        <v>2</v>
      </c>
      <c r="Z16" s="98">
        <f>'App Scores 31'!AB14</f>
        <v>1</v>
      </c>
      <c r="AA16" s="98">
        <f>'App Scores 31'!AD14</f>
        <v>3</v>
      </c>
      <c r="AB16" s="98">
        <f>'App Scores 31'!AE14</f>
        <v>5</v>
      </c>
      <c r="AC16" s="103">
        <f t="shared" si="7"/>
        <v>2.4000000000000004</v>
      </c>
      <c r="AD16" s="98">
        <f>'App Scores 31'!AF14</f>
        <v>4</v>
      </c>
      <c r="AE16" s="98">
        <f>'App Scores 31'!AG14</f>
        <v>5</v>
      </c>
      <c r="AF16" s="98">
        <f>'App Scores 31'!AH14</f>
        <v>5</v>
      </c>
      <c r="AG16" s="98">
        <f>'App Scores 31'!AI14</f>
        <v>5</v>
      </c>
      <c r="AH16" s="98">
        <f>'App Scores 31'!AK14</f>
        <v>4</v>
      </c>
      <c r="AI16" s="98">
        <f>'App Scores 31'!AL14</f>
        <v>4</v>
      </c>
      <c r="AJ16" s="98">
        <f>'App Scores 31'!AM14</f>
        <v>4</v>
      </c>
      <c r="AK16" s="104">
        <f t="shared" si="8"/>
        <v>4.6071428571428577</v>
      </c>
      <c r="AL16" s="105">
        <f t="shared" si="9"/>
        <v>3.3807619047619051</v>
      </c>
    </row>
    <row r="17" spans="1:38" ht="18.75" customHeight="1">
      <c r="A17" s="106" t="s">
        <v>39</v>
      </c>
      <c r="B17" s="107" t="s">
        <v>698</v>
      </c>
      <c r="C17" s="107" t="s">
        <v>698</v>
      </c>
      <c r="D17" s="161">
        <f>'App Scores 31'!E15</f>
        <v>3</v>
      </c>
      <c r="E17" s="161">
        <f>'App Scores 31'!F15</f>
        <v>1</v>
      </c>
      <c r="F17" s="98">
        <f>'App Scores 31'!G15</f>
        <v>5</v>
      </c>
      <c r="G17" s="98">
        <f>'App Scores 31'!AD15</f>
        <v>1</v>
      </c>
      <c r="H17" s="98">
        <f>'App Scores 31'!I15</f>
        <v>3</v>
      </c>
      <c r="I17" s="98">
        <f>'App Scores 31'!J15</f>
        <v>5</v>
      </c>
      <c r="J17" s="98">
        <f>'App Scores 31'!K15</f>
        <v>5</v>
      </c>
      <c r="K17" s="100">
        <f t="shared" si="0"/>
        <v>3.7085714285714282</v>
      </c>
      <c r="L17" s="161">
        <f>'App Scores 31'!L15</f>
        <v>1</v>
      </c>
      <c r="M17" s="161">
        <f>'App Scores 31'!M15</f>
        <v>5</v>
      </c>
      <c r="N17" s="161">
        <f>'App Scores 31'!N15</f>
        <v>2</v>
      </c>
      <c r="O17" s="161">
        <f>'App Scores 31'!O15</f>
        <v>3</v>
      </c>
      <c r="P17" s="161">
        <f>'App Scores 31'!P15</f>
        <v>3</v>
      </c>
      <c r="Q17" s="161">
        <f>'App Scores 31'!Q15</f>
        <v>1</v>
      </c>
      <c r="R17" s="101">
        <f t="shared" si="1"/>
        <v>2.8095238095238089</v>
      </c>
      <c r="S17" s="98">
        <f>'App Scores 31'!S15</f>
        <v>5</v>
      </c>
      <c r="T17" s="98">
        <f>'App Scores 31'!T15</f>
        <v>3</v>
      </c>
      <c r="U17" s="98">
        <f>'App Scores 31'!U15</f>
        <v>1</v>
      </c>
      <c r="V17" s="98">
        <f>'App Scores 31'!V15</f>
        <v>5</v>
      </c>
      <c r="W17" s="98">
        <f>'App Scores 31'!Z15</f>
        <v>5</v>
      </c>
      <c r="X17" s="102">
        <f t="shared" si="6"/>
        <v>3.2666666666666666</v>
      </c>
      <c r="Y17" s="98">
        <f>'App Scores 31'!AA15</f>
        <v>1</v>
      </c>
      <c r="Z17" s="98">
        <f>'App Scores 31'!AB15</f>
        <v>2</v>
      </c>
      <c r="AA17" s="98">
        <f>'App Scores 31'!AD15</f>
        <v>1</v>
      </c>
      <c r="AB17" s="98">
        <f>'App Scores 31'!AE15</f>
        <v>1</v>
      </c>
      <c r="AC17" s="103">
        <f t="shared" si="7"/>
        <v>1.3</v>
      </c>
      <c r="AD17" s="98">
        <f>'App Scores 31'!AF15</f>
        <v>4</v>
      </c>
      <c r="AE17" s="98">
        <f>'App Scores 31'!AG15</f>
        <v>3</v>
      </c>
      <c r="AF17" s="98">
        <f>'App Scores 31'!AH15</f>
        <v>5</v>
      </c>
      <c r="AG17" s="98">
        <f>'App Scores 31'!AI15</f>
        <v>1</v>
      </c>
      <c r="AH17" s="98">
        <f>'App Scores 31'!AK15</f>
        <v>1</v>
      </c>
      <c r="AI17" s="98">
        <f>'App Scores 31'!AL15</f>
        <v>1</v>
      </c>
      <c r="AJ17" s="98">
        <f>'App Scores 31'!AM15</f>
        <v>1</v>
      </c>
      <c r="AK17" s="104">
        <f t="shared" si="8"/>
        <v>2.6785714285714288</v>
      </c>
      <c r="AL17" s="105">
        <f t="shared" si="9"/>
        <v>2.7526666666666664</v>
      </c>
    </row>
    <row r="18" spans="1:38" ht="18.75" customHeight="1">
      <c r="A18" s="106" t="s">
        <v>43</v>
      </c>
      <c r="B18" s="107" t="s">
        <v>702</v>
      </c>
      <c r="C18" s="107" t="s">
        <v>702</v>
      </c>
      <c r="D18" s="161">
        <f>'App Scores 31'!E16</f>
        <v>3</v>
      </c>
      <c r="E18" s="161">
        <f>'App Scores 31'!F16</f>
        <v>5</v>
      </c>
      <c r="F18" s="98">
        <f>'App Scores 31'!G16</f>
        <v>1</v>
      </c>
      <c r="G18" s="98">
        <f>'App Scores 31'!AD16</f>
        <v>5</v>
      </c>
      <c r="H18" s="98">
        <f>'App Scores 31'!I16</f>
        <v>4</v>
      </c>
      <c r="I18" s="98">
        <f>'App Scores 31'!J16</f>
        <v>2</v>
      </c>
      <c r="J18" s="98">
        <f>'App Scores 31'!K16</f>
        <v>2</v>
      </c>
      <c r="K18" s="100">
        <f t="shared" si="0"/>
        <v>2.7914285714285714</v>
      </c>
      <c r="L18" s="161">
        <f>'App Scores 31'!L16</f>
        <v>1</v>
      </c>
      <c r="M18" s="161">
        <f>'App Scores 31'!M16</f>
        <v>3</v>
      </c>
      <c r="N18" s="161">
        <f>'App Scores 31'!N16</f>
        <v>4</v>
      </c>
      <c r="O18" s="161">
        <f>'App Scores 31'!O16</f>
        <v>5</v>
      </c>
      <c r="P18" s="161">
        <f>'App Scores 31'!P16</f>
        <v>5</v>
      </c>
      <c r="Q18" s="161">
        <f>'App Scores 31'!Q16</f>
        <v>1</v>
      </c>
      <c r="R18" s="101">
        <f t="shared" si="1"/>
        <v>3.0952380952380949</v>
      </c>
      <c r="S18" s="98">
        <f>'App Scores 31'!S16</f>
        <v>4</v>
      </c>
      <c r="T18" s="98">
        <f>'App Scores 31'!T16</f>
        <v>1</v>
      </c>
      <c r="U18" s="98">
        <f>'App Scores 31'!U16</f>
        <v>1</v>
      </c>
      <c r="V18" s="98">
        <f>'App Scores 31'!V16</f>
        <v>1</v>
      </c>
      <c r="W18" s="98">
        <f>'App Scores 31'!Z16</f>
        <v>3</v>
      </c>
      <c r="X18" s="102">
        <f t="shared" si="6"/>
        <v>1.4666666666666668</v>
      </c>
      <c r="Y18" s="98">
        <f>'App Scores 31'!AA16</f>
        <v>2</v>
      </c>
      <c r="Z18" s="98">
        <f>'App Scores 31'!AB16</f>
        <v>2</v>
      </c>
      <c r="AA18" s="98">
        <f>'App Scores 31'!AD16</f>
        <v>5</v>
      </c>
      <c r="AB18" s="98">
        <f>'App Scores 31'!AE16</f>
        <v>5</v>
      </c>
      <c r="AC18" s="103">
        <f t="shared" si="7"/>
        <v>2.9</v>
      </c>
      <c r="AD18" s="98">
        <f>'App Scores 31'!AF16</f>
        <v>4</v>
      </c>
      <c r="AE18" s="98">
        <f>'App Scores 31'!AG16</f>
        <v>5</v>
      </c>
      <c r="AF18" s="98">
        <f>'App Scores 31'!AH16</f>
        <v>4</v>
      </c>
      <c r="AG18" s="98">
        <f>'App Scores 31'!AI16</f>
        <v>1</v>
      </c>
      <c r="AH18" s="98">
        <f>'App Scores 31'!AK16</f>
        <v>4</v>
      </c>
      <c r="AI18" s="98">
        <f>'App Scores 31'!AL16</f>
        <v>4</v>
      </c>
      <c r="AJ18" s="98">
        <f>'App Scores 31'!AM16</f>
        <v>4</v>
      </c>
      <c r="AK18" s="104">
        <f t="shared" si="8"/>
        <v>3.3928571428571423</v>
      </c>
      <c r="AL18" s="105">
        <f t="shared" si="9"/>
        <v>2.7292380952380952</v>
      </c>
    </row>
    <row r="19" spans="1:38" ht="18.75" customHeight="1">
      <c r="A19" s="106" t="s">
        <v>45</v>
      </c>
      <c r="B19" s="107" t="s">
        <v>704</v>
      </c>
      <c r="C19" s="107" t="s">
        <v>704</v>
      </c>
      <c r="D19" s="161">
        <f>'App Scores 31'!E17</f>
        <v>3</v>
      </c>
      <c r="E19" s="161">
        <f>'App Scores 31'!F17</f>
        <v>5</v>
      </c>
      <c r="F19" s="98">
        <f>'App Scores 31'!G17</f>
        <v>5</v>
      </c>
      <c r="G19" s="98">
        <f>'App Scores 31'!AD17</f>
        <v>1</v>
      </c>
      <c r="H19" s="98">
        <f>'App Scores 31'!I17</f>
        <v>4</v>
      </c>
      <c r="I19" s="98">
        <f>'App Scores 31'!J17</f>
        <v>1</v>
      </c>
      <c r="J19" s="98">
        <f>'App Scores 31'!K17</f>
        <v>1</v>
      </c>
      <c r="K19" s="100">
        <f t="shared" si="0"/>
        <v>2.1671428571428573</v>
      </c>
      <c r="L19" s="161">
        <f>'App Scores 31'!L17</f>
        <v>5</v>
      </c>
      <c r="M19" s="161">
        <f>'App Scores 31'!M17</f>
        <v>4</v>
      </c>
      <c r="N19" s="161">
        <f>'App Scores 31'!N17</f>
        <v>4</v>
      </c>
      <c r="O19" s="161">
        <f>'App Scores 31'!O17</f>
        <v>3</v>
      </c>
      <c r="P19" s="161">
        <f>'App Scores 31'!P17</f>
        <v>4</v>
      </c>
      <c r="Q19" s="161">
        <f>'App Scores 31'!Q17</f>
        <v>5</v>
      </c>
      <c r="R19" s="101">
        <f t="shared" si="1"/>
        <v>4.1428571428571423</v>
      </c>
      <c r="S19" s="98">
        <f>'App Scores 31'!S17</f>
        <v>5</v>
      </c>
      <c r="T19" s="98">
        <f>'App Scores 31'!T17</f>
        <v>1</v>
      </c>
      <c r="U19" s="98">
        <f>'App Scores 31'!U17</f>
        <v>5</v>
      </c>
      <c r="V19" s="98">
        <f>'App Scores 31'!V17</f>
        <v>4</v>
      </c>
      <c r="W19" s="98">
        <f>'App Scores 31'!Z17</f>
        <v>3</v>
      </c>
      <c r="X19" s="102">
        <f t="shared" si="6"/>
        <v>3.2</v>
      </c>
      <c r="Y19" s="98">
        <f>'App Scores 31'!AA17</f>
        <v>2</v>
      </c>
      <c r="Z19" s="98">
        <f>'App Scores 31'!AB17</f>
        <v>2</v>
      </c>
      <c r="AA19" s="98">
        <f>'App Scores 31'!AD17</f>
        <v>1</v>
      </c>
      <c r="AB19" s="98">
        <f>'App Scores 31'!AE17</f>
        <v>5</v>
      </c>
      <c r="AC19" s="103">
        <f t="shared" si="7"/>
        <v>2.5</v>
      </c>
      <c r="AD19" s="98">
        <f>'App Scores 31'!AF17</f>
        <v>4</v>
      </c>
      <c r="AE19" s="98">
        <f>'App Scores 31'!AG17</f>
        <v>2</v>
      </c>
      <c r="AF19" s="98">
        <f>'App Scores 31'!AH17</f>
        <v>5</v>
      </c>
      <c r="AG19" s="98">
        <f>'App Scores 31'!AI17</f>
        <v>1</v>
      </c>
      <c r="AH19" s="98">
        <f>'App Scores 31'!AK17</f>
        <v>5</v>
      </c>
      <c r="AI19" s="98">
        <f>'App Scores 31'!AL17</f>
        <v>5</v>
      </c>
      <c r="AJ19" s="98">
        <f>'App Scores 31'!AM17</f>
        <v>5</v>
      </c>
      <c r="AK19" s="104">
        <f t="shared" si="8"/>
        <v>3.3928571428571423</v>
      </c>
      <c r="AL19" s="105">
        <f t="shared" si="9"/>
        <v>3.0805714285714281</v>
      </c>
    </row>
    <row r="20" spans="1:38" ht="18.75" customHeight="1">
      <c r="A20" s="106" t="s">
        <v>47</v>
      </c>
      <c r="B20" s="107" t="s">
        <v>706</v>
      </c>
      <c r="C20" s="107" t="s">
        <v>706</v>
      </c>
      <c r="D20" s="161">
        <f>'App Scores 31'!E18</f>
        <v>3</v>
      </c>
      <c r="E20" s="161">
        <f>'App Scores 31'!F18</f>
        <v>5</v>
      </c>
      <c r="F20" s="98">
        <f>'App Scores 31'!G18</f>
        <v>4</v>
      </c>
      <c r="G20" s="98">
        <f>'App Scores 31'!AD18</f>
        <v>3</v>
      </c>
      <c r="H20" s="98">
        <f>'App Scores 31'!I18</f>
        <v>5</v>
      </c>
      <c r="I20" s="98">
        <f>'App Scores 31'!J18</f>
        <v>1</v>
      </c>
      <c r="J20" s="98">
        <f>'App Scores 31'!K18</f>
        <v>1</v>
      </c>
      <c r="K20" s="100">
        <f t="shared" si="0"/>
        <v>2.4228571428571435</v>
      </c>
      <c r="L20" s="161">
        <f>'App Scores 31'!L18</f>
        <v>1</v>
      </c>
      <c r="M20" s="161">
        <f>'App Scores 31'!M18</f>
        <v>5</v>
      </c>
      <c r="N20" s="161">
        <f>'App Scores 31'!N18</f>
        <v>4</v>
      </c>
      <c r="O20" s="161">
        <f>'App Scores 31'!O18</f>
        <v>4</v>
      </c>
      <c r="P20" s="161">
        <f>'App Scores 31'!P18</f>
        <v>4</v>
      </c>
      <c r="Q20" s="161">
        <f>'App Scores 31'!Q18</f>
        <v>5</v>
      </c>
      <c r="R20" s="101">
        <f t="shared" si="1"/>
        <v>3.6190476190476191</v>
      </c>
      <c r="S20" s="98">
        <f>'App Scores 31'!S18</f>
        <v>4</v>
      </c>
      <c r="T20" s="98">
        <f>'App Scores 31'!T18</f>
        <v>1</v>
      </c>
      <c r="U20" s="98">
        <f>'App Scores 31'!U18</f>
        <v>5</v>
      </c>
      <c r="V20" s="98">
        <f>'App Scores 31'!V18</f>
        <v>4</v>
      </c>
      <c r="W20" s="98">
        <f>'App Scores 31'!Z18</f>
        <v>3</v>
      </c>
      <c r="X20" s="102">
        <f t="shared" si="6"/>
        <v>3.1333333333333333</v>
      </c>
      <c r="Y20" s="98">
        <f>'App Scores 31'!AA18</f>
        <v>2</v>
      </c>
      <c r="Z20" s="98">
        <f>'App Scores 31'!AB18</f>
        <v>1</v>
      </c>
      <c r="AA20" s="98">
        <f>'App Scores 31'!AD18</f>
        <v>3</v>
      </c>
      <c r="AB20" s="98">
        <f>'App Scores 31'!AE18</f>
        <v>3</v>
      </c>
      <c r="AC20" s="103">
        <f t="shared" si="7"/>
        <v>2</v>
      </c>
      <c r="AD20" s="98">
        <f>'App Scores 31'!AF18</f>
        <v>4</v>
      </c>
      <c r="AE20" s="98">
        <f>'App Scores 31'!AG18</f>
        <v>5</v>
      </c>
      <c r="AF20" s="98">
        <f>'App Scores 31'!AH18</f>
        <v>5</v>
      </c>
      <c r="AG20" s="98">
        <f>'App Scores 31'!AI18</f>
        <v>5</v>
      </c>
      <c r="AH20" s="98">
        <f>'App Scores 31'!AK18</f>
        <v>5</v>
      </c>
      <c r="AI20" s="98">
        <f>'App Scores 31'!AL18</f>
        <v>5</v>
      </c>
      <c r="AJ20" s="98">
        <f>'App Scores 31'!AM18</f>
        <v>5</v>
      </c>
      <c r="AK20" s="104">
        <f t="shared" si="8"/>
        <v>4.8214285714285712</v>
      </c>
      <c r="AL20" s="105">
        <f t="shared" si="9"/>
        <v>3.1993333333333331</v>
      </c>
    </row>
    <row r="21" spans="1:38" ht="18.75" customHeight="1">
      <c r="A21" s="106" t="s">
        <v>50</v>
      </c>
      <c r="B21" s="107" t="s">
        <v>708</v>
      </c>
      <c r="C21" s="107" t="s">
        <v>708</v>
      </c>
      <c r="D21" s="161">
        <f>'App Scores 31'!E19</f>
        <v>3</v>
      </c>
      <c r="E21" s="161">
        <f>'App Scores 31'!F19</f>
        <v>5</v>
      </c>
      <c r="F21" s="98">
        <f>'App Scores 31'!G19</f>
        <v>4</v>
      </c>
      <c r="G21" s="98">
        <f>'App Scores 31'!AD19</f>
        <v>1</v>
      </c>
      <c r="H21" s="98">
        <f>'App Scores 31'!I19</f>
        <v>5</v>
      </c>
      <c r="I21" s="98">
        <f>'App Scores 31'!J19</f>
        <v>1</v>
      </c>
      <c r="J21" s="98">
        <f>'App Scores 31'!K19</f>
        <v>1</v>
      </c>
      <c r="K21" s="100">
        <f t="shared" si="0"/>
        <v>2.0628571428571432</v>
      </c>
      <c r="L21" s="161">
        <f>'App Scores 31'!L19</f>
        <v>1</v>
      </c>
      <c r="M21" s="161">
        <f>'App Scores 31'!M19</f>
        <v>5</v>
      </c>
      <c r="N21" s="161">
        <f>'App Scores 31'!N19</f>
        <v>4</v>
      </c>
      <c r="O21" s="161">
        <f>'App Scores 31'!O19</f>
        <v>4</v>
      </c>
      <c r="P21" s="161">
        <f>'App Scores 31'!P19</f>
        <v>4</v>
      </c>
      <c r="Q21" s="161">
        <f>'App Scores 31'!Q19</f>
        <v>5</v>
      </c>
      <c r="R21" s="101">
        <f t="shared" si="1"/>
        <v>3.6190476190476191</v>
      </c>
      <c r="S21" s="98">
        <f>'App Scores 31'!S19</f>
        <v>4</v>
      </c>
      <c r="T21" s="98">
        <f>'App Scores 31'!T19</f>
        <v>1</v>
      </c>
      <c r="U21" s="98">
        <f>'App Scores 31'!U19</f>
        <v>5</v>
      </c>
      <c r="V21" s="98">
        <f>'App Scores 31'!V19</f>
        <v>4</v>
      </c>
      <c r="W21" s="98">
        <f>'App Scores 31'!Z19</f>
        <v>3</v>
      </c>
      <c r="X21" s="102">
        <f t="shared" si="6"/>
        <v>3.1333333333333333</v>
      </c>
      <c r="Y21" s="98">
        <f>'App Scores 31'!AA19</f>
        <v>2</v>
      </c>
      <c r="Z21" s="98">
        <f>'App Scores 31'!AB19</f>
        <v>1</v>
      </c>
      <c r="AA21" s="98">
        <f>'App Scores 31'!AD19</f>
        <v>1</v>
      </c>
      <c r="AB21" s="98">
        <f>'App Scores 31'!AE19</f>
        <v>5</v>
      </c>
      <c r="AC21" s="103">
        <f t="shared" si="7"/>
        <v>2.2000000000000002</v>
      </c>
      <c r="AD21" s="98">
        <f>'App Scores 31'!AF19</f>
        <v>4</v>
      </c>
      <c r="AE21" s="98">
        <f>'App Scores 31'!AG19</f>
        <v>5</v>
      </c>
      <c r="AF21" s="98">
        <f>'App Scores 31'!AH19</f>
        <v>5</v>
      </c>
      <c r="AG21" s="98">
        <f>'App Scores 31'!AI19</f>
        <v>5</v>
      </c>
      <c r="AH21" s="98">
        <f>'App Scores 31'!AK19</f>
        <v>5</v>
      </c>
      <c r="AI21" s="98">
        <f>'App Scores 31'!AL19</f>
        <v>5</v>
      </c>
      <c r="AJ21" s="98">
        <f>'App Scores 31'!AM19</f>
        <v>5</v>
      </c>
      <c r="AK21" s="104">
        <f t="shared" si="8"/>
        <v>4.8214285714285712</v>
      </c>
      <c r="AL21" s="105">
        <f t="shared" si="9"/>
        <v>3.1673333333333331</v>
      </c>
    </row>
    <row r="22" spans="1:38" ht="18.75" customHeight="1">
      <c r="A22" s="106" t="s">
        <v>53</v>
      </c>
      <c r="B22" s="107" t="s">
        <v>710</v>
      </c>
      <c r="C22" s="107" t="s">
        <v>710</v>
      </c>
      <c r="D22" s="161">
        <f>'App Scores 31'!E20</f>
        <v>3</v>
      </c>
      <c r="E22" s="161">
        <f>'App Scores 31'!F20</f>
        <v>5</v>
      </c>
      <c r="F22" s="98">
        <f>'App Scores 31'!G20</f>
        <v>4</v>
      </c>
      <c r="G22" s="98">
        <f>'App Scores 31'!AD20</f>
        <v>3</v>
      </c>
      <c r="H22" s="98">
        <f>'App Scores 31'!I20</f>
        <v>5</v>
      </c>
      <c r="I22" s="98">
        <f>'App Scores 31'!J20</f>
        <v>1</v>
      </c>
      <c r="J22" s="98">
        <f>'App Scores 31'!K20</f>
        <v>1</v>
      </c>
      <c r="K22" s="100">
        <f t="shared" si="0"/>
        <v>2.4228571428571435</v>
      </c>
      <c r="L22" s="161">
        <f>'App Scores 31'!L20</f>
        <v>1</v>
      </c>
      <c r="M22" s="161">
        <f>'App Scores 31'!M20</f>
        <v>5</v>
      </c>
      <c r="N22" s="161">
        <f>'App Scores 31'!N20</f>
        <v>4</v>
      </c>
      <c r="O22" s="161">
        <f>'App Scores 31'!O20</f>
        <v>3</v>
      </c>
      <c r="P22" s="161">
        <f>'App Scores 31'!P20</f>
        <v>3</v>
      </c>
      <c r="Q22" s="161">
        <f>'App Scores 31'!Q20</f>
        <v>5</v>
      </c>
      <c r="R22" s="101">
        <f t="shared" si="1"/>
        <v>3.3809523809523805</v>
      </c>
      <c r="S22" s="98">
        <f>'App Scores 31'!S20</f>
        <v>4</v>
      </c>
      <c r="T22" s="98">
        <f>'App Scores 31'!T20</f>
        <v>2</v>
      </c>
      <c r="U22" s="98">
        <f>'App Scores 31'!U20</f>
        <v>5</v>
      </c>
      <c r="V22" s="98">
        <f>'App Scores 31'!V20</f>
        <v>4</v>
      </c>
      <c r="W22" s="98">
        <f>'App Scores 31'!Z20</f>
        <v>3</v>
      </c>
      <c r="X22" s="102">
        <f t="shared" si="6"/>
        <v>3.4666666666666668</v>
      </c>
      <c r="Y22" s="98">
        <f>'App Scores 31'!AA20</f>
        <v>2</v>
      </c>
      <c r="Z22" s="98">
        <f>'App Scores 31'!AB20</f>
        <v>1</v>
      </c>
      <c r="AA22" s="98">
        <f>'App Scores 31'!AD20</f>
        <v>3</v>
      </c>
      <c r="AB22" s="98">
        <f>'App Scores 31'!AE20</f>
        <v>5</v>
      </c>
      <c r="AC22" s="103">
        <f t="shared" si="7"/>
        <v>2.4000000000000004</v>
      </c>
      <c r="AD22" s="98">
        <f>'App Scores 31'!AF20</f>
        <v>4</v>
      </c>
      <c r="AE22" s="98">
        <f>'App Scores 31'!AG20</f>
        <v>5</v>
      </c>
      <c r="AF22" s="98">
        <f>'App Scores 31'!AH20</f>
        <v>5</v>
      </c>
      <c r="AG22" s="98">
        <f>'App Scores 31'!AI20</f>
        <v>5</v>
      </c>
      <c r="AH22" s="98">
        <f>'App Scores 31'!AK20</f>
        <v>5</v>
      </c>
      <c r="AI22" s="98">
        <f>'App Scores 31'!AL20</f>
        <v>5</v>
      </c>
      <c r="AJ22" s="98">
        <f>'App Scores 31'!AM20</f>
        <v>5</v>
      </c>
      <c r="AK22" s="104">
        <f t="shared" si="8"/>
        <v>4.8214285714285712</v>
      </c>
      <c r="AL22" s="105">
        <f t="shared" si="9"/>
        <v>3.2983809523809526</v>
      </c>
    </row>
    <row r="23" spans="1:38" ht="18.75" customHeight="1">
      <c r="A23" s="106" t="s">
        <v>714</v>
      </c>
      <c r="B23" s="107" t="s">
        <v>712</v>
      </c>
      <c r="C23" s="107" t="s">
        <v>712</v>
      </c>
      <c r="D23" s="161">
        <f>'App Scores 31'!E21</f>
        <v>3</v>
      </c>
      <c r="E23" s="161">
        <f>'App Scores 31'!F21</f>
        <v>5</v>
      </c>
      <c r="F23" s="98">
        <f>'App Scores 31'!G21</f>
        <v>4</v>
      </c>
      <c r="G23" s="98">
        <f>'App Scores 31'!AD21</f>
        <v>5</v>
      </c>
      <c r="H23" s="98">
        <f>'App Scores 31'!I21</f>
        <v>5</v>
      </c>
      <c r="I23" s="98">
        <f>'App Scores 31'!J21</f>
        <v>1</v>
      </c>
      <c r="J23" s="98">
        <f>'App Scores 31'!K21</f>
        <v>1</v>
      </c>
      <c r="K23" s="100">
        <f t="shared" si="0"/>
        <v>2.7828571428571429</v>
      </c>
      <c r="L23" s="161">
        <f>'App Scores 31'!L21</f>
        <v>1</v>
      </c>
      <c r="M23" s="161">
        <f>'App Scores 31'!M21</f>
        <v>5</v>
      </c>
      <c r="N23" s="161">
        <f>'App Scores 31'!N21</f>
        <v>4</v>
      </c>
      <c r="O23" s="161">
        <f>'App Scores 31'!O21</f>
        <v>4</v>
      </c>
      <c r="P23" s="161">
        <f>'App Scores 31'!P21</f>
        <v>4</v>
      </c>
      <c r="Q23" s="161">
        <f>'App Scores 31'!Q21</f>
        <v>5</v>
      </c>
      <c r="R23" s="101">
        <f t="shared" si="1"/>
        <v>3.6190476190476191</v>
      </c>
      <c r="S23" s="98">
        <f>'App Scores 31'!S21</f>
        <v>4</v>
      </c>
      <c r="T23" s="98">
        <f>'App Scores 31'!T21</f>
        <v>1</v>
      </c>
      <c r="U23" s="98">
        <f>'App Scores 31'!U21</f>
        <v>5</v>
      </c>
      <c r="V23" s="98">
        <f>'App Scores 31'!V21</f>
        <v>4</v>
      </c>
      <c r="W23" s="98">
        <f>'App Scores 31'!Z21</f>
        <v>3</v>
      </c>
      <c r="X23" s="102">
        <f t="shared" si="6"/>
        <v>3.1333333333333333</v>
      </c>
      <c r="Y23" s="98">
        <f>'App Scores 31'!AA21</f>
        <v>2</v>
      </c>
      <c r="Z23" s="98">
        <f>'App Scores 31'!AB21</f>
        <v>1</v>
      </c>
      <c r="AA23" s="98">
        <f>'App Scores 31'!AD21</f>
        <v>5</v>
      </c>
      <c r="AB23" s="98">
        <f>'App Scores 31'!AE21</f>
        <v>5</v>
      </c>
      <c r="AC23" s="103">
        <f t="shared" si="7"/>
        <v>2.6</v>
      </c>
      <c r="AD23" s="98">
        <f>'App Scores 31'!AF21</f>
        <v>4</v>
      </c>
      <c r="AE23" s="98">
        <f>'App Scores 31'!AG21</f>
        <v>5</v>
      </c>
      <c r="AF23" s="98">
        <f>'App Scores 31'!AH21</f>
        <v>5</v>
      </c>
      <c r="AG23" s="98">
        <f>'App Scores 31'!AI21</f>
        <v>5</v>
      </c>
      <c r="AH23" s="98">
        <f>'App Scores 31'!AK21</f>
        <v>5</v>
      </c>
      <c r="AI23" s="98">
        <f>'App Scores 31'!AL21</f>
        <v>5</v>
      </c>
      <c r="AJ23" s="98">
        <f>'App Scores 31'!AM21</f>
        <v>5</v>
      </c>
      <c r="AK23" s="104">
        <f t="shared" si="8"/>
        <v>4.8214285714285712</v>
      </c>
      <c r="AL23" s="105">
        <f t="shared" si="9"/>
        <v>3.3913333333333329</v>
      </c>
    </row>
    <row r="24" spans="1:38" ht="18.75" customHeight="1">
      <c r="A24" s="106" t="s">
        <v>55</v>
      </c>
      <c r="B24" s="107" t="s">
        <v>715</v>
      </c>
      <c r="C24" s="107" t="s">
        <v>715</v>
      </c>
      <c r="D24" s="161">
        <f>'App Scores 31'!E22</f>
        <v>3</v>
      </c>
      <c r="E24" s="161">
        <f>'App Scores 31'!F22</f>
        <v>5</v>
      </c>
      <c r="F24" s="98">
        <f>'App Scores 31'!G22</f>
        <v>4</v>
      </c>
      <c r="G24" s="98">
        <f>'App Scores 31'!AD22</f>
        <v>1</v>
      </c>
      <c r="H24" s="98">
        <f>'App Scores 31'!I22</f>
        <v>5</v>
      </c>
      <c r="I24" s="98">
        <f>'App Scores 31'!J22</f>
        <v>1</v>
      </c>
      <c r="J24" s="98">
        <f>'App Scores 31'!K22</f>
        <v>1</v>
      </c>
      <c r="K24" s="100">
        <f t="shared" si="0"/>
        <v>2.0628571428571432</v>
      </c>
      <c r="L24" s="161">
        <f>'App Scores 31'!L22</f>
        <v>1</v>
      </c>
      <c r="M24" s="161">
        <f>'App Scores 31'!M22</f>
        <v>5</v>
      </c>
      <c r="N24" s="161">
        <f>'App Scores 31'!N22</f>
        <v>4</v>
      </c>
      <c r="O24" s="161">
        <f>'App Scores 31'!O22</f>
        <v>4</v>
      </c>
      <c r="P24" s="161">
        <f>'App Scores 31'!P22</f>
        <v>4</v>
      </c>
      <c r="Q24" s="161">
        <f>'App Scores 31'!Q22</f>
        <v>5</v>
      </c>
      <c r="R24" s="101">
        <f t="shared" si="1"/>
        <v>3.6190476190476191</v>
      </c>
      <c r="S24" s="98">
        <f>'App Scores 31'!S22</f>
        <v>4</v>
      </c>
      <c r="T24" s="98">
        <f>'App Scores 31'!T22</f>
        <v>3</v>
      </c>
      <c r="U24" s="98">
        <f>'App Scores 31'!U22</f>
        <v>5</v>
      </c>
      <c r="V24" s="98">
        <f>'App Scores 31'!V22</f>
        <v>4</v>
      </c>
      <c r="W24" s="98">
        <f>'App Scores 31'!Z22</f>
        <v>3</v>
      </c>
      <c r="X24" s="102">
        <f t="shared" si="6"/>
        <v>3.8</v>
      </c>
      <c r="Y24" s="98">
        <f>'App Scores 31'!AA22</f>
        <v>2</v>
      </c>
      <c r="Z24" s="98">
        <f>'App Scores 31'!AB22</f>
        <v>1</v>
      </c>
      <c r="AA24" s="98">
        <f>'App Scores 31'!AD22</f>
        <v>1</v>
      </c>
      <c r="AB24" s="98">
        <f>'App Scores 31'!AE22</f>
        <v>5</v>
      </c>
      <c r="AC24" s="103">
        <f t="shared" si="7"/>
        <v>2.2000000000000002</v>
      </c>
      <c r="AD24" s="98">
        <f>'App Scores 31'!AF22</f>
        <v>4</v>
      </c>
      <c r="AE24" s="98">
        <f>'App Scores 31'!AG22</f>
        <v>5</v>
      </c>
      <c r="AF24" s="98">
        <f>'App Scores 31'!AH22</f>
        <v>5</v>
      </c>
      <c r="AG24" s="98">
        <f>'App Scores 31'!AI22</f>
        <v>5</v>
      </c>
      <c r="AH24" s="98">
        <f>'App Scores 31'!AK22</f>
        <v>5</v>
      </c>
      <c r="AI24" s="98">
        <f>'App Scores 31'!AL22</f>
        <v>5</v>
      </c>
      <c r="AJ24" s="98">
        <f>'App Scores 31'!AM22</f>
        <v>5</v>
      </c>
      <c r="AK24" s="104">
        <f t="shared" si="8"/>
        <v>4.8214285714285712</v>
      </c>
      <c r="AL24" s="105">
        <f t="shared" si="9"/>
        <v>3.3006666666666669</v>
      </c>
    </row>
    <row r="25" spans="1:38" ht="18.75" customHeight="1">
      <c r="A25" s="106" t="s">
        <v>58</v>
      </c>
      <c r="B25" s="107" t="s">
        <v>717</v>
      </c>
      <c r="C25" s="107" t="s">
        <v>717</v>
      </c>
      <c r="D25" s="161">
        <f>'App Scores 31'!E23</f>
        <v>3</v>
      </c>
      <c r="E25" s="161">
        <f>'App Scores 31'!F23</f>
        <v>5</v>
      </c>
      <c r="F25" s="98">
        <f>'App Scores 31'!G23</f>
        <v>4</v>
      </c>
      <c r="G25" s="98">
        <f>'App Scores 31'!AD23</f>
        <v>1</v>
      </c>
      <c r="H25" s="98">
        <f>'App Scores 31'!I23</f>
        <v>5</v>
      </c>
      <c r="I25" s="98">
        <f>'App Scores 31'!J23</f>
        <v>1</v>
      </c>
      <c r="J25" s="98">
        <f>'App Scores 31'!K23</f>
        <v>1</v>
      </c>
      <c r="K25" s="100">
        <f t="shared" si="0"/>
        <v>2.0628571428571432</v>
      </c>
      <c r="L25" s="161">
        <f>'App Scores 31'!L23</f>
        <v>1</v>
      </c>
      <c r="M25" s="161">
        <f>'App Scores 31'!M23</f>
        <v>5</v>
      </c>
      <c r="N25" s="161">
        <f>'App Scores 31'!N23</f>
        <v>4</v>
      </c>
      <c r="O25" s="161">
        <f>'App Scores 31'!O23</f>
        <v>4</v>
      </c>
      <c r="P25" s="161">
        <f>'App Scores 31'!P23</f>
        <v>4</v>
      </c>
      <c r="Q25" s="161">
        <f>'App Scores 31'!Q23</f>
        <v>5</v>
      </c>
      <c r="R25" s="101">
        <f t="shared" si="1"/>
        <v>3.6190476190476191</v>
      </c>
      <c r="S25" s="98">
        <f>'App Scores 31'!S23</f>
        <v>4</v>
      </c>
      <c r="T25" s="98">
        <f>'App Scores 31'!T23</f>
        <v>3</v>
      </c>
      <c r="U25" s="98">
        <f>'App Scores 31'!U23</f>
        <v>5</v>
      </c>
      <c r="V25" s="98">
        <f>'App Scores 31'!V23</f>
        <v>4</v>
      </c>
      <c r="W25" s="98">
        <f>'App Scores 31'!Z23</f>
        <v>3</v>
      </c>
      <c r="X25" s="102">
        <f t="shared" si="6"/>
        <v>3.8</v>
      </c>
      <c r="Y25" s="98">
        <f>'App Scores 31'!AA23</f>
        <v>2</v>
      </c>
      <c r="Z25" s="98">
        <f>'App Scores 31'!AB23</f>
        <v>1</v>
      </c>
      <c r="AA25" s="98">
        <f>'App Scores 31'!AD23</f>
        <v>1</v>
      </c>
      <c r="AB25" s="98">
        <f>'App Scores 31'!AE23</f>
        <v>5</v>
      </c>
      <c r="AC25" s="103">
        <f t="shared" si="7"/>
        <v>2.2000000000000002</v>
      </c>
      <c r="AD25" s="98">
        <f>'App Scores 31'!AF23</f>
        <v>4</v>
      </c>
      <c r="AE25" s="98">
        <f>'App Scores 31'!AG23</f>
        <v>5</v>
      </c>
      <c r="AF25" s="98">
        <f>'App Scores 31'!AH23</f>
        <v>5</v>
      </c>
      <c r="AG25" s="98">
        <f>'App Scores 31'!AI23</f>
        <v>5</v>
      </c>
      <c r="AH25" s="98">
        <f>'App Scores 31'!AK23</f>
        <v>5</v>
      </c>
      <c r="AI25" s="98">
        <f>'App Scores 31'!AL23</f>
        <v>5</v>
      </c>
      <c r="AJ25" s="98">
        <f>'App Scores 31'!AM23</f>
        <v>5</v>
      </c>
      <c r="AK25" s="104">
        <f t="shared" si="8"/>
        <v>4.8214285714285712</v>
      </c>
      <c r="AL25" s="105">
        <f t="shared" si="9"/>
        <v>3.3006666666666669</v>
      </c>
    </row>
    <row r="26" spans="1:38" ht="18.75" customHeight="1">
      <c r="A26" s="106" t="s">
        <v>60</v>
      </c>
      <c r="B26" s="107" t="s">
        <v>719</v>
      </c>
      <c r="C26" s="107" t="s">
        <v>719</v>
      </c>
      <c r="D26" s="161">
        <f>'App Scores 31'!E24</f>
        <v>1</v>
      </c>
      <c r="E26" s="161">
        <f>'App Scores 31'!F24</f>
        <v>5</v>
      </c>
      <c r="F26" s="98">
        <f>'App Scores 31'!G24</f>
        <v>3</v>
      </c>
      <c r="G26" s="98">
        <f>'App Scores 31'!AD24</f>
        <v>5</v>
      </c>
      <c r="H26" s="98">
        <f>'App Scores 31'!I24</f>
        <v>5</v>
      </c>
      <c r="I26" s="98">
        <f>'App Scores 31'!J24</f>
        <v>1</v>
      </c>
      <c r="J26" s="98">
        <f>'App Scores 31'!K24</f>
        <v>1</v>
      </c>
      <c r="K26" s="100">
        <f t="shared" si="0"/>
        <v>2.422857142857143</v>
      </c>
      <c r="L26" s="161">
        <f>'App Scores 31'!L24</f>
        <v>4</v>
      </c>
      <c r="M26" s="161">
        <f>'App Scores 31'!M24</f>
        <v>5</v>
      </c>
      <c r="N26" s="161">
        <f>'App Scores 31'!N24</f>
        <v>4</v>
      </c>
      <c r="O26" s="161">
        <f>'App Scores 31'!O24</f>
        <v>4</v>
      </c>
      <c r="P26" s="161">
        <f>'App Scores 31'!P24</f>
        <v>4</v>
      </c>
      <c r="Q26" s="161">
        <f>'App Scores 31'!Q24</f>
        <v>5</v>
      </c>
      <c r="R26" s="101">
        <f t="shared" si="1"/>
        <v>4.333333333333333</v>
      </c>
      <c r="S26" s="98">
        <f>'App Scores 31'!S24</f>
        <v>3</v>
      </c>
      <c r="T26" s="98">
        <f>'App Scores 31'!T24</f>
        <v>1</v>
      </c>
      <c r="U26" s="98">
        <f>'App Scores 31'!U24</f>
        <v>5</v>
      </c>
      <c r="V26" s="98">
        <f>'App Scores 31'!V24</f>
        <v>4</v>
      </c>
      <c r="W26" s="98">
        <f>'App Scores 31'!Z24</f>
        <v>3</v>
      </c>
      <c r="X26" s="102">
        <f t="shared" si="6"/>
        <v>3.0666666666666669</v>
      </c>
      <c r="Y26" s="98">
        <f>'App Scores 31'!AA24</f>
        <v>2</v>
      </c>
      <c r="Z26" s="98">
        <f>'App Scores 31'!AB24</f>
        <v>1</v>
      </c>
      <c r="AA26" s="98">
        <f>'App Scores 31'!AD24</f>
        <v>5</v>
      </c>
      <c r="AB26" s="98">
        <f>'App Scores 31'!AE24</f>
        <v>5</v>
      </c>
      <c r="AC26" s="103">
        <f t="shared" si="7"/>
        <v>2.6</v>
      </c>
      <c r="AD26" s="98">
        <f>'App Scores 31'!AF24</f>
        <v>4</v>
      </c>
      <c r="AE26" s="98">
        <f>'App Scores 31'!AG24</f>
        <v>5</v>
      </c>
      <c r="AF26" s="98">
        <f>'App Scores 31'!AH24</f>
        <v>5</v>
      </c>
      <c r="AG26" s="98">
        <f>'App Scores 31'!AI24</f>
        <v>4</v>
      </c>
      <c r="AH26" s="98">
        <f>'App Scores 31'!AK24</f>
        <v>5</v>
      </c>
      <c r="AI26" s="98">
        <f>'App Scores 31'!AL24</f>
        <v>5</v>
      </c>
      <c r="AJ26" s="98">
        <f>'App Scores 31'!AM24</f>
        <v>5</v>
      </c>
      <c r="AK26" s="104">
        <f t="shared" si="8"/>
        <v>4.5714285714285712</v>
      </c>
      <c r="AL26" s="105">
        <f t="shared" si="9"/>
        <v>3.3988571428571426</v>
      </c>
    </row>
    <row r="27" spans="1:38" ht="18.75" customHeight="1">
      <c r="A27" s="106" t="s">
        <v>63</v>
      </c>
      <c r="B27" s="107" t="s">
        <v>720</v>
      </c>
      <c r="C27" s="107" t="s">
        <v>720</v>
      </c>
      <c r="D27" s="161">
        <f>'App Scores 31'!E25</f>
        <v>3</v>
      </c>
      <c r="E27" s="161">
        <f>'App Scores 31'!F25</f>
        <v>5</v>
      </c>
      <c r="F27" s="98">
        <f>'App Scores 31'!G25</f>
        <v>1</v>
      </c>
      <c r="G27" s="98">
        <f>'App Scores 31'!AD25</f>
        <v>3</v>
      </c>
      <c r="H27" s="98">
        <f>'App Scores 31'!I25</f>
        <v>4</v>
      </c>
      <c r="I27" s="98">
        <f>'App Scores 31'!J25</f>
        <v>1</v>
      </c>
      <c r="J27" s="98">
        <f>'App Scores 31'!K25</f>
        <v>1</v>
      </c>
      <c r="K27" s="100">
        <f t="shared" si="0"/>
        <v>1.9671428571428571</v>
      </c>
      <c r="L27" s="161">
        <f>'App Scores 31'!L25</f>
        <v>1</v>
      </c>
      <c r="M27" s="161">
        <f>'App Scores 31'!M25</f>
        <v>5</v>
      </c>
      <c r="N27" s="161">
        <f>'App Scores 31'!N25</f>
        <v>4</v>
      </c>
      <c r="O27" s="161">
        <f>'App Scores 31'!O25</f>
        <v>5</v>
      </c>
      <c r="P27" s="161">
        <f>'App Scores 31'!P25</f>
        <v>5</v>
      </c>
      <c r="Q27" s="161">
        <f>'App Scores 31'!Q25</f>
        <v>5</v>
      </c>
      <c r="R27" s="101">
        <f t="shared" si="1"/>
        <v>3.8571428571428568</v>
      </c>
      <c r="S27" s="98">
        <f>'App Scores 31'!S25</f>
        <v>3</v>
      </c>
      <c r="T27" s="98">
        <f>'App Scores 31'!T25</f>
        <v>2</v>
      </c>
      <c r="U27" s="98">
        <f>'App Scores 31'!U25</f>
        <v>5</v>
      </c>
      <c r="V27" s="98">
        <f>'App Scores 31'!V25</f>
        <v>2</v>
      </c>
      <c r="W27" s="98">
        <f>'App Scores 31'!Z25</f>
        <v>3</v>
      </c>
      <c r="X27" s="102">
        <f t="shared" si="6"/>
        <v>3</v>
      </c>
      <c r="Y27" s="98">
        <f>'App Scores 31'!AA25</f>
        <v>2</v>
      </c>
      <c r="Z27" s="98">
        <f>'App Scores 31'!AB25</f>
        <v>2</v>
      </c>
      <c r="AA27" s="98">
        <f>'App Scores 31'!AD25</f>
        <v>3</v>
      </c>
      <c r="AB27" s="98">
        <f>'App Scores 31'!AE25</f>
        <v>5</v>
      </c>
      <c r="AC27" s="103">
        <f t="shared" si="7"/>
        <v>2.7</v>
      </c>
      <c r="AD27" s="98">
        <f>'App Scores 31'!AF25</f>
        <v>4</v>
      </c>
      <c r="AE27" s="98">
        <f>'App Scores 31'!AG25</f>
        <v>3</v>
      </c>
      <c r="AF27" s="98">
        <f>'App Scores 31'!AH25</f>
        <v>5</v>
      </c>
      <c r="AG27" s="98">
        <f>'App Scores 31'!AI25</f>
        <v>5</v>
      </c>
      <c r="AH27" s="98">
        <f>'App Scores 31'!AK25</f>
        <v>5</v>
      </c>
      <c r="AI27" s="98">
        <f>'App Scores 31'!AL25</f>
        <v>5</v>
      </c>
      <c r="AJ27" s="98">
        <f>'App Scores 31'!AM25</f>
        <v>5</v>
      </c>
      <c r="AK27" s="104">
        <f t="shared" si="8"/>
        <v>4.5357142857142856</v>
      </c>
      <c r="AL27" s="105">
        <f t="shared" si="9"/>
        <v>3.2119999999999997</v>
      </c>
    </row>
    <row r="28" spans="1:38" ht="18.75" customHeight="1">
      <c r="A28" s="106" t="s">
        <v>66</v>
      </c>
      <c r="B28" s="107" t="s">
        <v>721</v>
      </c>
      <c r="C28" s="107" t="s">
        <v>721</v>
      </c>
      <c r="D28" s="161">
        <f>'App Scores 31'!E26</f>
        <v>3</v>
      </c>
      <c r="E28" s="161">
        <f>'App Scores 31'!F26</f>
        <v>5</v>
      </c>
      <c r="F28" s="98">
        <f>'App Scores 31'!G26</f>
        <v>4</v>
      </c>
      <c r="G28" s="98">
        <f>'App Scores 31'!AD26</f>
        <v>5</v>
      </c>
      <c r="H28" s="98">
        <f>'App Scores 31'!I26</f>
        <v>4</v>
      </c>
      <c r="I28" s="98">
        <f>'App Scores 31'!J26</f>
        <v>1</v>
      </c>
      <c r="J28" s="98">
        <f>'App Scores 31'!K26</f>
        <v>1</v>
      </c>
      <c r="K28" s="100">
        <f t="shared" si="0"/>
        <v>2.7471428571428573</v>
      </c>
      <c r="L28" s="161">
        <f>'App Scores 31'!L26</f>
        <v>5</v>
      </c>
      <c r="M28" s="161">
        <f>'App Scores 31'!M26</f>
        <v>5</v>
      </c>
      <c r="N28" s="161">
        <f>'App Scores 31'!N26</f>
        <v>4</v>
      </c>
      <c r="O28" s="161">
        <f>'App Scores 31'!O26</f>
        <v>4</v>
      </c>
      <c r="P28" s="161">
        <f>'App Scores 31'!P26</f>
        <v>4</v>
      </c>
      <c r="Q28" s="161">
        <f>'App Scores 31'!Q26</f>
        <v>5</v>
      </c>
      <c r="R28" s="101">
        <f t="shared" si="1"/>
        <v>4.5714285714285703</v>
      </c>
      <c r="S28" s="98">
        <f>'App Scores 31'!S26</f>
        <v>3</v>
      </c>
      <c r="T28" s="98">
        <f>'App Scores 31'!T26</f>
        <v>1</v>
      </c>
      <c r="U28" s="98">
        <f>'App Scores 31'!U26</f>
        <v>5</v>
      </c>
      <c r="V28" s="98">
        <f>'App Scores 31'!V26</f>
        <v>4</v>
      </c>
      <c r="W28" s="98">
        <f>'App Scores 31'!Z26</f>
        <v>3</v>
      </c>
      <c r="X28" s="102">
        <f t="shared" si="6"/>
        <v>3.0666666666666669</v>
      </c>
      <c r="Y28" s="98">
        <f>'App Scores 31'!AA26</f>
        <v>2</v>
      </c>
      <c r="Z28" s="98">
        <f>'App Scores 31'!AB26</f>
        <v>2</v>
      </c>
      <c r="AA28" s="98">
        <f>'App Scores 31'!AD26</f>
        <v>5</v>
      </c>
      <c r="AB28" s="98">
        <f>'App Scores 31'!AE26</f>
        <v>5</v>
      </c>
      <c r="AC28" s="103">
        <f t="shared" si="7"/>
        <v>2.9</v>
      </c>
      <c r="AD28" s="98">
        <f>'App Scores 31'!AF26</f>
        <v>4</v>
      </c>
      <c r="AE28" s="98">
        <f>'App Scores 31'!AG26</f>
        <v>5</v>
      </c>
      <c r="AF28" s="98">
        <f>'App Scores 31'!AH26</f>
        <v>5</v>
      </c>
      <c r="AG28" s="98">
        <f>'App Scores 31'!AI26</f>
        <v>5</v>
      </c>
      <c r="AH28" s="98">
        <f>'App Scores 31'!AK26</f>
        <v>5</v>
      </c>
      <c r="AI28" s="98">
        <f>'App Scores 31'!AL26</f>
        <v>5</v>
      </c>
      <c r="AJ28" s="98">
        <f>'App Scores 31'!AM26</f>
        <v>5</v>
      </c>
      <c r="AK28" s="104">
        <f t="shared" si="8"/>
        <v>4.8214285714285712</v>
      </c>
      <c r="AL28" s="105">
        <f t="shared" si="9"/>
        <v>3.6213333333333333</v>
      </c>
    </row>
    <row r="29" spans="1:38" ht="18.75" customHeight="1">
      <c r="A29" s="106" t="s">
        <v>68</v>
      </c>
      <c r="B29" s="107" t="s">
        <v>722</v>
      </c>
      <c r="C29" s="107" t="s">
        <v>722</v>
      </c>
      <c r="D29" s="161">
        <f>'App Scores 31'!E27</f>
        <v>3</v>
      </c>
      <c r="E29" s="161">
        <f>'App Scores 31'!F27</f>
        <v>5</v>
      </c>
      <c r="F29" s="98">
        <f>'App Scores 31'!G27</f>
        <v>4</v>
      </c>
      <c r="G29" s="98">
        <f>'App Scores 31'!AD27</f>
        <v>1</v>
      </c>
      <c r="H29" s="98">
        <f>'App Scores 31'!I27</f>
        <v>4</v>
      </c>
      <c r="I29" s="98">
        <f>'App Scores 31'!J27</f>
        <v>3</v>
      </c>
      <c r="J29" s="98">
        <f>'App Scores 31'!K27</f>
        <v>5</v>
      </c>
      <c r="K29" s="100">
        <f t="shared" si="0"/>
        <v>3.3842857142857143</v>
      </c>
      <c r="L29" s="161">
        <f>'App Scores 31'!L27</f>
        <v>4</v>
      </c>
      <c r="M29" s="161">
        <f>'App Scores 31'!M27</f>
        <v>5</v>
      </c>
      <c r="N29" s="161">
        <f>'App Scores 31'!N27</f>
        <v>4</v>
      </c>
      <c r="O29" s="161">
        <f>'App Scores 31'!O27</f>
        <v>2</v>
      </c>
      <c r="P29" s="161">
        <f>'App Scores 31'!P27</f>
        <v>3</v>
      </c>
      <c r="Q29" s="161">
        <f>'App Scores 31'!Q27</f>
        <v>5</v>
      </c>
      <c r="R29" s="101">
        <f t="shared" si="1"/>
        <v>3.9523809523809517</v>
      </c>
      <c r="S29" s="98">
        <f>'App Scores 31'!S27</f>
        <v>5</v>
      </c>
      <c r="T29" s="98">
        <f>'App Scores 31'!T27</f>
        <v>1</v>
      </c>
      <c r="U29" s="98">
        <f>'App Scores 31'!U27</f>
        <v>1</v>
      </c>
      <c r="V29" s="98">
        <f>'App Scores 31'!V27</f>
        <v>1</v>
      </c>
      <c r="W29" s="98">
        <f>'App Scores 31'!Z27</f>
        <v>3</v>
      </c>
      <c r="X29" s="102">
        <f t="shared" si="6"/>
        <v>1.5333333333333332</v>
      </c>
      <c r="Y29" s="98">
        <f>'App Scores 31'!AA27</f>
        <v>2</v>
      </c>
      <c r="Z29" s="98">
        <f>'App Scores 31'!AB27</f>
        <v>2</v>
      </c>
      <c r="AA29" s="98">
        <f>'App Scores 31'!AD27</f>
        <v>1</v>
      </c>
      <c r="AB29" s="98">
        <f>'App Scores 31'!AE27</f>
        <v>5</v>
      </c>
      <c r="AC29" s="103">
        <f t="shared" si="7"/>
        <v>2.5</v>
      </c>
      <c r="AD29" s="98">
        <f>'App Scores 31'!AF27</f>
        <v>4</v>
      </c>
      <c r="AE29" s="98">
        <f>'App Scores 31'!AG27</f>
        <v>3</v>
      </c>
      <c r="AF29" s="98">
        <f>'App Scores 31'!AH27</f>
        <v>4</v>
      </c>
      <c r="AG29" s="98">
        <f>'App Scores 31'!AI27</f>
        <v>4</v>
      </c>
      <c r="AH29" s="98">
        <f>'App Scores 31'!AK27</f>
        <v>5</v>
      </c>
      <c r="AI29" s="98">
        <f>'App Scores 31'!AL27</f>
        <v>5</v>
      </c>
      <c r="AJ29" s="98">
        <f>'App Scores 31'!AM27</f>
        <v>5</v>
      </c>
      <c r="AK29" s="104">
        <f t="shared" si="8"/>
        <v>4.0714285714285712</v>
      </c>
      <c r="AL29" s="105">
        <f t="shared" si="9"/>
        <v>3.0882857142857141</v>
      </c>
    </row>
    <row r="30" spans="1:38" ht="18.75" customHeight="1">
      <c r="A30" s="106" t="s">
        <v>71</v>
      </c>
      <c r="B30" s="107" t="s">
        <v>785</v>
      </c>
      <c r="C30" s="107" t="s">
        <v>785</v>
      </c>
      <c r="D30" s="161">
        <f>'App Scores 31'!E28</f>
        <v>3</v>
      </c>
      <c r="E30" s="161">
        <f>'App Scores 31'!F28</f>
        <v>1</v>
      </c>
      <c r="F30" s="98">
        <f>'App Scores 31'!G28</f>
        <v>1</v>
      </c>
      <c r="G30" s="98">
        <f>'App Scores 31'!AD28</f>
        <v>1</v>
      </c>
      <c r="H30" s="98">
        <f>'App Scores 31'!I28</f>
        <v>3</v>
      </c>
      <c r="I30" s="98">
        <f>'App Scores 31'!J28</f>
        <v>1</v>
      </c>
      <c r="J30" s="98">
        <f>'App Scores 31'!K28</f>
        <v>1</v>
      </c>
      <c r="K30" s="100">
        <f t="shared" si="0"/>
        <v>1.2914285714285711</v>
      </c>
      <c r="L30" s="161">
        <f>'App Scores 31'!L28</f>
        <v>1</v>
      </c>
      <c r="M30" s="161">
        <f>'App Scores 31'!M28</f>
        <v>5</v>
      </c>
      <c r="N30" s="161">
        <f>'App Scores 31'!N28</f>
        <v>4</v>
      </c>
      <c r="O30" s="161">
        <f>'App Scores 31'!O28</f>
        <v>5</v>
      </c>
      <c r="P30" s="161">
        <f>'App Scores 31'!P28</f>
        <v>5</v>
      </c>
      <c r="Q30" s="161">
        <f>'App Scores 31'!Q28</f>
        <v>5</v>
      </c>
      <c r="R30" s="101">
        <f t="shared" si="1"/>
        <v>3.8571428571428568</v>
      </c>
      <c r="S30" s="98">
        <f>'App Scores 31'!S28</f>
        <v>5</v>
      </c>
      <c r="T30" s="98">
        <f>'App Scores 31'!T28</f>
        <v>3</v>
      </c>
      <c r="U30" s="98">
        <f>'App Scores 31'!U28</f>
        <v>5</v>
      </c>
      <c r="V30" s="98">
        <f>'App Scores 31'!V28</f>
        <v>5</v>
      </c>
      <c r="W30" s="98">
        <f>'App Scores 31'!Z28</f>
        <v>1</v>
      </c>
      <c r="X30" s="102">
        <f t="shared" si="6"/>
        <v>3.8000000000000003</v>
      </c>
      <c r="Y30" s="98">
        <f>'App Scores 31'!AA28</f>
        <v>3</v>
      </c>
      <c r="Z30" s="98">
        <f>'App Scores 31'!AB28</f>
        <v>1</v>
      </c>
      <c r="AA30" s="98">
        <f>'App Scores 31'!AD28</f>
        <v>1</v>
      </c>
      <c r="AB30" s="98">
        <f>'App Scores 31'!AE28</f>
        <v>5</v>
      </c>
      <c r="AC30" s="103">
        <f t="shared" si="7"/>
        <v>2.6000000000000005</v>
      </c>
      <c r="AD30" s="98">
        <f>'App Scores 31'!AF28</f>
        <v>5</v>
      </c>
      <c r="AE30" s="98">
        <f>'App Scores 31'!AG28</f>
        <v>5</v>
      </c>
      <c r="AF30" s="98">
        <f>'App Scores 31'!AH28</f>
        <v>5</v>
      </c>
      <c r="AG30" s="98">
        <f>'App Scores 31'!AI28</f>
        <v>3</v>
      </c>
      <c r="AH30" s="98">
        <f>'App Scores 31'!AK28</f>
        <v>5</v>
      </c>
      <c r="AI30" s="98">
        <f>'App Scores 31'!AL28</f>
        <v>5</v>
      </c>
      <c r="AJ30" s="98">
        <f>'App Scores 31'!AM28</f>
        <v>5</v>
      </c>
      <c r="AK30" s="104">
        <f t="shared" si="8"/>
        <v>4.5</v>
      </c>
      <c r="AL30" s="105">
        <f t="shared" si="9"/>
        <v>3.2097142857142855</v>
      </c>
    </row>
    <row r="31" spans="1:38" ht="18.75" customHeight="1">
      <c r="A31" s="106" t="s">
        <v>74</v>
      </c>
      <c r="B31" s="107" t="s">
        <v>786</v>
      </c>
      <c r="C31" s="107" t="s">
        <v>786</v>
      </c>
      <c r="D31" s="161">
        <f>'App Scores 31'!E29</f>
        <v>3</v>
      </c>
      <c r="E31" s="161">
        <f>'App Scores 31'!F29</f>
        <v>1</v>
      </c>
      <c r="F31" s="98">
        <f>'App Scores 31'!G29</f>
        <v>1</v>
      </c>
      <c r="G31" s="98">
        <f>'App Scores 31'!AD29</f>
        <v>1</v>
      </c>
      <c r="H31" s="98">
        <f>'App Scores 31'!I29</f>
        <v>3</v>
      </c>
      <c r="I31" s="98">
        <f>'App Scores 31'!J29</f>
        <v>1</v>
      </c>
      <c r="J31" s="98">
        <f>'App Scores 31'!K29</f>
        <v>1</v>
      </c>
      <c r="K31" s="100">
        <f t="shared" si="0"/>
        <v>1.2914285714285711</v>
      </c>
      <c r="L31" s="161">
        <f>'App Scores 31'!L29</f>
        <v>1</v>
      </c>
      <c r="M31" s="161">
        <f>'App Scores 31'!M29</f>
        <v>5</v>
      </c>
      <c r="N31" s="161">
        <f>'App Scores 31'!N29</f>
        <v>4</v>
      </c>
      <c r="O31" s="161">
        <f>'App Scores 31'!O29</f>
        <v>5</v>
      </c>
      <c r="P31" s="161">
        <f>'App Scores 31'!P29</f>
        <v>5</v>
      </c>
      <c r="Q31" s="161">
        <f>'App Scores 31'!Q29</f>
        <v>5</v>
      </c>
      <c r="R31" s="101">
        <f t="shared" si="1"/>
        <v>3.8571428571428568</v>
      </c>
      <c r="S31" s="98">
        <f>'App Scores 31'!S29</f>
        <v>4</v>
      </c>
      <c r="T31" s="98">
        <f>'App Scores 31'!T29</f>
        <v>3</v>
      </c>
      <c r="U31" s="98">
        <f>'App Scores 31'!U29</f>
        <v>5</v>
      </c>
      <c r="V31" s="98">
        <f>'App Scores 31'!V29</f>
        <v>5</v>
      </c>
      <c r="W31" s="98">
        <f>'App Scores 31'!Z29</f>
        <v>1</v>
      </c>
      <c r="X31" s="102">
        <f t="shared" si="6"/>
        <v>3.7333333333333329</v>
      </c>
      <c r="Y31" s="98">
        <f>'App Scores 31'!AA29</f>
        <v>3</v>
      </c>
      <c r="Z31" s="98">
        <f>'App Scores 31'!AB29</f>
        <v>1</v>
      </c>
      <c r="AA31" s="98">
        <f>'App Scores 31'!AD29</f>
        <v>1</v>
      </c>
      <c r="AB31" s="98">
        <f>'App Scores 31'!AE29</f>
        <v>5</v>
      </c>
      <c r="AC31" s="103">
        <f t="shared" si="7"/>
        <v>2.6000000000000005</v>
      </c>
      <c r="AD31" s="98">
        <f>'App Scores 31'!AF29</f>
        <v>4</v>
      </c>
      <c r="AE31" s="98">
        <f>'App Scores 31'!AG29</f>
        <v>5</v>
      </c>
      <c r="AF31" s="98">
        <f>'App Scores 31'!AH29</f>
        <v>5</v>
      </c>
      <c r="AG31" s="98">
        <f>'App Scores 31'!AI29</f>
        <v>2</v>
      </c>
      <c r="AH31" s="98">
        <f>'App Scores 31'!AK29</f>
        <v>5</v>
      </c>
      <c r="AI31" s="98">
        <f>'App Scores 31'!AL29</f>
        <v>5</v>
      </c>
      <c r="AJ31" s="98">
        <f>'App Scores 31'!AM29</f>
        <v>5</v>
      </c>
      <c r="AK31" s="104">
        <f t="shared" si="8"/>
        <v>4.0714285714285712</v>
      </c>
      <c r="AL31" s="105">
        <f t="shared" si="9"/>
        <v>3.1106666666666669</v>
      </c>
    </row>
    <row r="32" spans="1:38" ht="18.75" customHeight="1">
      <c r="A32" s="106" t="s">
        <v>77</v>
      </c>
      <c r="B32" s="107" t="s">
        <v>787</v>
      </c>
      <c r="C32" s="107" t="s">
        <v>787</v>
      </c>
      <c r="D32" s="161">
        <f>'App Scores 31'!E30</f>
        <v>3</v>
      </c>
      <c r="E32" s="161">
        <f>'App Scores 31'!F30</f>
        <v>3</v>
      </c>
      <c r="F32" s="98">
        <f>'App Scores 31'!G30</f>
        <v>5</v>
      </c>
      <c r="G32" s="98">
        <f>'App Scores 31'!AD30</f>
        <v>5</v>
      </c>
      <c r="H32" s="98">
        <f>'App Scores 31'!I30</f>
        <v>3</v>
      </c>
      <c r="I32" s="98">
        <f>'App Scores 31'!J30</f>
        <v>4</v>
      </c>
      <c r="J32" s="98">
        <f>'App Scores 31'!K30</f>
        <v>4</v>
      </c>
      <c r="K32" s="100">
        <f t="shared" si="0"/>
        <v>4.1042857142857141</v>
      </c>
      <c r="L32" s="161">
        <f>'App Scores 31'!L30</f>
        <v>1</v>
      </c>
      <c r="M32" s="161">
        <f>'App Scores 31'!M30</f>
        <v>5</v>
      </c>
      <c r="N32" s="161">
        <f>'App Scores 31'!N30</f>
        <v>4</v>
      </c>
      <c r="O32" s="161">
        <f>'App Scores 31'!O30</f>
        <v>4</v>
      </c>
      <c r="P32" s="161">
        <f>'App Scores 31'!P30</f>
        <v>5</v>
      </c>
      <c r="Q32" s="161">
        <f>'App Scores 31'!Q30</f>
        <v>5</v>
      </c>
      <c r="R32" s="101">
        <f t="shared" si="1"/>
        <v>3.7142857142857144</v>
      </c>
      <c r="S32" s="98">
        <f>'App Scores 31'!S30</f>
        <v>3</v>
      </c>
      <c r="T32" s="98">
        <f>'App Scores 31'!T30</f>
        <v>1</v>
      </c>
      <c r="U32" s="98">
        <f>'App Scores 31'!U30</f>
        <v>1</v>
      </c>
      <c r="V32" s="98">
        <f>'App Scores 31'!V30</f>
        <v>5</v>
      </c>
      <c r="W32" s="98">
        <f>'App Scores 31'!Z30</f>
        <v>3</v>
      </c>
      <c r="X32" s="102">
        <f t="shared" si="6"/>
        <v>2.2000000000000002</v>
      </c>
      <c r="Y32" s="98">
        <f>'App Scores 31'!AA30</f>
        <v>2</v>
      </c>
      <c r="Z32" s="98">
        <f>'App Scores 31'!AB30</f>
        <v>1</v>
      </c>
      <c r="AA32" s="98">
        <f>'App Scores 31'!AD30</f>
        <v>5</v>
      </c>
      <c r="AB32" s="98">
        <f>'App Scores 31'!AE30</f>
        <v>5</v>
      </c>
      <c r="AC32" s="103">
        <f t="shared" si="7"/>
        <v>2.6</v>
      </c>
      <c r="AD32" s="98">
        <f>'App Scores 31'!AF30</f>
        <v>4</v>
      </c>
      <c r="AE32" s="98">
        <f>'App Scores 31'!AG30</f>
        <v>3</v>
      </c>
      <c r="AF32" s="98">
        <f>'App Scores 31'!AH30</f>
        <v>5</v>
      </c>
      <c r="AG32" s="98">
        <f>'App Scores 31'!AI30</f>
        <v>1</v>
      </c>
      <c r="AH32" s="98">
        <f>'App Scores 31'!AK30</f>
        <v>5</v>
      </c>
      <c r="AI32" s="98">
        <f>'App Scores 31'!AL30</f>
        <v>5</v>
      </c>
      <c r="AJ32" s="98">
        <f>'App Scores 31'!AM30</f>
        <v>2</v>
      </c>
      <c r="AK32" s="104">
        <f t="shared" si="8"/>
        <v>3.4285714285714288</v>
      </c>
      <c r="AL32" s="105">
        <f t="shared" si="9"/>
        <v>3.209428571428572</v>
      </c>
    </row>
    <row r="33" spans="1:38" ht="18.75" customHeight="1">
      <c r="A33" s="106" t="s">
        <v>80</v>
      </c>
      <c r="B33" s="107" t="s">
        <v>788</v>
      </c>
      <c r="C33" s="107" t="s">
        <v>788</v>
      </c>
      <c r="D33" s="161">
        <f>'App Scores 31'!E31</f>
        <v>3</v>
      </c>
      <c r="E33" s="161">
        <f>'App Scores 31'!F31</f>
        <v>3</v>
      </c>
      <c r="F33" s="98">
        <f>'App Scores 31'!G31</f>
        <v>5</v>
      </c>
      <c r="G33" s="98">
        <f>'App Scores 31'!AD31</f>
        <v>5</v>
      </c>
      <c r="H33" s="98">
        <f>'App Scores 31'!I31</f>
        <v>3</v>
      </c>
      <c r="I33" s="98">
        <f>'App Scores 31'!J31</f>
        <v>4</v>
      </c>
      <c r="J33" s="98">
        <f>'App Scores 31'!K31</f>
        <v>4</v>
      </c>
      <c r="K33" s="100">
        <f t="shared" si="0"/>
        <v>4.1042857142857141</v>
      </c>
      <c r="L33" s="161">
        <f>'App Scores 31'!L31</f>
        <v>1</v>
      </c>
      <c r="M33" s="161">
        <f>'App Scores 31'!M31</f>
        <v>5</v>
      </c>
      <c r="N33" s="161">
        <f>'App Scores 31'!N31</f>
        <v>4</v>
      </c>
      <c r="O33" s="161">
        <f>'App Scores 31'!O31</f>
        <v>4</v>
      </c>
      <c r="P33" s="161">
        <f>'App Scores 31'!P31</f>
        <v>5</v>
      </c>
      <c r="Q33" s="161">
        <f>'App Scores 31'!Q31</f>
        <v>5</v>
      </c>
      <c r="R33" s="101">
        <f t="shared" si="1"/>
        <v>3.7142857142857144</v>
      </c>
      <c r="S33" s="98">
        <f>'App Scores 31'!S31</f>
        <v>3</v>
      </c>
      <c r="T33" s="98">
        <f>'App Scores 31'!T31</f>
        <v>1</v>
      </c>
      <c r="U33" s="98">
        <f>'App Scores 31'!U31</f>
        <v>1</v>
      </c>
      <c r="V33" s="98">
        <f>'App Scores 31'!V31</f>
        <v>5</v>
      </c>
      <c r="W33" s="98">
        <f>'App Scores 31'!Z31</f>
        <v>3</v>
      </c>
      <c r="X33" s="102">
        <f t="shared" si="6"/>
        <v>2.2000000000000002</v>
      </c>
      <c r="Y33" s="98">
        <f>'App Scores 31'!AA31</f>
        <v>2</v>
      </c>
      <c r="Z33" s="98">
        <f>'App Scores 31'!AB31</f>
        <v>1</v>
      </c>
      <c r="AA33" s="98">
        <f>'App Scores 31'!AD31</f>
        <v>5</v>
      </c>
      <c r="AB33" s="98">
        <f>'App Scores 31'!AE31</f>
        <v>5</v>
      </c>
      <c r="AC33" s="103">
        <f t="shared" si="7"/>
        <v>2.6</v>
      </c>
      <c r="AD33" s="98">
        <f>'App Scores 31'!AF31</f>
        <v>4</v>
      </c>
      <c r="AE33" s="98">
        <f>'App Scores 31'!AG31</f>
        <v>3</v>
      </c>
      <c r="AF33" s="98">
        <f>'App Scores 31'!AH31</f>
        <v>5</v>
      </c>
      <c r="AG33" s="98">
        <f>'App Scores 31'!AI31</f>
        <v>1</v>
      </c>
      <c r="AH33" s="98">
        <f>'App Scores 31'!AK31</f>
        <v>5</v>
      </c>
      <c r="AI33" s="98">
        <f>'App Scores 31'!AL31</f>
        <v>5</v>
      </c>
      <c r="AJ33" s="98">
        <f>'App Scores 31'!AM31</f>
        <v>2</v>
      </c>
      <c r="AK33" s="104">
        <f t="shared" si="8"/>
        <v>3.4285714285714288</v>
      </c>
      <c r="AL33" s="105">
        <f t="shared" si="9"/>
        <v>3.209428571428572</v>
      </c>
    </row>
    <row r="34" spans="1:38" ht="18.75" customHeight="1">
      <c r="A34" s="106" t="s">
        <v>83</v>
      </c>
      <c r="B34" s="107" t="s">
        <v>789</v>
      </c>
      <c r="C34" s="107" t="s">
        <v>789</v>
      </c>
      <c r="D34" s="161">
        <f>'App Scores 31'!E32</f>
        <v>3</v>
      </c>
      <c r="E34" s="161">
        <f>'App Scores 31'!F32</f>
        <v>3</v>
      </c>
      <c r="F34" s="98">
        <f>'App Scores 31'!G32</f>
        <v>3</v>
      </c>
      <c r="G34" s="98">
        <f>'App Scores 31'!AD32</f>
        <v>1</v>
      </c>
      <c r="H34" s="98">
        <f>'App Scores 31'!I32</f>
        <v>3</v>
      </c>
      <c r="I34" s="98">
        <f>'App Scores 31'!J32</f>
        <v>4</v>
      </c>
      <c r="J34" s="98">
        <f>'App Scores 31'!K32</f>
        <v>5</v>
      </c>
      <c r="K34" s="100">
        <f t="shared" si="0"/>
        <v>3.3185714285714285</v>
      </c>
      <c r="L34" s="161">
        <f>'App Scores 31'!L32</f>
        <v>1</v>
      </c>
      <c r="M34" s="161">
        <f>'App Scores 31'!M32</f>
        <v>5</v>
      </c>
      <c r="N34" s="161">
        <f>'App Scores 31'!N32</f>
        <v>1</v>
      </c>
      <c r="O34" s="161">
        <f>'App Scores 31'!O32</f>
        <v>4</v>
      </c>
      <c r="P34" s="161">
        <f>'App Scores 31'!P32</f>
        <v>4</v>
      </c>
      <c r="Q34" s="161">
        <f>'App Scores 31'!Q32</f>
        <v>5</v>
      </c>
      <c r="R34" s="101">
        <f t="shared" si="1"/>
        <v>3.0476190476190474</v>
      </c>
      <c r="S34" s="98">
        <f>'App Scores 31'!S32</f>
        <v>5</v>
      </c>
      <c r="T34" s="98">
        <f>'App Scores 31'!T32</f>
        <v>1</v>
      </c>
      <c r="U34" s="98">
        <f>'App Scores 31'!U32</f>
        <v>1</v>
      </c>
      <c r="V34" s="98">
        <f>'App Scores 31'!V32</f>
        <v>5</v>
      </c>
      <c r="W34" s="98">
        <f>'App Scores 31'!Z32</f>
        <v>1</v>
      </c>
      <c r="X34" s="102">
        <f t="shared" si="6"/>
        <v>2.0666666666666669</v>
      </c>
      <c r="Y34" s="98">
        <f>'App Scores 31'!AA32</f>
        <v>2</v>
      </c>
      <c r="Z34" s="98">
        <f>'App Scores 31'!AB32</f>
        <v>1</v>
      </c>
      <c r="AA34" s="98">
        <f>'App Scores 31'!AD32</f>
        <v>1</v>
      </c>
      <c r="AB34" s="98">
        <f>'App Scores 31'!AE32</f>
        <v>5</v>
      </c>
      <c r="AC34" s="103">
        <f t="shared" si="7"/>
        <v>2.2000000000000002</v>
      </c>
      <c r="AD34" s="98">
        <f>'App Scores 31'!AF32</f>
        <v>4</v>
      </c>
      <c r="AE34" s="98">
        <f>'App Scores 31'!AG32</f>
        <v>3</v>
      </c>
      <c r="AF34" s="98">
        <f>'App Scores 31'!AH32</f>
        <v>5</v>
      </c>
      <c r="AG34" s="98">
        <f>'App Scores 31'!AI32</f>
        <v>1</v>
      </c>
      <c r="AH34" s="98">
        <f>'App Scores 31'!AK32</f>
        <v>5</v>
      </c>
      <c r="AI34" s="98">
        <f>'App Scores 31'!AL32</f>
        <v>5</v>
      </c>
      <c r="AJ34" s="98">
        <f>'App Scores 31'!AM32</f>
        <v>2</v>
      </c>
      <c r="AK34" s="104">
        <f t="shared" si="8"/>
        <v>3.4285714285714288</v>
      </c>
      <c r="AL34" s="105">
        <f t="shared" si="9"/>
        <v>2.8122857142857143</v>
      </c>
    </row>
    <row r="35" spans="1:38" ht="18.75" customHeight="1">
      <c r="A35" s="106" t="s">
        <v>86</v>
      </c>
      <c r="B35" s="107" t="s">
        <v>795</v>
      </c>
      <c r="C35" s="107" t="s">
        <v>795</v>
      </c>
      <c r="D35" s="161">
        <f>'App Scores 31'!E33</f>
        <v>3</v>
      </c>
      <c r="E35" s="161">
        <f>'App Scores 31'!F33</f>
        <v>3</v>
      </c>
      <c r="F35" s="98">
        <f>'App Scores 31'!G33</f>
        <v>3</v>
      </c>
      <c r="G35" s="98">
        <f>'App Scores 31'!AD33</f>
        <v>1</v>
      </c>
      <c r="H35" s="98">
        <f>'App Scores 31'!I33</f>
        <v>3</v>
      </c>
      <c r="I35" s="98">
        <f>'App Scores 31'!J33</f>
        <v>4</v>
      </c>
      <c r="J35" s="98">
        <f>'App Scores 31'!K33</f>
        <v>5</v>
      </c>
      <c r="K35" s="100">
        <f t="shared" si="0"/>
        <v>3.3185714285714285</v>
      </c>
      <c r="L35" s="161">
        <f>'App Scores 31'!L33</f>
        <v>5</v>
      </c>
      <c r="M35" s="161">
        <f>'App Scores 31'!M33</f>
        <v>5</v>
      </c>
      <c r="N35" s="161">
        <f>'App Scores 31'!N33</f>
        <v>2</v>
      </c>
      <c r="O35" s="161">
        <f>'App Scores 31'!O33</f>
        <v>4</v>
      </c>
      <c r="P35" s="161">
        <f>'App Scores 31'!P33</f>
        <v>4</v>
      </c>
      <c r="Q35" s="161">
        <f>'App Scores 31'!Q33</f>
        <v>5</v>
      </c>
      <c r="R35" s="101">
        <f t="shared" si="1"/>
        <v>4.1904761904761898</v>
      </c>
      <c r="S35" s="98">
        <f>'App Scores 31'!S33</f>
        <v>5</v>
      </c>
      <c r="T35" s="98">
        <f>'App Scores 31'!T33</f>
        <v>1</v>
      </c>
      <c r="U35" s="98">
        <f>'App Scores 31'!U33</f>
        <v>1</v>
      </c>
      <c r="V35" s="98">
        <f>'App Scores 31'!V33</f>
        <v>5</v>
      </c>
      <c r="W35" s="98">
        <f>'App Scores 31'!Z33</f>
        <v>1</v>
      </c>
      <c r="X35" s="102">
        <f t="shared" si="6"/>
        <v>2.0666666666666669</v>
      </c>
      <c r="Y35" s="98">
        <f>'App Scores 31'!AA33</f>
        <v>2</v>
      </c>
      <c r="Z35" s="98">
        <f>'App Scores 31'!AB33</f>
        <v>1</v>
      </c>
      <c r="AA35" s="98">
        <f>'App Scores 31'!AD33</f>
        <v>1</v>
      </c>
      <c r="AB35" s="98">
        <f>'App Scores 31'!AE33</f>
        <v>5</v>
      </c>
      <c r="AC35" s="103">
        <f t="shared" si="7"/>
        <v>2.2000000000000002</v>
      </c>
      <c r="AD35" s="98">
        <f>'App Scores 31'!AF33</f>
        <v>4</v>
      </c>
      <c r="AE35" s="98">
        <f>'App Scores 31'!AG33</f>
        <v>3</v>
      </c>
      <c r="AF35" s="98">
        <f>'App Scores 31'!AH33</f>
        <v>2</v>
      </c>
      <c r="AG35" s="98">
        <f>'App Scores 31'!AI33</f>
        <v>1</v>
      </c>
      <c r="AH35" s="98">
        <f>'App Scores 31'!AK33</f>
        <v>5</v>
      </c>
      <c r="AI35" s="98">
        <f>'App Scores 31'!AL33</f>
        <v>5</v>
      </c>
      <c r="AJ35" s="98">
        <f>'App Scores 31'!AM33</f>
        <v>2</v>
      </c>
      <c r="AK35" s="104">
        <f t="shared" si="8"/>
        <v>2.785714285714286</v>
      </c>
      <c r="AL35" s="105">
        <f t="shared" si="9"/>
        <v>2.9122857142857144</v>
      </c>
    </row>
    <row r="36" spans="1:38" ht="18.75" customHeight="1">
      <c r="A36" s="106" t="s">
        <v>88</v>
      </c>
      <c r="B36" s="107" t="s">
        <v>796</v>
      </c>
      <c r="C36" s="107" t="s">
        <v>796</v>
      </c>
      <c r="D36" s="161">
        <f>'App Scores 31'!E34</f>
        <v>3</v>
      </c>
      <c r="E36" s="161">
        <f>'App Scores 31'!F34</f>
        <v>3</v>
      </c>
      <c r="F36" s="98">
        <f>'App Scores 31'!G34</f>
        <v>5</v>
      </c>
      <c r="G36" s="98">
        <f>'App Scores 31'!AD34</f>
        <v>5</v>
      </c>
      <c r="H36" s="98">
        <f>'App Scores 31'!I34</f>
        <v>3</v>
      </c>
      <c r="I36" s="98">
        <f>'App Scores 31'!J34</f>
        <v>4</v>
      </c>
      <c r="J36" s="98">
        <f>'App Scores 31'!K34</f>
        <v>4</v>
      </c>
      <c r="K36" s="100">
        <f t="shared" si="0"/>
        <v>4.1042857142857141</v>
      </c>
      <c r="L36" s="161">
        <f>'App Scores 31'!L34</f>
        <v>1</v>
      </c>
      <c r="M36" s="161">
        <f>'App Scores 31'!M34</f>
        <v>5</v>
      </c>
      <c r="N36" s="161">
        <f>'App Scores 31'!N34</f>
        <v>4</v>
      </c>
      <c r="O36" s="161">
        <f>'App Scores 31'!O34</f>
        <v>4</v>
      </c>
      <c r="P36" s="161">
        <f>'App Scores 31'!P34</f>
        <v>5</v>
      </c>
      <c r="Q36" s="161">
        <f>'App Scores 31'!Q34</f>
        <v>5</v>
      </c>
      <c r="R36" s="101">
        <f t="shared" si="1"/>
        <v>3.7142857142857144</v>
      </c>
      <c r="S36" s="98">
        <f>'App Scores 31'!S34</f>
        <v>3</v>
      </c>
      <c r="T36" s="98">
        <f>'App Scores 31'!T34</f>
        <v>1</v>
      </c>
      <c r="U36" s="98">
        <f>'App Scores 31'!U34</f>
        <v>1</v>
      </c>
      <c r="V36" s="98">
        <f>'App Scores 31'!V34</f>
        <v>5</v>
      </c>
      <c r="W36" s="98">
        <f>'App Scores 31'!Z34</f>
        <v>3</v>
      </c>
      <c r="X36" s="102">
        <f t="shared" si="6"/>
        <v>2.2000000000000002</v>
      </c>
      <c r="Y36" s="98">
        <f>'App Scores 31'!AA34</f>
        <v>2</v>
      </c>
      <c r="Z36" s="98">
        <f>'App Scores 31'!AB34</f>
        <v>1</v>
      </c>
      <c r="AA36" s="98">
        <f>'App Scores 31'!AD34</f>
        <v>5</v>
      </c>
      <c r="AB36" s="98">
        <f>'App Scores 31'!AE34</f>
        <v>5</v>
      </c>
      <c r="AC36" s="103">
        <f t="shared" si="7"/>
        <v>2.6</v>
      </c>
      <c r="AD36" s="98">
        <f>'App Scores 31'!AF34</f>
        <v>4</v>
      </c>
      <c r="AE36" s="98">
        <f>'App Scores 31'!AG34</f>
        <v>3</v>
      </c>
      <c r="AF36" s="98">
        <f>'App Scores 31'!AH34</f>
        <v>5</v>
      </c>
      <c r="AG36" s="98">
        <f>'App Scores 31'!AI34</f>
        <v>1</v>
      </c>
      <c r="AH36" s="98">
        <f>'App Scores 31'!AK34</f>
        <v>5</v>
      </c>
      <c r="AI36" s="98">
        <f>'App Scores 31'!AL34</f>
        <v>5</v>
      </c>
      <c r="AJ36" s="98">
        <f>'App Scores 31'!AM34</f>
        <v>2</v>
      </c>
      <c r="AK36" s="104">
        <f t="shared" si="8"/>
        <v>3.4285714285714288</v>
      </c>
      <c r="AL36" s="105">
        <f t="shared" si="9"/>
        <v>3.209428571428572</v>
      </c>
    </row>
    <row r="37" spans="1:38" ht="41.25" customHeight="1">
      <c r="A37" s="106" t="s">
        <v>90</v>
      </c>
      <c r="B37" s="107" t="s">
        <v>797</v>
      </c>
      <c r="C37" s="107" t="s">
        <v>797</v>
      </c>
      <c r="D37" s="161">
        <f>'App Scores 31'!E35</f>
        <v>3</v>
      </c>
      <c r="E37" s="161">
        <f>'App Scores 31'!F35</f>
        <v>3</v>
      </c>
      <c r="F37" s="98">
        <f>'App Scores 31'!G35</f>
        <v>5</v>
      </c>
      <c r="G37" s="98">
        <f>'App Scores 31'!AD35</f>
        <v>1</v>
      </c>
      <c r="H37" s="98">
        <f>'App Scores 31'!I35</f>
        <v>5</v>
      </c>
      <c r="I37" s="98">
        <f>'App Scores 31'!J35</f>
        <v>1</v>
      </c>
      <c r="J37" s="98">
        <f>'App Scores 31'!K35</f>
        <v>1</v>
      </c>
      <c r="K37" s="100">
        <f t="shared" si="0"/>
        <v>2.0628571428571432</v>
      </c>
      <c r="L37" s="161">
        <f>'App Scores 31'!L35</f>
        <v>5</v>
      </c>
      <c r="M37" s="161">
        <f>'App Scores 31'!M35</f>
        <v>5</v>
      </c>
      <c r="N37" s="161">
        <f>'App Scores 31'!N35</f>
        <v>4</v>
      </c>
      <c r="O37" s="161">
        <f>'App Scores 31'!O35</f>
        <v>4</v>
      </c>
      <c r="P37" s="161">
        <f>'App Scores 31'!P35</f>
        <v>5</v>
      </c>
      <c r="Q37" s="161">
        <f>'App Scores 31'!Q35</f>
        <v>5</v>
      </c>
      <c r="R37" s="101">
        <f t="shared" si="1"/>
        <v>4.6666666666666661</v>
      </c>
      <c r="S37" s="98">
        <f>'App Scores 31'!S35</f>
        <v>5</v>
      </c>
      <c r="T37" s="98">
        <f>'App Scores 31'!T35</f>
        <v>1</v>
      </c>
      <c r="U37" s="98">
        <f>'App Scores 31'!U35</f>
        <v>5</v>
      </c>
      <c r="V37" s="98">
        <f>'App Scores 31'!V35</f>
        <v>1</v>
      </c>
      <c r="W37" s="98">
        <f>'App Scores 31'!Z35</f>
        <v>1</v>
      </c>
      <c r="X37" s="102">
        <f t="shared" si="6"/>
        <v>2.3333333333333335</v>
      </c>
      <c r="Y37" s="98">
        <f>'App Scores 31'!AA35</f>
        <v>2</v>
      </c>
      <c r="Z37" s="98">
        <f>'App Scores 31'!AB35</f>
        <v>1</v>
      </c>
      <c r="AA37" s="98">
        <f>'App Scores 31'!AD35</f>
        <v>1</v>
      </c>
      <c r="AB37" s="98">
        <f>'App Scores 31'!AE35</f>
        <v>4</v>
      </c>
      <c r="AC37" s="103">
        <f t="shared" si="7"/>
        <v>2</v>
      </c>
      <c r="AD37" s="98">
        <f>'App Scores 31'!AF35</f>
        <v>4</v>
      </c>
      <c r="AE37" s="98">
        <f>'App Scores 31'!AG35</f>
        <v>3</v>
      </c>
      <c r="AF37" s="98">
        <f>'App Scores 31'!AH35</f>
        <v>2</v>
      </c>
      <c r="AG37" s="98">
        <f>'App Scores 31'!AI35</f>
        <v>2</v>
      </c>
      <c r="AH37" s="98">
        <f>'App Scores 31'!AK35</f>
        <v>5</v>
      </c>
      <c r="AI37" s="98">
        <f>'App Scores 31'!AL35</f>
        <v>5</v>
      </c>
      <c r="AJ37" s="98">
        <f>'App Scores 31'!AM35</f>
        <v>2</v>
      </c>
      <c r="AK37" s="104">
        <f t="shared" si="8"/>
        <v>3.0357142857142856</v>
      </c>
      <c r="AL37" s="105">
        <f t="shared" si="9"/>
        <v>2.8197142857142858</v>
      </c>
    </row>
    <row r="38" spans="1:38" ht="41.25" customHeight="1">
      <c r="A38" s="106" t="s">
        <v>93</v>
      </c>
      <c r="B38" s="107" t="s">
        <v>798</v>
      </c>
      <c r="C38" s="107" t="s">
        <v>798</v>
      </c>
      <c r="D38" s="161">
        <f>'App Scores 31'!E36</f>
        <v>3</v>
      </c>
      <c r="E38" s="161">
        <f>'App Scores 31'!F36</f>
        <v>3</v>
      </c>
      <c r="F38" s="98">
        <f>'App Scores 31'!G36</f>
        <v>5</v>
      </c>
      <c r="G38" s="98">
        <f>'App Scores 31'!AD36</f>
        <v>1</v>
      </c>
      <c r="H38" s="98">
        <f>'App Scores 31'!I36</f>
        <v>5</v>
      </c>
      <c r="I38" s="98">
        <f>'App Scores 31'!J36</f>
        <v>1</v>
      </c>
      <c r="J38" s="98">
        <f>'App Scores 31'!K36</f>
        <v>1</v>
      </c>
      <c r="K38" s="100">
        <f t="shared" si="0"/>
        <v>2.0628571428571432</v>
      </c>
      <c r="L38" s="161">
        <f>'App Scores 31'!L36</f>
        <v>5</v>
      </c>
      <c r="M38" s="161">
        <f>'App Scores 31'!M36</f>
        <v>5</v>
      </c>
      <c r="N38" s="161">
        <f>'App Scores 31'!N36</f>
        <v>4</v>
      </c>
      <c r="O38" s="161">
        <f>'App Scores 31'!O36</f>
        <v>4</v>
      </c>
      <c r="P38" s="161">
        <f>'App Scores 31'!P36</f>
        <v>5</v>
      </c>
      <c r="Q38" s="161">
        <f>'App Scores 31'!Q36</f>
        <v>5</v>
      </c>
      <c r="R38" s="101">
        <f t="shared" si="1"/>
        <v>4.6666666666666661</v>
      </c>
      <c r="S38" s="98">
        <f>'App Scores 31'!S36</f>
        <v>5</v>
      </c>
      <c r="T38" s="98">
        <f>'App Scores 31'!T36</f>
        <v>1</v>
      </c>
      <c r="U38" s="98">
        <f>'App Scores 31'!U36</f>
        <v>5</v>
      </c>
      <c r="V38" s="98">
        <f>'App Scores 31'!V36</f>
        <v>1</v>
      </c>
      <c r="W38" s="98">
        <f>'App Scores 31'!Z36</f>
        <v>1</v>
      </c>
      <c r="X38" s="102">
        <f t="shared" si="6"/>
        <v>2.3333333333333335</v>
      </c>
      <c r="Y38" s="98">
        <f>'App Scores 31'!AA36</f>
        <v>2</v>
      </c>
      <c r="Z38" s="98">
        <f>'App Scores 31'!AB36</f>
        <v>1</v>
      </c>
      <c r="AA38" s="98">
        <f>'App Scores 31'!AD36</f>
        <v>1</v>
      </c>
      <c r="AB38" s="98">
        <f>'App Scores 31'!AE36</f>
        <v>4</v>
      </c>
      <c r="AC38" s="103">
        <f t="shared" si="7"/>
        <v>2</v>
      </c>
      <c r="AD38" s="98">
        <f>'App Scores 31'!AF36</f>
        <v>4</v>
      </c>
      <c r="AE38" s="98">
        <f>'App Scores 31'!AG36</f>
        <v>3</v>
      </c>
      <c r="AF38" s="98">
        <f>'App Scores 31'!AH36</f>
        <v>2</v>
      </c>
      <c r="AG38" s="98">
        <f>'App Scores 31'!AI36</f>
        <v>2</v>
      </c>
      <c r="AH38" s="98">
        <f>'App Scores 31'!AK36</f>
        <v>5</v>
      </c>
      <c r="AI38" s="98">
        <f>'App Scores 31'!AL36</f>
        <v>5</v>
      </c>
      <c r="AJ38" s="98">
        <f>'App Scores 31'!AM36</f>
        <v>2</v>
      </c>
      <c r="AK38" s="104">
        <f t="shared" si="8"/>
        <v>3.0357142857142856</v>
      </c>
      <c r="AL38" s="105">
        <f t="shared" si="9"/>
        <v>2.8197142857142858</v>
      </c>
    </row>
    <row r="39" spans="1:38" ht="41.25" customHeight="1">
      <c r="A39" s="106" t="s">
        <v>727</v>
      </c>
      <c r="B39" s="107" t="s">
        <v>799</v>
      </c>
      <c r="C39" s="107" t="s">
        <v>799</v>
      </c>
      <c r="D39" s="161">
        <f>'App Scores 31'!E37</f>
        <v>3</v>
      </c>
      <c r="E39" s="161">
        <f>'App Scores 31'!F37</f>
        <v>3</v>
      </c>
      <c r="F39" s="98">
        <f>'App Scores 31'!G37</f>
        <v>3</v>
      </c>
      <c r="G39" s="98">
        <f>'App Scores 31'!AD37</f>
        <v>1</v>
      </c>
      <c r="H39" s="98">
        <f>'App Scores 31'!I37</f>
        <v>3</v>
      </c>
      <c r="I39" s="98">
        <f>'App Scores 31'!J37</f>
        <v>4</v>
      </c>
      <c r="J39" s="98">
        <f>'App Scores 31'!K37</f>
        <v>5</v>
      </c>
      <c r="K39" s="100">
        <f t="shared" si="0"/>
        <v>3.3185714285714285</v>
      </c>
      <c r="L39" s="161">
        <f>'App Scores 31'!L37</f>
        <v>5</v>
      </c>
      <c r="M39" s="161">
        <f>'App Scores 31'!M37</f>
        <v>5</v>
      </c>
      <c r="N39" s="161">
        <f>'App Scores 31'!N37</f>
        <v>1</v>
      </c>
      <c r="O39" s="161">
        <f>'App Scores 31'!O37</f>
        <v>4</v>
      </c>
      <c r="P39" s="161">
        <f>'App Scores 31'!P37</f>
        <v>4</v>
      </c>
      <c r="Q39" s="161">
        <f>'App Scores 31'!Q37</f>
        <v>5</v>
      </c>
      <c r="R39" s="101">
        <f t="shared" si="1"/>
        <v>3.9999999999999996</v>
      </c>
      <c r="S39" s="98">
        <f>'App Scores 31'!S37</f>
        <v>5</v>
      </c>
      <c r="T39" s="98">
        <f>'App Scores 31'!T37</f>
        <v>1</v>
      </c>
      <c r="U39" s="98">
        <f>'App Scores 31'!U37</f>
        <v>1</v>
      </c>
      <c r="V39" s="98">
        <f>'App Scores 31'!V37</f>
        <v>5</v>
      </c>
      <c r="W39" s="98">
        <f>'App Scores 31'!Z37</f>
        <v>1</v>
      </c>
      <c r="X39" s="102">
        <f t="shared" si="6"/>
        <v>2.0666666666666669</v>
      </c>
      <c r="Y39" s="98">
        <f>'App Scores 31'!AA37</f>
        <v>2</v>
      </c>
      <c r="Z39" s="98">
        <f>'App Scores 31'!AB37</f>
        <v>1</v>
      </c>
      <c r="AA39" s="98">
        <f>'App Scores 31'!AD37</f>
        <v>1</v>
      </c>
      <c r="AB39" s="98">
        <f>'App Scores 31'!AE37</f>
        <v>5</v>
      </c>
      <c r="AC39" s="103">
        <f t="shared" si="7"/>
        <v>2.2000000000000002</v>
      </c>
      <c r="AD39" s="98">
        <f>'App Scores 31'!AF37</f>
        <v>4</v>
      </c>
      <c r="AE39" s="98">
        <f>'App Scores 31'!AG37</f>
        <v>3</v>
      </c>
      <c r="AF39" s="98">
        <f>'App Scores 31'!AH37</f>
        <v>2</v>
      </c>
      <c r="AG39" s="98">
        <f>'App Scores 31'!AI37</f>
        <v>1</v>
      </c>
      <c r="AH39" s="98">
        <f>'App Scores 31'!AK37</f>
        <v>5</v>
      </c>
      <c r="AI39" s="98">
        <f>'App Scores 31'!AL37</f>
        <v>5</v>
      </c>
      <c r="AJ39" s="98">
        <f>'App Scores 31'!AM37</f>
        <v>2</v>
      </c>
      <c r="AK39" s="104">
        <f t="shared" si="8"/>
        <v>2.785714285714286</v>
      </c>
      <c r="AL39" s="105">
        <f t="shared" si="9"/>
        <v>2.8741904761904764</v>
      </c>
    </row>
    <row r="40" spans="1:38" ht="41.25" customHeight="1">
      <c r="A40" s="106" t="s">
        <v>728</v>
      </c>
      <c r="B40" s="107" t="s">
        <v>800</v>
      </c>
      <c r="C40" s="107" t="s">
        <v>800</v>
      </c>
      <c r="D40" s="161">
        <f>'App Scores 31'!E38</f>
        <v>3</v>
      </c>
      <c r="E40" s="161">
        <f>'App Scores 31'!F38</f>
        <v>3</v>
      </c>
      <c r="F40" s="98">
        <f>'App Scores 31'!G38</f>
        <v>3</v>
      </c>
      <c r="G40" s="98">
        <f>'App Scores 31'!AD38</f>
        <v>1</v>
      </c>
      <c r="H40" s="98">
        <f>'App Scores 31'!I38</f>
        <v>3</v>
      </c>
      <c r="I40" s="98">
        <f>'App Scores 31'!J38</f>
        <v>1</v>
      </c>
      <c r="J40" s="98">
        <f>'App Scores 31'!K38</f>
        <v>1</v>
      </c>
      <c r="K40" s="100">
        <f t="shared" si="0"/>
        <v>1.7114285714285715</v>
      </c>
      <c r="L40" s="161">
        <f>'App Scores 31'!L38</f>
        <v>5</v>
      </c>
      <c r="M40" s="161">
        <f>'App Scores 31'!M38</f>
        <v>5</v>
      </c>
      <c r="N40" s="161">
        <f>'App Scores 31'!N38</f>
        <v>1</v>
      </c>
      <c r="O40" s="161">
        <f>'App Scores 31'!O38</f>
        <v>4</v>
      </c>
      <c r="P40" s="161">
        <f>'App Scores 31'!P38</f>
        <v>3</v>
      </c>
      <c r="Q40" s="161">
        <f>'App Scores 31'!Q38</f>
        <v>5</v>
      </c>
      <c r="R40" s="101">
        <f t="shared" si="1"/>
        <v>3.9047619047619042</v>
      </c>
      <c r="S40" s="98">
        <f>'App Scores 31'!S38</f>
        <v>5</v>
      </c>
      <c r="T40" s="98">
        <f>'App Scores 31'!T38</f>
        <v>1</v>
      </c>
      <c r="U40" s="98">
        <f>'App Scores 31'!U38</f>
        <v>5</v>
      </c>
      <c r="V40" s="98">
        <f>'App Scores 31'!V38</f>
        <v>2</v>
      </c>
      <c r="W40" s="98">
        <f>'App Scores 31'!Z38</f>
        <v>3</v>
      </c>
      <c r="X40" s="102">
        <f t="shared" si="6"/>
        <v>2.8</v>
      </c>
      <c r="Y40" s="98">
        <f>'App Scores 31'!AA38</f>
        <v>2</v>
      </c>
      <c r="Z40" s="98">
        <f>'App Scores 31'!AB38</f>
        <v>1</v>
      </c>
      <c r="AA40" s="98">
        <f>'App Scores 31'!AD38</f>
        <v>1</v>
      </c>
      <c r="AB40" s="98">
        <f>'App Scores 31'!AE38</f>
        <v>5</v>
      </c>
      <c r="AC40" s="103">
        <f t="shared" si="7"/>
        <v>2.2000000000000002</v>
      </c>
      <c r="AD40" s="98">
        <f>'App Scores 31'!AF38</f>
        <v>2</v>
      </c>
      <c r="AE40" s="98">
        <f>'App Scores 31'!AG38</f>
        <v>3</v>
      </c>
      <c r="AF40" s="98">
        <f>'App Scores 31'!AH38</f>
        <v>1</v>
      </c>
      <c r="AG40" s="98">
        <f>'App Scores 31'!AI38</f>
        <v>1</v>
      </c>
      <c r="AH40" s="98">
        <f>'App Scores 31'!AK38</f>
        <v>5</v>
      </c>
      <c r="AI40" s="98">
        <f>'App Scores 31'!AL38</f>
        <v>1</v>
      </c>
      <c r="AJ40" s="98">
        <f>'App Scores 31'!AM38</f>
        <v>5</v>
      </c>
      <c r="AK40" s="104">
        <f t="shared" si="8"/>
        <v>2.0357142857142856</v>
      </c>
      <c r="AL40" s="105">
        <f t="shared" si="9"/>
        <v>2.5303809523809524</v>
      </c>
    </row>
    <row r="41" spans="1:38" ht="41.25" customHeight="1">
      <c r="A41" s="106" t="s">
        <v>729</v>
      </c>
      <c r="B41" s="107" t="s">
        <v>811</v>
      </c>
      <c r="C41" s="107" t="s">
        <v>811</v>
      </c>
      <c r="D41" s="161">
        <f>'App Scores 31'!E39</f>
        <v>3</v>
      </c>
      <c r="E41" s="161">
        <f>'App Scores 31'!F39</f>
        <v>3</v>
      </c>
      <c r="F41" s="98">
        <f>'App Scores 31'!G39</f>
        <v>5</v>
      </c>
      <c r="G41" s="98">
        <f>'App Scores 31'!AD39</f>
        <v>5</v>
      </c>
      <c r="H41" s="98">
        <f>'App Scores 31'!I39</f>
        <v>3</v>
      </c>
      <c r="I41" s="98">
        <f>'App Scores 31'!J39</f>
        <v>4</v>
      </c>
      <c r="J41" s="98">
        <f>'App Scores 31'!K39</f>
        <v>4</v>
      </c>
      <c r="K41" s="100">
        <f t="shared" si="0"/>
        <v>4.1042857142857141</v>
      </c>
      <c r="L41" s="161">
        <f>'App Scores 31'!L39</f>
        <v>1</v>
      </c>
      <c r="M41" s="161">
        <f>'App Scores 31'!M39</f>
        <v>5</v>
      </c>
      <c r="N41" s="161">
        <f>'App Scores 31'!N39</f>
        <v>4</v>
      </c>
      <c r="O41" s="161">
        <f>'App Scores 31'!O39</f>
        <v>4</v>
      </c>
      <c r="P41" s="161">
        <f>'App Scores 31'!P39</f>
        <v>5</v>
      </c>
      <c r="Q41" s="161">
        <f>'App Scores 31'!Q39</f>
        <v>5</v>
      </c>
      <c r="R41" s="101">
        <f t="shared" si="1"/>
        <v>3.7142857142857144</v>
      </c>
      <c r="S41" s="98">
        <f>'App Scores 31'!S39</f>
        <v>4</v>
      </c>
      <c r="T41" s="98">
        <f>'App Scores 31'!T39</f>
        <v>1</v>
      </c>
      <c r="U41" s="98">
        <f>'App Scores 31'!U39</f>
        <v>1</v>
      </c>
      <c r="V41" s="98">
        <f>'App Scores 31'!V39</f>
        <v>5</v>
      </c>
      <c r="W41" s="98">
        <f>'App Scores 31'!Z39</f>
        <v>3</v>
      </c>
      <c r="X41" s="102">
        <f t="shared" si="6"/>
        <v>2.2666666666666671</v>
      </c>
      <c r="Y41" s="98">
        <f>'App Scores 31'!AA39</f>
        <v>2</v>
      </c>
      <c r="Z41" s="98">
        <f>'App Scores 31'!AB39</f>
        <v>1</v>
      </c>
      <c r="AA41" s="98">
        <f>'App Scores 31'!AD39</f>
        <v>5</v>
      </c>
      <c r="AB41" s="98">
        <f>'App Scores 31'!AE39</f>
        <v>5</v>
      </c>
      <c r="AC41" s="103">
        <f t="shared" si="7"/>
        <v>2.6</v>
      </c>
      <c r="AD41" s="98">
        <f>'App Scores 31'!AF39</f>
        <v>4</v>
      </c>
      <c r="AE41" s="98">
        <f>'App Scores 31'!AG39</f>
        <v>3</v>
      </c>
      <c r="AF41" s="98">
        <f>'App Scores 31'!AH39</f>
        <v>5</v>
      </c>
      <c r="AG41" s="98">
        <f>'App Scores 31'!AI39</f>
        <v>1</v>
      </c>
      <c r="AH41" s="98">
        <f>'App Scores 31'!AK39</f>
        <v>5</v>
      </c>
      <c r="AI41" s="98">
        <f>'App Scores 31'!AL39</f>
        <v>5</v>
      </c>
      <c r="AJ41" s="98">
        <f>'App Scores 31'!AM39</f>
        <v>2</v>
      </c>
      <c r="AK41" s="104">
        <f t="shared" si="8"/>
        <v>3.4285714285714288</v>
      </c>
      <c r="AL41" s="105">
        <f t="shared" si="9"/>
        <v>3.2227619047619043</v>
      </c>
    </row>
    <row r="42" spans="1:38" ht="41.25" customHeight="1">
      <c r="A42" s="106" t="s">
        <v>730</v>
      </c>
      <c r="B42" s="107" t="s">
        <v>812</v>
      </c>
      <c r="C42" s="107" t="s">
        <v>812</v>
      </c>
      <c r="D42" s="161">
        <f>'App Scores 31'!E40</f>
        <v>3</v>
      </c>
      <c r="E42" s="161">
        <f>'App Scores 31'!F40</f>
        <v>3</v>
      </c>
      <c r="F42" s="98">
        <f>'App Scores 31'!G40</f>
        <v>4</v>
      </c>
      <c r="G42" s="98">
        <f>'App Scores 31'!AD40</f>
        <v>1</v>
      </c>
      <c r="H42" s="98">
        <f>'App Scores 31'!I40</f>
        <v>3</v>
      </c>
      <c r="I42" s="98">
        <f>'App Scores 31'!J40</f>
        <v>1</v>
      </c>
      <c r="J42" s="98">
        <f>'App Scores 31'!K40</f>
        <v>1</v>
      </c>
      <c r="K42" s="100">
        <f t="shared" si="0"/>
        <v>1.8514285714285714</v>
      </c>
      <c r="L42" s="161">
        <f>'App Scores 31'!L40</f>
        <v>5</v>
      </c>
      <c r="M42" s="161">
        <f>'App Scores 31'!M40</f>
        <v>5</v>
      </c>
      <c r="N42" s="161">
        <f>'App Scores 31'!N40</f>
        <v>2</v>
      </c>
      <c r="O42" s="161">
        <f>'App Scores 31'!O40</f>
        <v>4</v>
      </c>
      <c r="P42" s="161">
        <f>'App Scores 31'!P40</f>
        <v>4</v>
      </c>
      <c r="Q42" s="161">
        <f>'App Scores 31'!Q40</f>
        <v>5</v>
      </c>
      <c r="R42" s="101">
        <f t="shared" si="1"/>
        <v>4.1904761904761898</v>
      </c>
      <c r="S42" s="98">
        <f>'App Scores 31'!S40</f>
        <v>5</v>
      </c>
      <c r="T42" s="98">
        <f>'App Scores 31'!T40</f>
        <v>1</v>
      </c>
      <c r="U42" s="98">
        <f>'App Scores 31'!U40</f>
        <v>5</v>
      </c>
      <c r="V42" s="98">
        <f>'App Scores 31'!V40</f>
        <v>5</v>
      </c>
      <c r="W42" s="98">
        <f>'App Scores 31'!Z40</f>
        <v>3</v>
      </c>
      <c r="X42" s="102">
        <f t="shared" si="6"/>
        <v>3.4</v>
      </c>
      <c r="Y42" s="98">
        <f>'App Scores 31'!AA40</f>
        <v>2</v>
      </c>
      <c r="Z42" s="98">
        <f>'App Scores 31'!AB40</f>
        <v>1</v>
      </c>
      <c r="AA42" s="98">
        <f>'App Scores 31'!AD40</f>
        <v>1</v>
      </c>
      <c r="AB42" s="98">
        <f>'App Scores 31'!AE40</f>
        <v>5</v>
      </c>
      <c r="AC42" s="103">
        <f t="shared" si="7"/>
        <v>2.2000000000000002</v>
      </c>
      <c r="AD42" s="98">
        <f>'App Scores 31'!AF40</f>
        <v>4</v>
      </c>
      <c r="AE42" s="98">
        <f>'App Scores 31'!AG40</f>
        <v>3</v>
      </c>
      <c r="AF42" s="98">
        <f>'App Scores 31'!AH40</f>
        <v>2</v>
      </c>
      <c r="AG42" s="98">
        <f>'App Scores 31'!AI40</f>
        <v>1</v>
      </c>
      <c r="AH42" s="98">
        <f>'App Scores 31'!AK40</f>
        <v>5</v>
      </c>
      <c r="AI42" s="98">
        <f>'App Scores 31'!AL40</f>
        <v>5</v>
      </c>
      <c r="AJ42" s="98">
        <f>'App Scores 31'!AM40</f>
        <v>5</v>
      </c>
      <c r="AK42" s="104">
        <f t="shared" si="8"/>
        <v>2.8928571428571428</v>
      </c>
      <c r="AL42" s="105">
        <f t="shared" si="9"/>
        <v>2.9069523809523807</v>
      </c>
    </row>
    <row r="43" spans="1:38" ht="41.25" customHeight="1">
      <c r="A43" s="106" t="s">
        <v>731</v>
      </c>
      <c r="B43" s="107" t="s">
        <v>813</v>
      </c>
      <c r="C43" s="107" t="s">
        <v>813</v>
      </c>
      <c r="D43" s="161">
        <f>'App Scores 31'!E41</f>
        <v>3</v>
      </c>
      <c r="E43" s="161">
        <f>'App Scores 31'!F41</f>
        <v>3</v>
      </c>
      <c r="F43" s="98">
        <f>'App Scores 31'!G41</f>
        <v>4</v>
      </c>
      <c r="G43" s="98">
        <f>'App Scores 31'!AD41</f>
        <v>1</v>
      </c>
      <c r="H43" s="98">
        <f>'App Scores 31'!I41</f>
        <v>3</v>
      </c>
      <c r="I43" s="98">
        <f>'App Scores 31'!J41</f>
        <v>1</v>
      </c>
      <c r="J43" s="98">
        <f>'App Scores 31'!K41</f>
        <v>1</v>
      </c>
      <c r="K43" s="100">
        <f t="shared" si="0"/>
        <v>1.8514285714285714</v>
      </c>
      <c r="L43" s="161">
        <f>'App Scores 31'!L41</f>
        <v>5</v>
      </c>
      <c r="M43" s="161">
        <f>'App Scores 31'!M41</f>
        <v>5</v>
      </c>
      <c r="N43" s="161">
        <f>'App Scores 31'!N41</f>
        <v>2</v>
      </c>
      <c r="O43" s="161">
        <f>'App Scores 31'!O41</f>
        <v>4</v>
      </c>
      <c r="P43" s="161">
        <f>'App Scores 31'!P41</f>
        <v>4</v>
      </c>
      <c r="Q43" s="161">
        <f>'App Scores 31'!Q41</f>
        <v>5</v>
      </c>
      <c r="R43" s="101">
        <f t="shared" si="1"/>
        <v>4.1904761904761898</v>
      </c>
      <c r="S43" s="98">
        <f>'App Scores 31'!S41</f>
        <v>5</v>
      </c>
      <c r="T43" s="98">
        <f>'App Scores 31'!T41</f>
        <v>1</v>
      </c>
      <c r="U43" s="98">
        <f>'App Scores 31'!U41</f>
        <v>5</v>
      </c>
      <c r="V43" s="98">
        <f>'App Scores 31'!V41</f>
        <v>5</v>
      </c>
      <c r="W43" s="98">
        <f>'App Scores 31'!Z41</f>
        <v>3</v>
      </c>
      <c r="X43" s="102">
        <f t="shared" si="6"/>
        <v>3.4</v>
      </c>
      <c r="Y43" s="98">
        <f>'App Scores 31'!AA41</f>
        <v>2</v>
      </c>
      <c r="Z43" s="98">
        <f>'App Scores 31'!AB41</f>
        <v>1</v>
      </c>
      <c r="AA43" s="98">
        <f>'App Scores 31'!AD41</f>
        <v>1</v>
      </c>
      <c r="AB43" s="98">
        <f>'App Scores 31'!AE41</f>
        <v>5</v>
      </c>
      <c r="AC43" s="103">
        <f t="shared" si="7"/>
        <v>2.2000000000000002</v>
      </c>
      <c r="AD43" s="98">
        <f>'App Scores 31'!AF41</f>
        <v>4</v>
      </c>
      <c r="AE43" s="98">
        <f>'App Scores 31'!AG41</f>
        <v>3</v>
      </c>
      <c r="AF43" s="98">
        <f>'App Scores 31'!AH41</f>
        <v>2</v>
      </c>
      <c r="AG43" s="98">
        <f>'App Scores 31'!AI41</f>
        <v>1</v>
      </c>
      <c r="AH43" s="98">
        <f>'App Scores 31'!AK41</f>
        <v>5</v>
      </c>
      <c r="AI43" s="98">
        <f>'App Scores 31'!AL41</f>
        <v>5</v>
      </c>
      <c r="AJ43" s="98">
        <f>'App Scores 31'!AM41</f>
        <v>5</v>
      </c>
      <c r="AK43" s="104">
        <f t="shared" si="8"/>
        <v>2.8928571428571428</v>
      </c>
      <c r="AL43" s="105">
        <f t="shared" si="9"/>
        <v>2.9069523809523807</v>
      </c>
    </row>
    <row r="44" spans="1:38" ht="41.25" customHeight="1">
      <c r="A44" s="106" t="s">
        <v>732</v>
      </c>
      <c r="B44" s="107" t="s">
        <v>814</v>
      </c>
      <c r="C44" s="107" t="s">
        <v>814</v>
      </c>
      <c r="D44" s="161">
        <f>'App Scores 31'!E42</f>
        <v>3</v>
      </c>
      <c r="E44" s="161">
        <f>'App Scores 31'!F42</f>
        <v>3</v>
      </c>
      <c r="F44" s="98">
        <f>'App Scores 31'!G42</f>
        <v>4</v>
      </c>
      <c r="G44" s="98">
        <f>'App Scores 31'!AD42</f>
        <v>1</v>
      </c>
      <c r="H44" s="98">
        <f>'App Scores 31'!I42</f>
        <v>3</v>
      </c>
      <c r="I44" s="98">
        <f>'App Scores 31'!J42</f>
        <v>1</v>
      </c>
      <c r="J44" s="98">
        <f>'App Scores 31'!K42</f>
        <v>1</v>
      </c>
      <c r="K44" s="100">
        <f t="shared" si="0"/>
        <v>1.8514285714285714</v>
      </c>
      <c r="L44" s="161">
        <f>'App Scores 31'!L42</f>
        <v>5</v>
      </c>
      <c r="M44" s="161">
        <f>'App Scores 31'!M42</f>
        <v>5</v>
      </c>
      <c r="N44" s="161">
        <f>'App Scores 31'!N42</f>
        <v>2</v>
      </c>
      <c r="O44" s="161">
        <f>'App Scores 31'!O42</f>
        <v>4</v>
      </c>
      <c r="P44" s="161">
        <f>'App Scores 31'!P42</f>
        <v>4</v>
      </c>
      <c r="Q44" s="161">
        <f>'App Scores 31'!Q42</f>
        <v>5</v>
      </c>
      <c r="R44" s="101">
        <f t="shared" si="1"/>
        <v>4.1904761904761898</v>
      </c>
      <c r="S44" s="98">
        <f>'App Scores 31'!S42</f>
        <v>5</v>
      </c>
      <c r="T44" s="98">
        <f>'App Scores 31'!T42</f>
        <v>1</v>
      </c>
      <c r="U44" s="98">
        <f>'App Scores 31'!U42</f>
        <v>5</v>
      </c>
      <c r="V44" s="98">
        <f>'App Scores 31'!V42</f>
        <v>5</v>
      </c>
      <c r="W44" s="98">
        <f>'App Scores 31'!Z42</f>
        <v>3</v>
      </c>
      <c r="X44" s="102">
        <f t="shared" si="6"/>
        <v>3.4</v>
      </c>
      <c r="Y44" s="98">
        <f>'App Scores 31'!AA42</f>
        <v>2</v>
      </c>
      <c r="Z44" s="98">
        <f>'App Scores 31'!AB42</f>
        <v>1</v>
      </c>
      <c r="AA44" s="98">
        <f>'App Scores 31'!AD42</f>
        <v>1</v>
      </c>
      <c r="AB44" s="98">
        <f>'App Scores 31'!AE42</f>
        <v>5</v>
      </c>
      <c r="AC44" s="103">
        <f t="shared" si="7"/>
        <v>2.2000000000000002</v>
      </c>
      <c r="AD44" s="98">
        <f>'App Scores 31'!AF42</f>
        <v>4</v>
      </c>
      <c r="AE44" s="98">
        <f>'App Scores 31'!AG42</f>
        <v>3</v>
      </c>
      <c r="AF44" s="98">
        <f>'App Scores 31'!AH42</f>
        <v>2</v>
      </c>
      <c r="AG44" s="98">
        <f>'App Scores 31'!AI42</f>
        <v>1</v>
      </c>
      <c r="AH44" s="98">
        <f>'App Scores 31'!AK42</f>
        <v>5</v>
      </c>
      <c r="AI44" s="98">
        <f>'App Scores 31'!AL42</f>
        <v>5</v>
      </c>
      <c r="AJ44" s="98">
        <f>'App Scores 31'!AM42</f>
        <v>5</v>
      </c>
      <c r="AK44" s="104">
        <f t="shared" si="8"/>
        <v>2.8928571428571428</v>
      </c>
      <c r="AL44" s="105">
        <f t="shared" si="9"/>
        <v>2.9069523809523807</v>
      </c>
    </row>
    <row r="45" spans="1:38" ht="41.25" customHeight="1">
      <c r="A45" s="106" t="s">
        <v>733</v>
      </c>
      <c r="B45" s="107" t="s">
        <v>815</v>
      </c>
      <c r="C45" s="107" t="s">
        <v>815</v>
      </c>
      <c r="D45" s="161">
        <f>'App Scores 31'!E43</f>
        <v>3</v>
      </c>
      <c r="E45" s="161">
        <f>'App Scores 31'!F43</f>
        <v>1</v>
      </c>
      <c r="F45" s="98">
        <f>'App Scores 31'!G43</f>
        <v>4</v>
      </c>
      <c r="G45" s="98">
        <f>'App Scores 31'!AD43</f>
        <v>1</v>
      </c>
      <c r="H45" s="98">
        <f>'App Scores 31'!I43</f>
        <v>3</v>
      </c>
      <c r="I45" s="98">
        <f>'App Scores 31'!J43</f>
        <v>1</v>
      </c>
      <c r="J45" s="98">
        <f>'App Scores 31'!K43</f>
        <v>1</v>
      </c>
      <c r="K45" s="100">
        <f t="shared" si="0"/>
        <v>1.7114285714285715</v>
      </c>
      <c r="L45" s="161">
        <f>'App Scores 31'!L43</f>
        <v>4</v>
      </c>
      <c r="M45" s="161">
        <f>'App Scores 31'!M43</f>
        <v>5</v>
      </c>
      <c r="N45" s="161">
        <f>'App Scores 31'!N43</f>
        <v>4</v>
      </c>
      <c r="O45" s="161">
        <f>'App Scores 31'!O43</f>
        <v>3</v>
      </c>
      <c r="P45" s="161">
        <f>'App Scores 31'!P43</f>
        <v>4</v>
      </c>
      <c r="Q45" s="161">
        <f>'App Scores 31'!Q43</f>
        <v>5</v>
      </c>
      <c r="R45" s="101">
        <f t="shared" si="1"/>
        <v>4.1904761904761898</v>
      </c>
      <c r="S45" s="98">
        <f>'App Scores 31'!S43</f>
        <v>1</v>
      </c>
      <c r="T45" s="98">
        <f>'App Scores 31'!T43</f>
        <v>1</v>
      </c>
      <c r="U45" s="98">
        <f>'App Scores 31'!U43</f>
        <v>5</v>
      </c>
      <c r="V45" s="98">
        <f>'App Scores 31'!V43</f>
        <v>4</v>
      </c>
      <c r="W45" s="98">
        <f>'App Scores 31'!Z43</f>
        <v>3</v>
      </c>
      <c r="X45" s="102">
        <f t="shared" si="6"/>
        <v>2.9333333333333331</v>
      </c>
      <c r="Y45" s="98">
        <f>'App Scores 31'!AA43</f>
        <v>2</v>
      </c>
      <c r="Z45" s="98">
        <f>'App Scores 31'!AB43</f>
        <v>1</v>
      </c>
      <c r="AA45" s="98">
        <f>'App Scores 31'!AD43</f>
        <v>1</v>
      </c>
      <c r="AB45" s="98">
        <f>'App Scores 31'!AE43</f>
        <v>5</v>
      </c>
      <c r="AC45" s="103">
        <f t="shared" si="7"/>
        <v>2.2000000000000002</v>
      </c>
      <c r="AD45" s="98">
        <f>'App Scores 31'!AF43</f>
        <v>4</v>
      </c>
      <c r="AE45" s="98">
        <f>'App Scores 31'!AG43</f>
        <v>5</v>
      </c>
      <c r="AF45" s="98">
        <f>'App Scores 31'!AH43</f>
        <v>4</v>
      </c>
      <c r="AG45" s="98">
        <f>'App Scores 31'!AI43</f>
        <v>4</v>
      </c>
      <c r="AH45" s="98">
        <f>'App Scores 31'!AK43</f>
        <v>5</v>
      </c>
      <c r="AI45" s="98">
        <f>'App Scores 31'!AL43</f>
        <v>5</v>
      </c>
      <c r="AJ45" s="98">
        <f>'App Scores 31'!AM43</f>
        <v>5</v>
      </c>
      <c r="AK45" s="104">
        <f t="shared" si="8"/>
        <v>4.3571428571428568</v>
      </c>
      <c r="AL45" s="105">
        <f t="shared" si="9"/>
        <v>3.0784761904761906</v>
      </c>
    </row>
    <row r="46" spans="1:38" ht="41.25" customHeight="1">
      <c r="A46" s="106" t="s">
        <v>734</v>
      </c>
      <c r="B46" s="107" t="s">
        <v>824</v>
      </c>
      <c r="C46" s="107" t="s">
        <v>824</v>
      </c>
      <c r="D46" s="161">
        <f>'App Scores 31'!E44</f>
        <v>3</v>
      </c>
      <c r="E46" s="161">
        <f>'App Scores 31'!F44</f>
        <v>1</v>
      </c>
      <c r="F46" s="98">
        <f>'App Scores 31'!G44</f>
        <v>4</v>
      </c>
      <c r="G46" s="98">
        <f>'App Scores 31'!AD44</f>
        <v>1</v>
      </c>
      <c r="H46" s="98">
        <f>'App Scores 31'!I44</f>
        <v>1</v>
      </c>
      <c r="I46" s="98">
        <f>'App Scores 31'!J44</f>
        <v>1</v>
      </c>
      <c r="J46" s="98">
        <f>'App Scores 31'!K44</f>
        <v>1</v>
      </c>
      <c r="K46" s="100">
        <f t="shared" si="0"/>
        <v>1.6400000000000001</v>
      </c>
      <c r="L46" s="161">
        <f>'App Scores 31'!L44</f>
        <v>4</v>
      </c>
      <c r="M46" s="161">
        <f>'App Scores 31'!M44</f>
        <v>5</v>
      </c>
      <c r="N46" s="161">
        <f>'App Scores 31'!N44</f>
        <v>4</v>
      </c>
      <c r="O46" s="161">
        <f>'App Scores 31'!O44</f>
        <v>4</v>
      </c>
      <c r="P46" s="161">
        <f>'App Scores 31'!P44</f>
        <v>4</v>
      </c>
      <c r="Q46" s="161">
        <f>'App Scores 31'!Q44</f>
        <v>5</v>
      </c>
      <c r="R46" s="101">
        <f t="shared" si="1"/>
        <v>4.333333333333333</v>
      </c>
      <c r="S46" s="98">
        <f>'App Scores 31'!S44</f>
        <v>1</v>
      </c>
      <c r="T46" s="98">
        <f>'App Scores 31'!T44</f>
        <v>1</v>
      </c>
      <c r="U46" s="98">
        <f>'App Scores 31'!U44</f>
        <v>5</v>
      </c>
      <c r="V46" s="98">
        <f>'App Scores 31'!V44</f>
        <v>4</v>
      </c>
      <c r="W46" s="98">
        <f>'App Scores 31'!Z44</f>
        <v>3</v>
      </c>
      <c r="X46" s="102">
        <f t="shared" si="6"/>
        <v>2.9333333333333331</v>
      </c>
      <c r="Y46" s="98">
        <f>'App Scores 31'!AA44</f>
        <v>2</v>
      </c>
      <c r="Z46" s="98">
        <f>'App Scores 31'!AB44</f>
        <v>1</v>
      </c>
      <c r="AA46" s="98">
        <f>'App Scores 31'!AD44</f>
        <v>1</v>
      </c>
      <c r="AB46" s="98">
        <f>'App Scores 31'!AE44</f>
        <v>5</v>
      </c>
      <c r="AC46" s="103">
        <f t="shared" si="7"/>
        <v>2.2000000000000002</v>
      </c>
      <c r="AD46" s="98">
        <f>'App Scores 31'!AF44</f>
        <v>4</v>
      </c>
      <c r="AE46" s="98">
        <f>'App Scores 31'!AG44</f>
        <v>5</v>
      </c>
      <c r="AF46" s="98">
        <f>'App Scores 31'!AH44</f>
        <v>4</v>
      </c>
      <c r="AG46" s="98">
        <f>'App Scores 31'!AI44</f>
        <v>4</v>
      </c>
      <c r="AH46" s="98">
        <f>'App Scores 31'!AK44</f>
        <v>5</v>
      </c>
      <c r="AI46" s="98">
        <f>'App Scores 31'!AL44</f>
        <v>5</v>
      </c>
      <c r="AJ46" s="98">
        <f>'App Scores 31'!AM44</f>
        <v>5</v>
      </c>
      <c r="AK46" s="104">
        <f t="shared" si="8"/>
        <v>4.3571428571428568</v>
      </c>
      <c r="AL46" s="105">
        <f t="shared" si="9"/>
        <v>3.0927619047619048</v>
      </c>
    </row>
    <row r="47" spans="1:38" ht="41.25" customHeight="1">
      <c r="A47" s="106" t="s">
        <v>735</v>
      </c>
      <c r="B47" s="107" t="s">
        <v>825</v>
      </c>
      <c r="C47" s="107" t="s">
        <v>825</v>
      </c>
      <c r="D47" s="161">
        <f>'App Scores 31'!E45</f>
        <v>3</v>
      </c>
      <c r="E47" s="161">
        <f>'App Scores 31'!F45</f>
        <v>1</v>
      </c>
      <c r="F47" s="98">
        <f>'App Scores 31'!G45</f>
        <v>4</v>
      </c>
      <c r="G47" s="98">
        <f>'App Scores 31'!AD45</f>
        <v>1</v>
      </c>
      <c r="H47" s="98">
        <f>'App Scores 31'!I45</f>
        <v>1</v>
      </c>
      <c r="I47" s="98">
        <f>'App Scores 31'!J45</f>
        <v>1</v>
      </c>
      <c r="J47" s="98">
        <f>'App Scores 31'!K45</f>
        <v>1</v>
      </c>
      <c r="K47" s="100">
        <f t="shared" ref="K47:K55" si="10">SUMPRODUCT($D$5:$J$5,D47:J47)</f>
        <v>1.6400000000000001</v>
      </c>
      <c r="L47" s="161">
        <f>'App Scores 31'!L45</f>
        <v>4</v>
      </c>
      <c r="M47" s="161">
        <f>'App Scores 31'!M45</f>
        <v>5</v>
      </c>
      <c r="N47" s="161">
        <f>'App Scores 31'!N45</f>
        <v>4</v>
      </c>
      <c r="O47" s="161">
        <f>'App Scores 31'!O45</f>
        <v>4</v>
      </c>
      <c r="P47" s="161">
        <f>'App Scores 31'!P45</f>
        <v>4</v>
      </c>
      <c r="Q47" s="161">
        <f>'App Scores 31'!Q45</f>
        <v>5</v>
      </c>
      <c r="R47" s="101">
        <f t="shared" ref="R47:R55" si="11">SUMPRODUCT($L$5:$Q$5,L47:Q47)</f>
        <v>4.333333333333333</v>
      </c>
      <c r="S47" s="98">
        <f>'App Scores 31'!S45</f>
        <v>1</v>
      </c>
      <c r="T47" s="98">
        <f>'App Scores 31'!T45</f>
        <v>1</v>
      </c>
      <c r="U47" s="98">
        <f>'App Scores 31'!U45</f>
        <v>5</v>
      </c>
      <c r="V47" s="98">
        <f>'App Scores 31'!V45</f>
        <v>4</v>
      </c>
      <c r="W47" s="98">
        <f>'App Scores 31'!Z45</f>
        <v>3</v>
      </c>
      <c r="X47" s="102">
        <f t="shared" ref="X47:X55" si="12">SUMPRODUCT($S$5:$W$5,S47:W47)</f>
        <v>2.9333333333333331</v>
      </c>
      <c r="Y47" s="98">
        <f>'App Scores 31'!AA45</f>
        <v>2</v>
      </c>
      <c r="Z47" s="98">
        <f>'App Scores 31'!AB45</f>
        <v>1</v>
      </c>
      <c r="AA47" s="98">
        <f>'App Scores 31'!AD45</f>
        <v>1</v>
      </c>
      <c r="AB47" s="98">
        <f>'App Scores 31'!AE45</f>
        <v>5</v>
      </c>
      <c r="AC47" s="103">
        <f t="shared" ref="AC47:AC55" si="13">SUMPRODUCT($Y$5:$AB$5,Y47:AB47)</f>
        <v>2.2000000000000002</v>
      </c>
      <c r="AD47" s="98">
        <f>'App Scores 31'!AF45</f>
        <v>4</v>
      </c>
      <c r="AE47" s="98">
        <f>'App Scores 31'!AG45</f>
        <v>5</v>
      </c>
      <c r="AF47" s="98">
        <f>'App Scores 31'!AH45</f>
        <v>4</v>
      </c>
      <c r="AG47" s="98">
        <f>'App Scores 31'!AI45</f>
        <v>4</v>
      </c>
      <c r="AH47" s="98">
        <f>'App Scores 31'!AK45</f>
        <v>5</v>
      </c>
      <c r="AI47" s="98">
        <f>'App Scores 31'!AL45</f>
        <v>5</v>
      </c>
      <c r="AJ47" s="98">
        <f>'App Scores 31'!AM45</f>
        <v>5</v>
      </c>
      <c r="AK47" s="104">
        <f t="shared" ref="AK47:AK55" si="14">SUMPRODUCT($AD$5:$AJ$5,AD47:AJ47)</f>
        <v>4.3571428571428568</v>
      </c>
      <c r="AL47" s="105">
        <f t="shared" ref="AL47:AL55" si="15">AVERAGE(AK47,AC47,X47,R47,K47)</f>
        <v>3.0927619047619048</v>
      </c>
    </row>
    <row r="48" spans="1:38" ht="41.25" customHeight="1">
      <c r="A48" s="106" t="s">
        <v>736</v>
      </c>
      <c r="B48" s="107" t="s">
        <v>826</v>
      </c>
      <c r="C48" s="107" t="s">
        <v>826</v>
      </c>
      <c r="D48" s="161">
        <f>'App Scores 31'!E46</f>
        <v>3</v>
      </c>
      <c r="E48" s="161">
        <f>'App Scores 31'!F46</f>
        <v>1</v>
      </c>
      <c r="F48" s="98">
        <f>'App Scores 31'!G46</f>
        <v>4</v>
      </c>
      <c r="G48" s="98">
        <f>'App Scores 31'!AD46</f>
        <v>1</v>
      </c>
      <c r="H48" s="98">
        <f>'App Scores 31'!I46</f>
        <v>1</v>
      </c>
      <c r="I48" s="98">
        <f>'App Scores 31'!J46</f>
        <v>1</v>
      </c>
      <c r="J48" s="98">
        <f>'App Scores 31'!K46</f>
        <v>1</v>
      </c>
      <c r="K48" s="100">
        <f t="shared" si="10"/>
        <v>1.6400000000000001</v>
      </c>
      <c r="L48" s="161">
        <f>'App Scores 31'!L46</f>
        <v>4</v>
      </c>
      <c r="M48" s="161">
        <f>'App Scores 31'!M46</f>
        <v>5</v>
      </c>
      <c r="N48" s="161">
        <f>'App Scores 31'!N46</f>
        <v>4</v>
      </c>
      <c r="O48" s="161">
        <f>'App Scores 31'!O46</f>
        <v>4</v>
      </c>
      <c r="P48" s="161">
        <f>'App Scores 31'!P46</f>
        <v>4</v>
      </c>
      <c r="Q48" s="161">
        <f>'App Scores 31'!Q46</f>
        <v>5</v>
      </c>
      <c r="R48" s="101">
        <f t="shared" si="11"/>
        <v>4.333333333333333</v>
      </c>
      <c r="S48" s="98">
        <f>'App Scores 31'!S46</f>
        <v>1</v>
      </c>
      <c r="T48" s="98">
        <f>'App Scores 31'!T46</f>
        <v>1</v>
      </c>
      <c r="U48" s="98">
        <f>'App Scores 31'!U46</f>
        <v>5</v>
      </c>
      <c r="V48" s="98">
        <f>'App Scores 31'!V46</f>
        <v>4</v>
      </c>
      <c r="W48" s="98">
        <f>'App Scores 31'!Z46</f>
        <v>3</v>
      </c>
      <c r="X48" s="102">
        <f t="shared" si="12"/>
        <v>2.9333333333333331</v>
      </c>
      <c r="Y48" s="98">
        <f>'App Scores 31'!AA46</f>
        <v>2</v>
      </c>
      <c r="Z48" s="98">
        <f>'App Scores 31'!AB46</f>
        <v>1</v>
      </c>
      <c r="AA48" s="98">
        <f>'App Scores 31'!AD46</f>
        <v>1</v>
      </c>
      <c r="AB48" s="98">
        <f>'App Scores 31'!AE46</f>
        <v>5</v>
      </c>
      <c r="AC48" s="103">
        <f t="shared" si="13"/>
        <v>2.2000000000000002</v>
      </c>
      <c r="AD48" s="98">
        <f>'App Scores 31'!AF46</f>
        <v>4</v>
      </c>
      <c r="AE48" s="98">
        <f>'App Scores 31'!AG46</f>
        <v>5</v>
      </c>
      <c r="AF48" s="98">
        <f>'App Scores 31'!AH46</f>
        <v>4</v>
      </c>
      <c r="AG48" s="98">
        <f>'App Scores 31'!AI46</f>
        <v>4</v>
      </c>
      <c r="AH48" s="98">
        <f>'App Scores 31'!AK46</f>
        <v>5</v>
      </c>
      <c r="AI48" s="98">
        <f>'App Scores 31'!AL46</f>
        <v>5</v>
      </c>
      <c r="AJ48" s="98">
        <f>'App Scores 31'!AM46</f>
        <v>5</v>
      </c>
      <c r="AK48" s="104">
        <f t="shared" si="14"/>
        <v>4.3571428571428568</v>
      </c>
      <c r="AL48" s="105">
        <f t="shared" si="15"/>
        <v>3.0927619047619048</v>
      </c>
    </row>
    <row r="49" spans="1:38" ht="41.25" customHeight="1">
      <c r="A49" s="106" t="s">
        <v>737</v>
      </c>
      <c r="B49" s="107" t="s">
        <v>827</v>
      </c>
      <c r="C49" s="107" t="s">
        <v>827</v>
      </c>
      <c r="D49" s="161">
        <f>'App Scores 31'!E47</f>
        <v>3</v>
      </c>
      <c r="E49" s="161">
        <f>'App Scores 31'!F47</f>
        <v>1</v>
      </c>
      <c r="F49" s="98">
        <f>'App Scores 31'!G47</f>
        <v>4</v>
      </c>
      <c r="G49" s="98">
        <f>'App Scores 31'!AD47</f>
        <v>1</v>
      </c>
      <c r="H49" s="98">
        <f>'App Scores 31'!I47</f>
        <v>1</v>
      </c>
      <c r="I49" s="98">
        <f>'App Scores 31'!J47</f>
        <v>1</v>
      </c>
      <c r="J49" s="98">
        <f>'App Scores 31'!K47</f>
        <v>1</v>
      </c>
      <c r="K49" s="100">
        <f t="shared" si="10"/>
        <v>1.6400000000000001</v>
      </c>
      <c r="L49" s="161">
        <f>'App Scores 31'!L47</f>
        <v>4</v>
      </c>
      <c r="M49" s="161">
        <f>'App Scores 31'!M47</f>
        <v>5</v>
      </c>
      <c r="N49" s="161">
        <f>'App Scores 31'!N47</f>
        <v>4</v>
      </c>
      <c r="O49" s="161">
        <f>'App Scores 31'!O47</f>
        <v>4</v>
      </c>
      <c r="P49" s="161">
        <f>'App Scores 31'!P47</f>
        <v>4</v>
      </c>
      <c r="Q49" s="161">
        <f>'App Scores 31'!Q47</f>
        <v>5</v>
      </c>
      <c r="R49" s="101">
        <f t="shared" si="11"/>
        <v>4.333333333333333</v>
      </c>
      <c r="S49" s="98">
        <f>'App Scores 31'!S47</f>
        <v>1</v>
      </c>
      <c r="T49" s="98">
        <f>'App Scores 31'!T47</f>
        <v>1</v>
      </c>
      <c r="U49" s="98">
        <f>'App Scores 31'!U47</f>
        <v>5</v>
      </c>
      <c r="V49" s="98">
        <f>'App Scores 31'!V47</f>
        <v>4</v>
      </c>
      <c r="W49" s="98">
        <f>'App Scores 31'!Z47</f>
        <v>3</v>
      </c>
      <c r="X49" s="102">
        <f t="shared" si="12"/>
        <v>2.9333333333333331</v>
      </c>
      <c r="Y49" s="98">
        <f>'App Scores 31'!AA47</f>
        <v>2</v>
      </c>
      <c r="Z49" s="98">
        <f>'App Scores 31'!AB47</f>
        <v>1</v>
      </c>
      <c r="AA49" s="98">
        <f>'App Scores 31'!AD47</f>
        <v>1</v>
      </c>
      <c r="AB49" s="98">
        <f>'App Scores 31'!AE47</f>
        <v>5</v>
      </c>
      <c r="AC49" s="103">
        <f t="shared" si="13"/>
        <v>2.2000000000000002</v>
      </c>
      <c r="AD49" s="98">
        <f>'App Scores 31'!AF47</f>
        <v>4</v>
      </c>
      <c r="AE49" s="98">
        <f>'App Scores 31'!AG47</f>
        <v>5</v>
      </c>
      <c r="AF49" s="98">
        <f>'App Scores 31'!AH47</f>
        <v>4</v>
      </c>
      <c r="AG49" s="98">
        <f>'App Scores 31'!AI47</f>
        <v>4</v>
      </c>
      <c r="AH49" s="98">
        <f>'App Scores 31'!AK47</f>
        <v>5</v>
      </c>
      <c r="AI49" s="98">
        <f>'App Scores 31'!AL47</f>
        <v>5</v>
      </c>
      <c r="AJ49" s="98">
        <f>'App Scores 31'!AM47</f>
        <v>5</v>
      </c>
      <c r="AK49" s="104">
        <f t="shared" si="14"/>
        <v>4.3571428571428568</v>
      </c>
      <c r="AL49" s="105">
        <f t="shared" si="15"/>
        <v>3.0927619047619048</v>
      </c>
    </row>
    <row r="50" spans="1:38" ht="41.25" customHeight="1">
      <c r="A50" s="106" t="s">
        <v>738</v>
      </c>
      <c r="B50" s="107" t="s">
        <v>828</v>
      </c>
      <c r="C50" s="107" t="s">
        <v>828</v>
      </c>
      <c r="D50" s="161">
        <f>'App Scores 31'!E48</f>
        <v>3</v>
      </c>
      <c r="E50" s="161">
        <f>'App Scores 31'!F48</f>
        <v>1</v>
      </c>
      <c r="F50" s="98">
        <f>'App Scores 31'!G48</f>
        <v>4</v>
      </c>
      <c r="G50" s="98">
        <f>'App Scores 31'!AD48</f>
        <v>1</v>
      </c>
      <c r="H50" s="98">
        <f>'App Scores 31'!I48</f>
        <v>1</v>
      </c>
      <c r="I50" s="98">
        <f>'App Scores 31'!J48</f>
        <v>1</v>
      </c>
      <c r="J50" s="98">
        <f>'App Scores 31'!K48</f>
        <v>1</v>
      </c>
      <c r="K50" s="100">
        <f t="shared" si="10"/>
        <v>1.6400000000000001</v>
      </c>
      <c r="L50" s="161">
        <f>'App Scores 31'!L48</f>
        <v>4</v>
      </c>
      <c r="M50" s="161">
        <f>'App Scores 31'!M48</f>
        <v>5</v>
      </c>
      <c r="N50" s="161">
        <f>'App Scores 31'!N48</f>
        <v>4</v>
      </c>
      <c r="O50" s="161">
        <f>'App Scores 31'!O48</f>
        <v>4</v>
      </c>
      <c r="P50" s="161">
        <f>'App Scores 31'!P48</f>
        <v>4</v>
      </c>
      <c r="Q50" s="161">
        <f>'App Scores 31'!Q48</f>
        <v>5</v>
      </c>
      <c r="R50" s="101">
        <f t="shared" si="11"/>
        <v>4.333333333333333</v>
      </c>
      <c r="S50" s="98">
        <f>'App Scores 31'!S48</f>
        <v>1</v>
      </c>
      <c r="T50" s="98">
        <f>'App Scores 31'!T48</f>
        <v>1</v>
      </c>
      <c r="U50" s="98">
        <f>'App Scores 31'!U48</f>
        <v>5</v>
      </c>
      <c r="V50" s="98">
        <f>'App Scores 31'!V48</f>
        <v>4</v>
      </c>
      <c r="W50" s="98">
        <f>'App Scores 31'!Z48</f>
        <v>3</v>
      </c>
      <c r="X50" s="102">
        <f t="shared" si="12"/>
        <v>2.9333333333333331</v>
      </c>
      <c r="Y50" s="98">
        <f>'App Scores 31'!AA48</f>
        <v>2</v>
      </c>
      <c r="Z50" s="98">
        <f>'App Scores 31'!AB48</f>
        <v>1</v>
      </c>
      <c r="AA50" s="98">
        <f>'App Scores 31'!AD48</f>
        <v>1</v>
      </c>
      <c r="AB50" s="98">
        <f>'App Scores 31'!AE48</f>
        <v>5</v>
      </c>
      <c r="AC50" s="103">
        <f t="shared" si="13"/>
        <v>2.2000000000000002</v>
      </c>
      <c r="AD50" s="98">
        <f>'App Scores 31'!AF48</f>
        <v>4</v>
      </c>
      <c r="AE50" s="98">
        <f>'App Scores 31'!AG48</f>
        <v>5</v>
      </c>
      <c r="AF50" s="98">
        <f>'App Scores 31'!AH48</f>
        <v>4</v>
      </c>
      <c r="AG50" s="98">
        <f>'App Scores 31'!AI48</f>
        <v>4</v>
      </c>
      <c r="AH50" s="98">
        <f>'App Scores 31'!AK48</f>
        <v>5</v>
      </c>
      <c r="AI50" s="98">
        <f>'App Scores 31'!AL48</f>
        <v>5</v>
      </c>
      <c r="AJ50" s="98">
        <f>'App Scores 31'!AM48</f>
        <v>5</v>
      </c>
      <c r="AK50" s="104">
        <f t="shared" si="14"/>
        <v>4.3571428571428568</v>
      </c>
      <c r="AL50" s="105">
        <f t="shared" si="15"/>
        <v>3.0927619047619048</v>
      </c>
    </row>
    <row r="51" spans="1:38" ht="41.25" customHeight="1">
      <c r="A51" s="106" t="s">
        <v>739</v>
      </c>
      <c r="B51" s="107" t="s">
        <v>829</v>
      </c>
      <c r="C51" s="107" t="s">
        <v>829</v>
      </c>
      <c r="D51" s="161">
        <f>'App Scores 31'!E49</f>
        <v>3</v>
      </c>
      <c r="E51" s="161">
        <f>'App Scores 31'!F49</f>
        <v>1</v>
      </c>
      <c r="F51" s="98">
        <f>'App Scores 31'!G49</f>
        <v>4</v>
      </c>
      <c r="G51" s="98">
        <f>'App Scores 31'!AD49</f>
        <v>1</v>
      </c>
      <c r="H51" s="98">
        <f>'App Scores 31'!I49</f>
        <v>1</v>
      </c>
      <c r="I51" s="98">
        <f>'App Scores 31'!J49</f>
        <v>1</v>
      </c>
      <c r="J51" s="98">
        <f>'App Scores 31'!K49</f>
        <v>1</v>
      </c>
      <c r="K51" s="100">
        <f t="shared" si="10"/>
        <v>1.6400000000000001</v>
      </c>
      <c r="L51" s="161">
        <f>'App Scores 31'!L49</f>
        <v>4</v>
      </c>
      <c r="M51" s="161">
        <f>'App Scores 31'!M49</f>
        <v>5</v>
      </c>
      <c r="N51" s="161">
        <f>'App Scores 31'!N49</f>
        <v>4</v>
      </c>
      <c r="O51" s="161">
        <f>'App Scores 31'!O49</f>
        <v>4</v>
      </c>
      <c r="P51" s="161">
        <f>'App Scores 31'!P49</f>
        <v>4</v>
      </c>
      <c r="Q51" s="161">
        <f>'App Scores 31'!Q49</f>
        <v>5</v>
      </c>
      <c r="R51" s="101">
        <f t="shared" si="11"/>
        <v>4.333333333333333</v>
      </c>
      <c r="S51" s="98">
        <f>'App Scores 31'!S49</f>
        <v>1</v>
      </c>
      <c r="T51" s="98">
        <f>'App Scores 31'!T49</f>
        <v>1</v>
      </c>
      <c r="U51" s="98">
        <f>'App Scores 31'!U49</f>
        <v>5</v>
      </c>
      <c r="V51" s="98">
        <f>'App Scores 31'!V49</f>
        <v>4</v>
      </c>
      <c r="W51" s="98">
        <f>'App Scores 31'!Z49</f>
        <v>3</v>
      </c>
      <c r="X51" s="102">
        <f t="shared" si="12"/>
        <v>2.9333333333333331</v>
      </c>
      <c r="Y51" s="98">
        <f>'App Scores 31'!AA49</f>
        <v>2</v>
      </c>
      <c r="Z51" s="98">
        <f>'App Scores 31'!AB49</f>
        <v>1</v>
      </c>
      <c r="AA51" s="98">
        <f>'App Scores 31'!AD49</f>
        <v>1</v>
      </c>
      <c r="AB51" s="98">
        <f>'App Scores 31'!AE49</f>
        <v>5</v>
      </c>
      <c r="AC51" s="103">
        <f t="shared" si="13"/>
        <v>2.2000000000000002</v>
      </c>
      <c r="AD51" s="98">
        <f>'App Scores 31'!AF49</f>
        <v>4</v>
      </c>
      <c r="AE51" s="98">
        <f>'App Scores 31'!AG49</f>
        <v>5</v>
      </c>
      <c r="AF51" s="98">
        <f>'App Scores 31'!AH49</f>
        <v>4</v>
      </c>
      <c r="AG51" s="98">
        <f>'App Scores 31'!AI49</f>
        <v>4</v>
      </c>
      <c r="AH51" s="98">
        <f>'App Scores 31'!AK49</f>
        <v>5</v>
      </c>
      <c r="AI51" s="98">
        <f>'App Scores 31'!AL49</f>
        <v>5</v>
      </c>
      <c r="AJ51" s="98">
        <f>'App Scores 31'!AM49</f>
        <v>5</v>
      </c>
      <c r="AK51" s="104">
        <f t="shared" si="14"/>
        <v>4.3571428571428568</v>
      </c>
      <c r="AL51" s="105">
        <f t="shared" si="15"/>
        <v>3.0927619047619048</v>
      </c>
    </row>
    <row r="52" spans="1:38" ht="41.25" customHeight="1">
      <c r="A52" s="106" t="s">
        <v>740</v>
      </c>
      <c r="B52" s="107" t="s">
        <v>830</v>
      </c>
      <c r="C52" s="107" t="s">
        <v>830</v>
      </c>
      <c r="D52" s="161">
        <f>'App Scores 31'!E50</f>
        <v>3</v>
      </c>
      <c r="E52" s="161">
        <f>'App Scores 31'!F50</f>
        <v>1</v>
      </c>
      <c r="F52" s="98">
        <f>'App Scores 31'!G50</f>
        <v>4</v>
      </c>
      <c r="G52" s="98">
        <f>'App Scores 31'!AD50</f>
        <v>1</v>
      </c>
      <c r="H52" s="98">
        <f>'App Scores 31'!I50</f>
        <v>1</v>
      </c>
      <c r="I52" s="98">
        <f>'App Scores 31'!J50</f>
        <v>1</v>
      </c>
      <c r="J52" s="98">
        <f>'App Scores 31'!K50</f>
        <v>1</v>
      </c>
      <c r="K52" s="100">
        <f t="shared" si="10"/>
        <v>1.6400000000000001</v>
      </c>
      <c r="L52" s="161">
        <f>'App Scores 31'!L50</f>
        <v>4</v>
      </c>
      <c r="M52" s="161">
        <f>'App Scores 31'!M50</f>
        <v>5</v>
      </c>
      <c r="N52" s="161">
        <f>'App Scores 31'!N50</f>
        <v>4</v>
      </c>
      <c r="O52" s="161">
        <f>'App Scores 31'!O50</f>
        <v>4</v>
      </c>
      <c r="P52" s="161">
        <f>'App Scores 31'!P50</f>
        <v>4</v>
      </c>
      <c r="Q52" s="161">
        <f>'App Scores 31'!Q50</f>
        <v>5</v>
      </c>
      <c r="R52" s="101">
        <f t="shared" si="11"/>
        <v>4.333333333333333</v>
      </c>
      <c r="S52" s="98">
        <f>'App Scores 31'!S50</f>
        <v>1</v>
      </c>
      <c r="T52" s="98">
        <f>'App Scores 31'!T50</f>
        <v>1</v>
      </c>
      <c r="U52" s="98">
        <f>'App Scores 31'!U50</f>
        <v>5</v>
      </c>
      <c r="V52" s="98">
        <f>'App Scores 31'!V50</f>
        <v>4</v>
      </c>
      <c r="W52" s="98">
        <f>'App Scores 31'!Z50</f>
        <v>3</v>
      </c>
      <c r="X52" s="102">
        <f t="shared" si="12"/>
        <v>2.9333333333333331</v>
      </c>
      <c r="Y52" s="98">
        <f>'App Scores 31'!AA50</f>
        <v>2</v>
      </c>
      <c r="Z52" s="98">
        <f>'App Scores 31'!AB50</f>
        <v>1</v>
      </c>
      <c r="AA52" s="98">
        <f>'App Scores 31'!AD50</f>
        <v>1</v>
      </c>
      <c r="AB52" s="98">
        <f>'App Scores 31'!AE50</f>
        <v>5</v>
      </c>
      <c r="AC52" s="103">
        <f t="shared" si="13"/>
        <v>2.2000000000000002</v>
      </c>
      <c r="AD52" s="98">
        <f>'App Scores 31'!AF50</f>
        <v>4</v>
      </c>
      <c r="AE52" s="98">
        <f>'App Scores 31'!AG50</f>
        <v>5</v>
      </c>
      <c r="AF52" s="98">
        <f>'App Scores 31'!AH50</f>
        <v>4</v>
      </c>
      <c r="AG52" s="98">
        <f>'App Scores 31'!AI50</f>
        <v>4</v>
      </c>
      <c r="AH52" s="98">
        <f>'App Scores 31'!AK50</f>
        <v>5</v>
      </c>
      <c r="AI52" s="98">
        <f>'App Scores 31'!AL50</f>
        <v>5</v>
      </c>
      <c r="AJ52" s="98">
        <f>'App Scores 31'!AM50</f>
        <v>5</v>
      </c>
      <c r="AK52" s="104">
        <f t="shared" si="14"/>
        <v>4.3571428571428568</v>
      </c>
      <c r="AL52" s="105">
        <f t="shared" si="15"/>
        <v>3.0927619047619048</v>
      </c>
    </row>
    <row r="53" spans="1:38" ht="41.25" customHeight="1">
      <c r="A53" s="106" t="s">
        <v>741</v>
      </c>
      <c r="B53" s="107" t="s">
        <v>831</v>
      </c>
      <c r="C53" s="107" t="s">
        <v>831</v>
      </c>
      <c r="D53" s="161">
        <f>'App Scores 31'!E51</f>
        <v>3</v>
      </c>
      <c r="E53" s="161">
        <f>'App Scores 31'!F51</f>
        <v>1</v>
      </c>
      <c r="F53" s="98">
        <f>'App Scores 31'!G51</f>
        <v>4</v>
      </c>
      <c r="G53" s="98">
        <f>'App Scores 31'!AD51</f>
        <v>1</v>
      </c>
      <c r="H53" s="98">
        <f>'App Scores 31'!I51</f>
        <v>1</v>
      </c>
      <c r="I53" s="98">
        <f>'App Scores 31'!J51</f>
        <v>1</v>
      </c>
      <c r="J53" s="98">
        <f>'App Scores 31'!K51</f>
        <v>1</v>
      </c>
      <c r="K53" s="100">
        <f t="shared" si="10"/>
        <v>1.6400000000000001</v>
      </c>
      <c r="L53" s="161">
        <f>'App Scores 31'!L51</f>
        <v>4</v>
      </c>
      <c r="M53" s="161">
        <f>'App Scores 31'!M51</f>
        <v>5</v>
      </c>
      <c r="N53" s="161">
        <f>'App Scores 31'!N51</f>
        <v>4</v>
      </c>
      <c r="O53" s="161">
        <f>'App Scores 31'!O51</f>
        <v>4</v>
      </c>
      <c r="P53" s="161">
        <f>'App Scores 31'!P51</f>
        <v>4</v>
      </c>
      <c r="Q53" s="161">
        <f>'App Scores 31'!Q51</f>
        <v>5</v>
      </c>
      <c r="R53" s="101">
        <f t="shared" si="11"/>
        <v>4.333333333333333</v>
      </c>
      <c r="S53" s="98">
        <f>'App Scores 31'!S51</f>
        <v>1</v>
      </c>
      <c r="T53" s="98">
        <f>'App Scores 31'!T51</f>
        <v>1</v>
      </c>
      <c r="U53" s="98">
        <f>'App Scores 31'!U51</f>
        <v>5</v>
      </c>
      <c r="V53" s="98">
        <f>'App Scores 31'!V51</f>
        <v>4</v>
      </c>
      <c r="W53" s="98">
        <f>'App Scores 31'!Z51</f>
        <v>3</v>
      </c>
      <c r="X53" s="102">
        <f t="shared" si="12"/>
        <v>2.9333333333333331</v>
      </c>
      <c r="Y53" s="98">
        <f>'App Scores 31'!AA51</f>
        <v>2</v>
      </c>
      <c r="Z53" s="98">
        <f>'App Scores 31'!AB51</f>
        <v>1</v>
      </c>
      <c r="AA53" s="98">
        <f>'App Scores 31'!AD51</f>
        <v>1</v>
      </c>
      <c r="AB53" s="98">
        <f>'App Scores 31'!AE51</f>
        <v>5</v>
      </c>
      <c r="AC53" s="103">
        <f t="shared" si="13"/>
        <v>2.2000000000000002</v>
      </c>
      <c r="AD53" s="98">
        <f>'App Scores 31'!AF51</f>
        <v>4</v>
      </c>
      <c r="AE53" s="98">
        <f>'App Scores 31'!AG51</f>
        <v>5</v>
      </c>
      <c r="AF53" s="98">
        <f>'App Scores 31'!AH51</f>
        <v>4</v>
      </c>
      <c r="AG53" s="98">
        <f>'App Scores 31'!AI51</f>
        <v>4</v>
      </c>
      <c r="AH53" s="98">
        <f>'App Scores 31'!AK51</f>
        <v>5</v>
      </c>
      <c r="AI53" s="98">
        <f>'App Scores 31'!AL51</f>
        <v>5</v>
      </c>
      <c r="AJ53" s="98">
        <f>'App Scores 31'!AM51</f>
        <v>5</v>
      </c>
      <c r="AK53" s="104">
        <f t="shared" si="14"/>
        <v>4.3571428571428568</v>
      </c>
      <c r="AL53" s="105">
        <f t="shared" si="15"/>
        <v>3.0927619047619048</v>
      </c>
    </row>
    <row r="54" spans="1:38" ht="41.25" customHeight="1">
      <c r="A54" s="106" t="s">
        <v>742</v>
      </c>
      <c r="B54" s="107" t="s">
        <v>832</v>
      </c>
      <c r="C54" s="107" t="s">
        <v>832</v>
      </c>
      <c r="D54" s="161">
        <f>'App Scores 31'!E52</f>
        <v>3</v>
      </c>
      <c r="E54" s="161">
        <f>'App Scores 31'!F52</f>
        <v>1</v>
      </c>
      <c r="F54" s="98">
        <f>'App Scores 31'!G52</f>
        <v>4</v>
      </c>
      <c r="G54" s="98">
        <f>'App Scores 31'!AD52</f>
        <v>1</v>
      </c>
      <c r="H54" s="98">
        <f>'App Scores 31'!I52</f>
        <v>1</v>
      </c>
      <c r="I54" s="98">
        <f>'App Scores 31'!J52</f>
        <v>1</v>
      </c>
      <c r="J54" s="98">
        <f>'App Scores 31'!K52</f>
        <v>1</v>
      </c>
      <c r="K54" s="100">
        <f t="shared" si="10"/>
        <v>1.6400000000000001</v>
      </c>
      <c r="L54" s="161">
        <f>'App Scores 31'!L52</f>
        <v>4</v>
      </c>
      <c r="M54" s="161">
        <f>'App Scores 31'!M52</f>
        <v>5</v>
      </c>
      <c r="N54" s="161">
        <f>'App Scores 31'!N52</f>
        <v>4</v>
      </c>
      <c r="O54" s="161">
        <f>'App Scores 31'!O52</f>
        <v>4</v>
      </c>
      <c r="P54" s="161">
        <f>'App Scores 31'!P52</f>
        <v>4</v>
      </c>
      <c r="Q54" s="161">
        <f>'App Scores 31'!Q52</f>
        <v>5</v>
      </c>
      <c r="R54" s="101">
        <f t="shared" si="11"/>
        <v>4.333333333333333</v>
      </c>
      <c r="S54" s="98">
        <f>'App Scores 31'!S52</f>
        <v>1</v>
      </c>
      <c r="T54" s="98">
        <f>'App Scores 31'!T52</f>
        <v>1</v>
      </c>
      <c r="U54" s="98">
        <f>'App Scores 31'!U52</f>
        <v>5</v>
      </c>
      <c r="V54" s="98">
        <f>'App Scores 31'!V52</f>
        <v>4</v>
      </c>
      <c r="W54" s="98">
        <f>'App Scores 31'!Z52</f>
        <v>3</v>
      </c>
      <c r="X54" s="102">
        <f t="shared" si="12"/>
        <v>2.9333333333333331</v>
      </c>
      <c r="Y54" s="98">
        <f>'App Scores 31'!AA52</f>
        <v>2</v>
      </c>
      <c r="Z54" s="98">
        <f>'App Scores 31'!AB52</f>
        <v>1</v>
      </c>
      <c r="AA54" s="98">
        <f>'App Scores 31'!AD52</f>
        <v>1</v>
      </c>
      <c r="AB54" s="98">
        <f>'App Scores 31'!AE52</f>
        <v>5</v>
      </c>
      <c r="AC54" s="103">
        <f t="shared" si="13"/>
        <v>2.2000000000000002</v>
      </c>
      <c r="AD54" s="98">
        <f>'App Scores 31'!AF52</f>
        <v>4</v>
      </c>
      <c r="AE54" s="98">
        <f>'App Scores 31'!AG52</f>
        <v>5</v>
      </c>
      <c r="AF54" s="98">
        <f>'App Scores 31'!AH52</f>
        <v>4</v>
      </c>
      <c r="AG54" s="98">
        <f>'App Scores 31'!AI52</f>
        <v>4</v>
      </c>
      <c r="AH54" s="98">
        <f>'App Scores 31'!AK52</f>
        <v>5</v>
      </c>
      <c r="AI54" s="98">
        <f>'App Scores 31'!AL52</f>
        <v>5</v>
      </c>
      <c r="AJ54" s="98">
        <f>'App Scores 31'!AM52</f>
        <v>5</v>
      </c>
      <c r="AK54" s="104">
        <f t="shared" si="14"/>
        <v>4.3571428571428568</v>
      </c>
      <c r="AL54" s="105">
        <f t="shared" si="15"/>
        <v>3.0927619047619048</v>
      </c>
    </row>
    <row r="55" spans="1:38" ht="41.25" customHeight="1">
      <c r="A55" s="106" t="s">
        <v>743</v>
      </c>
      <c r="B55" s="107" t="s">
        <v>833</v>
      </c>
      <c r="C55" s="107" t="s">
        <v>833</v>
      </c>
      <c r="D55" s="161">
        <f>'App Scores 31'!E53</f>
        <v>3</v>
      </c>
      <c r="E55" s="161">
        <f>'App Scores 31'!F53</f>
        <v>1</v>
      </c>
      <c r="F55" s="98">
        <f>'App Scores 31'!G53</f>
        <v>4</v>
      </c>
      <c r="G55" s="98">
        <f>'App Scores 31'!AD53</f>
        <v>1</v>
      </c>
      <c r="H55" s="98">
        <f>'App Scores 31'!I53</f>
        <v>1</v>
      </c>
      <c r="I55" s="98">
        <f>'App Scores 31'!J53</f>
        <v>1</v>
      </c>
      <c r="J55" s="98">
        <f>'App Scores 31'!K53</f>
        <v>1</v>
      </c>
      <c r="K55" s="100">
        <f t="shared" si="10"/>
        <v>1.6400000000000001</v>
      </c>
      <c r="L55" s="161">
        <f>'App Scores 31'!L53</f>
        <v>4</v>
      </c>
      <c r="M55" s="161">
        <f>'App Scores 31'!M53</f>
        <v>5</v>
      </c>
      <c r="N55" s="161">
        <f>'App Scores 31'!N53</f>
        <v>4</v>
      </c>
      <c r="O55" s="161">
        <f>'App Scores 31'!O53</f>
        <v>4</v>
      </c>
      <c r="P55" s="161">
        <f>'App Scores 31'!P53</f>
        <v>4</v>
      </c>
      <c r="Q55" s="161">
        <f>'App Scores 31'!Q53</f>
        <v>5</v>
      </c>
      <c r="R55" s="101">
        <f t="shared" si="11"/>
        <v>4.333333333333333</v>
      </c>
      <c r="S55" s="98">
        <f>'App Scores 31'!S53</f>
        <v>1</v>
      </c>
      <c r="T55" s="98">
        <f>'App Scores 31'!T53</f>
        <v>1</v>
      </c>
      <c r="U55" s="98">
        <f>'App Scores 31'!U53</f>
        <v>5</v>
      </c>
      <c r="V55" s="98">
        <f>'App Scores 31'!V53</f>
        <v>4</v>
      </c>
      <c r="W55" s="98">
        <f>'App Scores 31'!Z53</f>
        <v>3</v>
      </c>
      <c r="X55" s="102">
        <f t="shared" si="12"/>
        <v>2.9333333333333331</v>
      </c>
      <c r="Y55" s="98">
        <f>'App Scores 31'!AA53</f>
        <v>2</v>
      </c>
      <c r="Z55" s="98">
        <f>'App Scores 31'!AB53</f>
        <v>1</v>
      </c>
      <c r="AA55" s="98">
        <f>'App Scores 31'!AD53</f>
        <v>1</v>
      </c>
      <c r="AB55" s="98">
        <f>'App Scores 31'!AE53</f>
        <v>5</v>
      </c>
      <c r="AC55" s="103">
        <f t="shared" si="13"/>
        <v>2.2000000000000002</v>
      </c>
      <c r="AD55" s="98">
        <f>'App Scores 31'!AF53</f>
        <v>4</v>
      </c>
      <c r="AE55" s="98">
        <f>'App Scores 31'!AG53</f>
        <v>5</v>
      </c>
      <c r="AF55" s="98">
        <f>'App Scores 31'!AH53</f>
        <v>4</v>
      </c>
      <c r="AG55" s="98">
        <f>'App Scores 31'!AI53</f>
        <v>4</v>
      </c>
      <c r="AH55" s="98">
        <f>'App Scores 31'!AK53</f>
        <v>5</v>
      </c>
      <c r="AI55" s="98">
        <f>'App Scores 31'!AL53</f>
        <v>5</v>
      </c>
      <c r="AJ55" s="98">
        <f>'App Scores 31'!AM53</f>
        <v>5</v>
      </c>
      <c r="AK55" s="104">
        <f t="shared" si="14"/>
        <v>4.3571428571428568</v>
      </c>
      <c r="AL55" s="105">
        <f t="shared" si="15"/>
        <v>3.0927619047619048</v>
      </c>
    </row>
    <row r="56" spans="1:38" ht="41.25" customHeight="1">
      <c r="A56" s="106" t="s">
        <v>744</v>
      </c>
      <c r="B56" s="107" t="s">
        <v>853</v>
      </c>
      <c r="C56" s="107" t="s">
        <v>853</v>
      </c>
      <c r="D56" s="161">
        <f>'App Scores 31'!E54</f>
        <v>3</v>
      </c>
      <c r="E56" s="161">
        <f>'App Scores 31'!F54</f>
        <v>3</v>
      </c>
      <c r="F56" s="98">
        <f>'App Scores 31'!G54</f>
        <v>3</v>
      </c>
      <c r="G56" s="98">
        <f>'App Scores 31'!AD54</f>
        <v>1</v>
      </c>
      <c r="H56" s="98">
        <f>'App Scores 31'!I54</f>
        <v>3</v>
      </c>
      <c r="I56" s="98">
        <f>'App Scores 31'!J54</f>
        <v>4</v>
      </c>
      <c r="J56" s="98">
        <f>'App Scores 31'!K54</f>
        <v>5</v>
      </c>
      <c r="K56" s="100">
        <f t="shared" ref="K56:K60" si="16">SUMPRODUCT($D$5:$J$5,D56:J56)</f>
        <v>3.3185714285714285</v>
      </c>
      <c r="L56" s="161">
        <f>'App Scores 31'!L54</f>
        <v>5</v>
      </c>
      <c r="M56" s="161">
        <f>'App Scores 31'!M54</f>
        <v>5</v>
      </c>
      <c r="N56" s="161">
        <f>'App Scores 31'!N54</f>
        <v>1</v>
      </c>
      <c r="O56" s="161">
        <f>'App Scores 31'!O54</f>
        <v>4</v>
      </c>
      <c r="P56" s="161">
        <f>'App Scores 31'!P54</f>
        <v>4</v>
      </c>
      <c r="Q56" s="161">
        <f>'App Scores 31'!Q54</f>
        <v>5</v>
      </c>
      <c r="R56" s="101">
        <f t="shared" ref="R56:R60" si="17">SUMPRODUCT($L$5:$Q$5,L56:Q56)</f>
        <v>3.9999999999999996</v>
      </c>
      <c r="S56" s="98">
        <f>'App Scores 31'!S54</f>
        <v>1</v>
      </c>
      <c r="T56" s="98">
        <f>'App Scores 31'!T54</f>
        <v>1</v>
      </c>
      <c r="U56" s="98">
        <f>'App Scores 31'!U54</f>
        <v>1</v>
      </c>
      <c r="V56" s="98">
        <f>'App Scores 31'!V54</f>
        <v>5</v>
      </c>
      <c r="W56" s="98">
        <f>'App Scores 31'!Z54</f>
        <v>1</v>
      </c>
      <c r="X56" s="102">
        <f t="shared" ref="X56:X60" si="18">SUMPRODUCT($S$5:$W$5,S56:W56)</f>
        <v>1.8000000000000003</v>
      </c>
      <c r="Y56" s="98">
        <f>'App Scores 31'!AA54</f>
        <v>2</v>
      </c>
      <c r="Z56" s="98">
        <f>'App Scores 31'!AB54</f>
        <v>1</v>
      </c>
      <c r="AA56" s="98">
        <f>'App Scores 31'!AD54</f>
        <v>1</v>
      </c>
      <c r="AB56" s="98">
        <f>'App Scores 31'!AE54</f>
        <v>5</v>
      </c>
      <c r="AC56" s="103">
        <f t="shared" ref="AC56:AC60" si="19">SUMPRODUCT($Y$5:$AB$5,Y56:AB56)</f>
        <v>2.2000000000000002</v>
      </c>
      <c r="AD56" s="98">
        <f>'App Scores 31'!AF54</f>
        <v>4</v>
      </c>
      <c r="AE56" s="98">
        <f>'App Scores 31'!AG54</f>
        <v>3</v>
      </c>
      <c r="AF56" s="98">
        <f>'App Scores 31'!AH54</f>
        <v>2</v>
      </c>
      <c r="AG56" s="98">
        <f>'App Scores 31'!AI54</f>
        <v>1</v>
      </c>
      <c r="AH56" s="98">
        <f>'App Scores 31'!AK54</f>
        <v>5</v>
      </c>
      <c r="AI56" s="98">
        <f>'App Scores 31'!AL54</f>
        <v>5</v>
      </c>
      <c r="AJ56" s="98">
        <f>'App Scores 31'!AM54</f>
        <v>2</v>
      </c>
      <c r="AK56" s="104">
        <f t="shared" ref="AK56:AK60" si="20">SUMPRODUCT($AD$5:$AJ$5,AD56:AJ56)</f>
        <v>2.785714285714286</v>
      </c>
      <c r="AL56" s="105">
        <f t="shared" ref="AL56:AL60" si="21">AVERAGE(AK56,AC56,X56,R56,K56)</f>
        <v>2.8208571428571432</v>
      </c>
    </row>
    <row r="57" spans="1:38" ht="41.25" customHeight="1">
      <c r="A57" s="106" t="s">
        <v>745</v>
      </c>
      <c r="B57" s="107" t="s">
        <v>854</v>
      </c>
      <c r="C57" s="107" t="s">
        <v>854</v>
      </c>
      <c r="D57" s="161">
        <f>'App Scores 31'!E55</f>
        <v>3</v>
      </c>
      <c r="E57" s="161">
        <f>'App Scores 31'!F55</f>
        <v>3</v>
      </c>
      <c r="F57" s="98">
        <f>'App Scores 31'!G55</f>
        <v>4</v>
      </c>
      <c r="G57" s="98">
        <f>'App Scores 31'!AD55</f>
        <v>1</v>
      </c>
      <c r="H57" s="98">
        <f>'App Scores 31'!I55</f>
        <v>5</v>
      </c>
      <c r="I57" s="98">
        <f>'App Scores 31'!J55</f>
        <v>4</v>
      </c>
      <c r="J57" s="98">
        <f>'App Scores 31'!K55</f>
        <v>5</v>
      </c>
      <c r="K57" s="100">
        <f t="shared" si="16"/>
        <v>3.5300000000000002</v>
      </c>
      <c r="L57" s="161">
        <f>'App Scores 31'!L55</f>
        <v>1</v>
      </c>
      <c r="M57" s="161">
        <f>'App Scores 31'!M55</f>
        <v>5</v>
      </c>
      <c r="N57" s="161">
        <f>'App Scores 31'!N55</f>
        <v>1</v>
      </c>
      <c r="O57" s="161">
        <f>'App Scores 31'!O55</f>
        <v>4</v>
      </c>
      <c r="P57" s="161">
        <f>'App Scores 31'!P55</f>
        <v>5</v>
      </c>
      <c r="Q57" s="161">
        <f>'App Scores 31'!Q55</f>
        <v>5</v>
      </c>
      <c r="R57" s="101">
        <f t="shared" si="17"/>
        <v>3.1428571428571428</v>
      </c>
      <c r="S57" s="98">
        <f>'App Scores 31'!S55</f>
        <v>1</v>
      </c>
      <c r="T57" s="98">
        <f>'App Scores 31'!T55</f>
        <v>1</v>
      </c>
      <c r="U57" s="98">
        <f>'App Scores 31'!U55</f>
        <v>1</v>
      </c>
      <c r="V57" s="98">
        <f>'App Scores 31'!V55</f>
        <v>5</v>
      </c>
      <c r="W57" s="98">
        <f>'App Scores 31'!Z55</f>
        <v>1</v>
      </c>
      <c r="X57" s="102">
        <f t="shared" si="18"/>
        <v>1.8000000000000003</v>
      </c>
      <c r="Y57" s="98">
        <f>'App Scores 31'!AA55</f>
        <v>2</v>
      </c>
      <c r="Z57" s="98">
        <f>'App Scores 31'!AB55</f>
        <v>1</v>
      </c>
      <c r="AA57" s="98">
        <f>'App Scores 31'!AD55</f>
        <v>1</v>
      </c>
      <c r="AB57" s="98">
        <f>'App Scores 31'!AE55</f>
        <v>5</v>
      </c>
      <c r="AC57" s="103">
        <f t="shared" si="19"/>
        <v>2.2000000000000002</v>
      </c>
      <c r="AD57" s="98">
        <f>'App Scores 31'!AF55</f>
        <v>4</v>
      </c>
      <c r="AE57" s="98">
        <f>'App Scores 31'!AG55</f>
        <v>3</v>
      </c>
      <c r="AF57" s="98">
        <f>'App Scores 31'!AH55</f>
        <v>2</v>
      </c>
      <c r="AG57" s="98">
        <f>'App Scores 31'!AI55</f>
        <v>1</v>
      </c>
      <c r="AH57" s="98">
        <f>'App Scores 31'!AK55</f>
        <v>5</v>
      </c>
      <c r="AI57" s="98">
        <f>'App Scores 31'!AL55</f>
        <v>5</v>
      </c>
      <c r="AJ57" s="98">
        <f>'App Scores 31'!AM55</f>
        <v>2</v>
      </c>
      <c r="AK57" s="104">
        <f t="shared" si="20"/>
        <v>2.785714285714286</v>
      </c>
      <c r="AL57" s="105">
        <f t="shared" si="21"/>
        <v>2.6917142857142857</v>
      </c>
    </row>
    <row r="58" spans="1:38" ht="41.25" customHeight="1">
      <c r="A58" s="106" t="s">
        <v>746</v>
      </c>
      <c r="B58" s="107" t="s">
        <v>855</v>
      </c>
      <c r="C58" s="107" t="s">
        <v>855</v>
      </c>
      <c r="D58" s="161">
        <f>'App Scores 31'!E56</f>
        <v>3</v>
      </c>
      <c r="E58" s="161">
        <f>'App Scores 31'!F56</f>
        <v>5</v>
      </c>
      <c r="F58" s="98">
        <f>'App Scores 31'!G56</f>
        <v>4</v>
      </c>
      <c r="G58" s="98">
        <f>'App Scores 31'!AD56</f>
        <v>3</v>
      </c>
      <c r="H58" s="98">
        <f>'App Scores 31'!I56</f>
        <v>5</v>
      </c>
      <c r="I58" s="98">
        <f>'App Scores 31'!J56</f>
        <v>1</v>
      </c>
      <c r="J58" s="98">
        <f>'App Scores 31'!K56</f>
        <v>1</v>
      </c>
      <c r="K58" s="100">
        <f t="shared" si="16"/>
        <v>2.4228571428571435</v>
      </c>
      <c r="L58" s="161">
        <f>'App Scores 31'!L56</f>
        <v>1</v>
      </c>
      <c r="M58" s="161">
        <f>'App Scores 31'!M56</f>
        <v>5</v>
      </c>
      <c r="N58" s="161">
        <f>'App Scores 31'!N56</f>
        <v>4</v>
      </c>
      <c r="O58" s="161">
        <f>'App Scores 31'!O56</f>
        <v>4</v>
      </c>
      <c r="P58" s="161">
        <f>'App Scores 31'!P56</f>
        <v>5</v>
      </c>
      <c r="Q58" s="161">
        <f>'App Scores 31'!Q56</f>
        <v>1</v>
      </c>
      <c r="R58" s="101">
        <f t="shared" si="17"/>
        <v>3.5238095238095237</v>
      </c>
      <c r="S58" s="98">
        <f>'App Scores 31'!S56</f>
        <v>4</v>
      </c>
      <c r="T58" s="98">
        <f>'App Scores 31'!T56</f>
        <v>1</v>
      </c>
      <c r="U58" s="98">
        <f>'App Scores 31'!U56</f>
        <v>5</v>
      </c>
      <c r="V58" s="98">
        <f>'App Scores 31'!V56</f>
        <v>4</v>
      </c>
      <c r="W58" s="98">
        <f>'App Scores 31'!Z56</f>
        <v>3</v>
      </c>
      <c r="X58" s="102">
        <f t="shared" si="18"/>
        <v>3.1333333333333333</v>
      </c>
      <c r="Y58" s="98">
        <f>'App Scores 31'!AA56</f>
        <v>2</v>
      </c>
      <c r="Z58" s="98">
        <f>'App Scores 31'!AB56</f>
        <v>1</v>
      </c>
      <c r="AA58" s="98">
        <f>'App Scores 31'!AD56</f>
        <v>3</v>
      </c>
      <c r="AB58" s="98">
        <f>'App Scores 31'!AE56</f>
        <v>5</v>
      </c>
      <c r="AC58" s="103">
        <f t="shared" si="19"/>
        <v>2.4000000000000004</v>
      </c>
      <c r="AD58" s="98">
        <f>'App Scores 31'!AF56</f>
        <v>4</v>
      </c>
      <c r="AE58" s="98">
        <f>'App Scores 31'!AG56</f>
        <v>5</v>
      </c>
      <c r="AF58" s="98">
        <f>'App Scores 31'!AH56</f>
        <v>5</v>
      </c>
      <c r="AG58" s="98">
        <f>'App Scores 31'!AI56</f>
        <v>5</v>
      </c>
      <c r="AH58" s="98">
        <f>'App Scores 31'!AK56</f>
        <v>5</v>
      </c>
      <c r="AI58" s="98">
        <f>'App Scores 31'!AL56</f>
        <v>5</v>
      </c>
      <c r="AJ58" s="98">
        <f>'App Scores 31'!AM56</f>
        <v>5</v>
      </c>
      <c r="AK58" s="104">
        <f t="shared" si="20"/>
        <v>4.8214285714285712</v>
      </c>
      <c r="AL58" s="105">
        <f t="shared" si="21"/>
        <v>3.2602857142857147</v>
      </c>
    </row>
    <row r="59" spans="1:38" ht="41.25" customHeight="1">
      <c r="A59" s="106" t="s">
        <v>747</v>
      </c>
      <c r="B59" s="107" t="s">
        <v>856</v>
      </c>
      <c r="C59" s="107" t="s">
        <v>856</v>
      </c>
      <c r="D59" s="161">
        <f>'App Scores 31'!E57</f>
        <v>3</v>
      </c>
      <c r="E59" s="161">
        <f>'App Scores 31'!F57</f>
        <v>5</v>
      </c>
      <c r="F59" s="98">
        <f>'App Scores 31'!G57</f>
        <v>4</v>
      </c>
      <c r="G59" s="98">
        <f>'App Scores 31'!AD57</f>
        <v>1</v>
      </c>
      <c r="H59" s="98">
        <f>'App Scores 31'!I57</f>
        <v>5</v>
      </c>
      <c r="I59" s="98">
        <f>'App Scores 31'!J57</f>
        <v>1</v>
      </c>
      <c r="J59" s="98">
        <f>'App Scores 31'!K57</f>
        <v>1</v>
      </c>
      <c r="K59" s="100">
        <f t="shared" si="16"/>
        <v>2.0628571428571432</v>
      </c>
      <c r="L59" s="161">
        <f>'App Scores 31'!L57</f>
        <v>1</v>
      </c>
      <c r="M59" s="161">
        <f>'App Scores 31'!M57</f>
        <v>5</v>
      </c>
      <c r="N59" s="161">
        <f>'App Scores 31'!N57</f>
        <v>4</v>
      </c>
      <c r="O59" s="161">
        <f>'App Scores 31'!O57</f>
        <v>4</v>
      </c>
      <c r="P59" s="161">
        <f>'App Scores 31'!P57</f>
        <v>5</v>
      </c>
      <c r="Q59" s="161">
        <f>'App Scores 31'!Q57</f>
        <v>1</v>
      </c>
      <c r="R59" s="101">
        <f t="shared" si="17"/>
        <v>3.5238095238095237</v>
      </c>
      <c r="S59" s="98">
        <f>'App Scores 31'!S57</f>
        <v>4</v>
      </c>
      <c r="T59" s="98">
        <f>'App Scores 31'!T57</f>
        <v>1</v>
      </c>
      <c r="U59" s="98">
        <f>'App Scores 31'!U57</f>
        <v>5</v>
      </c>
      <c r="V59" s="98">
        <f>'App Scores 31'!V57</f>
        <v>4</v>
      </c>
      <c r="W59" s="98">
        <f>'App Scores 31'!Z57</f>
        <v>3</v>
      </c>
      <c r="X59" s="102">
        <f t="shared" si="18"/>
        <v>3.1333333333333333</v>
      </c>
      <c r="Y59" s="98">
        <f>'App Scores 31'!AA57</f>
        <v>2</v>
      </c>
      <c r="Z59" s="98">
        <f>'App Scores 31'!AB57</f>
        <v>1</v>
      </c>
      <c r="AA59" s="98">
        <f>'App Scores 31'!AD57</f>
        <v>1</v>
      </c>
      <c r="AB59" s="98">
        <f>'App Scores 31'!AE57</f>
        <v>5</v>
      </c>
      <c r="AC59" s="103">
        <f t="shared" si="19"/>
        <v>2.2000000000000002</v>
      </c>
      <c r="AD59" s="98">
        <f>'App Scores 31'!AF57</f>
        <v>4</v>
      </c>
      <c r="AE59" s="98">
        <f>'App Scores 31'!AG57</f>
        <v>5</v>
      </c>
      <c r="AF59" s="98">
        <f>'App Scores 31'!AH57</f>
        <v>5</v>
      </c>
      <c r="AG59" s="98">
        <f>'App Scores 31'!AI57</f>
        <v>5</v>
      </c>
      <c r="AH59" s="98">
        <f>'App Scores 31'!AK57</f>
        <v>5</v>
      </c>
      <c r="AI59" s="98">
        <f>'App Scores 31'!AL57</f>
        <v>5</v>
      </c>
      <c r="AJ59" s="98">
        <f>'App Scores 31'!AM57</f>
        <v>5</v>
      </c>
      <c r="AK59" s="104">
        <f t="shared" si="20"/>
        <v>4.8214285714285712</v>
      </c>
      <c r="AL59" s="105">
        <f t="shared" si="21"/>
        <v>3.1482857142857141</v>
      </c>
    </row>
    <row r="60" spans="1:38" ht="41.25" customHeight="1">
      <c r="A60" s="106" t="s">
        <v>748</v>
      </c>
      <c r="B60" s="107" t="s">
        <v>857</v>
      </c>
      <c r="C60" s="107" t="s">
        <v>857</v>
      </c>
      <c r="D60" s="161">
        <f>'App Scores 31'!E58</f>
        <v>3</v>
      </c>
      <c r="E60" s="161">
        <f>'App Scores 31'!F58</f>
        <v>3</v>
      </c>
      <c r="F60" s="98">
        <f>'App Scores 31'!G58</f>
        <v>4</v>
      </c>
      <c r="G60" s="98">
        <f>'App Scores 31'!AD58</f>
        <v>1</v>
      </c>
      <c r="H60" s="98">
        <f>'App Scores 31'!I58</f>
        <v>5</v>
      </c>
      <c r="I60" s="98">
        <f>'App Scores 31'!J58</f>
        <v>4</v>
      </c>
      <c r="J60" s="98">
        <f>'App Scores 31'!K58</f>
        <v>5</v>
      </c>
      <c r="K60" s="100">
        <f t="shared" si="16"/>
        <v>3.5300000000000002</v>
      </c>
      <c r="L60" s="161">
        <f>'App Scores 31'!L58</f>
        <v>1</v>
      </c>
      <c r="M60" s="161">
        <f>'App Scores 31'!M58</f>
        <v>5</v>
      </c>
      <c r="N60" s="161">
        <f>'App Scores 31'!N58</f>
        <v>1</v>
      </c>
      <c r="O60" s="161">
        <f>'App Scores 31'!O58</f>
        <v>4</v>
      </c>
      <c r="P60" s="161">
        <f>'App Scores 31'!P58</f>
        <v>4</v>
      </c>
      <c r="Q60" s="161">
        <f>'App Scores 31'!Q58</f>
        <v>5</v>
      </c>
      <c r="R60" s="101">
        <f t="shared" si="17"/>
        <v>3.0476190476190474</v>
      </c>
      <c r="S60" s="98">
        <f>'App Scores 31'!S58</f>
        <v>1</v>
      </c>
      <c r="T60" s="98">
        <f>'App Scores 31'!T58</f>
        <v>1</v>
      </c>
      <c r="U60" s="98">
        <f>'App Scores 31'!U58</f>
        <v>1</v>
      </c>
      <c r="V60" s="98">
        <f>'App Scores 31'!V58</f>
        <v>5</v>
      </c>
      <c r="W60" s="98">
        <f>'App Scores 31'!Z58</f>
        <v>1</v>
      </c>
      <c r="X60" s="102">
        <f t="shared" si="18"/>
        <v>1.8000000000000003</v>
      </c>
      <c r="Y60" s="98">
        <f>'App Scores 31'!AA58</f>
        <v>2</v>
      </c>
      <c r="Z60" s="98">
        <f>'App Scores 31'!AB58</f>
        <v>1</v>
      </c>
      <c r="AA60" s="98">
        <f>'App Scores 31'!AD58</f>
        <v>1</v>
      </c>
      <c r="AB60" s="98">
        <f>'App Scores 31'!AE58</f>
        <v>5</v>
      </c>
      <c r="AC60" s="103">
        <f t="shared" si="19"/>
        <v>2.2000000000000002</v>
      </c>
      <c r="AD60" s="98">
        <f>'App Scores 31'!AF58</f>
        <v>4</v>
      </c>
      <c r="AE60" s="98">
        <f>'App Scores 31'!AG58</f>
        <v>3</v>
      </c>
      <c r="AF60" s="98">
        <f>'App Scores 31'!AH58</f>
        <v>2</v>
      </c>
      <c r="AG60" s="98">
        <f>'App Scores 31'!AI58</f>
        <v>1</v>
      </c>
      <c r="AH60" s="98">
        <f>'App Scores 31'!AK58</f>
        <v>5</v>
      </c>
      <c r="AI60" s="98">
        <f>'App Scores 31'!AL58</f>
        <v>5</v>
      </c>
      <c r="AJ60" s="98">
        <f>'App Scores 31'!AM58</f>
        <v>2</v>
      </c>
      <c r="AK60" s="104">
        <f t="shared" si="20"/>
        <v>2.785714285714286</v>
      </c>
      <c r="AL60" s="105">
        <f t="shared" si="21"/>
        <v>2.6726666666666667</v>
      </c>
    </row>
    <row r="61" spans="1:38" ht="41.25" customHeight="1">
      <c r="A61" s="106" t="s">
        <v>749</v>
      </c>
      <c r="B61" s="107" t="s">
        <v>868</v>
      </c>
      <c r="C61" s="107" t="s">
        <v>868</v>
      </c>
      <c r="D61" s="161">
        <f>'App Scores 31'!E59</f>
        <v>3</v>
      </c>
      <c r="E61" s="161">
        <f>'App Scores 31'!F59</f>
        <v>3</v>
      </c>
      <c r="F61" s="98">
        <f>'App Scores 31'!G59</f>
        <v>5</v>
      </c>
      <c r="G61" s="98">
        <f>'App Scores 31'!AD59</f>
        <v>1</v>
      </c>
      <c r="H61" s="98">
        <f>'App Scores 31'!I59</f>
        <v>3</v>
      </c>
      <c r="I61" s="98">
        <f>'App Scores 31'!J59</f>
        <v>1</v>
      </c>
      <c r="J61" s="98">
        <f>'App Scores 31'!K59</f>
        <v>1</v>
      </c>
      <c r="K61" s="100">
        <f t="shared" ref="K61:K62" si="22">SUMPRODUCT($D$5:$J$5,D61:J61)</f>
        <v>1.9914285714285715</v>
      </c>
      <c r="L61" s="161">
        <f>'App Scores 31'!L59</f>
        <v>5</v>
      </c>
      <c r="M61" s="161">
        <f>'App Scores 31'!M59</f>
        <v>5</v>
      </c>
      <c r="N61" s="161">
        <f>'App Scores 31'!N59</f>
        <v>4</v>
      </c>
      <c r="O61" s="161">
        <f>'App Scores 31'!O59</f>
        <v>1</v>
      </c>
      <c r="P61" s="161">
        <f>'App Scores 31'!P59</f>
        <v>5</v>
      </c>
      <c r="Q61" s="161">
        <f>'App Scores 31'!Q59</f>
        <v>5</v>
      </c>
      <c r="R61" s="101">
        <f t="shared" ref="R61:R62" si="23">SUMPRODUCT($L$5:$Q$5,L61:Q61)</f>
        <v>4.2380952380952372</v>
      </c>
      <c r="S61" s="98">
        <f>'App Scores 31'!S59</f>
        <v>4</v>
      </c>
      <c r="T61" s="98">
        <f>'App Scores 31'!T59</f>
        <v>1</v>
      </c>
      <c r="U61" s="98">
        <f>'App Scores 31'!U59</f>
        <v>5</v>
      </c>
      <c r="V61" s="98">
        <f>'App Scores 31'!V59</f>
        <v>1</v>
      </c>
      <c r="W61" s="98">
        <f>'App Scores 31'!Z59</f>
        <v>1</v>
      </c>
      <c r="X61" s="102">
        <f t="shared" ref="X61:X62" si="24">SUMPRODUCT($S$5:$W$5,S61:W61)</f>
        <v>2.2666666666666666</v>
      </c>
      <c r="Y61" s="98">
        <f>'App Scores 31'!AA59</f>
        <v>2</v>
      </c>
      <c r="Z61" s="98">
        <f>'App Scores 31'!AB59</f>
        <v>1</v>
      </c>
      <c r="AA61" s="98">
        <f>'App Scores 31'!AD59</f>
        <v>1</v>
      </c>
      <c r="AB61" s="98">
        <f>'App Scores 31'!AE59</f>
        <v>5</v>
      </c>
      <c r="AC61" s="103">
        <f t="shared" ref="AC61:AC62" si="25">SUMPRODUCT($Y$5:$AB$5,Y61:AB61)</f>
        <v>2.2000000000000002</v>
      </c>
      <c r="AD61" s="98">
        <f>'App Scores 31'!AF59</f>
        <v>4</v>
      </c>
      <c r="AE61" s="98">
        <f>'App Scores 31'!AG59</f>
        <v>3</v>
      </c>
      <c r="AF61" s="98">
        <f>'App Scores 31'!AH59</f>
        <v>2</v>
      </c>
      <c r="AG61" s="98">
        <f>'App Scores 31'!AI59</f>
        <v>5</v>
      </c>
      <c r="AH61" s="98">
        <f>'App Scores 31'!AK59</f>
        <v>5</v>
      </c>
      <c r="AI61" s="98">
        <f>'App Scores 31'!AL59</f>
        <v>5</v>
      </c>
      <c r="AJ61" s="98">
        <f>'App Scores 31'!AM59</f>
        <v>5</v>
      </c>
      <c r="AK61" s="104">
        <f t="shared" ref="AK61:AK62" si="26">SUMPRODUCT($AD$5:$AJ$5,AD61:AJ61)</f>
        <v>3.8928571428571423</v>
      </c>
      <c r="AL61" s="105">
        <f t="shared" ref="AL61:AL62" si="27">AVERAGE(AK61,AC61,X61,R61,K61)</f>
        <v>2.9178095238095234</v>
      </c>
    </row>
    <row r="62" spans="1:38" ht="41.25" customHeight="1">
      <c r="A62" s="106" t="s">
        <v>750</v>
      </c>
      <c r="B62" s="107" t="s">
        <v>869</v>
      </c>
      <c r="C62" s="107" t="s">
        <v>869</v>
      </c>
      <c r="D62" s="161">
        <f>'App Scores 31'!E60</f>
        <v>3</v>
      </c>
      <c r="E62" s="161">
        <f>'App Scores 31'!F60</f>
        <v>5</v>
      </c>
      <c r="F62" s="98">
        <f>'App Scores 31'!G60</f>
        <v>3</v>
      </c>
      <c r="G62" s="98">
        <f>'App Scores 31'!AD60</f>
        <v>3</v>
      </c>
      <c r="H62" s="98">
        <f>'App Scores 31'!I60</f>
        <v>5</v>
      </c>
      <c r="I62" s="98">
        <f>'App Scores 31'!J60</f>
        <v>1</v>
      </c>
      <c r="J62" s="98">
        <f>'App Scores 31'!K60</f>
        <v>1</v>
      </c>
      <c r="K62" s="100">
        <f t="shared" si="22"/>
        <v>2.2828571428571429</v>
      </c>
      <c r="L62" s="161">
        <f>'App Scores 31'!L60</f>
        <v>1</v>
      </c>
      <c r="M62" s="161">
        <f>'App Scores 31'!M60</f>
        <v>5</v>
      </c>
      <c r="N62" s="161">
        <f>'App Scores 31'!N60</f>
        <v>4</v>
      </c>
      <c r="O62" s="161">
        <f>'App Scores 31'!O60</f>
        <v>5</v>
      </c>
      <c r="P62" s="161">
        <f>'App Scores 31'!P60</f>
        <v>5</v>
      </c>
      <c r="Q62" s="161">
        <f>'App Scores 31'!Q60</f>
        <v>5</v>
      </c>
      <c r="R62" s="101">
        <f t="shared" si="23"/>
        <v>3.8571428571428568</v>
      </c>
      <c r="S62" s="98">
        <f>'App Scores 31'!S60</f>
        <v>3</v>
      </c>
      <c r="T62" s="98">
        <f>'App Scores 31'!T60</f>
        <v>1</v>
      </c>
      <c r="U62" s="98">
        <f>'App Scores 31'!U60</f>
        <v>2</v>
      </c>
      <c r="V62" s="98">
        <f>'App Scores 31'!V60</f>
        <v>2</v>
      </c>
      <c r="W62" s="98">
        <f>'App Scores 31'!Z60</f>
        <v>3</v>
      </c>
      <c r="X62" s="102">
        <f t="shared" si="24"/>
        <v>1.8666666666666667</v>
      </c>
      <c r="Y62" s="98">
        <f>'App Scores 31'!AA60</f>
        <v>2</v>
      </c>
      <c r="Z62" s="98">
        <f>'App Scores 31'!AB60</f>
        <v>1</v>
      </c>
      <c r="AA62" s="98">
        <f>'App Scores 31'!AD60</f>
        <v>3</v>
      </c>
      <c r="AB62" s="98">
        <f>'App Scores 31'!AE60</f>
        <v>4</v>
      </c>
      <c r="AC62" s="103">
        <f t="shared" si="25"/>
        <v>2.2000000000000002</v>
      </c>
      <c r="AD62" s="98">
        <f>'App Scores 31'!AF60</f>
        <v>4</v>
      </c>
      <c r="AE62" s="98">
        <f>'App Scores 31'!AG60</f>
        <v>3</v>
      </c>
      <c r="AF62" s="98">
        <f>'App Scores 31'!AH60</f>
        <v>5</v>
      </c>
      <c r="AG62" s="98">
        <f>'App Scores 31'!AI60</f>
        <v>1</v>
      </c>
      <c r="AH62" s="98">
        <f>'App Scores 31'!AK60</f>
        <v>5</v>
      </c>
      <c r="AI62" s="98">
        <f>'App Scores 31'!AL60</f>
        <v>5</v>
      </c>
      <c r="AJ62" s="98">
        <f>'App Scores 31'!AM60</f>
        <v>5</v>
      </c>
      <c r="AK62" s="104">
        <f t="shared" si="26"/>
        <v>3.5357142857142856</v>
      </c>
      <c r="AL62" s="105">
        <f t="shared" si="27"/>
        <v>2.7484761904761905</v>
      </c>
    </row>
    <row r="63" spans="1:38" ht="41.25" customHeight="1">
      <c r="A63" s="106" t="s">
        <v>751</v>
      </c>
      <c r="B63" s="107" t="s">
        <v>873</v>
      </c>
      <c r="C63" s="107" t="s">
        <v>873</v>
      </c>
      <c r="D63" s="161">
        <f>'App Scores 31'!E61</f>
        <v>3</v>
      </c>
      <c r="E63" s="161">
        <f>'App Scores 31'!F61</f>
        <v>5</v>
      </c>
      <c r="F63" s="98">
        <f>'App Scores 31'!G61</f>
        <v>4</v>
      </c>
      <c r="G63" s="98">
        <f>'App Scores 31'!AD61</f>
        <v>1</v>
      </c>
      <c r="H63" s="98">
        <f>'App Scores 31'!I61</f>
        <v>2</v>
      </c>
      <c r="I63" s="98">
        <f>'App Scores 31'!J61</f>
        <v>3</v>
      </c>
      <c r="J63" s="98">
        <f>'App Scores 31'!K61</f>
        <v>5</v>
      </c>
      <c r="K63" s="100">
        <f t="shared" ref="K63:K69" si="28">SUMPRODUCT($D$5:$J$5,D63:J63)</f>
        <v>3.3128571428571432</v>
      </c>
      <c r="L63" s="161">
        <f>'App Scores 31'!L61</f>
        <v>4</v>
      </c>
      <c r="M63" s="161">
        <f>'App Scores 31'!M61</f>
        <v>5</v>
      </c>
      <c r="N63" s="161">
        <f>'App Scores 31'!N61</f>
        <v>4</v>
      </c>
      <c r="O63" s="161">
        <f>'App Scores 31'!O61</f>
        <v>3</v>
      </c>
      <c r="P63" s="161">
        <f>'App Scores 31'!P61</f>
        <v>3</v>
      </c>
      <c r="Q63" s="161">
        <f>'App Scores 31'!Q61</f>
        <v>5</v>
      </c>
      <c r="R63" s="101">
        <f t="shared" ref="R63:R69" si="29">SUMPRODUCT($L$5:$Q$5,L63:Q63)</f>
        <v>4.095238095238094</v>
      </c>
      <c r="S63" s="98">
        <f>'App Scores 31'!S61</f>
        <v>3</v>
      </c>
      <c r="T63" s="98">
        <f>'App Scores 31'!T61</f>
        <v>1</v>
      </c>
      <c r="U63" s="98">
        <f>'App Scores 31'!U61</f>
        <v>1</v>
      </c>
      <c r="V63" s="98">
        <f>'App Scores 31'!V61</f>
        <v>1</v>
      </c>
      <c r="W63" s="98">
        <f>'App Scores 31'!Z61</f>
        <v>3</v>
      </c>
      <c r="X63" s="102">
        <f t="shared" ref="X63:X69" si="30">SUMPRODUCT($S$5:$W$5,S63:W63)</f>
        <v>1.4</v>
      </c>
      <c r="Y63" s="98">
        <f>'App Scores 31'!AA61</f>
        <v>2</v>
      </c>
      <c r="Z63" s="98">
        <f>'App Scores 31'!AB61</f>
        <v>2</v>
      </c>
      <c r="AA63" s="98">
        <f>'App Scores 31'!AD61</f>
        <v>1</v>
      </c>
      <c r="AB63" s="98">
        <f>'App Scores 31'!AE61</f>
        <v>5</v>
      </c>
      <c r="AC63" s="103">
        <f t="shared" ref="AC63:AC69" si="31">SUMPRODUCT($Y$5:$AB$5,Y63:AB63)</f>
        <v>2.5</v>
      </c>
      <c r="AD63" s="98">
        <f>'App Scores 31'!AF61</f>
        <v>4</v>
      </c>
      <c r="AE63" s="98">
        <f>'App Scores 31'!AG61</f>
        <v>5</v>
      </c>
      <c r="AF63" s="98">
        <f>'App Scores 31'!AH61</f>
        <v>5</v>
      </c>
      <c r="AG63" s="98">
        <f>'App Scores 31'!AI61</f>
        <v>4</v>
      </c>
      <c r="AH63" s="98">
        <f>'App Scores 31'!AK61</f>
        <v>5</v>
      </c>
      <c r="AI63" s="98">
        <f>'App Scores 31'!AL61</f>
        <v>5</v>
      </c>
      <c r="AJ63" s="98">
        <f>'App Scores 31'!AM61</f>
        <v>4</v>
      </c>
      <c r="AK63" s="104">
        <f t="shared" ref="AK63:AK69" si="32">SUMPRODUCT($AD$5:$AJ$5,AD63:AJ63)</f>
        <v>4.5357142857142856</v>
      </c>
      <c r="AL63" s="105">
        <f t="shared" ref="AL63:AL69" si="33">AVERAGE(AK63,AC63,X63,R63,K63)</f>
        <v>3.1687619047619044</v>
      </c>
    </row>
    <row r="64" spans="1:38" ht="41.25" customHeight="1">
      <c r="A64" s="106" t="s">
        <v>752</v>
      </c>
      <c r="B64" s="107" t="s">
        <v>875</v>
      </c>
      <c r="C64" s="107" t="s">
        <v>875</v>
      </c>
      <c r="D64" s="161">
        <f>'App Scores 31'!E62</f>
        <v>1</v>
      </c>
      <c r="E64" s="161">
        <f>'App Scores 31'!F62</f>
        <v>5</v>
      </c>
      <c r="F64" s="98">
        <f>'App Scores 31'!G62</f>
        <v>3</v>
      </c>
      <c r="G64" s="98">
        <f>'App Scores 31'!AD62</f>
        <v>3</v>
      </c>
      <c r="H64" s="98">
        <f>'App Scores 31'!I62</f>
        <v>5</v>
      </c>
      <c r="I64" s="98">
        <f>'App Scores 31'!J62</f>
        <v>1</v>
      </c>
      <c r="J64" s="98">
        <f>'App Scores 31'!K62</f>
        <v>1</v>
      </c>
      <c r="K64" s="100">
        <f t="shared" si="28"/>
        <v>2.0628571428571432</v>
      </c>
      <c r="L64" s="161">
        <f>'App Scores 31'!L62</f>
        <v>1</v>
      </c>
      <c r="M64" s="161">
        <f>'App Scores 31'!M62</f>
        <v>5</v>
      </c>
      <c r="N64" s="161">
        <f>'App Scores 31'!N62</f>
        <v>4</v>
      </c>
      <c r="O64" s="161">
        <f>'App Scores 31'!O62</f>
        <v>3</v>
      </c>
      <c r="P64" s="161">
        <f>'App Scores 31'!P62</f>
        <v>4</v>
      </c>
      <c r="Q64" s="161">
        <f>'App Scores 31'!Q62</f>
        <v>5</v>
      </c>
      <c r="R64" s="101">
        <f t="shared" si="29"/>
        <v>3.4761904761904758</v>
      </c>
      <c r="S64" s="98">
        <f>'App Scores 31'!S62</f>
        <v>4</v>
      </c>
      <c r="T64" s="98">
        <f>'App Scores 31'!T62</f>
        <v>2</v>
      </c>
      <c r="U64" s="98">
        <f>'App Scores 31'!U62</f>
        <v>5</v>
      </c>
      <c r="V64" s="98">
        <f>'App Scores 31'!V62</f>
        <v>1</v>
      </c>
      <c r="W64" s="98">
        <f>'App Scores 31'!Z62</f>
        <v>3</v>
      </c>
      <c r="X64" s="102">
        <f t="shared" si="30"/>
        <v>2.8666666666666667</v>
      </c>
      <c r="Y64" s="98">
        <f>'App Scores 31'!AA62</f>
        <v>2</v>
      </c>
      <c r="Z64" s="98">
        <f>'App Scores 31'!AB62</f>
        <v>2</v>
      </c>
      <c r="AA64" s="98">
        <f>'App Scores 31'!AD62</f>
        <v>3</v>
      </c>
      <c r="AB64" s="98">
        <f>'App Scores 31'!AE62</f>
        <v>5</v>
      </c>
      <c r="AC64" s="103">
        <f t="shared" si="31"/>
        <v>2.7</v>
      </c>
      <c r="AD64" s="98">
        <f>'App Scores 31'!AF62</f>
        <v>4</v>
      </c>
      <c r="AE64" s="98">
        <f>'App Scores 31'!AG62</f>
        <v>5</v>
      </c>
      <c r="AF64" s="98">
        <f>'App Scores 31'!AH62</f>
        <v>5</v>
      </c>
      <c r="AG64" s="98">
        <f>'App Scores 31'!AI62</f>
        <v>5</v>
      </c>
      <c r="AH64" s="98">
        <f>'App Scores 31'!AK62</f>
        <v>5</v>
      </c>
      <c r="AI64" s="98">
        <f>'App Scores 31'!AL62</f>
        <v>5</v>
      </c>
      <c r="AJ64" s="98">
        <f>'App Scores 31'!AM62</f>
        <v>5</v>
      </c>
      <c r="AK64" s="104">
        <f t="shared" si="32"/>
        <v>4.8214285714285712</v>
      </c>
      <c r="AL64" s="105">
        <f t="shared" si="33"/>
        <v>3.1854285714285715</v>
      </c>
    </row>
    <row r="65" spans="1:38" ht="41.25" customHeight="1">
      <c r="A65" s="106" t="s">
        <v>753</v>
      </c>
      <c r="B65" s="107" t="s">
        <v>876</v>
      </c>
      <c r="C65" s="107" t="s">
        <v>876</v>
      </c>
      <c r="D65" s="161">
        <f>'App Scores 31'!E63</f>
        <v>3</v>
      </c>
      <c r="E65" s="161">
        <f>'App Scores 31'!F63</f>
        <v>5</v>
      </c>
      <c r="F65" s="98">
        <f>'App Scores 31'!G63</f>
        <v>3</v>
      </c>
      <c r="G65" s="98">
        <f>'App Scores 31'!AD63</f>
        <v>5</v>
      </c>
      <c r="H65" s="98">
        <f>'App Scores 31'!I63</f>
        <v>5</v>
      </c>
      <c r="I65" s="98">
        <f>'App Scores 31'!J63</f>
        <v>1</v>
      </c>
      <c r="J65" s="98">
        <f>'App Scores 31'!K63</f>
        <v>1</v>
      </c>
      <c r="K65" s="100">
        <f t="shared" si="28"/>
        <v>2.6428571428571428</v>
      </c>
      <c r="L65" s="161">
        <f>'App Scores 31'!L63</f>
        <v>1</v>
      </c>
      <c r="M65" s="161">
        <f>'App Scores 31'!M63</f>
        <v>5</v>
      </c>
      <c r="N65" s="161">
        <f>'App Scores 31'!N63</f>
        <v>4</v>
      </c>
      <c r="O65" s="161">
        <f>'App Scores 31'!O63</f>
        <v>3</v>
      </c>
      <c r="P65" s="161">
        <f>'App Scores 31'!P63</f>
        <v>4</v>
      </c>
      <c r="Q65" s="161">
        <f>'App Scores 31'!Q63</f>
        <v>5</v>
      </c>
      <c r="R65" s="101">
        <f t="shared" si="29"/>
        <v>3.4761904761904758</v>
      </c>
      <c r="S65" s="98">
        <f>'App Scores 31'!S63</f>
        <v>1</v>
      </c>
      <c r="T65" s="98">
        <f>'App Scores 31'!T63</f>
        <v>2</v>
      </c>
      <c r="U65" s="98">
        <f>'App Scores 31'!U63</f>
        <v>5</v>
      </c>
      <c r="V65" s="98">
        <f>'App Scores 31'!V63</f>
        <v>1</v>
      </c>
      <c r="W65" s="98">
        <f>'App Scores 31'!Z63</f>
        <v>2</v>
      </c>
      <c r="X65" s="102">
        <f t="shared" si="30"/>
        <v>2.5333333333333332</v>
      </c>
      <c r="Y65" s="98">
        <f>'App Scores 31'!AA63</f>
        <v>2</v>
      </c>
      <c r="Z65" s="98">
        <f>'App Scores 31'!AB63</f>
        <v>1</v>
      </c>
      <c r="AA65" s="98">
        <f>'App Scores 31'!AD63</f>
        <v>5</v>
      </c>
      <c r="AB65" s="98">
        <f>'App Scores 31'!AE63</f>
        <v>5</v>
      </c>
      <c r="AC65" s="103">
        <f t="shared" si="31"/>
        <v>2.6</v>
      </c>
      <c r="AD65" s="98">
        <f>'App Scores 31'!AF63</f>
        <v>4</v>
      </c>
      <c r="AE65" s="98">
        <f>'App Scores 31'!AG63</f>
        <v>3</v>
      </c>
      <c r="AF65" s="98">
        <f>'App Scores 31'!AH63</f>
        <v>3</v>
      </c>
      <c r="AG65" s="98">
        <f>'App Scores 31'!AI63</f>
        <v>4</v>
      </c>
      <c r="AH65" s="98">
        <f>'App Scores 31'!AK63</f>
        <v>5</v>
      </c>
      <c r="AI65" s="98">
        <f>'App Scores 31'!AL63</f>
        <v>5</v>
      </c>
      <c r="AJ65" s="98">
        <f>'App Scores 31'!AM63</f>
        <v>4</v>
      </c>
      <c r="AK65" s="104">
        <f t="shared" si="32"/>
        <v>3.8214285714285712</v>
      </c>
      <c r="AL65" s="105">
        <f t="shared" si="33"/>
        <v>3.0147619047619045</v>
      </c>
    </row>
    <row r="66" spans="1:38" ht="41.25" customHeight="1">
      <c r="A66" s="106" t="s">
        <v>754</v>
      </c>
      <c r="B66" s="107" t="s">
        <v>877</v>
      </c>
      <c r="C66" s="107" t="s">
        <v>877</v>
      </c>
      <c r="D66" s="161">
        <f>'App Scores 31'!E64</f>
        <v>3</v>
      </c>
      <c r="E66" s="161">
        <f>'App Scores 31'!F64</f>
        <v>5</v>
      </c>
      <c r="F66" s="98">
        <f>'App Scores 31'!G64</f>
        <v>5</v>
      </c>
      <c r="G66" s="98">
        <f>'App Scores 31'!AD64</f>
        <v>3</v>
      </c>
      <c r="H66" s="98">
        <f>'App Scores 31'!I64</f>
        <v>5</v>
      </c>
      <c r="I66" s="98">
        <f>'App Scores 31'!J64</f>
        <v>3</v>
      </c>
      <c r="J66" s="98">
        <f>'App Scores 31'!K64</f>
        <v>4</v>
      </c>
      <c r="K66" s="100">
        <f t="shared" si="28"/>
        <v>3.705714285714286</v>
      </c>
      <c r="L66" s="161">
        <f>'App Scores 31'!L64</f>
        <v>5</v>
      </c>
      <c r="M66" s="161">
        <f>'App Scores 31'!M64</f>
        <v>5</v>
      </c>
      <c r="N66" s="161">
        <f>'App Scores 31'!N64</f>
        <v>2</v>
      </c>
      <c r="O66" s="161">
        <f>'App Scores 31'!O64</f>
        <v>4</v>
      </c>
      <c r="P66" s="161">
        <f>'App Scores 31'!P64</f>
        <v>4</v>
      </c>
      <c r="Q66" s="161">
        <f>'App Scores 31'!Q64</f>
        <v>5</v>
      </c>
      <c r="R66" s="101">
        <f t="shared" si="29"/>
        <v>4.1904761904761898</v>
      </c>
      <c r="S66" s="98">
        <f>'App Scores 31'!S64</f>
        <v>3</v>
      </c>
      <c r="T66" s="98">
        <f>'App Scores 31'!T64</f>
        <v>1</v>
      </c>
      <c r="U66" s="98">
        <f>'App Scores 31'!U64</f>
        <v>1</v>
      </c>
      <c r="V66" s="98">
        <f>'App Scores 31'!V64</f>
        <v>1</v>
      </c>
      <c r="W66" s="98">
        <f>'App Scores 31'!Z64</f>
        <v>3</v>
      </c>
      <c r="X66" s="102">
        <f t="shared" si="30"/>
        <v>1.4</v>
      </c>
      <c r="Y66" s="98">
        <f>'App Scores 31'!AA64</f>
        <v>2</v>
      </c>
      <c r="Z66" s="98">
        <f>'App Scores 31'!AB64</f>
        <v>2</v>
      </c>
      <c r="AA66" s="98">
        <f>'App Scores 31'!AD64</f>
        <v>3</v>
      </c>
      <c r="AB66" s="98">
        <f>'App Scores 31'!AE64</f>
        <v>5</v>
      </c>
      <c r="AC66" s="103">
        <f t="shared" si="31"/>
        <v>2.7</v>
      </c>
      <c r="AD66" s="98">
        <f>'App Scores 31'!AF64</f>
        <v>4</v>
      </c>
      <c r="AE66" s="98">
        <f>'App Scores 31'!AG64</f>
        <v>3</v>
      </c>
      <c r="AF66" s="98">
        <f>'App Scores 31'!AH64</f>
        <v>5</v>
      </c>
      <c r="AG66" s="98">
        <f>'App Scores 31'!AI64</f>
        <v>5</v>
      </c>
      <c r="AH66" s="98">
        <f>'App Scores 31'!AK64</f>
        <v>5</v>
      </c>
      <c r="AI66" s="98">
        <f>'App Scores 31'!AL64</f>
        <v>5</v>
      </c>
      <c r="AJ66" s="98">
        <f>'App Scores 31'!AM64</f>
        <v>5</v>
      </c>
      <c r="AK66" s="104">
        <f t="shared" si="32"/>
        <v>4.5357142857142856</v>
      </c>
      <c r="AL66" s="105">
        <f t="shared" si="33"/>
        <v>3.3063809523809526</v>
      </c>
    </row>
    <row r="67" spans="1:38" ht="41.25" customHeight="1">
      <c r="A67" s="106" t="s">
        <v>755</v>
      </c>
      <c r="B67" s="107" t="s">
        <v>878</v>
      </c>
      <c r="C67" s="107" t="s">
        <v>878</v>
      </c>
      <c r="D67" s="161">
        <f>'App Scores 31'!E65</f>
        <v>3</v>
      </c>
      <c r="E67" s="161">
        <f>'App Scores 31'!F65</f>
        <v>5</v>
      </c>
      <c r="F67" s="98">
        <f>'App Scores 31'!G65</f>
        <v>4</v>
      </c>
      <c r="G67" s="98">
        <f>'App Scores 31'!AD65</f>
        <v>5</v>
      </c>
      <c r="H67" s="98">
        <f>'App Scores 31'!I65</f>
        <v>5</v>
      </c>
      <c r="I67" s="98">
        <f>'App Scores 31'!J65</f>
        <v>1</v>
      </c>
      <c r="J67" s="98">
        <f>'App Scores 31'!K65</f>
        <v>1</v>
      </c>
      <c r="K67" s="100">
        <f t="shared" si="28"/>
        <v>2.7828571428571429</v>
      </c>
      <c r="L67" s="161">
        <f>'App Scores 31'!L65</f>
        <v>4</v>
      </c>
      <c r="M67" s="161">
        <f>'App Scores 31'!M65</f>
        <v>5</v>
      </c>
      <c r="N67" s="161">
        <f>'App Scores 31'!N65</f>
        <v>1</v>
      </c>
      <c r="O67" s="161">
        <f>'App Scores 31'!O65</f>
        <v>5</v>
      </c>
      <c r="P67" s="161">
        <f>'App Scores 31'!P65</f>
        <v>5</v>
      </c>
      <c r="Q67" s="161">
        <f>'App Scores 31'!Q65</f>
        <v>5</v>
      </c>
      <c r="R67" s="101">
        <f t="shared" si="29"/>
        <v>4</v>
      </c>
      <c r="S67" s="98">
        <f>'App Scores 31'!S65</f>
        <v>5</v>
      </c>
      <c r="T67" s="98">
        <f>'App Scores 31'!T65</f>
        <v>2</v>
      </c>
      <c r="U67" s="98">
        <f>'App Scores 31'!U65</f>
        <v>2</v>
      </c>
      <c r="V67" s="98">
        <f>'App Scores 31'!V65</f>
        <v>3</v>
      </c>
      <c r="W67" s="98">
        <f>'App Scores 31'!Z65</f>
        <v>2</v>
      </c>
      <c r="X67" s="102">
        <f t="shared" si="30"/>
        <v>2.4</v>
      </c>
      <c r="Y67" s="98">
        <f>'App Scores 31'!AA65</f>
        <v>2</v>
      </c>
      <c r="Z67" s="98">
        <f>'App Scores 31'!AB65</f>
        <v>1</v>
      </c>
      <c r="AA67" s="98">
        <f>'App Scores 31'!AD65</f>
        <v>5</v>
      </c>
      <c r="AB67" s="98">
        <f>'App Scores 31'!AE65</f>
        <v>5</v>
      </c>
      <c r="AC67" s="103">
        <f t="shared" si="31"/>
        <v>2.6</v>
      </c>
      <c r="AD67" s="98">
        <f>'App Scores 31'!AF65</f>
        <v>4</v>
      </c>
      <c r="AE67" s="98">
        <f>'App Scores 31'!AG65</f>
        <v>3</v>
      </c>
      <c r="AF67" s="98">
        <f>'App Scores 31'!AH65</f>
        <v>3</v>
      </c>
      <c r="AG67" s="98">
        <f>'App Scores 31'!AI65</f>
        <v>4</v>
      </c>
      <c r="AH67" s="98">
        <f>'App Scores 31'!AK65</f>
        <v>4</v>
      </c>
      <c r="AI67" s="98">
        <f>'App Scores 31'!AL65</f>
        <v>4</v>
      </c>
      <c r="AJ67" s="98">
        <f>'App Scores 31'!AM65</f>
        <v>4</v>
      </c>
      <c r="AK67" s="104">
        <f t="shared" si="32"/>
        <v>3.6428571428571423</v>
      </c>
      <c r="AL67" s="105">
        <f t="shared" si="33"/>
        <v>3.085142857142857</v>
      </c>
    </row>
    <row r="68" spans="1:38" ht="41.25" customHeight="1">
      <c r="A68" s="106" t="s">
        <v>756</v>
      </c>
      <c r="B68" s="107" t="s">
        <v>879</v>
      </c>
      <c r="C68" s="107" t="s">
        <v>879</v>
      </c>
      <c r="D68" s="161">
        <f>'App Scores 31'!E66</f>
        <v>3</v>
      </c>
      <c r="E68" s="161">
        <f>'App Scores 31'!F66</f>
        <v>5</v>
      </c>
      <c r="F68" s="98">
        <f>'App Scores 31'!G66</f>
        <v>5</v>
      </c>
      <c r="G68" s="98">
        <f>'App Scores 31'!AD66</f>
        <v>3</v>
      </c>
      <c r="H68" s="98">
        <f>'App Scores 31'!I66</f>
        <v>5</v>
      </c>
      <c r="I68" s="98">
        <f>'App Scores 31'!J66</f>
        <v>3</v>
      </c>
      <c r="J68" s="98">
        <f>'App Scores 31'!K66</f>
        <v>4</v>
      </c>
      <c r="K68" s="100">
        <f t="shared" si="28"/>
        <v>3.705714285714286</v>
      </c>
      <c r="L68" s="161">
        <f>'App Scores 31'!L66</f>
        <v>5</v>
      </c>
      <c r="M68" s="161">
        <f>'App Scores 31'!M66</f>
        <v>5</v>
      </c>
      <c r="N68" s="161">
        <f>'App Scores 31'!N66</f>
        <v>5</v>
      </c>
      <c r="O68" s="161">
        <f>'App Scores 31'!O66</f>
        <v>4</v>
      </c>
      <c r="P68" s="161">
        <f>'App Scores 31'!P66</f>
        <v>4</v>
      </c>
      <c r="Q68" s="161">
        <f>'App Scores 31'!Q66</f>
        <v>5</v>
      </c>
      <c r="R68" s="101">
        <f t="shared" si="29"/>
        <v>4.7619047619047619</v>
      </c>
      <c r="S68" s="98">
        <f>'App Scores 31'!S66</f>
        <v>3</v>
      </c>
      <c r="T68" s="98">
        <f>'App Scores 31'!T66</f>
        <v>1</v>
      </c>
      <c r="U68" s="98">
        <f>'App Scores 31'!U66</f>
        <v>1</v>
      </c>
      <c r="V68" s="98">
        <f>'App Scores 31'!V66</f>
        <v>1</v>
      </c>
      <c r="W68" s="98">
        <f>'App Scores 31'!Z66</f>
        <v>3</v>
      </c>
      <c r="X68" s="102">
        <f t="shared" si="30"/>
        <v>1.4</v>
      </c>
      <c r="Y68" s="98">
        <f>'App Scores 31'!AA66</f>
        <v>2</v>
      </c>
      <c r="Z68" s="98">
        <f>'App Scores 31'!AB66</f>
        <v>2</v>
      </c>
      <c r="AA68" s="98">
        <f>'App Scores 31'!AD66</f>
        <v>3</v>
      </c>
      <c r="AB68" s="98">
        <f>'App Scores 31'!AE66</f>
        <v>5</v>
      </c>
      <c r="AC68" s="103">
        <f t="shared" si="31"/>
        <v>2.7</v>
      </c>
      <c r="AD68" s="98">
        <f>'App Scores 31'!AF66</f>
        <v>4</v>
      </c>
      <c r="AE68" s="98">
        <f>'App Scores 31'!AG66</f>
        <v>3</v>
      </c>
      <c r="AF68" s="98">
        <f>'App Scores 31'!AH66</f>
        <v>5</v>
      </c>
      <c r="AG68" s="98">
        <f>'App Scores 31'!AI66</f>
        <v>5</v>
      </c>
      <c r="AH68" s="98">
        <f>'App Scores 31'!AK66</f>
        <v>5</v>
      </c>
      <c r="AI68" s="98">
        <f>'App Scores 31'!AL66</f>
        <v>5</v>
      </c>
      <c r="AJ68" s="98">
        <f>'App Scores 31'!AM66</f>
        <v>5</v>
      </c>
      <c r="AK68" s="104">
        <f t="shared" si="32"/>
        <v>4.5357142857142856</v>
      </c>
      <c r="AL68" s="105">
        <f t="shared" si="33"/>
        <v>3.420666666666667</v>
      </c>
    </row>
    <row r="69" spans="1:38" ht="41.25" customHeight="1">
      <c r="A69" s="106" t="s">
        <v>757</v>
      </c>
      <c r="B69" s="107" t="s">
        <v>880</v>
      </c>
      <c r="C69" s="107" t="s">
        <v>880</v>
      </c>
      <c r="D69" s="161">
        <f>'App Scores 31'!E67</f>
        <v>3</v>
      </c>
      <c r="E69" s="161">
        <f>'App Scores 31'!F67</f>
        <v>5</v>
      </c>
      <c r="F69" s="98">
        <f>'App Scores 31'!G67</f>
        <v>5</v>
      </c>
      <c r="G69" s="98">
        <f>'App Scores 31'!AD67</f>
        <v>3</v>
      </c>
      <c r="H69" s="98">
        <f>'App Scores 31'!I67</f>
        <v>5</v>
      </c>
      <c r="I69" s="98">
        <f>'App Scores 31'!J67</f>
        <v>2</v>
      </c>
      <c r="J69" s="98">
        <f>'App Scores 31'!K67</f>
        <v>4</v>
      </c>
      <c r="K69" s="100">
        <f t="shared" si="28"/>
        <v>3.455714285714286</v>
      </c>
      <c r="L69" s="161">
        <f>'App Scores 31'!L67</f>
        <v>5</v>
      </c>
      <c r="M69" s="161">
        <f>'App Scores 31'!M67</f>
        <v>3</v>
      </c>
      <c r="N69" s="161">
        <f>'App Scores 31'!N67</f>
        <v>4</v>
      </c>
      <c r="O69" s="161">
        <f>'App Scores 31'!O67</f>
        <v>4</v>
      </c>
      <c r="P69" s="161">
        <f>'App Scores 31'!P67</f>
        <v>5</v>
      </c>
      <c r="Q69" s="161">
        <f>'App Scores 31'!Q67</f>
        <v>5</v>
      </c>
      <c r="R69" s="101">
        <f t="shared" si="29"/>
        <v>4.0952380952380949</v>
      </c>
      <c r="S69" s="98">
        <f>'App Scores 31'!S67</f>
        <v>3</v>
      </c>
      <c r="T69" s="98">
        <f>'App Scores 31'!T67</f>
        <v>1</v>
      </c>
      <c r="U69" s="98">
        <f>'App Scores 31'!U67</f>
        <v>1</v>
      </c>
      <c r="V69" s="98">
        <f>'App Scores 31'!V67</f>
        <v>1</v>
      </c>
      <c r="W69" s="98">
        <f>'App Scores 31'!Z67</f>
        <v>1</v>
      </c>
      <c r="X69" s="102">
        <f t="shared" si="30"/>
        <v>1.1333333333333333</v>
      </c>
      <c r="Y69" s="98">
        <f>'App Scores 31'!AA67</f>
        <v>4</v>
      </c>
      <c r="Z69" s="98">
        <f>'App Scores 31'!AB67</f>
        <v>1</v>
      </c>
      <c r="AA69" s="98">
        <f>'App Scores 31'!AD67</f>
        <v>3</v>
      </c>
      <c r="AB69" s="98">
        <f>'App Scores 31'!AE67</f>
        <v>5</v>
      </c>
      <c r="AC69" s="103">
        <f t="shared" si="31"/>
        <v>3.2</v>
      </c>
      <c r="AD69" s="98">
        <f>'App Scores 31'!AF67</f>
        <v>4</v>
      </c>
      <c r="AE69" s="98">
        <f>'App Scores 31'!AG67</f>
        <v>5</v>
      </c>
      <c r="AF69" s="98">
        <f>'App Scores 31'!AH67</f>
        <v>5</v>
      </c>
      <c r="AG69" s="98">
        <f>'App Scores 31'!AI67</f>
        <v>4</v>
      </c>
      <c r="AH69" s="98">
        <f>'App Scores 31'!AK67</f>
        <v>5</v>
      </c>
      <c r="AI69" s="98">
        <f>'App Scores 31'!AL67</f>
        <v>5</v>
      </c>
      <c r="AJ69" s="98">
        <f>'App Scores 31'!AM67</f>
        <v>5</v>
      </c>
      <c r="AK69" s="104">
        <f t="shared" si="32"/>
        <v>4.5714285714285712</v>
      </c>
      <c r="AL69" s="105">
        <f t="shared" si="33"/>
        <v>3.2911428571428574</v>
      </c>
    </row>
    <row r="70" spans="1:38" ht="41.25" customHeight="1">
      <c r="A70" s="106" t="s">
        <v>758</v>
      </c>
      <c r="B70" s="107" t="s">
        <v>889</v>
      </c>
      <c r="C70" s="107" t="s">
        <v>889</v>
      </c>
      <c r="D70" s="161">
        <f>'App Scores 31'!E68</f>
        <v>3</v>
      </c>
      <c r="E70" s="161">
        <f>'App Scores 31'!F68</f>
        <v>5</v>
      </c>
      <c r="F70" s="98">
        <f>'App Scores 31'!G68</f>
        <v>4</v>
      </c>
      <c r="G70" s="98">
        <f>'App Scores 31'!AD68</f>
        <v>5</v>
      </c>
      <c r="H70" s="98">
        <f>'App Scores 31'!I68</f>
        <v>5</v>
      </c>
      <c r="I70" s="98">
        <f>'App Scores 31'!J68</f>
        <v>4</v>
      </c>
      <c r="J70" s="98">
        <f>'App Scores 31'!K68</f>
        <v>3</v>
      </c>
      <c r="K70" s="100">
        <f t="shared" ref="K70" si="34">SUMPRODUCT($D$5:$J$5,D70:J70)</f>
        <v>3.9614285714285713</v>
      </c>
      <c r="L70" s="161">
        <f>'App Scores 31'!L68</f>
        <v>5</v>
      </c>
      <c r="M70" s="161">
        <f>'App Scores 31'!M68</f>
        <v>3</v>
      </c>
      <c r="N70" s="161">
        <f>'App Scores 31'!N68</f>
        <v>4</v>
      </c>
      <c r="O70" s="161">
        <f>'App Scores 31'!O68</f>
        <v>4</v>
      </c>
      <c r="P70" s="161">
        <f>'App Scores 31'!P68</f>
        <v>4</v>
      </c>
      <c r="Q70" s="161">
        <f>'App Scores 31'!Q68</f>
        <v>5</v>
      </c>
      <c r="R70" s="101">
        <f t="shared" ref="R70" si="35">SUMPRODUCT($L$5:$Q$5,L70:Q70)</f>
        <v>3.9999999999999996</v>
      </c>
      <c r="S70" s="98">
        <f>'App Scores 31'!S68</f>
        <v>4</v>
      </c>
      <c r="T70" s="98">
        <f>'App Scores 31'!T68</f>
        <v>1</v>
      </c>
      <c r="U70" s="98">
        <f>'App Scores 31'!U68</f>
        <v>1</v>
      </c>
      <c r="V70" s="98">
        <f>'App Scores 31'!V68</f>
        <v>4</v>
      </c>
      <c r="W70" s="98">
        <f>'App Scores 31'!Z68</f>
        <v>1</v>
      </c>
      <c r="X70" s="102">
        <f t="shared" ref="X70" si="36">SUMPRODUCT($S$5:$W$5,S70:W70)</f>
        <v>1.8000000000000003</v>
      </c>
      <c r="Y70" s="98">
        <f>'App Scores 31'!AA68</f>
        <v>4</v>
      </c>
      <c r="Z70" s="98">
        <f>'App Scores 31'!AB68</f>
        <v>1</v>
      </c>
      <c r="AA70" s="98">
        <f>'App Scores 31'!AD68</f>
        <v>5</v>
      </c>
      <c r="AB70" s="98">
        <f>'App Scores 31'!AE68</f>
        <v>5</v>
      </c>
      <c r="AC70" s="103">
        <f t="shared" ref="AC70" si="37">SUMPRODUCT($Y$5:$AB$5,Y70:AB70)</f>
        <v>3.4000000000000004</v>
      </c>
      <c r="AD70" s="98">
        <f>'App Scores 31'!AF68</f>
        <v>3</v>
      </c>
      <c r="AE70" s="98">
        <f>'App Scores 31'!AG68</f>
        <v>5</v>
      </c>
      <c r="AF70" s="98">
        <f>'App Scores 31'!AH68</f>
        <v>4</v>
      </c>
      <c r="AG70" s="98">
        <f>'App Scores 31'!AI68</f>
        <v>1</v>
      </c>
      <c r="AH70" s="98">
        <f>'App Scores 31'!AK68</f>
        <v>4</v>
      </c>
      <c r="AI70" s="98">
        <f>'App Scores 31'!AL68</f>
        <v>5</v>
      </c>
      <c r="AJ70" s="98">
        <f>'App Scores 31'!AM68</f>
        <v>5</v>
      </c>
      <c r="AK70" s="104">
        <f t="shared" ref="AK70" si="38">SUMPRODUCT($AD$5:$AJ$5,AD70:AJ70)</f>
        <v>3.3214285714285707</v>
      </c>
      <c r="AL70" s="105">
        <f t="shared" ref="AL70" si="39">AVERAGE(AK70,AC70,X70,R70,K70)</f>
        <v>3.2965714285714283</v>
      </c>
    </row>
    <row r="71" spans="1:38" ht="41.25" customHeight="1">
      <c r="A71" s="106" t="s">
        <v>759</v>
      </c>
      <c r="B71" s="107" t="s">
        <v>892</v>
      </c>
      <c r="C71" s="107" t="s">
        <v>892</v>
      </c>
      <c r="D71" s="161">
        <f>'App Scores 31'!E69</f>
        <v>3</v>
      </c>
      <c r="E71" s="161">
        <f>'App Scores 31'!F69</f>
        <v>3</v>
      </c>
      <c r="F71" s="98">
        <f>'App Scores 31'!G69</f>
        <v>5</v>
      </c>
      <c r="G71" s="98">
        <f>'App Scores 31'!AD69</f>
        <v>1</v>
      </c>
      <c r="H71" s="98">
        <f>'App Scores 31'!I69</f>
        <v>5</v>
      </c>
      <c r="I71" s="98">
        <f>'App Scores 31'!J69</f>
        <v>4</v>
      </c>
      <c r="J71" s="98">
        <f>'App Scores 31'!K69</f>
        <v>5</v>
      </c>
      <c r="K71" s="100">
        <f t="shared" ref="K71:K74" si="40">SUMPRODUCT($D$5:$J$5,D71:J71)</f>
        <v>3.67</v>
      </c>
      <c r="L71" s="161">
        <f>'App Scores 31'!L69</f>
        <v>1</v>
      </c>
      <c r="M71" s="161">
        <f>'App Scores 31'!M69</f>
        <v>5</v>
      </c>
      <c r="N71" s="161">
        <f>'App Scores 31'!N69</f>
        <v>3</v>
      </c>
      <c r="O71" s="161">
        <f>'App Scores 31'!O69</f>
        <v>3</v>
      </c>
      <c r="P71" s="161">
        <f>'App Scores 31'!P69</f>
        <v>5</v>
      </c>
      <c r="Q71" s="161">
        <f>'App Scores 31'!Q69</f>
        <v>5</v>
      </c>
      <c r="R71" s="101">
        <f t="shared" ref="R71:R74" si="41">SUMPRODUCT($L$5:$Q$5,L71:Q71)</f>
        <v>3.3809523809523809</v>
      </c>
      <c r="S71" s="98">
        <f>'App Scores 31'!S69</f>
        <v>3</v>
      </c>
      <c r="T71" s="98">
        <f>'App Scores 31'!T69</f>
        <v>1</v>
      </c>
      <c r="U71" s="98">
        <f>'App Scores 31'!U69</f>
        <v>1</v>
      </c>
      <c r="V71" s="98">
        <f>'App Scores 31'!V69</f>
        <v>2</v>
      </c>
      <c r="W71" s="98">
        <f>'App Scores 31'!Z69</f>
        <v>1</v>
      </c>
      <c r="X71" s="102">
        <f t="shared" ref="X71:X74" si="42">SUMPRODUCT($S$5:$W$5,S71:W71)</f>
        <v>1.3333333333333335</v>
      </c>
      <c r="Y71" s="98">
        <f>'App Scores 31'!AA69</f>
        <v>1</v>
      </c>
      <c r="Z71" s="98">
        <f>'App Scores 31'!AB69</f>
        <v>1</v>
      </c>
      <c r="AA71" s="98">
        <f>'App Scores 31'!AD69</f>
        <v>1</v>
      </c>
      <c r="AB71" s="98">
        <f>'App Scores 31'!AE69</f>
        <v>3</v>
      </c>
      <c r="AC71" s="103">
        <f t="shared" ref="AC71:AC74" si="43">SUMPRODUCT($Y$5:$AB$5,Y71:AB71)</f>
        <v>1.4</v>
      </c>
      <c r="AD71" s="98">
        <f>'App Scores 31'!AF69</f>
        <v>5</v>
      </c>
      <c r="AE71" s="98">
        <f>'App Scores 31'!AG69</f>
        <v>3</v>
      </c>
      <c r="AF71" s="98">
        <f>'App Scores 31'!AH69</f>
        <v>4</v>
      </c>
      <c r="AG71" s="98">
        <f>'App Scores 31'!AI69</f>
        <v>2</v>
      </c>
      <c r="AH71" s="98">
        <f>'App Scores 31'!AK69</f>
        <v>5</v>
      </c>
      <c r="AI71" s="98">
        <f>'App Scores 31'!AL69</f>
        <v>4</v>
      </c>
      <c r="AJ71" s="98">
        <f>'App Scores 31'!AM69</f>
        <v>5</v>
      </c>
      <c r="AK71" s="104">
        <f t="shared" ref="AK71:AK74" si="44">SUMPRODUCT($AD$5:$AJ$5,AD71:AJ71)</f>
        <v>3.6785714285714279</v>
      </c>
      <c r="AL71" s="105">
        <f t="shared" ref="AL71:AL74" si="45">AVERAGE(AK71,AC71,X71,R71,K71)</f>
        <v>2.6925714285714286</v>
      </c>
    </row>
    <row r="72" spans="1:38" ht="41.25" customHeight="1">
      <c r="A72" s="106" t="s">
        <v>760</v>
      </c>
      <c r="B72" s="107" t="s">
        <v>902</v>
      </c>
      <c r="C72" s="107" t="s">
        <v>902</v>
      </c>
      <c r="D72" s="161">
        <f>'App Scores 31'!E70</f>
        <v>3</v>
      </c>
      <c r="E72" s="161">
        <f>'App Scores 31'!F70</f>
        <v>3</v>
      </c>
      <c r="F72" s="98">
        <f>'App Scores 31'!G70</f>
        <v>5</v>
      </c>
      <c r="G72" s="98">
        <f>'App Scores 31'!AD70</f>
        <v>5</v>
      </c>
      <c r="H72" s="98">
        <f>'App Scores 31'!I70</f>
        <v>5</v>
      </c>
      <c r="I72" s="98">
        <f>'App Scores 31'!J70</f>
        <v>3</v>
      </c>
      <c r="J72" s="98">
        <f>'App Scores 31'!K70</f>
        <v>3</v>
      </c>
      <c r="K72" s="100">
        <f t="shared" ref="K72" si="46">SUMPRODUCT($D$5:$J$5,D72:J72)</f>
        <v>3.7114285714285713</v>
      </c>
      <c r="L72" s="161">
        <f>'App Scores 31'!L70</f>
        <v>1</v>
      </c>
      <c r="M72" s="161">
        <f>'App Scores 31'!M70</f>
        <v>5</v>
      </c>
      <c r="N72" s="161">
        <f>'App Scores 31'!N70</f>
        <v>4</v>
      </c>
      <c r="O72" s="161">
        <f>'App Scores 31'!O70</f>
        <v>3</v>
      </c>
      <c r="P72" s="161">
        <f>'App Scores 31'!P70</f>
        <v>3</v>
      </c>
      <c r="Q72" s="161">
        <f>'App Scores 31'!Q70</f>
        <v>5</v>
      </c>
      <c r="R72" s="101">
        <f t="shared" ref="R72" si="47">SUMPRODUCT($L$5:$Q$5,L72:Q72)</f>
        <v>3.3809523809523805</v>
      </c>
      <c r="S72" s="98">
        <f>'App Scores 31'!S70</f>
        <v>4</v>
      </c>
      <c r="T72" s="98">
        <f>'App Scores 31'!T70</f>
        <v>1</v>
      </c>
      <c r="U72" s="98">
        <f>'App Scores 31'!U70</f>
        <v>1</v>
      </c>
      <c r="V72" s="98">
        <f>'App Scores 31'!V70</f>
        <v>2</v>
      </c>
      <c r="W72" s="98">
        <f>'App Scores 31'!Z70</f>
        <v>1</v>
      </c>
      <c r="X72" s="102">
        <f t="shared" ref="X72" si="48">SUMPRODUCT($S$5:$W$5,S72:W72)</f>
        <v>1.4000000000000001</v>
      </c>
      <c r="Y72" s="98">
        <f>'App Scores 31'!AA70</f>
        <v>2</v>
      </c>
      <c r="Z72" s="98">
        <f>'App Scores 31'!AB70</f>
        <v>1</v>
      </c>
      <c r="AA72" s="98">
        <f>'App Scores 31'!AD70</f>
        <v>5</v>
      </c>
      <c r="AB72" s="98">
        <f>'App Scores 31'!AE70</f>
        <v>2</v>
      </c>
      <c r="AC72" s="103">
        <f t="shared" ref="AC72" si="49">SUMPRODUCT($Y$5:$AB$5,Y72:AB72)</f>
        <v>2</v>
      </c>
      <c r="AD72" s="98">
        <f>'App Scores 31'!AF70</f>
        <v>4</v>
      </c>
      <c r="AE72" s="98">
        <f>'App Scores 31'!AG70</f>
        <v>5</v>
      </c>
      <c r="AF72" s="98">
        <f>'App Scores 31'!AH70</f>
        <v>4</v>
      </c>
      <c r="AG72" s="98">
        <f>'App Scores 31'!AI70</f>
        <v>2</v>
      </c>
      <c r="AH72" s="98">
        <f>'App Scores 31'!AK70</f>
        <v>5</v>
      </c>
      <c r="AI72" s="98">
        <f>'App Scores 31'!AL70</f>
        <v>5</v>
      </c>
      <c r="AJ72" s="98">
        <f>'App Scores 31'!AM70</f>
        <v>5</v>
      </c>
      <c r="AK72" s="104">
        <f t="shared" ref="AK72" si="50">SUMPRODUCT($AD$5:$AJ$5,AD72:AJ72)</f>
        <v>3.8571428571428568</v>
      </c>
      <c r="AL72" s="105">
        <f t="shared" ref="AL72" si="51">AVERAGE(AK72,AC72,X72,R72,K72)</f>
        <v>2.869904761904762</v>
      </c>
    </row>
    <row r="73" spans="1:38" ht="41.25" customHeight="1">
      <c r="A73" s="106" t="s">
        <v>761</v>
      </c>
      <c r="B73" s="107" t="s">
        <v>894</v>
      </c>
      <c r="C73" s="107" t="s">
        <v>894</v>
      </c>
      <c r="D73" s="161">
        <f>'App Scores 31'!E71</f>
        <v>3</v>
      </c>
      <c r="E73" s="161">
        <f>'App Scores 31'!F71</f>
        <v>5</v>
      </c>
      <c r="F73" s="98">
        <f>'App Scores 31'!G71</f>
        <v>5</v>
      </c>
      <c r="G73" s="98">
        <f>'App Scores 31'!AD71</f>
        <v>5</v>
      </c>
      <c r="H73" s="98">
        <f>'App Scores 31'!I71</f>
        <v>3</v>
      </c>
      <c r="I73" s="98">
        <f>'App Scores 31'!J71</f>
        <v>1</v>
      </c>
      <c r="J73" s="98">
        <f>'App Scores 31'!K71</f>
        <v>1</v>
      </c>
      <c r="K73" s="100">
        <f t="shared" si="40"/>
        <v>2.8514285714285719</v>
      </c>
      <c r="L73" s="161">
        <f>'App Scores 31'!L71</f>
        <v>1</v>
      </c>
      <c r="M73" s="161">
        <f>'App Scores 31'!M71</f>
        <v>5</v>
      </c>
      <c r="N73" s="161">
        <f>'App Scores 31'!N71</f>
        <v>4</v>
      </c>
      <c r="O73" s="161">
        <f>'App Scores 31'!O71</f>
        <v>3</v>
      </c>
      <c r="P73" s="161">
        <f>'App Scores 31'!P71</f>
        <v>3</v>
      </c>
      <c r="Q73" s="161">
        <f>'App Scores 31'!Q71</f>
        <v>5</v>
      </c>
      <c r="R73" s="101">
        <f t="shared" si="41"/>
        <v>3.3809523809523805</v>
      </c>
      <c r="S73" s="98">
        <f>'App Scores 31'!S71</f>
        <v>3</v>
      </c>
      <c r="T73" s="98">
        <f>'App Scores 31'!T71</f>
        <v>1</v>
      </c>
      <c r="U73" s="98">
        <f>'App Scores 31'!U71</f>
        <v>5</v>
      </c>
      <c r="V73" s="98">
        <f>'App Scores 31'!V71</f>
        <v>5</v>
      </c>
      <c r="W73" s="98">
        <f>'App Scores 31'!Z71</f>
        <v>1</v>
      </c>
      <c r="X73" s="102">
        <f t="shared" si="42"/>
        <v>3.0000000000000004</v>
      </c>
      <c r="Y73" s="98">
        <f>'App Scores 31'!AA71</f>
        <v>2</v>
      </c>
      <c r="Z73" s="98">
        <f>'App Scores 31'!AB71</f>
        <v>1</v>
      </c>
      <c r="AA73" s="98">
        <f>'App Scores 31'!AD71</f>
        <v>5</v>
      </c>
      <c r="AB73" s="98">
        <f>'App Scores 31'!AE71</f>
        <v>4</v>
      </c>
      <c r="AC73" s="103">
        <f t="shared" si="43"/>
        <v>2.4000000000000004</v>
      </c>
      <c r="AD73" s="98">
        <f>'App Scores 31'!AF71</f>
        <v>5</v>
      </c>
      <c r="AE73" s="98">
        <f>'App Scores 31'!AG71</f>
        <v>3</v>
      </c>
      <c r="AF73" s="98">
        <f>'App Scores 31'!AH71</f>
        <v>5</v>
      </c>
      <c r="AG73" s="98">
        <f>'App Scores 31'!AI71</f>
        <v>1</v>
      </c>
      <c r="AH73" s="98">
        <f>'App Scores 31'!AK71</f>
        <v>5</v>
      </c>
      <c r="AI73" s="98">
        <f>'App Scores 31'!AL71</f>
        <v>5</v>
      </c>
      <c r="AJ73" s="98">
        <f>'App Scores 31'!AM71</f>
        <v>5</v>
      </c>
      <c r="AK73" s="104">
        <f t="shared" si="44"/>
        <v>3.714285714285714</v>
      </c>
      <c r="AL73" s="105">
        <f t="shared" si="45"/>
        <v>3.0693333333333332</v>
      </c>
    </row>
    <row r="74" spans="1:38" ht="41.25" customHeight="1">
      <c r="A74" s="106" t="s">
        <v>762</v>
      </c>
      <c r="B74" s="107" t="s">
        <v>895</v>
      </c>
      <c r="C74" s="107" t="s">
        <v>895</v>
      </c>
      <c r="D74" s="161">
        <f>'App Scores 31'!E72</f>
        <v>3</v>
      </c>
      <c r="E74" s="161">
        <f>'App Scores 31'!F72</f>
        <v>5</v>
      </c>
      <c r="F74" s="98">
        <f>'App Scores 31'!G72</f>
        <v>5</v>
      </c>
      <c r="G74" s="98">
        <f>'App Scores 31'!AD72</f>
        <v>1</v>
      </c>
      <c r="H74" s="98">
        <f>'App Scores 31'!I72</f>
        <v>5</v>
      </c>
      <c r="I74" s="98">
        <f>'App Scores 31'!J72</f>
        <v>1</v>
      </c>
      <c r="J74" s="98">
        <f>'App Scores 31'!K72</f>
        <v>1</v>
      </c>
      <c r="K74" s="100">
        <f t="shared" si="40"/>
        <v>2.2028571428571428</v>
      </c>
      <c r="L74" s="161">
        <f>'App Scores 31'!L72</f>
        <v>1</v>
      </c>
      <c r="M74" s="161">
        <f>'App Scores 31'!M72</f>
        <v>5</v>
      </c>
      <c r="N74" s="161">
        <f>'App Scores 31'!N72</f>
        <v>4</v>
      </c>
      <c r="O74" s="161">
        <f>'App Scores 31'!O72</f>
        <v>4</v>
      </c>
      <c r="P74" s="161">
        <f>'App Scores 31'!P72</f>
        <v>4</v>
      </c>
      <c r="Q74" s="161">
        <f>'App Scores 31'!Q72</f>
        <v>5</v>
      </c>
      <c r="R74" s="101">
        <f t="shared" si="41"/>
        <v>3.6190476190476191</v>
      </c>
      <c r="S74" s="98">
        <f>'App Scores 31'!S72</f>
        <v>4</v>
      </c>
      <c r="T74" s="98">
        <f>'App Scores 31'!T72</f>
        <v>1</v>
      </c>
      <c r="U74" s="98">
        <f>'App Scores 31'!U72</f>
        <v>5</v>
      </c>
      <c r="V74" s="98">
        <f>'App Scores 31'!V72</f>
        <v>5</v>
      </c>
      <c r="W74" s="98">
        <f>'App Scores 31'!Z72</f>
        <v>2</v>
      </c>
      <c r="X74" s="102">
        <f t="shared" si="42"/>
        <v>3.2</v>
      </c>
      <c r="Y74" s="98">
        <f>'App Scores 31'!AA72</f>
        <v>2</v>
      </c>
      <c r="Z74" s="98">
        <f>'App Scores 31'!AB72</f>
        <v>1</v>
      </c>
      <c r="AA74" s="98">
        <f>'App Scores 31'!AD72</f>
        <v>1</v>
      </c>
      <c r="AB74" s="98">
        <f>'App Scores 31'!AE72</f>
        <v>3</v>
      </c>
      <c r="AC74" s="103">
        <f t="shared" si="43"/>
        <v>1.8000000000000003</v>
      </c>
      <c r="AD74" s="98">
        <f>'App Scores 31'!AF72</f>
        <v>4</v>
      </c>
      <c r="AE74" s="98">
        <f>'App Scores 31'!AG72</f>
        <v>5</v>
      </c>
      <c r="AF74" s="98">
        <f>'App Scores 31'!AH72</f>
        <v>4</v>
      </c>
      <c r="AG74" s="98">
        <f>'App Scores 31'!AI72</f>
        <v>1</v>
      </c>
      <c r="AH74" s="98">
        <f>'App Scores 31'!AK72</f>
        <v>5</v>
      </c>
      <c r="AI74" s="98">
        <f>'App Scores 31'!AL72</f>
        <v>5</v>
      </c>
      <c r="AJ74" s="98">
        <f>'App Scores 31'!AM72</f>
        <v>5</v>
      </c>
      <c r="AK74" s="104">
        <f t="shared" si="44"/>
        <v>3.6071428571428568</v>
      </c>
      <c r="AL74" s="105">
        <f t="shared" si="45"/>
        <v>2.8858095238095238</v>
      </c>
    </row>
    <row r="75" spans="1:38" ht="41.25" customHeight="1">
      <c r="A75" s="106" t="s">
        <v>763</v>
      </c>
      <c r="B75" s="107" t="s">
        <v>905</v>
      </c>
      <c r="C75" s="107" t="s">
        <v>905</v>
      </c>
      <c r="D75" s="161">
        <f>'App Scores 31'!E73</f>
        <v>3</v>
      </c>
      <c r="E75" s="161">
        <f>'App Scores 31'!F73</f>
        <v>3</v>
      </c>
      <c r="F75" s="98">
        <f>'App Scores 31'!G73</f>
        <v>3</v>
      </c>
      <c r="G75" s="98">
        <f>'App Scores 31'!AD73</f>
        <v>1</v>
      </c>
      <c r="H75" s="98">
        <f>'App Scores 31'!I73</f>
        <v>4</v>
      </c>
      <c r="I75" s="98">
        <f>'App Scores 31'!J73</f>
        <v>1</v>
      </c>
      <c r="J75" s="98">
        <f>'App Scores 31'!K73</f>
        <v>1</v>
      </c>
      <c r="K75" s="100">
        <f t="shared" ref="K75:K77" si="52">SUMPRODUCT($D$5:$J$5,D75:J75)</f>
        <v>1.7471428571428571</v>
      </c>
      <c r="L75" s="161">
        <f>'App Scores 31'!L73</f>
        <v>1</v>
      </c>
      <c r="M75" s="161">
        <f>'App Scores 31'!M73</f>
        <v>5</v>
      </c>
      <c r="N75" s="161">
        <f>'App Scores 31'!N73</f>
        <v>3</v>
      </c>
      <c r="O75" s="161">
        <f>'App Scores 31'!O73</f>
        <v>4</v>
      </c>
      <c r="P75" s="161">
        <f>'App Scores 31'!P73</f>
        <v>4</v>
      </c>
      <c r="Q75" s="161">
        <f>'App Scores 31'!Q73</f>
        <v>5</v>
      </c>
      <c r="R75" s="101">
        <f t="shared" ref="R75:R77" si="53">SUMPRODUCT($L$5:$Q$5,L75:Q75)</f>
        <v>3.4285714285714284</v>
      </c>
      <c r="S75" s="98">
        <f>'App Scores 31'!S73</f>
        <v>4</v>
      </c>
      <c r="T75" s="98">
        <f>'App Scores 31'!T73</f>
        <v>1</v>
      </c>
      <c r="U75" s="98">
        <f>'App Scores 31'!U73</f>
        <v>5</v>
      </c>
      <c r="V75" s="98">
        <f>'App Scores 31'!V73</f>
        <v>2</v>
      </c>
      <c r="W75" s="98">
        <f>'App Scores 31'!Z73</f>
        <v>2</v>
      </c>
      <c r="X75" s="102">
        <f t="shared" ref="X75:X77" si="54">SUMPRODUCT($S$5:$W$5,S75:W75)</f>
        <v>2.5999999999999996</v>
      </c>
      <c r="Y75" s="98">
        <f>'App Scores 31'!AA73</f>
        <v>2</v>
      </c>
      <c r="Z75" s="98">
        <f>'App Scores 31'!AB73</f>
        <v>2</v>
      </c>
      <c r="AA75" s="98">
        <f>'App Scores 31'!AD73</f>
        <v>1</v>
      </c>
      <c r="AB75" s="98">
        <f>'App Scores 31'!AE73</f>
        <v>5</v>
      </c>
      <c r="AC75" s="103">
        <f t="shared" ref="AC75:AC77" si="55">SUMPRODUCT($Y$5:$AB$5,Y75:AB75)</f>
        <v>2.5</v>
      </c>
      <c r="AD75" s="98">
        <f>'App Scores 31'!AF73</f>
        <v>4</v>
      </c>
      <c r="AE75" s="98">
        <f>'App Scores 31'!AG73</f>
        <v>3</v>
      </c>
      <c r="AF75" s="98">
        <f>'App Scores 31'!AH73</f>
        <v>5</v>
      </c>
      <c r="AG75" s="98">
        <f>'App Scores 31'!AI73</f>
        <v>1</v>
      </c>
      <c r="AH75" s="98">
        <f>'App Scores 31'!AK73</f>
        <v>5</v>
      </c>
      <c r="AI75" s="98">
        <f>'App Scores 31'!AL73</f>
        <v>5</v>
      </c>
      <c r="AJ75" s="98">
        <f>'App Scores 31'!AM73</f>
        <v>5</v>
      </c>
      <c r="AK75" s="104">
        <f t="shared" ref="AK75:AK77" si="56">SUMPRODUCT($AD$5:$AJ$5,AD75:AJ75)</f>
        <v>3.5357142857142856</v>
      </c>
      <c r="AL75" s="105">
        <f t="shared" ref="AL75:AL77" si="57">AVERAGE(AK75,AC75,X75,R75,K75)</f>
        <v>2.7622857142857145</v>
      </c>
    </row>
    <row r="76" spans="1:38" ht="41.25" customHeight="1">
      <c r="A76" s="106" t="s">
        <v>764</v>
      </c>
      <c r="B76" s="107" t="s">
        <v>906</v>
      </c>
      <c r="C76" s="107" t="s">
        <v>906</v>
      </c>
      <c r="D76" s="161">
        <f>'App Scores 31'!E74</f>
        <v>3</v>
      </c>
      <c r="E76" s="161">
        <f>'App Scores 31'!F74</f>
        <v>3</v>
      </c>
      <c r="F76" s="98">
        <f>'App Scores 31'!G74</f>
        <v>5</v>
      </c>
      <c r="G76" s="98">
        <f>'App Scores 31'!AD74</f>
        <v>1</v>
      </c>
      <c r="H76" s="98">
        <f>'App Scores 31'!I74</f>
        <v>5</v>
      </c>
      <c r="I76" s="98">
        <f>'App Scores 31'!J74</f>
        <v>5</v>
      </c>
      <c r="J76" s="98">
        <f>'App Scores 31'!K74</f>
        <v>5</v>
      </c>
      <c r="K76" s="100">
        <f t="shared" si="52"/>
        <v>3.92</v>
      </c>
      <c r="L76" s="161">
        <f>'App Scores 31'!L74</f>
        <v>5</v>
      </c>
      <c r="M76" s="161">
        <f>'App Scores 31'!M74</f>
        <v>5</v>
      </c>
      <c r="N76" s="161">
        <f>'App Scores 31'!N74</f>
        <v>3</v>
      </c>
      <c r="O76" s="161">
        <f>'App Scores 31'!O74</f>
        <v>4</v>
      </c>
      <c r="P76" s="161">
        <f>'App Scores 31'!P74</f>
        <v>5</v>
      </c>
      <c r="Q76" s="161">
        <f>'App Scores 31'!Q74</f>
        <v>5</v>
      </c>
      <c r="R76" s="101">
        <f t="shared" si="53"/>
        <v>4.4761904761904754</v>
      </c>
      <c r="S76" s="98">
        <f>'App Scores 31'!S74</f>
        <v>4</v>
      </c>
      <c r="T76" s="98">
        <f>'App Scores 31'!T74</f>
        <v>1</v>
      </c>
      <c r="U76" s="98">
        <f>'App Scores 31'!U74</f>
        <v>1</v>
      </c>
      <c r="V76" s="98">
        <f>'App Scores 31'!V74</f>
        <v>5</v>
      </c>
      <c r="W76" s="98">
        <f>'App Scores 31'!Z74</f>
        <v>1</v>
      </c>
      <c r="X76" s="102">
        <f t="shared" si="54"/>
        <v>2.0000000000000004</v>
      </c>
      <c r="Y76" s="98">
        <f>'App Scores 31'!AA74</f>
        <v>2</v>
      </c>
      <c r="Z76" s="98">
        <f>'App Scores 31'!AB74</f>
        <v>5</v>
      </c>
      <c r="AA76" s="98">
        <f>'App Scores 31'!AD74</f>
        <v>1</v>
      </c>
      <c r="AB76" s="98">
        <f>'App Scores 31'!AE74</f>
        <v>3</v>
      </c>
      <c r="AC76" s="103">
        <f t="shared" si="55"/>
        <v>3</v>
      </c>
      <c r="AD76" s="98">
        <f>'App Scores 31'!AF74</f>
        <v>4</v>
      </c>
      <c r="AE76" s="98">
        <f>'App Scores 31'!AG74</f>
        <v>3</v>
      </c>
      <c r="AF76" s="98">
        <f>'App Scores 31'!AH74</f>
        <v>5</v>
      </c>
      <c r="AG76" s="98">
        <f>'App Scores 31'!AI74</f>
        <v>1</v>
      </c>
      <c r="AH76" s="98">
        <f>'App Scores 31'!AK74</f>
        <v>5</v>
      </c>
      <c r="AI76" s="98">
        <f>'App Scores 31'!AL74</f>
        <v>5</v>
      </c>
      <c r="AJ76" s="98">
        <f>'App Scores 31'!AM74</f>
        <v>2</v>
      </c>
      <c r="AK76" s="104">
        <f t="shared" si="56"/>
        <v>3.4285714285714288</v>
      </c>
      <c r="AL76" s="105">
        <f t="shared" si="57"/>
        <v>3.3649523809523814</v>
      </c>
    </row>
    <row r="77" spans="1:38" ht="41.25" customHeight="1">
      <c r="A77" s="106" t="s">
        <v>765</v>
      </c>
      <c r="B77" s="107" t="s">
        <v>907</v>
      </c>
      <c r="C77" s="107" t="s">
        <v>907</v>
      </c>
      <c r="D77" s="161">
        <f>'App Scores 31'!E75</f>
        <v>3</v>
      </c>
      <c r="E77" s="161">
        <f>'App Scores 31'!F75</f>
        <v>3</v>
      </c>
      <c r="F77" s="98">
        <f>'App Scores 31'!G75</f>
        <v>4</v>
      </c>
      <c r="G77" s="98">
        <f>'App Scores 31'!AD75</f>
        <v>5</v>
      </c>
      <c r="H77" s="98">
        <f>'App Scores 31'!I75</f>
        <v>5</v>
      </c>
      <c r="I77" s="98">
        <f>'App Scores 31'!J75</f>
        <v>5</v>
      </c>
      <c r="J77" s="98">
        <f>'App Scores 31'!K75</f>
        <v>5</v>
      </c>
      <c r="K77" s="100">
        <f t="shared" si="52"/>
        <v>4.5</v>
      </c>
      <c r="L77" s="161">
        <f>'App Scores 31'!L75</f>
        <v>5</v>
      </c>
      <c r="M77" s="161">
        <f>'App Scores 31'!M75</f>
        <v>5</v>
      </c>
      <c r="N77" s="161">
        <f>'App Scores 31'!N75</f>
        <v>4</v>
      </c>
      <c r="O77" s="161">
        <f>'App Scores 31'!O75</f>
        <v>4</v>
      </c>
      <c r="P77" s="161">
        <f>'App Scores 31'!P75</f>
        <v>5</v>
      </c>
      <c r="Q77" s="161">
        <f>'App Scores 31'!Q75</f>
        <v>5</v>
      </c>
      <c r="R77" s="101">
        <f t="shared" si="53"/>
        <v>4.6666666666666661</v>
      </c>
      <c r="S77" s="98">
        <f>'App Scores 31'!S75</f>
        <v>1</v>
      </c>
      <c r="T77" s="98">
        <f>'App Scores 31'!T75</f>
        <v>1</v>
      </c>
      <c r="U77" s="98">
        <f>'App Scores 31'!U75</f>
        <v>1</v>
      </c>
      <c r="V77" s="98">
        <f>'App Scores 31'!V75</f>
        <v>1</v>
      </c>
      <c r="W77" s="98">
        <f>'App Scores 31'!Z75</f>
        <v>1</v>
      </c>
      <c r="X77" s="102">
        <f t="shared" si="54"/>
        <v>1</v>
      </c>
      <c r="Y77" s="98">
        <f>'App Scores 31'!AA75</f>
        <v>2</v>
      </c>
      <c r="Z77" s="98">
        <f>'App Scores 31'!AB75</f>
        <v>5</v>
      </c>
      <c r="AA77" s="98">
        <f>'App Scores 31'!AD75</f>
        <v>5</v>
      </c>
      <c r="AB77" s="98">
        <f>'App Scores 31'!AE75</f>
        <v>3</v>
      </c>
      <c r="AC77" s="103">
        <f t="shared" si="55"/>
        <v>3.4</v>
      </c>
      <c r="AD77" s="98">
        <f>'App Scores 31'!AF75</f>
        <v>5</v>
      </c>
      <c r="AE77" s="98">
        <f>'App Scores 31'!AG75</f>
        <v>5</v>
      </c>
      <c r="AF77" s="98">
        <f>'App Scores 31'!AH75</f>
        <v>4</v>
      </c>
      <c r="AG77" s="98">
        <f>'App Scores 31'!AI75</f>
        <v>4</v>
      </c>
      <c r="AH77" s="98">
        <f>'App Scores 31'!AK75</f>
        <v>4</v>
      </c>
      <c r="AI77" s="98">
        <f>'App Scores 31'!AL75</f>
        <v>5</v>
      </c>
      <c r="AJ77" s="98">
        <f>'App Scores 31'!AM75</f>
        <v>4</v>
      </c>
      <c r="AK77" s="104">
        <f t="shared" si="56"/>
        <v>4.3928571428571423</v>
      </c>
      <c r="AL77" s="105">
        <f t="shared" si="57"/>
        <v>3.5919047619047619</v>
      </c>
    </row>
    <row r="78" spans="1:38" ht="41.25" customHeight="1">
      <c r="A78" s="106" t="s">
        <v>766</v>
      </c>
      <c r="B78" s="107" t="s">
        <v>911</v>
      </c>
      <c r="C78" s="107" t="s">
        <v>911</v>
      </c>
      <c r="D78" s="161">
        <f>'App Scores 31'!E76</f>
        <v>3</v>
      </c>
      <c r="E78" s="161">
        <f>'App Scores 31'!F76</f>
        <v>5</v>
      </c>
      <c r="F78" s="98">
        <f>'App Scores 31'!G76</f>
        <v>3</v>
      </c>
      <c r="G78" s="98">
        <f>'App Scores 31'!AD76</f>
        <v>3</v>
      </c>
      <c r="H78" s="98">
        <f>'App Scores 31'!I76</f>
        <v>5</v>
      </c>
      <c r="I78" s="98">
        <f>'App Scores 31'!J76</f>
        <v>1</v>
      </c>
      <c r="J78" s="98">
        <f>'App Scores 31'!K76</f>
        <v>1</v>
      </c>
      <c r="K78" s="100">
        <f t="shared" ref="K78:K80" si="58">SUMPRODUCT($D$5:$J$5,D78:J78)</f>
        <v>2.2828571428571429</v>
      </c>
      <c r="L78" s="161">
        <f>'App Scores 31'!L76</f>
        <v>1</v>
      </c>
      <c r="M78" s="161">
        <f>'App Scores 31'!M76</f>
        <v>5</v>
      </c>
      <c r="N78" s="161">
        <f>'App Scores 31'!N76</f>
        <v>4</v>
      </c>
      <c r="O78" s="161">
        <f>'App Scores 31'!O76</f>
        <v>5</v>
      </c>
      <c r="P78" s="161">
        <f>'App Scores 31'!P76</f>
        <v>5</v>
      </c>
      <c r="Q78" s="161">
        <f>'App Scores 31'!Q76</f>
        <v>5</v>
      </c>
      <c r="R78" s="101">
        <f t="shared" ref="R78:R80" si="59">SUMPRODUCT($L$5:$Q$5,L78:Q78)</f>
        <v>3.8571428571428568</v>
      </c>
      <c r="S78" s="98">
        <f>'App Scores 31'!S76</f>
        <v>3</v>
      </c>
      <c r="T78" s="98">
        <f>'App Scores 31'!T76</f>
        <v>1</v>
      </c>
      <c r="U78" s="98">
        <f>'App Scores 31'!U76</f>
        <v>2</v>
      </c>
      <c r="V78" s="98">
        <f>'App Scores 31'!V76</f>
        <v>2</v>
      </c>
      <c r="W78" s="98">
        <f>'App Scores 31'!Z76</f>
        <v>3</v>
      </c>
      <c r="X78" s="102">
        <f t="shared" ref="X78:X80" si="60">SUMPRODUCT($S$5:$W$5,S78:W78)</f>
        <v>1.8666666666666667</v>
      </c>
      <c r="Y78" s="98">
        <f>'App Scores 31'!AA76</f>
        <v>2</v>
      </c>
      <c r="Z78" s="98">
        <f>'App Scores 31'!AB76</f>
        <v>1</v>
      </c>
      <c r="AA78" s="98">
        <f>'App Scores 31'!AD76</f>
        <v>3</v>
      </c>
      <c r="AB78" s="98">
        <f>'App Scores 31'!AE76</f>
        <v>4</v>
      </c>
      <c r="AC78" s="103">
        <f t="shared" ref="AC78:AC80" si="61">SUMPRODUCT($Y$5:$AB$5,Y78:AB78)</f>
        <v>2.2000000000000002</v>
      </c>
      <c r="AD78" s="98">
        <f>'App Scores 31'!AF76</f>
        <v>4</v>
      </c>
      <c r="AE78" s="98">
        <f>'App Scores 31'!AG76</f>
        <v>3</v>
      </c>
      <c r="AF78" s="98">
        <f>'App Scores 31'!AH76</f>
        <v>5</v>
      </c>
      <c r="AG78" s="98">
        <f>'App Scores 31'!AI76</f>
        <v>1</v>
      </c>
      <c r="AH78" s="98">
        <f>'App Scores 31'!AK76</f>
        <v>5</v>
      </c>
      <c r="AI78" s="98">
        <f>'App Scores 31'!AL76</f>
        <v>5</v>
      </c>
      <c r="AJ78" s="98">
        <f>'App Scores 31'!AM76</f>
        <v>5</v>
      </c>
      <c r="AK78" s="104">
        <f t="shared" ref="AK78:AK80" si="62">SUMPRODUCT($AD$5:$AJ$5,AD78:AJ78)</f>
        <v>3.5357142857142856</v>
      </c>
      <c r="AL78" s="105">
        <f t="shared" ref="AL78:AL80" si="63">AVERAGE(AK78,AC78,X78,R78,K78)</f>
        <v>2.7484761904761905</v>
      </c>
    </row>
    <row r="79" spans="1:38" ht="41.25" customHeight="1">
      <c r="A79" s="106" t="s">
        <v>767</v>
      </c>
      <c r="B79" s="107" t="s">
        <v>912</v>
      </c>
      <c r="C79" s="107" t="s">
        <v>912</v>
      </c>
      <c r="D79" s="161">
        <f>'App Scores 31'!E77</f>
        <v>3</v>
      </c>
      <c r="E79" s="161">
        <f>'App Scores 31'!F77</f>
        <v>5</v>
      </c>
      <c r="F79" s="98">
        <f>'App Scores 31'!G77</f>
        <v>3</v>
      </c>
      <c r="G79" s="98">
        <f>'App Scores 31'!AD77</f>
        <v>3</v>
      </c>
      <c r="H79" s="98">
        <f>'App Scores 31'!I77</f>
        <v>5</v>
      </c>
      <c r="I79" s="98">
        <f>'App Scores 31'!J77</f>
        <v>1</v>
      </c>
      <c r="J79" s="98">
        <f>'App Scores 31'!K77</f>
        <v>1</v>
      </c>
      <c r="K79" s="100">
        <f t="shared" si="58"/>
        <v>2.2828571428571429</v>
      </c>
      <c r="L79" s="161">
        <f>'App Scores 31'!L77</f>
        <v>1</v>
      </c>
      <c r="M79" s="161">
        <f>'App Scores 31'!M77</f>
        <v>5</v>
      </c>
      <c r="N79" s="161">
        <f>'App Scores 31'!N77</f>
        <v>4</v>
      </c>
      <c r="O79" s="161">
        <f>'App Scores 31'!O77</f>
        <v>5</v>
      </c>
      <c r="P79" s="161">
        <f>'App Scores 31'!P77</f>
        <v>5</v>
      </c>
      <c r="Q79" s="161">
        <f>'App Scores 31'!Q77</f>
        <v>5</v>
      </c>
      <c r="R79" s="101">
        <f t="shared" si="59"/>
        <v>3.8571428571428568</v>
      </c>
      <c r="S79" s="98">
        <f>'App Scores 31'!S77</f>
        <v>3</v>
      </c>
      <c r="T79" s="98">
        <f>'App Scores 31'!T77</f>
        <v>1</v>
      </c>
      <c r="U79" s="98">
        <f>'App Scores 31'!U77</f>
        <v>2</v>
      </c>
      <c r="V79" s="98">
        <f>'App Scores 31'!V77</f>
        <v>2</v>
      </c>
      <c r="W79" s="98">
        <f>'App Scores 31'!Z77</f>
        <v>3</v>
      </c>
      <c r="X79" s="102">
        <f t="shared" si="60"/>
        <v>1.8666666666666667</v>
      </c>
      <c r="Y79" s="98">
        <f>'App Scores 31'!AA77</f>
        <v>2</v>
      </c>
      <c r="Z79" s="98">
        <f>'App Scores 31'!AB77</f>
        <v>1</v>
      </c>
      <c r="AA79" s="98">
        <f>'App Scores 31'!AD77</f>
        <v>3</v>
      </c>
      <c r="AB79" s="98">
        <f>'App Scores 31'!AE77</f>
        <v>4</v>
      </c>
      <c r="AC79" s="103">
        <f t="shared" si="61"/>
        <v>2.2000000000000002</v>
      </c>
      <c r="AD79" s="98">
        <f>'App Scores 31'!AF77</f>
        <v>4</v>
      </c>
      <c r="AE79" s="98">
        <f>'App Scores 31'!AG77</f>
        <v>3</v>
      </c>
      <c r="AF79" s="98">
        <f>'App Scores 31'!AH77</f>
        <v>5</v>
      </c>
      <c r="AG79" s="98">
        <f>'App Scores 31'!AI77</f>
        <v>1</v>
      </c>
      <c r="AH79" s="98">
        <f>'App Scores 31'!AK77</f>
        <v>5</v>
      </c>
      <c r="AI79" s="98">
        <f>'App Scores 31'!AL77</f>
        <v>5</v>
      </c>
      <c r="AJ79" s="98">
        <f>'App Scores 31'!AM77</f>
        <v>5</v>
      </c>
      <c r="AK79" s="104">
        <f t="shared" si="62"/>
        <v>3.5357142857142856</v>
      </c>
      <c r="AL79" s="105">
        <f t="shared" si="63"/>
        <v>2.7484761904761905</v>
      </c>
    </row>
    <row r="80" spans="1:38" ht="41.25" customHeight="1">
      <c r="A80" s="106" t="s">
        <v>768</v>
      </c>
      <c r="B80" s="107" t="s">
        <v>913</v>
      </c>
      <c r="C80" s="107" t="s">
        <v>913</v>
      </c>
      <c r="D80" s="161">
        <f>'App Scores 31'!E78</f>
        <v>3</v>
      </c>
      <c r="E80" s="161">
        <f>'App Scores 31'!F78</f>
        <v>5</v>
      </c>
      <c r="F80" s="98">
        <f>'App Scores 31'!G78</f>
        <v>3</v>
      </c>
      <c r="G80" s="98">
        <f>'App Scores 31'!AD78</f>
        <v>3</v>
      </c>
      <c r="H80" s="98">
        <f>'App Scores 31'!I78</f>
        <v>5</v>
      </c>
      <c r="I80" s="98">
        <f>'App Scores 31'!J78</f>
        <v>1</v>
      </c>
      <c r="J80" s="98">
        <f>'App Scores 31'!K78</f>
        <v>1</v>
      </c>
      <c r="K80" s="100">
        <f t="shared" si="58"/>
        <v>2.2828571428571429</v>
      </c>
      <c r="L80" s="161">
        <f>'App Scores 31'!L78</f>
        <v>1</v>
      </c>
      <c r="M80" s="161">
        <f>'App Scores 31'!M78</f>
        <v>5</v>
      </c>
      <c r="N80" s="161">
        <f>'App Scores 31'!N78</f>
        <v>4</v>
      </c>
      <c r="O80" s="161">
        <f>'App Scores 31'!O78</f>
        <v>5</v>
      </c>
      <c r="P80" s="161">
        <f>'App Scores 31'!P78</f>
        <v>5</v>
      </c>
      <c r="Q80" s="161">
        <f>'App Scores 31'!Q78</f>
        <v>5</v>
      </c>
      <c r="R80" s="101">
        <f t="shared" si="59"/>
        <v>3.8571428571428568</v>
      </c>
      <c r="S80" s="98">
        <f>'App Scores 31'!S78</f>
        <v>3</v>
      </c>
      <c r="T80" s="98">
        <f>'App Scores 31'!T78</f>
        <v>1</v>
      </c>
      <c r="U80" s="98">
        <f>'App Scores 31'!U78</f>
        <v>2</v>
      </c>
      <c r="V80" s="98">
        <f>'App Scores 31'!V78</f>
        <v>2</v>
      </c>
      <c r="W80" s="98">
        <f>'App Scores 31'!Z78</f>
        <v>3</v>
      </c>
      <c r="X80" s="102">
        <f t="shared" si="60"/>
        <v>1.8666666666666667</v>
      </c>
      <c r="Y80" s="98">
        <f>'App Scores 31'!AA78</f>
        <v>2</v>
      </c>
      <c r="Z80" s="98">
        <f>'App Scores 31'!AB78</f>
        <v>1</v>
      </c>
      <c r="AA80" s="98">
        <f>'App Scores 31'!AD78</f>
        <v>3</v>
      </c>
      <c r="AB80" s="98">
        <f>'App Scores 31'!AE78</f>
        <v>4</v>
      </c>
      <c r="AC80" s="103">
        <f t="shared" si="61"/>
        <v>2.2000000000000002</v>
      </c>
      <c r="AD80" s="98">
        <f>'App Scores 31'!AF78</f>
        <v>4</v>
      </c>
      <c r="AE80" s="98">
        <f>'App Scores 31'!AG78</f>
        <v>3</v>
      </c>
      <c r="AF80" s="98">
        <f>'App Scores 31'!AH78</f>
        <v>5</v>
      </c>
      <c r="AG80" s="98">
        <f>'App Scores 31'!AI78</f>
        <v>1</v>
      </c>
      <c r="AH80" s="98">
        <f>'App Scores 31'!AK78</f>
        <v>5</v>
      </c>
      <c r="AI80" s="98">
        <f>'App Scores 31'!AL78</f>
        <v>5</v>
      </c>
      <c r="AJ80" s="98">
        <f>'App Scores 31'!AM78</f>
        <v>5</v>
      </c>
      <c r="AK80" s="104">
        <f t="shared" si="62"/>
        <v>3.5357142857142856</v>
      </c>
      <c r="AL80" s="105">
        <f t="shared" si="63"/>
        <v>2.7484761904761905</v>
      </c>
    </row>
    <row r="81" spans="1:38" ht="41.25" customHeight="1">
      <c r="A81" s="106" t="s">
        <v>769</v>
      </c>
      <c r="B81" s="107" t="s">
        <v>917</v>
      </c>
      <c r="C81" s="107" t="s">
        <v>917</v>
      </c>
      <c r="D81" s="161">
        <f>'App Scores 31'!E79</f>
        <v>3</v>
      </c>
      <c r="E81" s="161">
        <f>'App Scores 31'!F79</f>
        <v>5</v>
      </c>
      <c r="F81" s="98">
        <f>'App Scores 31'!G79</f>
        <v>5</v>
      </c>
      <c r="G81" s="98">
        <f>'App Scores 31'!AD79</f>
        <v>3</v>
      </c>
      <c r="H81" s="98">
        <f>'App Scores 31'!I79</f>
        <v>3</v>
      </c>
      <c r="I81" s="98">
        <f>'App Scores 31'!J79</f>
        <v>1</v>
      </c>
      <c r="J81" s="98">
        <f>'App Scores 31'!K79</f>
        <v>1</v>
      </c>
      <c r="K81" s="100">
        <f t="shared" ref="K81:K83" si="64">SUMPRODUCT($D$5:$J$5,D81:J81)</f>
        <v>2.4914285714285715</v>
      </c>
      <c r="L81" s="161">
        <f>'App Scores 31'!L79</f>
        <v>2</v>
      </c>
      <c r="M81" s="161">
        <f>'App Scores 31'!M79</f>
        <v>4</v>
      </c>
      <c r="N81" s="161">
        <f>'App Scores 31'!N79</f>
        <v>2</v>
      </c>
      <c r="O81" s="161">
        <f>'App Scores 31'!O79</f>
        <v>1</v>
      </c>
      <c r="P81" s="161">
        <f>'App Scores 31'!P79</f>
        <v>1</v>
      </c>
      <c r="Q81" s="161">
        <f>'App Scores 31'!Q79</f>
        <v>5</v>
      </c>
      <c r="R81" s="101">
        <f t="shared" ref="R81:R83" si="65">SUMPRODUCT($L$5:$Q$5,L81:Q81)</f>
        <v>2.4761904761904763</v>
      </c>
      <c r="S81" s="98">
        <f>'App Scores 31'!S79</f>
        <v>1</v>
      </c>
      <c r="T81" s="98">
        <f>'App Scores 31'!T79</f>
        <v>1</v>
      </c>
      <c r="U81" s="98">
        <f>'App Scores 31'!U79</f>
        <v>5</v>
      </c>
      <c r="V81" s="98">
        <f>'App Scores 31'!V79</f>
        <v>1</v>
      </c>
      <c r="W81" s="98">
        <f>'App Scores 31'!Z79</f>
        <v>1</v>
      </c>
      <c r="X81" s="102">
        <f t="shared" ref="X81:X83" si="66">SUMPRODUCT($S$5:$W$5,S81:W81)</f>
        <v>2.0666666666666664</v>
      </c>
      <c r="Y81" s="98">
        <f>'App Scores 31'!AA79</f>
        <v>4</v>
      </c>
      <c r="Z81" s="98">
        <f>'App Scores 31'!AB79</f>
        <v>3</v>
      </c>
      <c r="AA81" s="98">
        <f>'App Scores 31'!AD79</f>
        <v>3</v>
      </c>
      <c r="AB81" s="98">
        <f>'App Scores 31'!AE79</f>
        <v>3</v>
      </c>
      <c r="AC81" s="103">
        <f t="shared" ref="AC81:AC83" si="67">SUMPRODUCT($Y$5:$AB$5,Y81:AB81)</f>
        <v>3.4</v>
      </c>
      <c r="AD81" s="98">
        <f>'App Scores 31'!AF79</f>
        <v>3</v>
      </c>
      <c r="AE81" s="98">
        <f>'App Scores 31'!AG79</f>
        <v>5</v>
      </c>
      <c r="AF81" s="98">
        <f>'App Scores 31'!AH79</f>
        <v>3</v>
      </c>
      <c r="AG81" s="98">
        <f>'App Scores 31'!AI79</f>
        <v>5</v>
      </c>
      <c r="AH81" s="98">
        <f>'App Scores 31'!AK79</f>
        <v>3</v>
      </c>
      <c r="AI81" s="98">
        <f>'App Scores 31'!AL79</f>
        <v>1</v>
      </c>
      <c r="AJ81" s="98">
        <f>'App Scores 31'!AM79</f>
        <v>1</v>
      </c>
      <c r="AK81" s="104">
        <f t="shared" ref="AK81:AK83" si="68">SUMPRODUCT($AD$5:$AJ$5,AD81:AJ81)</f>
        <v>3.5714285714285707</v>
      </c>
      <c r="AL81" s="105">
        <f t="shared" ref="AL81:AL83" si="69">AVERAGE(AK81,AC81,X81,R81,K81)</f>
        <v>2.8011428571428572</v>
      </c>
    </row>
    <row r="82" spans="1:38" ht="41.25" customHeight="1">
      <c r="A82" s="106" t="s">
        <v>770</v>
      </c>
      <c r="B82" s="107" t="s">
        <v>918</v>
      </c>
      <c r="C82" s="107" t="s">
        <v>918</v>
      </c>
      <c r="D82" s="161">
        <f>'App Scores 31'!E80</f>
        <v>3</v>
      </c>
      <c r="E82" s="161">
        <f>'App Scores 31'!F80</f>
        <v>5</v>
      </c>
      <c r="F82" s="98">
        <f>'App Scores 31'!G80</f>
        <v>3</v>
      </c>
      <c r="G82" s="98">
        <f>'App Scores 31'!AD80</f>
        <v>5</v>
      </c>
      <c r="H82" s="98">
        <f>'App Scores 31'!I80</f>
        <v>5</v>
      </c>
      <c r="I82" s="98">
        <f>'App Scores 31'!J80</f>
        <v>1</v>
      </c>
      <c r="J82" s="98">
        <f>'App Scores 31'!K80</f>
        <v>1</v>
      </c>
      <c r="K82" s="100">
        <f t="shared" si="64"/>
        <v>2.6428571428571428</v>
      </c>
      <c r="L82" s="161">
        <f>'App Scores 31'!L80</f>
        <v>1</v>
      </c>
      <c r="M82" s="161">
        <f>'App Scores 31'!M80</f>
        <v>5</v>
      </c>
      <c r="N82" s="161">
        <f>'App Scores 31'!N80</f>
        <v>3</v>
      </c>
      <c r="O82" s="161">
        <f>'App Scores 31'!O80</f>
        <v>3</v>
      </c>
      <c r="P82" s="161">
        <f>'App Scores 31'!P80</f>
        <v>3</v>
      </c>
      <c r="Q82" s="161">
        <f>'App Scores 31'!Q80</f>
        <v>5</v>
      </c>
      <c r="R82" s="101">
        <f t="shared" si="65"/>
        <v>3.1904761904761902</v>
      </c>
      <c r="S82" s="98">
        <f>'App Scores 31'!S80</f>
        <v>4</v>
      </c>
      <c r="T82" s="98">
        <f>'App Scores 31'!T80</f>
        <v>1</v>
      </c>
      <c r="U82" s="98">
        <f>'App Scores 31'!U80</f>
        <v>5</v>
      </c>
      <c r="V82" s="98">
        <f>'App Scores 31'!V80</f>
        <v>5</v>
      </c>
      <c r="W82" s="98">
        <f>'App Scores 31'!Z80</f>
        <v>3</v>
      </c>
      <c r="X82" s="102">
        <f t="shared" si="66"/>
        <v>3.3333333333333335</v>
      </c>
      <c r="Y82" s="98">
        <f>'App Scores 31'!AA80</f>
        <v>2</v>
      </c>
      <c r="Z82" s="98">
        <f>'App Scores 31'!AB80</f>
        <v>5</v>
      </c>
      <c r="AA82" s="98">
        <f>'App Scores 31'!AD80</f>
        <v>5</v>
      </c>
      <c r="AB82" s="98">
        <f>'App Scores 31'!AE80</f>
        <v>5</v>
      </c>
      <c r="AC82" s="103">
        <f t="shared" si="67"/>
        <v>3.8</v>
      </c>
      <c r="AD82" s="98">
        <f>'App Scores 31'!AF80</f>
        <v>3</v>
      </c>
      <c r="AE82" s="98">
        <f>'App Scores 31'!AG80</f>
        <v>5</v>
      </c>
      <c r="AF82" s="98">
        <f>'App Scores 31'!AH80</f>
        <v>5</v>
      </c>
      <c r="AG82" s="98">
        <f>'App Scores 31'!AI80</f>
        <v>5</v>
      </c>
      <c r="AH82" s="98">
        <f>'App Scores 31'!AK80</f>
        <v>5</v>
      </c>
      <c r="AI82" s="98">
        <f>'App Scores 31'!AL80</f>
        <v>5</v>
      </c>
      <c r="AJ82" s="98">
        <f>'App Scores 31'!AM80</f>
        <v>5</v>
      </c>
      <c r="AK82" s="104">
        <f t="shared" si="68"/>
        <v>4.6428571428571423</v>
      </c>
      <c r="AL82" s="105">
        <f t="shared" si="69"/>
        <v>3.5219047619047621</v>
      </c>
    </row>
    <row r="83" spans="1:38" ht="41.25" customHeight="1">
      <c r="A83" s="106" t="s">
        <v>771</v>
      </c>
      <c r="B83" s="107" t="s">
        <v>919</v>
      </c>
      <c r="C83" s="107" t="s">
        <v>919</v>
      </c>
      <c r="D83" s="161">
        <f>'App Scores 31'!E81</f>
        <v>3</v>
      </c>
      <c r="E83" s="161">
        <f>'App Scores 31'!F81</f>
        <v>3</v>
      </c>
      <c r="F83" s="98">
        <f>'App Scores 31'!G81</f>
        <v>5</v>
      </c>
      <c r="G83" s="98">
        <f>'App Scores 31'!AD81</f>
        <v>3</v>
      </c>
      <c r="H83" s="98">
        <f>'App Scores 31'!I81</f>
        <v>5</v>
      </c>
      <c r="I83" s="98">
        <f>'App Scores 31'!J81</f>
        <v>1</v>
      </c>
      <c r="J83" s="98">
        <f>'App Scores 31'!K81</f>
        <v>1</v>
      </c>
      <c r="K83" s="100">
        <f t="shared" si="64"/>
        <v>2.4228571428571435</v>
      </c>
      <c r="L83" s="161">
        <f>'App Scores 31'!L81</f>
        <v>3</v>
      </c>
      <c r="M83" s="161">
        <f>'App Scores 31'!M81</f>
        <v>5</v>
      </c>
      <c r="N83" s="161">
        <f>'App Scores 31'!N81</f>
        <v>3</v>
      </c>
      <c r="O83" s="161">
        <f>'App Scores 31'!O81</f>
        <v>3</v>
      </c>
      <c r="P83" s="161">
        <f>'App Scores 31'!P81</f>
        <v>1</v>
      </c>
      <c r="Q83" s="161">
        <f>'App Scores 31'!Q81</f>
        <v>5</v>
      </c>
      <c r="R83" s="101">
        <f t="shared" si="65"/>
        <v>3.4761904761904754</v>
      </c>
      <c r="S83" s="98">
        <f>'App Scores 31'!S81</f>
        <v>4</v>
      </c>
      <c r="T83" s="98">
        <f>'App Scores 31'!T81</f>
        <v>1</v>
      </c>
      <c r="U83" s="98">
        <f>'App Scores 31'!U81</f>
        <v>5</v>
      </c>
      <c r="V83" s="98">
        <f>'App Scores 31'!V81</f>
        <v>5</v>
      </c>
      <c r="W83" s="98">
        <f>'App Scores 31'!Z81</f>
        <v>1</v>
      </c>
      <c r="X83" s="102">
        <f t="shared" si="66"/>
        <v>3.0666666666666669</v>
      </c>
      <c r="Y83" s="98">
        <f>'App Scores 31'!AA81</f>
        <v>2</v>
      </c>
      <c r="Z83" s="98">
        <f>'App Scores 31'!AB81</f>
        <v>5</v>
      </c>
      <c r="AA83" s="98">
        <f>'App Scores 31'!AD81</f>
        <v>3</v>
      </c>
      <c r="AB83" s="98">
        <f>'App Scores 31'!AE81</f>
        <v>5</v>
      </c>
      <c r="AC83" s="103">
        <f t="shared" si="67"/>
        <v>3.5999999999999996</v>
      </c>
      <c r="AD83" s="98">
        <f>'App Scores 31'!AF81</f>
        <v>4</v>
      </c>
      <c r="AE83" s="98">
        <f>'App Scores 31'!AG81</f>
        <v>5</v>
      </c>
      <c r="AF83" s="98">
        <f>'App Scores 31'!AH81</f>
        <v>5</v>
      </c>
      <c r="AG83" s="98">
        <f>'App Scores 31'!AI81</f>
        <v>4</v>
      </c>
      <c r="AH83" s="98">
        <f>'App Scores 31'!AK81</f>
        <v>5</v>
      </c>
      <c r="AI83" s="98">
        <f>'App Scores 31'!AL81</f>
        <v>5</v>
      </c>
      <c r="AJ83" s="98">
        <f>'App Scores 31'!AM81</f>
        <v>5</v>
      </c>
      <c r="AK83" s="104">
        <f t="shared" si="68"/>
        <v>4.5714285714285712</v>
      </c>
      <c r="AL83" s="105">
        <f t="shared" si="69"/>
        <v>3.427428571428571</v>
      </c>
    </row>
    <row r="84" spans="1:38" ht="41.25" customHeight="1">
      <c r="A84" s="106" t="s">
        <v>772</v>
      </c>
      <c r="B84" s="107" t="s">
        <v>926</v>
      </c>
      <c r="C84" s="107" t="s">
        <v>926</v>
      </c>
      <c r="D84" s="161">
        <f>'App Scores 31'!E82</f>
        <v>3</v>
      </c>
      <c r="E84" s="161">
        <f>'App Scores 31'!F82</f>
        <v>5</v>
      </c>
      <c r="F84" s="98">
        <f>'App Scores 31'!G82</f>
        <v>5</v>
      </c>
      <c r="G84" s="98">
        <f>'App Scores 31'!AD82</f>
        <v>1</v>
      </c>
      <c r="H84" s="98">
        <f>'App Scores 31'!I82</f>
        <v>3</v>
      </c>
      <c r="I84" s="98">
        <f>'App Scores 31'!J82</f>
        <v>1</v>
      </c>
      <c r="J84" s="98">
        <f>'App Scores 31'!K82</f>
        <v>1</v>
      </c>
      <c r="K84" s="100">
        <f t="shared" ref="K84:K85" si="70">SUMPRODUCT($D$5:$J$5,D84:J84)</f>
        <v>2.1314285714285717</v>
      </c>
      <c r="L84" s="161">
        <f>'App Scores 31'!L82</f>
        <v>5</v>
      </c>
      <c r="M84" s="161">
        <f>'App Scores 31'!M82</f>
        <v>5</v>
      </c>
      <c r="N84" s="161">
        <f>'App Scores 31'!N82</f>
        <v>2</v>
      </c>
      <c r="O84" s="161">
        <f>'App Scores 31'!O82</f>
        <v>5</v>
      </c>
      <c r="P84" s="161">
        <f>'App Scores 31'!P82</f>
        <v>5</v>
      </c>
      <c r="Q84" s="161">
        <f>'App Scores 31'!Q82</f>
        <v>3</v>
      </c>
      <c r="R84" s="101">
        <f t="shared" ref="R84:R85" si="71">SUMPRODUCT($L$5:$Q$5,L84:Q84)</f>
        <v>4.333333333333333</v>
      </c>
      <c r="S84" s="98">
        <f>'App Scores 31'!S82</f>
        <v>5</v>
      </c>
      <c r="T84" s="98">
        <f>'App Scores 31'!T82</f>
        <v>1</v>
      </c>
      <c r="U84" s="98">
        <f>'App Scores 31'!U82</f>
        <v>5</v>
      </c>
      <c r="V84" s="98">
        <f>'App Scores 31'!V82</f>
        <v>5</v>
      </c>
      <c r="W84" s="98">
        <f>'App Scores 31'!Z82</f>
        <v>3</v>
      </c>
      <c r="X84" s="102">
        <f t="shared" ref="X84:X85" si="72">SUMPRODUCT($S$5:$W$5,S84:W84)</f>
        <v>3.4</v>
      </c>
      <c r="Y84" s="98">
        <f>'App Scores 31'!AA82</f>
        <v>1</v>
      </c>
      <c r="Z84" s="98">
        <f>'App Scores 31'!AB82</f>
        <v>3</v>
      </c>
      <c r="AA84" s="98">
        <f>'App Scores 31'!AD82</f>
        <v>1</v>
      </c>
      <c r="AB84" s="98">
        <f>'App Scores 31'!AE82</f>
        <v>1</v>
      </c>
      <c r="AC84" s="103">
        <f t="shared" ref="AC84:AC85" si="73">SUMPRODUCT($Y$5:$AB$5,Y84:AB84)</f>
        <v>1.5999999999999999</v>
      </c>
      <c r="AD84" s="98">
        <f>'App Scores 31'!AF82</f>
        <v>4</v>
      </c>
      <c r="AE84" s="98">
        <f>'App Scores 31'!AG82</f>
        <v>3</v>
      </c>
      <c r="AF84" s="98">
        <f>'App Scores 31'!AH82</f>
        <v>2</v>
      </c>
      <c r="AG84" s="98">
        <f>'App Scores 31'!AI82</f>
        <v>1</v>
      </c>
      <c r="AH84" s="98">
        <f>'App Scores 31'!AK82</f>
        <v>1</v>
      </c>
      <c r="AI84" s="98">
        <f>'App Scores 31'!AL82</f>
        <v>1</v>
      </c>
      <c r="AJ84" s="98">
        <f>'App Scores 31'!AM82</f>
        <v>1</v>
      </c>
      <c r="AK84" s="104">
        <f t="shared" ref="AK84:AK85" si="74">SUMPRODUCT($AD$5:$AJ$5,AD84:AJ84)</f>
        <v>2.0357142857142856</v>
      </c>
      <c r="AL84" s="105">
        <f t="shared" ref="AL84:AL85" si="75">AVERAGE(AK84,AC84,X84,R84,K84)</f>
        <v>2.7000952380952379</v>
      </c>
    </row>
    <row r="85" spans="1:38" ht="41.25" customHeight="1">
      <c r="A85" s="106" t="s">
        <v>773</v>
      </c>
      <c r="B85" s="107" t="s">
        <v>927</v>
      </c>
      <c r="C85" s="107" t="s">
        <v>927</v>
      </c>
      <c r="D85" s="161">
        <f>'App Scores 31'!E83</f>
        <v>3</v>
      </c>
      <c r="E85" s="161">
        <f>'App Scores 31'!F83</f>
        <v>5</v>
      </c>
      <c r="F85" s="98">
        <f>'App Scores 31'!G83</f>
        <v>5</v>
      </c>
      <c r="G85" s="98">
        <f>'App Scores 31'!AD83</f>
        <v>1</v>
      </c>
      <c r="H85" s="98">
        <f>'App Scores 31'!I83</f>
        <v>5</v>
      </c>
      <c r="I85" s="98">
        <f>'App Scores 31'!J83</f>
        <v>1</v>
      </c>
      <c r="J85" s="98">
        <f>'App Scores 31'!K83</f>
        <v>1</v>
      </c>
      <c r="K85" s="100">
        <f t="shared" si="70"/>
        <v>2.2028571428571428</v>
      </c>
      <c r="L85" s="161">
        <f>'App Scores 31'!L83</f>
        <v>3</v>
      </c>
      <c r="M85" s="161">
        <f>'App Scores 31'!M83</f>
        <v>3</v>
      </c>
      <c r="N85" s="161">
        <f>'App Scores 31'!N83</f>
        <v>4</v>
      </c>
      <c r="O85" s="161">
        <f>'App Scores 31'!O83</f>
        <v>4</v>
      </c>
      <c r="P85" s="161">
        <f>'App Scores 31'!P83</f>
        <v>1</v>
      </c>
      <c r="Q85" s="161">
        <f>'App Scores 31'!Q83</f>
        <v>5</v>
      </c>
      <c r="R85" s="101">
        <f t="shared" si="71"/>
        <v>3.2380952380952377</v>
      </c>
      <c r="S85" s="98">
        <f>'App Scores 31'!S83</f>
        <v>4</v>
      </c>
      <c r="T85" s="98">
        <f>'App Scores 31'!T83</f>
        <v>1</v>
      </c>
      <c r="U85" s="98">
        <f>'App Scores 31'!U83</f>
        <v>5</v>
      </c>
      <c r="V85" s="98">
        <f>'App Scores 31'!V83</f>
        <v>4</v>
      </c>
      <c r="W85" s="98">
        <f>'App Scores 31'!Z83</f>
        <v>3</v>
      </c>
      <c r="X85" s="102">
        <f t="shared" si="72"/>
        <v>3.1333333333333333</v>
      </c>
      <c r="Y85" s="98">
        <f>'App Scores 31'!AA83</f>
        <v>4</v>
      </c>
      <c r="Z85" s="98">
        <f>'App Scores 31'!AB83</f>
        <v>2</v>
      </c>
      <c r="AA85" s="98">
        <f>'App Scores 31'!AD83</f>
        <v>1</v>
      </c>
      <c r="AB85" s="98">
        <f>'App Scores 31'!AE83</f>
        <v>5</v>
      </c>
      <c r="AC85" s="103">
        <f t="shared" si="73"/>
        <v>3.3000000000000003</v>
      </c>
      <c r="AD85" s="98">
        <f>'App Scores 31'!AF83</f>
        <v>4</v>
      </c>
      <c r="AE85" s="98">
        <f>'App Scores 31'!AG83</f>
        <v>5</v>
      </c>
      <c r="AF85" s="98">
        <f>'App Scores 31'!AH83</f>
        <v>4</v>
      </c>
      <c r="AG85" s="98">
        <f>'App Scores 31'!AI83</f>
        <v>5</v>
      </c>
      <c r="AH85" s="98">
        <f>'App Scores 31'!AK83</f>
        <v>5</v>
      </c>
      <c r="AI85" s="98">
        <f>'App Scores 31'!AL83</f>
        <v>5</v>
      </c>
      <c r="AJ85" s="98">
        <f>'App Scores 31'!AM83</f>
        <v>5</v>
      </c>
      <c r="AK85" s="104">
        <f t="shared" si="74"/>
        <v>4.6071428571428568</v>
      </c>
      <c r="AL85" s="105">
        <f t="shared" si="75"/>
        <v>3.2962857142857138</v>
      </c>
    </row>
    <row r="86" spans="1:38" ht="41.25" customHeight="1">
      <c r="A86" s="106" t="s">
        <v>774</v>
      </c>
      <c r="B86" s="107" t="s">
        <v>931</v>
      </c>
      <c r="C86" s="107" t="s">
        <v>931</v>
      </c>
      <c r="D86" s="161">
        <f>'App Scores 31'!E84</f>
        <v>1</v>
      </c>
      <c r="E86" s="161">
        <f>'App Scores 31'!F84</f>
        <v>5</v>
      </c>
      <c r="F86" s="98">
        <f>'App Scores 31'!G84</f>
        <v>4</v>
      </c>
      <c r="G86" s="98">
        <f>'App Scores 31'!AD84</f>
        <v>1</v>
      </c>
      <c r="H86" s="98">
        <f>'App Scores 31'!I84</f>
        <v>3</v>
      </c>
      <c r="I86" s="98">
        <f>'App Scores 31'!J84</f>
        <v>1</v>
      </c>
      <c r="J86" s="98">
        <f>'App Scores 31'!K84</f>
        <v>1</v>
      </c>
      <c r="K86" s="100">
        <f t="shared" ref="K86" si="76">SUMPRODUCT($D$5:$J$5,D86:J86)</f>
        <v>1.7714285714285714</v>
      </c>
      <c r="L86" s="161">
        <f>'App Scores 31'!L84</f>
        <v>5</v>
      </c>
      <c r="M86" s="161">
        <f>'App Scores 31'!M84</f>
        <v>5</v>
      </c>
      <c r="N86" s="161">
        <f>'App Scores 31'!N84</f>
        <v>2</v>
      </c>
      <c r="O86" s="161">
        <f>'App Scores 31'!O84</f>
        <v>5</v>
      </c>
      <c r="P86" s="161">
        <f>'App Scores 31'!P84</f>
        <v>5</v>
      </c>
      <c r="Q86" s="161">
        <f>'App Scores 31'!Q84</f>
        <v>5</v>
      </c>
      <c r="R86" s="101">
        <f t="shared" ref="R86" si="77">SUMPRODUCT($L$5:$Q$5,L86:Q86)</f>
        <v>4.4285714285714279</v>
      </c>
      <c r="S86" s="98">
        <f>'App Scores 31'!S84</f>
        <v>5</v>
      </c>
      <c r="T86" s="98">
        <f>'App Scores 31'!T84</f>
        <v>2</v>
      </c>
      <c r="U86" s="98">
        <f>'App Scores 31'!U84</f>
        <v>5</v>
      </c>
      <c r="V86" s="98">
        <f>'App Scores 31'!V84</f>
        <v>2</v>
      </c>
      <c r="W86" s="98">
        <f>'App Scores 31'!Z84</f>
        <v>3</v>
      </c>
      <c r="X86" s="102">
        <f t="shared" ref="X86" si="78">SUMPRODUCT($S$5:$W$5,S86:W86)</f>
        <v>3.1333333333333329</v>
      </c>
      <c r="Y86" s="98">
        <f>'App Scores 31'!AA84</f>
        <v>1</v>
      </c>
      <c r="Z86" s="98">
        <f>'App Scores 31'!AB84</f>
        <v>1</v>
      </c>
      <c r="AA86" s="98">
        <f>'App Scores 31'!AD84</f>
        <v>1</v>
      </c>
      <c r="AB86" s="98">
        <f>'App Scores 31'!AE84</f>
        <v>1</v>
      </c>
      <c r="AC86" s="103">
        <f t="shared" ref="AC86" si="79">SUMPRODUCT($Y$5:$AB$5,Y86:AB86)</f>
        <v>1</v>
      </c>
      <c r="AD86" s="98">
        <f>'App Scores 31'!AF84</f>
        <v>3</v>
      </c>
      <c r="AE86" s="98">
        <f>'App Scores 31'!AG84</f>
        <v>5</v>
      </c>
      <c r="AF86" s="98">
        <f>'App Scores 31'!AH84</f>
        <v>2</v>
      </c>
      <c r="AG86" s="98">
        <f>'App Scores 31'!AI84</f>
        <v>1</v>
      </c>
      <c r="AH86" s="98">
        <f>'App Scores 31'!AK84</f>
        <v>1</v>
      </c>
      <c r="AI86" s="98">
        <f>'App Scores 31'!AL84</f>
        <v>1</v>
      </c>
      <c r="AJ86" s="98">
        <f>'App Scores 31'!AM84</f>
        <v>1</v>
      </c>
      <c r="AK86" s="104">
        <f t="shared" ref="AK86" si="80">SUMPRODUCT($AD$5:$AJ$5,AD86:AJ86)</f>
        <v>2.1428571428571428</v>
      </c>
      <c r="AL86" s="105">
        <f t="shared" ref="AL86" si="81">AVERAGE(AK86,AC86,X86,R86,K86)</f>
        <v>2.4952380952380948</v>
      </c>
    </row>
    <row r="87" spans="1:38" ht="41.25" customHeight="1">
      <c r="A87" s="106" t="s">
        <v>775</v>
      </c>
      <c r="B87" s="107"/>
      <c r="C87" s="107"/>
      <c r="D87" s="161">
        <f>'App Scores 31'!E145</f>
        <v>0</v>
      </c>
      <c r="E87" s="161">
        <f>'App Scores 31'!F145</f>
        <v>0</v>
      </c>
      <c r="F87" s="98">
        <f>'App Scores 31'!G145</f>
        <v>0</v>
      </c>
      <c r="G87" s="98">
        <f>'App Scores 31'!H145</f>
        <v>0</v>
      </c>
      <c r="H87" s="98">
        <f>'App Scores 31'!I145</f>
        <v>0</v>
      </c>
      <c r="I87" s="98">
        <f>'App Scores 31'!J145</f>
        <v>0</v>
      </c>
      <c r="J87" s="98">
        <f>'App Scores 31'!K145</f>
        <v>0</v>
      </c>
      <c r="K87" s="100">
        <f t="shared" ref="K87:K92" si="82">SUMPRODUCT($D$5:$J$5,D87:J87)</f>
        <v>0</v>
      </c>
      <c r="L87" s="161">
        <f>'App Scores 31'!L145</f>
        <v>0</v>
      </c>
      <c r="M87" s="161">
        <f>'App Scores 31'!M145</f>
        <v>0</v>
      </c>
      <c r="N87" s="161">
        <f>'App Scores 31'!N145</f>
        <v>0</v>
      </c>
      <c r="O87" s="161">
        <f>'App Scores 31'!O145</f>
        <v>0</v>
      </c>
      <c r="P87" s="161">
        <f>'App Scores 31'!P145</f>
        <v>0</v>
      </c>
      <c r="Q87" s="161">
        <f>'App Scores 31'!Q145</f>
        <v>0</v>
      </c>
      <c r="R87" s="101">
        <f t="shared" ref="R87:R92" si="83">SUMPRODUCT($L$5:$Q$5,L87:Q87)</f>
        <v>0</v>
      </c>
      <c r="S87" s="98">
        <f>'App Scores 31'!S145</f>
        <v>0</v>
      </c>
      <c r="T87" s="98">
        <f>'App Scores 31'!T145</f>
        <v>0</v>
      </c>
      <c r="U87" s="98">
        <f>'App Scores 31'!U145</f>
        <v>0</v>
      </c>
      <c r="V87" s="98">
        <f>'App Scores 31'!V145</f>
        <v>0</v>
      </c>
      <c r="W87" s="98" t="e">
        <f>'App Scores 31'!Z85</f>
        <v>#N/A</v>
      </c>
      <c r="X87" s="102" t="e">
        <f t="shared" ref="X87:X92" si="84">SUMPRODUCT($S$5:$W$5,S87:W87)</f>
        <v>#N/A</v>
      </c>
      <c r="Y87" s="98">
        <f>'App Scores 31'!AA145</f>
        <v>0</v>
      </c>
      <c r="Z87" s="98">
        <f>'App Scores 31'!AB145</f>
        <v>0</v>
      </c>
      <c r="AA87" s="98" t="e">
        <f>'App Scores 31'!AD85</f>
        <v>#N/A</v>
      </c>
      <c r="AB87" s="98" t="e">
        <f>'App Scores 31'!AE85</f>
        <v>#N/A</v>
      </c>
      <c r="AC87" s="103" t="e">
        <f t="shared" ref="AC87:AC92" si="85">SUMPRODUCT($Y$5:$AB$5,Y87:AB87)</f>
        <v>#N/A</v>
      </c>
      <c r="AD87" s="98">
        <f>'App Scores 31'!AF145</f>
        <v>0</v>
      </c>
      <c r="AE87" s="98">
        <f>'App Scores 31'!AG145</f>
        <v>0</v>
      </c>
      <c r="AF87" s="98">
        <f>'App Scores 31'!AH145</f>
        <v>0</v>
      </c>
      <c r="AG87" s="98">
        <f>'App Scores 31'!AI145</f>
        <v>0</v>
      </c>
      <c r="AH87" s="98">
        <f>'App Scores 31'!AJ145</f>
        <v>0</v>
      </c>
      <c r="AI87" s="98">
        <f>'App Scores 31'!AK145</f>
        <v>0</v>
      </c>
      <c r="AJ87" s="98">
        <f>'App Scores 31'!AL145</f>
        <v>0</v>
      </c>
      <c r="AK87" s="104">
        <f t="shared" ref="AK87:AK92" si="86">SUMPRODUCT($AD$5:$AJ$5,AD87:AJ87)</f>
        <v>0</v>
      </c>
      <c r="AL87" s="105" t="e">
        <f t="shared" ref="AL87:AL92" si="87">AVERAGE(AK87,AC87,X87,R87,K87)</f>
        <v>#N/A</v>
      </c>
    </row>
    <row r="88" spans="1:38" ht="41.25" customHeight="1">
      <c r="A88" s="106" t="s">
        <v>776</v>
      </c>
      <c r="B88" s="107"/>
      <c r="C88" s="107"/>
      <c r="D88" s="161">
        <f>'App Scores 31'!E146</f>
        <v>0</v>
      </c>
      <c r="E88" s="161">
        <f>'App Scores 31'!F146</f>
        <v>0</v>
      </c>
      <c r="F88" s="98">
        <f>'App Scores 31'!G146</f>
        <v>0</v>
      </c>
      <c r="G88" s="98">
        <f>'App Scores 31'!H146</f>
        <v>0</v>
      </c>
      <c r="H88" s="98">
        <f>'App Scores 31'!I146</f>
        <v>0</v>
      </c>
      <c r="I88" s="98">
        <f>'App Scores 31'!J146</f>
        <v>0</v>
      </c>
      <c r="J88" s="98">
        <f>'App Scores 31'!K146</f>
        <v>0</v>
      </c>
      <c r="K88" s="100">
        <f t="shared" si="82"/>
        <v>0</v>
      </c>
      <c r="L88" s="161">
        <f>'App Scores 31'!L146</f>
        <v>0</v>
      </c>
      <c r="M88" s="161">
        <f>'App Scores 31'!M146</f>
        <v>0</v>
      </c>
      <c r="N88" s="161">
        <f>'App Scores 31'!N146</f>
        <v>0</v>
      </c>
      <c r="O88" s="161">
        <f>'App Scores 31'!O146</f>
        <v>0</v>
      </c>
      <c r="P88" s="161">
        <f>'App Scores 31'!P146</f>
        <v>0</v>
      </c>
      <c r="Q88" s="161">
        <f>'App Scores 31'!Q146</f>
        <v>0</v>
      </c>
      <c r="R88" s="101">
        <f t="shared" si="83"/>
        <v>0</v>
      </c>
      <c r="S88" s="98">
        <f>'App Scores 31'!S146</f>
        <v>0</v>
      </c>
      <c r="T88" s="98">
        <f>'App Scores 31'!T146</f>
        <v>0</v>
      </c>
      <c r="U88" s="98">
        <f>'App Scores 31'!U146</f>
        <v>0</v>
      </c>
      <c r="V88" s="98">
        <f>'App Scores 31'!V146</f>
        <v>0</v>
      </c>
      <c r="W88" s="98" t="e">
        <f>'App Scores 31'!Z86</f>
        <v>#N/A</v>
      </c>
      <c r="X88" s="102" t="e">
        <f t="shared" si="84"/>
        <v>#N/A</v>
      </c>
      <c r="Y88" s="98">
        <f>'App Scores 31'!AA146</f>
        <v>0</v>
      </c>
      <c r="Z88" s="98">
        <f>'App Scores 31'!AB146</f>
        <v>0</v>
      </c>
      <c r="AA88" s="98" t="e">
        <f>'App Scores 31'!AD86</f>
        <v>#N/A</v>
      </c>
      <c r="AB88" s="98" t="e">
        <f>'App Scores 31'!AE86</f>
        <v>#N/A</v>
      </c>
      <c r="AC88" s="103" t="e">
        <f t="shared" si="85"/>
        <v>#N/A</v>
      </c>
      <c r="AD88" s="98">
        <f>'App Scores 31'!AF146</f>
        <v>0</v>
      </c>
      <c r="AE88" s="98">
        <f>'App Scores 31'!AG146</f>
        <v>0</v>
      </c>
      <c r="AF88" s="98">
        <f>'App Scores 31'!AH146</f>
        <v>0</v>
      </c>
      <c r="AG88" s="98">
        <f>'App Scores 31'!AI146</f>
        <v>0</v>
      </c>
      <c r="AH88" s="98">
        <f>'App Scores 31'!AJ146</f>
        <v>0</v>
      </c>
      <c r="AI88" s="98">
        <f>'App Scores 31'!AK146</f>
        <v>0</v>
      </c>
      <c r="AJ88" s="98">
        <f>'App Scores 31'!AL146</f>
        <v>0</v>
      </c>
      <c r="AK88" s="104">
        <f t="shared" si="86"/>
        <v>0</v>
      </c>
      <c r="AL88" s="105" t="e">
        <f t="shared" si="87"/>
        <v>#N/A</v>
      </c>
    </row>
    <row r="89" spans="1:38" ht="41.25" customHeight="1">
      <c r="A89" s="106" t="s">
        <v>777</v>
      </c>
      <c r="B89" s="107"/>
      <c r="C89" s="107"/>
      <c r="D89" s="161">
        <f>'App Scores 31'!E147</f>
        <v>0</v>
      </c>
      <c r="E89" s="161">
        <f>'App Scores 31'!F147</f>
        <v>0</v>
      </c>
      <c r="F89" s="98">
        <f>'App Scores 31'!G147</f>
        <v>0</v>
      </c>
      <c r="G89" s="98">
        <f>'App Scores 31'!H147</f>
        <v>0</v>
      </c>
      <c r="H89" s="98">
        <f>'App Scores 31'!I147</f>
        <v>0</v>
      </c>
      <c r="I89" s="98">
        <f>'App Scores 31'!J147</f>
        <v>0</v>
      </c>
      <c r="J89" s="98">
        <f>'App Scores 31'!K147</f>
        <v>0</v>
      </c>
      <c r="K89" s="100">
        <f t="shared" ref="K89:K91" si="88">SUMPRODUCT($D$5:$J$5,D89:J89)</f>
        <v>0</v>
      </c>
      <c r="L89" s="161">
        <f>'App Scores 31'!L147</f>
        <v>0</v>
      </c>
      <c r="M89" s="161">
        <f>'App Scores 31'!M147</f>
        <v>0</v>
      </c>
      <c r="N89" s="161">
        <f>'App Scores 31'!N147</f>
        <v>0</v>
      </c>
      <c r="O89" s="161">
        <f>'App Scores 31'!O147</f>
        <v>0</v>
      </c>
      <c r="P89" s="161">
        <f>'App Scores 31'!P147</f>
        <v>0</v>
      </c>
      <c r="Q89" s="161">
        <f>'App Scores 31'!Q147</f>
        <v>0</v>
      </c>
      <c r="R89" s="101">
        <f t="shared" ref="R89:R91" si="89">SUMPRODUCT($L$5:$Q$5,L89:Q89)</f>
        <v>0</v>
      </c>
      <c r="S89" s="98">
        <f>'App Scores 31'!S147</f>
        <v>0</v>
      </c>
      <c r="T89" s="98">
        <f>'App Scores 31'!T147</f>
        <v>0</v>
      </c>
      <c r="U89" s="98">
        <f>'App Scores 31'!U147</f>
        <v>0</v>
      </c>
      <c r="V89" s="98">
        <f>'App Scores 31'!V147</f>
        <v>0</v>
      </c>
      <c r="W89" s="98" t="e">
        <f>'App Scores 31'!Z87</f>
        <v>#N/A</v>
      </c>
      <c r="X89" s="102" t="e">
        <f t="shared" ref="X89:X91" si="90">SUMPRODUCT($S$5:$W$5,S89:W89)</f>
        <v>#N/A</v>
      </c>
      <c r="Y89" s="98">
        <f>'App Scores 31'!AA147</f>
        <v>0</v>
      </c>
      <c r="Z89" s="98">
        <f>'App Scores 31'!AB147</f>
        <v>0</v>
      </c>
      <c r="AA89" s="98" t="e">
        <f>'App Scores 31'!AD87</f>
        <v>#N/A</v>
      </c>
      <c r="AB89" s="98" t="e">
        <f>'App Scores 31'!AE87</f>
        <v>#N/A</v>
      </c>
      <c r="AC89" s="103" t="e">
        <f t="shared" ref="AC89:AC91" si="91">SUMPRODUCT($Y$5:$AB$5,Y89:AB89)</f>
        <v>#N/A</v>
      </c>
      <c r="AD89" s="98">
        <f>'App Scores 31'!AF147</f>
        <v>0</v>
      </c>
      <c r="AE89" s="98">
        <f>'App Scores 31'!AG147</f>
        <v>0</v>
      </c>
      <c r="AF89" s="98">
        <f>'App Scores 31'!AH147</f>
        <v>0</v>
      </c>
      <c r="AG89" s="98">
        <f>'App Scores 31'!AI147</f>
        <v>0</v>
      </c>
      <c r="AH89" s="98">
        <f>'App Scores 31'!AJ147</f>
        <v>0</v>
      </c>
      <c r="AI89" s="98">
        <f>'App Scores 31'!AK147</f>
        <v>0</v>
      </c>
      <c r="AJ89" s="98">
        <f>'App Scores 31'!AL147</f>
        <v>0</v>
      </c>
      <c r="AK89" s="104">
        <f t="shared" ref="AK89:AK91" si="92">SUMPRODUCT($AD$5:$AJ$5,AD89:AJ89)</f>
        <v>0</v>
      </c>
      <c r="AL89" s="105" t="e">
        <f t="shared" ref="AL89:AL91" si="93">AVERAGE(AK89,AC89,X89,R89,K89)</f>
        <v>#N/A</v>
      </c>
    </row>
    <row r="90" spans="1:38" ht="41.25" customHeight="1">
      <c r="A90" s="106" t="s">
        <v>778</v>
      </c>
      <c r="B90" s="107"/>
      <c r="C90" s="107"/>
      <c r="D90" s="161">
        <f>'App Scores 31'!E148</f>
        <v>0</v>
      </c>
      <c r="E90" s="161">
        <f>'App Scores 31'!F148</f>
        <v>0</v>
      </c>
      <c r="F90" s="98">
        <f>'App Scores 31'!G148</f>
        <v>0</v>
      </c>
      <c r="G90" s="98">
        <f>'App Scores 31'!H148</f>
        <v>0</v>
      </c>
      <c r="H90" s="98">
        <f>'App Scores 31'!I148</f>
        <v>0</v>
      </c>
      <c r="I90" s="98">
        <f>'App Scores 31'!J148</f>
        <v>0</v>
      </c>
      <c r="J90" s="98">
        <f>'App Scores 31'!K148</f>
        <v>0</v>
      </c>
      <c r="K90" s="100">
        <f t="shared" si="88"/>
        <v>0</v>
      </c>
      <c r="L90" s="161">
        <f>'App Scores 31'!L148</f>
        <v>0</v>
      </c>
      <c r="M90" s="161">
        <f>'App Scores 31'!M148</f>
        <v>0</v>
      </c>
      <c r="N90" s="161">
        <f>'App Scores 31'!N148</f>
        <v>0</v>
      </c>
      <c r="O90" s="161">
        <f>'App Scores 31'!O148</f>
        <v>0</v>
      </c>
      <c r="P90" s="161">
        <f>'App Scores 31'!P148</f>
        <v>0</v>
      </c>
      <c r="Q90" s="161">
        <f>'App Scores 31'!Q148</f>
        <v>0</v>
      </c>
      <c r="R90" s="101">
        <f t="shared" si="89"/>
        <v>0</v>
      </c>
      <c r="S90" s="98">
        <f>'App Scores 31'!S148</f>
        <v>0</v>
      </c>
      <c r="T90" s="98">
        <f>'App Scores 31'!T148</f>
        <v>0</v>
      </c>
      <c r="U90" s="98">
        <f>'App Scores 31'!U148</f>
        <v>0</v>
      </c>
      <c r="V90" s="98">
        <f>'App Scores 31'!V148</f>
        <v>0</v>
      </c>
      <c r="W90" s="98" t="e">
        <f>'App Scores 31'!Z88</f>
        <v>#N/A</v>
      </c>
      <c r="X90" s="102" t="e">
        <f t="shared" si="90"/>
        <v>#N/A</v>
      </c>
      <c r="Y90" s="98">
        <f>'App Scores 31'!AA148</f>
        <v>0</v>
      </c>
      <c r="Z90" s="98">
        <f>'App Scores 31'!AB148</f>
        <v>0</v>
      </c>
      <c r="AA90" s="98" t="e">
        <f>'App Scores 31'!AD88</f>
        <v>#N/A</v>
      </c>
      <c r="AB90" s="98" t="e">
        <f>'App Scores 31'!AE88</f>
        <v>#N/A</v>
      </c>
      <c r="AC90" s="103" t="e">
        <f t="shared" si="91"/>
        <v>#N/A</v>
      </c>
      <c r="AD90" s="98">
        <f>'App Scores 31'!AF148</f>
        <v>0</v>
      </c>
      <c r="AE90" s="98">
        <f>'App Scores 31'!AG148</f>
        <v>0</v>
      </c>
      <c r="AF90" s="98">
        <f>'App Scores 31'!AH148</f>
        <v>0</v>
      </c>
      <c r="AG90" s="98">
        <f>'App Scores 31'!AI148</f>
        <v>0</v>
      </c>
      <c r="AH90" s="98">
        <f>'App Scores 31'!AJ148</f>
        <v>0</v>
      </c>
      <c r="AI90" s="98">
        <f>'App Scores 31'!AK148</f>
        <v>0</v>
      </c>
      <c r="AJ90" s="98">
        <f>'App Scores 31'!AL148</f>
        <v>0</v>
      </c>
      <c r="AK90" s="104">
        <f t="shared" si="92"/>
        <v>0</v>
      </c>
      <c r="AL90" s="105" t="e">
        <f t="shared" si="93"/>
        <v>#N/A</v>
      </c>
    </row>
    <row r="91" spans="1:38" ht="41.25" customHeight="1">
      <c r="A91" s="106" t="s">
        <v>779</v>
      </c>
      <c r="B91" s="107"/>
      <c r="C91" s="107"/>
      <c r="D91" s="161">
        <f>'App Scores 31'!E149</f>
        <v>0</v>
      </c>
      <c r="E91" s="161">
        <f>'App Scores 31'!F149</f>
        <v>0</v>
      </c>
      <c r="F91" s="98">
        <f>'App Scores 31'!G149</f>
        <v>0</v>
      </c>
      <c r="G91" s="98">
        <f>'App Scores 31'!H149</f>
        <v>0</v>
      </c>
      <c r="H91" s="98">
        <f>'App Scores 31'!I149</f>
        <v>0</v>
      </c>
      <c r="I91" s="98">
        <f>'App Scores 31'!J149</f>
        <v>0</v>
      </c>
      <c r="J91" s="98">
        <f>'App Scores 31'!K149</f>
        <v>0</v>
      </c>
      <c r="K91" s="100">
        <f t="shared" si="88"/>
        <v>0</v>
      </c>
      <c r="L91" s="161">
        <f>'App Scores 31'!L149</f>
        <v>0</v>
      </c>
      <c r="M91" s="161">
        <f>'App Scores 31'!M149</f>
        <v>0</v>
      </c>
      <c r="N91" s="161">
        <f>'App Scores 31'!N149</f>
        <v>0</v>
      </c>
      <c r="O91" s="161">
        <f>'App Scores 31'!O149</f>
        <v>0</v>
      </c>
      <c r="P91" s="161">
        <f>'App Scores 31'!P149</f>
        <v>0</v>
      </c>
      <c r="Q91" s="161">
        <f>'App Scores 31'!Q149</f>
        <v>0</v>
      </c>
      <c r="R91" s="101">
        <f t="shared" si="89"/>
        <v>0</v>
      </c>
      <c r="S91" s="98">
        <f>'App Scores 31'!S149</f>
        <v>0</v>
      </c>
      <c r="T91" s="98">
        <f>'App Scores 31'!T149</f>
        <v>0</v>
      </c>
      <c r="U91" s="98">
        <f>'App Scores 31'!U149</f>
        <v>0</v>
      </c>
      <c r="V91" s="98">
        <f>'App Scores 31'!V149</f>
        <v>0</v>
      </c>
      <c r="W91" s="98" t="e">
        <f>'App Scores 31'!Z89</f>
        <v>#N/A</v>
      </c>
      <c r="X91" s="102" t="e">
        <f t="shared" si="90"/>
        <v>#N/A</v>
      </c>
      <c r="Y91" s="98">
        <f>'App Scores 31'!AA149</f>
        <v>0</v>
      </c>
      <c r="Z91" s="98">
        <f>'App Scores 31'!AB149</f>
        <v>0</v>
      </c>
      <c r="AA91" s="98" t="e">
        <f>'App Scores 31'!AD89</f>
        <v>#N/A</v>
      </c>
      <c r="AB91" s="98" t="e">
        <f>'App Scores 31'!AE89</f>
        <v>#N/A</v>
      </c>
      <c r="AC91" s="103" t="e">
        <f t="shared" si="91"/>
        <v>#N/A</v>
      </c>
      <c r="AD91" s="98">
        <f>'App Scores 31'!AF149</f>
        <v>0</v>
      </c>
      <c r="AE91" s="98">
        <f>'App Scores 31'!AG149</f>
        <v>0</v>
      </c>
      <c r="AF91" s="98">
        <f>'App Scores 31'!AH149</f>
        <v>0</v>
      </c>
      <c r="AG91" s="98">
        <f>'App Scores 31'!AI149</f>
        <v>0</v>
      </c>
      <c r="AH91" s="98">
        <f>'App Scores 31'!AJ149</f>
        <v>0</v>
      </c>
      <c r="AI91" s="98">
        <f>'App Scores 31'!AK149</f>
        <v>0</v>
      </c>
      <c r="AJ91" s="98">
        <f>'App Scores 31'!AL149</f>
        <v>0</v>
      </c>
      <c r="AK91" s="104">
        <f t="shared" si="92"/>
        <v>0</v>
      </c>
      <c r="AL91" s="105" t="e">
        <f t="shared" si="93"/>
        <v>#N/A</v>
      </c>
    </row>
    <row r="92" spans="1:38" ht="41.25" customHeight="1">
      <c r="A92" s="106" t="s">
        <v>780</v>
      </c>
      <c r="B92" s="107"/>
      <c r="C92" s="107"/>
      <c r="D92" s="161">
        <f>'App Scores 31'!E119</f>
        <v>0</v>
      </c>
      <c r="E92" s="161">
        <f>'App Scores 31'!F119</f>
        <v>0</v>
      </c>
      <c r="F92" s="98">
        <f>'App Scores 31'!G119</f>
        <v>0</v>
      </c>
      <c r="G92" s="98">
        <f>'App Scores 31'!H119</f>
        <v>0</v>
      </c>
      <c r="H92" s="98">
        <f>'App Scores 31'!I119</f>
        <v>0</v>
      </c>
      <c r="I92" s="98">
        <f>'App Scores 31'!J119</f>
        <v>0</v>
      </c>
      <c r="J92" s="98">
        <f>'App Scores 31'!K119</f>
        <v>0</v>
      </c>
      <c r="K92" s="100">
        <f t="shared" si="82"/>
        <v>0</v>
      </c>
      <c r="L92" s="161">
        <f>'App Scores 31'!L119</f>
        <v>0</v>
      </c>
      <c r="M92" s="161">
        <f>'App Scores 31'!M119</f>
        <v>0</v>
      </c>
      <c r="N92" s="161">
        <f>'App Scores 31'!N119</f>
        <v>0</v>
      </c>
      <c r="O92" s="161">
        <f>'App Scores 31'!O119</f>
        <v>0</v>
      </c>
      <c r="P92" s="161">
        <f>'App Scores 31'!P119</f>
        <v>0</v>
      </c>
      <c r="Q92" s="161">
        <f>'App Scores 31'!Q119</f>
        <v>0</v>
      </c>
      <c r="R92" s="101">
        <f t="shared" si="83"/>
        <v>0</v>
      </c>
      <c r="S92" s="98">
        <f>'App Scores 31'!S119</f>
        <v>0</v>
      </c>
      <c r="T92" s="98">
        <f>'App Scores 31'!T119</f>
        <v>0</v>
      </c>
      <c r="U92" s="98">
        <f>'App Scores 31'!U119</f>
        <v>0</v>
      </c>
      <c r="V92" s="98">
        <f>'App Scores 31'!V119</f>
        <v>0</v>
      </c>
      <c r="W92" s="98" t="e">
        <f>'App Scores 31'!Z90</f>
        <v>#N/A</v>
      </c>
      <c r="X92" s="102" t="e">
        <f t="shared" si="84"/>
        <v>#N/A</v>
      </c>
      <c r="Y92" s="98">
        <f>'App Scores 31'!AA119</f>
        <v>0</v>
      </c>
      <c r="Z92" s="98">
        <f>'App Scores 31'!AB119</f>
        <v>0</v>
      </c>
      <c r="AA92" s="98" t="e">
        <f>'App Scores 31'!AD90</f>
        <v>#N/A</v>
      </c>
      <c r="AB92" s="98" t="e">
        <f>'App Scores 31'!AE90</f>
        <v>#N/A</v>
      </c>
      <c r="AC92" s="103" t="e">
        <f t="shared" si="85"/>
        <v>#N/A</v>
      </c>
      <c r="AD92" s="98">
        <f>'App Scores 31'!AF119</f>
        <v>0</v>
      </c>
      <c r="AE92" s="98">
        <f>'App Scores 31'!AG119</f>
        <v>0</v>
      </c>
      <c r="AF92" s="98">
        <f>'App Scores 31'!AH119</f>
        <v>0</v>
      </c>
      <c r="AG92" s="98">
        <f>'App Scores 31'!AI119</f>
        <v>0</v>
      </c>
      <c r="AH92" s="98">
        <f>'App Scores 31'!AJ119</f>
        <v>0</v>
      </c>
      <c r="AI92" s="98">
        <f>'App Scores 31'!AK119</f>
        <v>0</v>
      </c>
      <c r="AJ92" s="98">
        <f>'App Scores 31'!AL119</f>
        <v>0</v>
      </c>
      <c r="AK92" s="104">
        <f t="shared" si="86"/>
        <v>0</v>
      </c>
      <c r="AL92" s="105" t="e">
        <f t="shared" si="87"/>
        <v>#N/A</v>
      </c>
    </row>
    <row r="93" spans="1:38" ht="41.25" customHeight="1">
      <c r="A93" s="106" t="s">
        <v>781</v>
      </c>
      <c r="D93" s="161" t="e">
        <f>'App Scores 31'!E92</f>
        <v>#N/A</v>
      </c>
      <c r="E93" s="161" t="e">
        <f>'App Scores 31'!F92</f>
        <v>#N/A</v>
      </c>
      <c r="F93" s="98" t="e">
        <f>'App Scores 31'!G92</f>
        <v>#N/A</v>
      </c>
      <c r="G93" s="98" t="e">
        <f>'App Scores 31'!H92</f>
        <v>#N/A</v>
      </c>
      <c r="H93" s="98" t="e">
        <f>'App Scores 31'!I92</f>
        <v>#N/A</v>
      </c>
      <c r="I93" s="98" t="e">
        <f>'App Scores 31'!J92</f>
        <v>#N/A</v>
      </c>
      <c r="J93" s="98" t="e">
        <f>'App Scores 31'!K92</f>
        <v>#N/A</v>
      </c>
      <c r="K93" s="100" t="e">
        <f t="shared" ref="K93:K94" si="94">SUMPRODUCT($D$5:$J$5,D93:J93)</f>
        <v>#N/A</v>
      </c>
      <c r="L93" s="161" t="e">
        <f>'App Scores 31'!L92</f>
        <v>#N/A</v>
      </c>
      <c r="M93" s="161" t="e">
        <f>'App Scores 31'!M92</f>
        <v>#N/A</v>
      </c>
      <c r="N93" s="161" t="e">
        <f>'App Scores 31'!N92</f>
        <v>#N/A</v>
      </c>
      <c r="O93" s="161" t="e">
        <f>'App Scores 31'!O92</f>
        <v>#N/A</v>
      </c>
      <c r="P93" s="161" t="e">
        <f>'App Scores 31'!P92</f>
        <v>#N/A</v>
      </c>
      <c r="Q93" s="161" t="e">
        <f>'App Scores 31'!Q92</f>
        <v>#N/A</v>
      </c>
      <c r="R93" s="101" t="e">
        <f t="shared" ref="R93:R94" si="95">SUMPRODUCT($L$5:$Q$5,L93:Q93)</f>
        <v>#N/A</v>
      </c>
      <c r="S93" s="98" t="e">
        <f>'App Scores 31'!S92</f>
        <v>#N/A</v>
      </c>
      <c r="T93" s="98" t="e">
        <f>'App Scores 31'!T92</f>
        <v>#N/A</v>
      </c>
      <c r="U93" s="98" t="e">
        <f>'App Scores 31'!U92</f>
        <v>#N/A</v>
      </c>
      <c r="V93" s="98" t="e">
        <f>'App Scores 31'!V92</f>
        <v>#N/A</v>
      </c>
      <c r="W93" s="98" t="e">
        <f>'App Scores 31'!Z91</f>
        <v>#N/A</v>
      </c>
      <c r="X93" s="102" t="e">
        <f t="shared" si="2"/>
        <v>#N/A</v>
      </c>
      <c r="Y93" s="98" t="e">
        <f>'App Scores 31'!AA92</f>
        <v>#N/A</v>
      </c>
      <c r="Z93" s="98" t="e">
        <f>'App Scores 31'!AB92</f>
        <v>#N/A</v>
      </c>
      <c r="AA93" s="98" t="e">
        <f>'App Scores 31'!AD91</f>
        <v>#N/A</v>
      </c>
      <c r="AB93" s="98" t="e">
        <f>'App Scores 31'!AE91</f>
        <v>#N/A</v>
      </c>
      <c r="AC93" s="103" t="e">
        <f t="shared" si="3"/>
        <v>#N/A</v>
      </c>
      <c r="AD93" s="98" t="e">
        <f>'App Scores 31'!AF92</f>
        <v>#N/A</v>
      </c>
      <c r="AE93" s="98" t="e">
        <f>'App Scores 31'!AG92</f>
        <v>#N/A</v>
      </c>
      <c r="AF93" s="98">
        <f>'App Scores 31'!AH92</f>
        <v>5</v>
      </c>
      <c r="AG93" s="98" t="e">
        <f>'App Scores 31'!AI92</f>
        <v>#N/A</v>
      </c>
      <c r="AH93" s="98" t="e">
        <f>'App Scores 31'!AJ92</f>
        <v>#N/A</v>
      </c>
      <c r="AI93" s="98">
        <f>'App Scores 31'!AK92</f>
        <v>5</v>
      </c>
      <c r="AJ93" s="98">
        <f>'App Scores 31'!AL92</f>
        <v>5</v>
      </c>
      <c r="AK93" s="104" t="e">
        <f t="shared" si="4"/>
        <v>#N/A</v>
      </c>
      <c r="AL93" s="96"/>
    </row>
    <row r="94" spans="1:38" ht="41.25" customHeight="1">
      <c r="A94" s="106" t="s">
        <v>782</v>
      </c>
      <c r="D94" s="161" t="e">
        <f>'App Scores 31'!E93</f>
        <v>#N/A</v>
      </c>
      <c r="E94" s="161" t="e">
        <f>'App Scores 31'!F93</f>
        <v>#N/A</v>
      </c>
      <c r="F94" s="98" t="e">
        <f>'App Scores 31'!G93</f>
        <v>#N/A</v>
      </c>
      <c r="G94" s="98" t="e">
        <f>'App Scores 31'!H93</f>
        <v>#N/A</v>
      </c>
      <c r="H94" s="98" t="e">
        <f>'App Scores 31'!I93</f>
        <v>#N/A</v>
      </c>
      <c r="I94" s="98" t="e">
        <f>'App Scores 31'!J93</f>
        <v>#N/A</v>
      </c>
      <c r="J94" s="98" t="e">
        <f>'App Scores 31'!K93</f>
        <v>#N/A</v>
      </c>
      <c r="K94" s="100" t="e">
        <f t="shared" si="94"/>
        <v>#N/A</v>
      </c>
      <c r="L94" s="161" t="e">
        <f>'App Scores 31'!L93</f>
        <v>#N/A</v>
      </c>
      <c r="M94" s="161" t="e">
        <f>'App Scores 31'!M93</f>
        <v>#N/A</v>
      </c>
      <c r="N94" s="161" t="e">
        <f>'App Scores 31'!N93</f>
        <v>#N/A</v>
      </c>
      <c r="O94" s="161" t="e">
        <f>'App Scores 31'!O93</f>
        <v>#N/A</v>
      </c>
      <c r="P94" s="161" t="e">
        <f>'App Scores 31'!P93</f>
        <v>#N/A</v>
      </c>
      <c r="Q94" s="161" t="e">
        <f>'App Scores 31'!Q93</f>
        <v>#N/A</v>
      </c>
      <c r="R94" s="101" t="e">
        <f t="shared" si="95"/>
        <v>#N/A</v>
      </c>
      <c r="S94" s="98" t="e">
        <f>'App Scores 31'!S93</f>
        <v>#N/A</v>
      </c>
      <c r="T94" s="98" t="e">
        <f>'App Scores 31'!T93</f>
        <v>#N/A</v>
      </c>
      <c r="U94" s="98" t="e">
        <f>'App Scores 31'!U93</f>
        <v>#N/A</v>
      </c>
      <c r="V94" s="98" t="e">
        <f>'App Scores 31'!V93</f>
        <v>#N/A</v>
      </c>
      <c r="W94" s="98" t="e">
        <f>'App Scores 31'!Z92</f>
        <v>#N/A</v>
      </c>
      <c r="X94" s="102" t="e">
        <f t="shared" si="2"/>
        <v>#N/A</v>
      </c>
      <c r="Y94" s="98" t="e">
        <f>'App Scores 31'!AA93</f>
        <v>#N/A</v>
      </c>
      <c r="Z94" s="98" t="e">
        <f>'App Scores 31'!AB93</f>
        <v>#N/A</v>
      </c>
      <c r="AA94" s="98" t="e">
        <f>'App Scores 31'!AD92</f>
        <v>#N/A</v>
      </c>
      <c r="AB94" s="98" t="e">
        <f>'App Scores 31'!AE92</f>
        <v>#N/A</v>
      </c>
      <c r="AC94" s="103" t="e">
        <f t="shared" si="3"/>
        <v>#N/A</v>
      </c>
      <c r="AD94" s="98" t="e">
        <f>'App Scores 31'!AF93</f>
        <v>#N/A</v>
      </c>
      <c r="AE94" s="98" t="e">
        <f>'App Scores 31'!AG93</f>
        <v>#N/A</v>
      </c>
      <c r="AF94" s="98">
        <f>'App Scores 31'!AH93</f>
        <v>5</v>
      </c>
      <c r="AG94" s="98" t="e">
        <f>'App Scores 31'!AI93</f>
        <v>#N/A</v>
      </c>
      <c r="AH94" s="98" t="e">
        <f>'App Scores 31'!AJ93</f>
        <v>#N/A</v>
      </c>
      <c r="AI94" s="98">
        <f>'App Scores 31'!AK93</f>
        <v>5</v>
      </c>
      <c r="AJ94" s="98">
        <f>'App Scores 31'!AL93</f>
        <v>5</v>
      </c>
      <c r="AK94" s="104" t="e">
        <f t="shared" si="4"/>
        <v>#N/A</v>
      </c>
      <c r="AL94" s="96"/>
    </row>
    <row r="95" spans="1:38" ht="41.25" customHeight="1">
      <c r="A95" s="106" t="s">
        <v>783</v>
      </c>
      <c r="B95" s="107"/>
      <c r="C95" s="107"/>
      <c r="D95" s="161">
        <f>'App Scores 31'!E94</f>
        <v>0</v>
      </c>
      <c r="E95" s="161">
        <f>'App Scores 31'!F94</f>
        <v>0</v>
      </c>
      <c r="F95" s="98">
        <f>'App Scores 31'!G94</f>
        <v>0</v>
      </c>
      <c r="G95" s="98">
        <f>'App Scores 31'!H94</f>
        <v>0</v>
      </c>
      <c r="H95" s="98">
        <f>'App Scores 31'!I94</f>
        <v>0</v>
      </c>
      <c r="I95" s="98">
        <f>'App Scores 31'!J94</f>
        <v>0</v>
      </c>
      <c r="J95" s="98">
        <f>'App Scores 31'!K94</f>
        <v>0</v>
      </c>
      <c r="K95" s="100">
        <f>SUMPRODUCT($D$5:$J$5,D95:J95)</f>
        <v>0</v>
      </c>
      <c r="L95" s="161">
        <f>'App Scores 31'!L94</f>
        <v>0</v>
      </c>
      <c r="M95" s="161">
        <f>'App Scores 31'!M94</f>
        <v>0</v>
      </c>
      <c r="N95" s="161">
        <f>'App Scores 31'!N94</f>
        <v>0</v>
      </c>
      <c r="O95" s="161">
        <f>'App Scores 31'!O94</f>
        <v>0</v>
      </c>
      <c r="P95" s="161">
        <f>'App Scores 31'!P94</f>
        <v>0</v>
      </c>
      <c r="Q95" s="161">
        <f>'App Scores 31'!Q94</f>
        <v>0</v>
      </c>
      <c r="R95" s="101">
        <f>SUMPRODUCT($L$5:$Q$5,L95:Q95)</f>
        <v>0</v>
      </c>
      <c r="S95" s="98">
        <f>'App Scores 31'!S94</f>
        <v>0</v>
      </c>
      <c r="T95" s="98">
        <f>'App Scores 31'!T94</f>
        <v>0</v>
      </c>
      <c r="U95" s="98">
        <f>'App Scores 31'!U94</f>
        <v>0</v>
      </c>
      <c r="V95" s="98">
        <f>'App Scores 31'!V94</f>
        <v>0</v>
      </c>
      <c r="W95" s="98" t="e">
        <f>'App Scores 31'!Z93</f>
        <v>#N/A</v>
      </c>
      <c r="X95" s="102" t="e">
        <f>SUMPRODUCT($S$5:$W$5,S95:W95)</f>
        <v>#N/A</v>
      </c>
      <c r="Y95" s="98">
        <f>'App Scores 31'!AA94</f>
        <v>0</v>
      </c>
      <c r="Z95" s="98">
        <f>'App Scores 31'!AB94</f>
        <v>0</v>
      </c>
      <c r="AA95" s="98" t="e">
        <f>'App Scores 31'!AD93</f>
        <v>#N/A</v>
      </c>
      <c r="AB95" s="98" t="e">
        <f>'App Scores 31'!AE93</f>
        <v>#N/A</v>
      </c>
      <c r="AC95" s="103" t="e">
        <f>SUMPRODUCT($Y$5:$AB$5,Y95:AB95)</f>
        <v>#N/A</v>
      </c>
      <c r="AD95" s="98">
        <f>'App Scores 31'!AF94</f>
        <v>0</v>
      </c>
      <c r="AE95" s="98">
        <f>'App Scores 31'!AG94</f>
        <v>0</v>
      </c>
      <c r="AF95" s="98">
        <f>'App Scores 31'!AH94</f>
        <v>0</v>
      </c>
      <c r="AG95" s="98">
        <f>'App Scores 31'!AI94</f>
        <v>0</v>
      </c>
      <c r="AH95" s="98">
        <f>'App Scores 31'!AJ94</f>
        <v>0</v>
      </c>
      <c r="AI95" s="98">
        <f>'App Scores 31'!AK94</f>
        <v>0</v>
      </c>
      <c r="AJ95" s="98">
        <f>'App Scores 31'!AL94</f>
        <v>0</v>
      </c>
      <c r="AK95" s="104">
        <f>SUMPRODUCT($AD$5:$AJ$5,AD95:AJ95)</f>
        <v>0</v>
      </c>
      <c r="AL95" s="105" t="e">
        <f>AVERAGE(AK95,AC95,X95,R95,K95)</f>
        <v>#N/A</v>
      </c>
    </row>
    <row r="96" spans="1:38" ht="41.25" customHeight="1">
      <c r="D96" s="161"/>
      <c r="E96" s="161"/>
      <c r="K96" s="109" t="e">
        <f>AVERAGE(K6:K94)</f>
        <v>#N/A</v>
      </c>
      <c r="L96" s="162"/>
      <c r="M96" s="162"/>
      <c r="N96" s="161"/>
      <c r="O96" s="162"/>
      <c r="P96" s="162"/>
      <c r="Q96" s="161"/>
      <c r="R96" s="110" t="e">
        <f>AVERAGE(R6:R94)</f>
        <v>#N/A</v>
      </c>
      <c r="X96" s="111" t="e">
        <f>AVERAGE(X6:X94)</f>
        <v>#N/A</v>
      </c>
      <c r="AC96" s="112" t="e">
        <f>AVERAGE(AC6:AC94)</f>
        <v>#N/A</v>
      </c>
      <c r="AK96" s="113" t="e">
        <f>AVERAGE(AK6:AK94)</f>
        <v>#N/A</v>
      </c>
      <c r="AL96" s="114"/>
    </row>
    <row r="97" spans="4:37" ht="41.25" customHeight="1">
      <c r="K97" s="135" t="e">
        <f>AVERAGE(K30:K94)</f>
        <v>#N/A</v>
      </c>
      <c r="R97" s="135" t="e">
        <f>AVERAGE(R30:R94)</f>
        <v>#N/A</v>
      </c>
      <c r="X97" s="135" t="e">
        <f>AVERAGE(X30:X94)</f>
        <v>#N/A</v>
      </c>
      <c r="AC97" s="135" t="e">
        <f>AVERAGE(AC30:AC94)</f>
        <v>#N/A</v>
      </c>
      <c r="AK97" s="135" t="e">
        <f>AVERAGE(AK30:AK94)</f>
        <v>#N/A</v>
      </c>
    </row>
    <row r="108" spans="4:37" ht="41.25" customHeight="1">
      <c r="D108" s="200"/>
      <c r="E108" s="200"/>
      <c r="F108" s="200"/>
      <c r="G108" s="200"/>
      <c r="H108" s="200"/>
      <c r="I108" s="200"/>
      <c r="J108" s="200"/>
      <c r="L108" s="200"/>
      <c r="M108" s="200"/>
      <c r="N108" s="200"/>
      <c r="O108" s="200"/>
      <c r="P108" s="200"/>
      <c r="Q108" s="200"/>
      <c r="S108" s="200"/>
      <c r="T108" s="200"/>
      <c r="U108" s="200"/>
      <c r="V108" s="200"/>
      <c r="W108" s="200"/>
    </row>
    <row r="109" spans="4:37" ht="41.25" customHeight="1">
      <c r="D109" s="199"/>
      <c r="E109" s="199"/>
      <c r="F109" s="199"/>
      <c r="G109" s="199"/>
      <c r="H109" s="199"/>
      <c r="I109" s="199"/>
      <c r="J109" s="199"/>
      <c r="L109" s="199"/>
      <c r="M109" s="199"/>
      <c r="N109" s="199"/>
      <c r="O109" s="199"/>
      <c r="P109" s="199"/>
      <c r="Q109" s="199"/>
      <c r="S109" s="199"/>
      <c r="T109" s="199"/>
      <c r="U109" s="199"/>
      <c r="V109" s="199"/>
      <c r="W109" s="199"/>
      <c r="AD109" s="199"/>
      <c r="AE109" s="199"/>
      <c r="AF109" s="199"/>
      <c r="AG109" s="199"/>
      <c r="AH109" s="199"/>
      <c r="AI109" s="199"/>
      <c r="AJ109" s="199"/>
    </row>
  </sheetData>
  <mergeCells count="9">
    <mergeCell ref="Y1:AB1"/>
    <mergeCell ref="AD1:AJ1"/>
    <mergeCell ref="A2:A3"/>
    <mergeCell ref="B2:B3"/>
    <mergeCell ref="A5:B5"/>
    <mergeCell ref="A1:B1"/>
    <mergeCell ref="D1:J1"/>
    <mergeCell ref="L1:Q1"/>
    <mergeCell ref="S1:W1"/>
  </mergeCells>
  <phoneticPr fontId="44"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A1:BC196"/>
  <sheetViews>
    <sheetView tabSelected="1" topLeftCell="A15" zoomScale="39" zoomScaleNormal="90" workbookViewId="0">
      <selection activeCell="AH33" sqref="AH33"/>
    </sheetView>
  </sheetViews>
  <sheetFormatPr defaultRowHeight="12.5"/>
  <cols>
    <col min="1" max="1" width="20.54296875" customWidth="1"/>
    <col min="4" max="4" width="1.81640625" hidden="1" customWidth="1"/>
    <col min="5" max="5" width="10.453125" customWidth="1"/>
    <col min="6" max="6" width="11.7265625" customWidth="1"/>
    <col min="7" max="7" width="19.81640625" customWidth="1"/>
    <col min="8" max="8" width="62" bestFit="1" customWidth="1"/>
    <col min="9" max="9" width="8.81640625" style="119"/>
    <col min="10" max="10" width="14.453125" style="119" customWidth="1"/>
    <col min="13" max="13" width="14.81640625" bestFit="1" customWidth="1"/>
    <col min="20" max="20" width="17.7265625" bestFit="1" customWidth="1"/>
  </cols>
  <sheetData>
    <row r="1" spans="1:10" ht="13">
      <c r="B1" s="202" t="str">
        <f>'Analysis 3'!K1</f>
        <v>ABO</v>
      </c>
      <c r="C1" s="202" t="str">
        <f>'Analysis 3'!R1</f>
        <v>SCEOU</v>
      </c>
      <c r="D1" s="202" t="str">
        <f>'Analysis 3'!X1</f>
        <v>RSC</v>
      </c>
      <c r="E1" s="202" t="s">
        <v>642</v>
      </c>
      <c r="F1" s="202" t="str">
        <f>'Analysis 3'!AC1</f>
        <v>TM&amp;R</v>
      </c>
      <c r="G1" s="202" t="str">
        <f>'Analysis 3'!AK1</f>
        <v>SS&amp;C</v>
      </c>
    </row>
    <row r="2" spans="1:10">
      <c r="A2" t="s">
        <v>643</v>
      </c>
      <c r="B2" s="81">
        <f>'Analysis 3'!K6</f>
        <v>2.2828571428571429</v>
      </c>
      <c r="C2" s="81">
        <f>'Analysis 3'!R6</f>
        <v>3.6666666666666661</v>
      </c>
      <c r="D2" s="81">
        <f>'Analysis 3'!X6</f>
        <v>2.1333333333333337</v>
      </c>
      <c r="E2" s="81">
        <f>5-D2</f>
        <v>2.8666666666666663</v>
      </c>
      <c r="F2" s="81">
        <f>'Analysis 3'!AC6</f>
        <v>2.2000000000000002</v>
      </c>
      <c r="G2" s="81">
        <f>'Analysis 3'!AK6</f>
        <v>3.5357142857142856</v>
      </c>
      <c r="I2" s="126"/>
      <c r="J2" s="126"/>
    </row>
    <row r="3" spans="1:10">
      <c r="A3" t="s">
        <v>672</v>
      </c>
      <c r="B3" s="81">
        <f>'Analysis 3'!K7</f>
        <v>3.3814285714285712</v>
      </c>
      <c r="C3" s="81">
        <f>'Analysis 3'!R7</f>
        <v>2.9523809523809526</v>
      </c>
      <c r="D3" s="81">
        <f>'Analysis 3'!X7</f>
        <v>2.9333333333333331</v>
      </c>
      <c r="E3" s="81">
        <f t="shared" ref="E3:E25" si="0">5-D3</f>
        <v>2.0666666666666669</v>
      </c>
      <c r="F3" s="81">
        <f>'Analysis 3'!AC7</f>
        <v>3</v>
      </c>
      <c r="G3" s="81">
        <f>'Analysis 3'!AK7</f>
        <v>2.7857142857142851</v>
      </c>
      <c r="I3" s="126"/>
      <c r="J3" s="126"/>
    </row>
    <row r="4" spans="1:10">
      <c r="A4" t="s">
        <v>674</v>
      </c>
      <c r="B4" s="81">
        <f>'Analysis 3'!K8</f>
        <v>2.2028571428571428</v>
      </c>
      <c r="C4" s="81">
        <f>'Analysis 3'!R8</f>
        <v>4.1428571428571423</v>
      </c>
      <c r="D4" s="81">
        <f>'Analysis 3'!X8</f>
        <v>2.7333333333333338</v>
      </c>
      <c r="E4" s="81">
        <f t="shared" si="0"/>
        <v>2.2666666666666662</v>
      </c>
      <c r="F4" s="81">
        <f>'Analysis 3'!AC8</f>
        <v>2.2000000000000002</v>
      </c>
      <c r="G4" s="81">
        <f>'Analysis 3'!AK8</f>
        <v>3.714285714285714</v>
      </c>
      <c r="I4" s="126"/>
      <c r="J4" s="126"/>
    </row>
    <row r="5" spans="1:10">
      <c r="A5" t="s">
        <v>681</v>
      </c>
      <c r="B5" s="81">
        <f>'Analysis 3'!K9</f>
        <v>2.1671428571428573</v>
      </c>
      <c r="C5" s="81">
        <f>'Analysis 3'!R9</f>
        <v>3.9523809523809517</v>
      </c>
      <c r="D5" s="81">
        <f>'Analysis 3'!X9</f>
        <v>3.1333333333333333</v>
      </c>
      <c r="E5" s="81">
        <f t="shared" si="0"/>
        <v>1.8666666666666667</v>
      </c>
      <c r="F5" s="81">
        <f>'Analysis 3'!AC9</f>
        <v>2.5</v>
      </c>
      <c r="G5" s="81">
        <f>'Analysis 3'!AK9</f>
        <v>3.3928571428571423</v>
      </c>
      <c r="I5" s="126"/>
      <c r="J5" s="126"/>
    </row>
    <row r="6" spans="1:10" ht="25">
      <c r="A6" s="76" t="s">
        <v>682</v>
      </c>
      <c r="B6" s="81">
        <f>'Analysis 3'!K10</f>
        <v>2.6314285714285712</v>
      </c>
      <c r="C6" s="81">
        <f>'Analysis 3'!R10</f>
        <v>4.1428571428571423</v>
      </c>
      <c r="D6" s="81">
        <f>'Analysis 3'!X10</f>
        <v>1.2</v>
      </c>
      <c r="E6" s="81">
        <f t="shared" si="0"/>
        <v>3.8</v>
      </c>
      <c r="F6" s="81">
        <f>'Analysis 3'!AC10</f>
        <v>2.5</v>
      </c>
      <c r="G6" s="81">
        <f>'Analysis 3'!AK10</f>
        <v>3.6428571428571423</v>
      </c>
      <c r="I6" s="126"/>
      <c r="J6" s="126"/>
    </row>
    <row r="7" spans="1:10">
      <c r="A7" t="s">
        <v>680</v>
      </c>
      <c r="B7" s="81">
        <f>'Analysis 3'!K11</f>
        <v>3.3157142857142858</v>
      </c>
      <c r="C7" s="81">
        <f>'Analysis 3'!R11</f>
        <v>2.8095238095238093</v>
      </c>
      <c r="D7" s="81">
        <f>'Analysis 3'!X11</f>
        <v>1.4666666666666668</v>
      </c>
      <c r="E7" s="81">
        <f t="shared" si="0"/>
        <v>3.5333333333333332</v>
      </c>
      <c r="F7" s="81">
        <f>'Analysis 3'!AC11</f>
        <v>2.5</v>
      </c>
      <c r="G7" s="81">
        <f>'Analysis 3'!AK11</f>
        <v>4.5714285714285712</v>
      </c>
      <c r="I7" s="126"/>
      <c r="J7" s="126"/>
    </row>
    <row r="8" spans="1:10">
      <c r="A8" t="s">
        <v>685</v>
      </c>
      <c r="B8" s="81">
        <f>'Analysis 3'!K12</f>
        <v>3.2</v>
      </c>
      <c r="C8" s="81">
        <f>'Analysis 3'!R12</f>
        <v>3.761904761904761</v>
      </c>
      <c r="D8" s="81">
        <f>'Analysis 3'!X12</f>
        <v>1.2</v>
      </c>
      <c r="E8" s="81">
        <f t="shared" si="0"/>
        <v>3.8</v>
      </c>
      <c r="F8" s="81">
        <f>'Analysis 3'!AC12</f>
        <v>2.1</v>
      </c>
      <c r="G8" s="81">
        <f>'Analysis 3'!AK12</f>
        <v>4.3214285714285712</v>
      </c>
      <c r="I8" s="126"/>
      <c r="J8" s="126"/>
    </row>
    <row r="9" spans="1:10">
      <c r="A9" t="s">
        <v>693</v>
      </c>
      <c r="B9" s="81">
        <f>'Analysis 3'!K13</f>
        <v>3.6042857142857141</v>
      </c>
      <c r="C9" s="81">
        <f>'Analysis 3'!R13</f>
        <v>4.1428571428571423</v>
      </c>
      <c r="D9" s="81">
        <f>'Analysis 3'!X13</f>
        <v>2.0666666666666669</v>
      </c>
      <c r="E9" s="81">
        <f t="shared" si="0"/>
        <v>2.9333333333333331</v>
      </c>
      <c r="F9" s="81">
        <f>'Analysis 3'!AC13</f>
        <v>2.7</v>
      </c>
      <c r="G9" s="81">
        <f>'Analysis 3'!AK13</f>
        <v>4.5357142857142856</v>
      </c>
      <c r="I9" s="126"/>
      <c r="J9" s="126"/>
    </row>
    <row r="10" spans="1:10">
      <c r="A10" t="s">
        <v>689</v>
      </c>
      <c r="B10" s="81">
        <f>'Analysis 3'!K14</f>
        <v>2.6071428571428572</v>
      </c>
      <c r="C10" s="81">
        <f>'Analysis 3'!R14</f>
        <v>3.6666666666666665</v>
      </c>
      <c r="D10" s="81">
        <f>'Analysis 3'!X14</f>
        <v>3.4666666666666668</v>
      </c>
      <c r="E10" s="81">
        <f t="shared" si="0"/>
        <v>1.5333333333333332</v>
      </c>
      <c r="F10" s="81">
        <f>'Analysis 3'!AC14</f>
        <v>2.9</v>
      </c>
      <c r="G10" s="81">
        <f>'Analysis 3'!AK14</f>
        <v>4.25</v>
      </c>
      <c r="I10" s="126"/>
      <c r="J10" s="126"/>
    </row>
    <row r="11" spans="1:10">
      <c r="A11" t="s">
        <v>694</v>
      </c>
      <c r="B11" s="81">
        <f>'Analysis 3'!K15</f>
        <v>3.67</v>
      </c>
      <c r="C11" s="81">
        <f>'Analysis 3'!R15</f>
        <v>3.8095238095238089</v>
      </c>
      <c r="D11" s="81">
        <f>'Analysis 3'!X15</f>
        <v>2.0666666666666669</v>
      </c>
      <c r="E11" s="81">
        <f t="shared" si="0"/>
        <v>2.9333333333333331</v>
      </c>
      <c r="F11" s="81">
        <f>'Analysis 3'!AC15</f>
        <v>2.2000000000000002</v>
      </c>
      <c r="G11" s="81">
        <f>'Analysis 3'!AK15</f>
        <v>3.6071428571428568</v>
      </c>
      <c r="I11" s="126"/>
      <c r="J11" s="126"/>
    </row>
    <row r="12" spans="1:10">
      <c r="A12" t="s">
        <v>696</v>
      </c>
      <c r="B12" s="81">
        <f>'Analysis 3'!K16</f>
        <v>4.03</v>
      </c>
      <c r="C12" s="81">
        <f>'Analysis 3'!R16</f>
        <v>3.9999999999999996</v>
      </c>
      <c r="D12" s="81">
        <f>'Analysis 3'!X16</f>
        <v>1.8666666666666665</v>
      </c>
      <c r="E12" s="81">
        <f t="shared" si="0"/>
        <v>3.1333333333333337</v>
      </c>
      <c r="F12" s="81">
        <f>'Analysis 3'!AC16</f>
        <v>2.4000000000000004</v>
      </c>
      <c r="G12" s="81">
        <f>'Analysis 3'!AK16</f>
        <v>4.6071428571428577</v>
      </c>
      <c r="I12" s="126"/>
      <c r="J12" s="126"/>
    </row>
    <row r="13" spans="1:10">
      <c r="A13" t="s">
        <v>698</v>
      </c>
      <c r="B13" s="81">
        <f>'Analysis 3'!K17</f>
        <v>3.7085714285714282</v>
      </c>
      <c r="C13" s="81">
        <f>'Analysis 3'!R17</f>
        <v>2.8095238095238089</v>
      </c>
      <c r="D13" s="81">
        <f>'Analysis 3'!X17</f>
        <v>3.2666666666666666</v>
      </c>
      <c r="E13" s="81">
        <f t="shared" si="0"/>
        <v>1.7333333333333334</v>
      </c>
      <c r="F13" s="81">
        <f>'Analysis 3'!AC17</f>
        <v>1.3</v>
      </c>
      <c r="G13" s="81">
        <f>'Analysis 3'!AK17</f>
        <v>2.6785714285714288</v>
      </c>
      <c r="I13" s="126"/>
      <c r="J13" s="126"/>
    </row>
    <row r="14" spans="1:10">
      <c r="A14" t="s">
        <v>702</v>
      </c>
      <c r="B14" s="81">
        <f>'Analysis 3'!K18</f>
        <v>2.7914285714285714</v>
      </c>
      <c r="C14" s="81">
        <f>'Analysis 3'!R18</f>
        <v>3.0952380952380949</v>
      </c>
      <c r="D14" s="81">
        <f>'Analysis 3'!X18</f>
        <v>1.4666666666666668</v>
      </c>
      <c r="E14" s="81">
        <f t="shared" si="0"/>
        <v>3.5333333333333332</v>
      </c>
      <c r="F14" s="81">
        <f>'Analysis 3'!AC18</f>
        <v>2.9</v>
      </c>
      <c r="G14" s="81">
        <f>'Analysis 3'!AK18</f>
        <v>3.3928571428571423</v>
      </c>
      <c r="I14" s="126"/>
      <c r="J14" s="126"/>
    </row>
    <row r="15" spans="1:10">
      <c r="A15" t="s">
        <v>704</v>
      </c>
      <c r="B15" s="81">
        <f>'Analysis 3'!K19</f>
        <v>2.1671428571428573</v>
      </c>
      <c r="C15" s="81">
        <f>'Analysis 3'!R19</f>
        <v>4.1428571428571423</v>
      </c>
      <c r="D15" s="81">
        <f>'Analysis 3'!X19</f>
        <v>3.2</v>
      </c>
      <c r="E15" s="81">
        <f t="shared" si="0"/>
        <v>1.7999999999999998</v>
      </c>
      <c r="F15" s="81">
        <f>'Analysis 3'!AC19</f>
        <v>2.5</v>
      </c>
      <c r="G15" s="81">
        <f>'Analysis 3'!AK19</f>
        <v>3.3928571428571423</v>
      </c>
      <c r="I15" s="126"/>
      <c r="J15" s="126"/>
    </row>
    <row r="16" spans="1:10">
      <c r="A16" t="s">
        <v>706</v>
      </c>
      <c r="B16" s="81">
        <f>'Analysis 3'!K20</f>
        <v>2.4228571428571435</v>
      </c>
      <c r="C16" s="81">
        <f>'Analysis 3'!R20</f>
        <v>3.6190476190476191</v>
      </c>
      <c r="D16" s="81">
        <f>'Analysis 3'!X20</f>
        <v>3.1333333333333333</v>
      </c>
      <c r="E16" s="81">
        <f t="shared" si="0"/>
        <v>1.8666666666666667</v>
      </c>
      <c r="F16" s="81">
        <f>'Analysis 3'!AC20</f>
        <v>2</v>
      </c>
      <c r="G16" s="81">
        <f>'Analysis 3'!AK20</f>
        <v>4.8214285714285712</v>
      </c>
      <c r="I16" s="126"/>
      <c r="J16" s="126"/>
    </row>
    <row r="17" spans="1:48">
      <c r="A17" t="s">
        <v>708</v>
      </c>
      <c r="B17" s="81">
        <f>'Analysis 3'!K21</f>
        <v>2.0628571428571432</v>
      </c>
      <c r="C17" s="81">
        <f>'Analysis 3'!R21</f>
        <v>3.6190476190476191</v>
      </c>
      <c r="D17" s="81">
        <f>'Analysis 3'!X21</f>
        <v>3.1333333333333333</v>
      </c>
      <c r="E17" s="81">
        <f t="shared" si="0"/>
        <v>1.8666666666666667</v>
      </c>
      <c r="F17" s="81">
        <f>'Analysis 3'!AC21</f>
        <v>2.2000000000000002</v>
      </c>
      <c r="G17" s="81">
        <f>'Analysis 3'!AK21</f>
        <v>4.8214285714285712</v>
      </c>
      <c r="I17" s="126"/>
      <c r="J17" s="126"/>
    </row>
    <row r="18" spans="1:48">
      <c r="A18" t="s">
        <v>710</v>
      </c>
      <c r="B18" s="81">
        <f>'Analysis 3'!K22</f>
        <v>2.4228571428571435</v>
      </c>
      <c r="C18" s="81">
        <f>'Analysis 3'!R22</f>
        <v>3.3809523809523805</v>
      </c>
      <c r="D18" s="81">
        <f>'Analysis 3'!X22</f>
        <v>3.4666666666666668</v>
      </c>
      <c r="E18" s="81">
        <f t="shared" si="0"/>
        <v>1.5333333333333332</v>
      </c>
      <c r="F18" s="81">
        <f>'Analysis 3'!AC22</f>
        <v>2.4000000000000004</v>
      </c>
      <c r="G18" s="81">
        <f>'Analysis 3'!AK22</f>
        <v>4.8214285714285712</v>
      </c>
      <c r="I18" s="126"/>
      <c r="J18" s="126"/>
    </row>
    <row r="19" spans="1:48">
      <c r="A19" t="s">
        <v>712</v>
      </c>
      <c r="B19" s="81">
        <f>'Analysis 3'!K23</f>
        <v>2.7828571428571429</v>
      </c>
      <c r="C19" s="81">
        <f>'Analysis 3'!R23</f>
        <v>3.6190476190476191</v>
      </c>
      <c r="D19" s="81">
        <f>'Analysis 3'!X23</f>
        <v>3.1333333333333333</v>
      </c>
      <c r="E19" s="81">
        <f t="shared" si="0"/>
        <v>1.8666666666666667</v>
      </c>
      <c r="F19" s="81">
        <f>'Analysis 3'!AC23</f>
        <v>2.6</v>
      </c>
      <c r="G19" s="81">
        <f>'Analysis 3'!AK23</f>
        <v>4.8214285714285712</v>
      </c>
      <c r="I19" s="126"/>
      <c r="J19" s="126"/>
    </row>
    <row r="20" spans="1:48">
      <c r="A20" t="s">
        <v>715</v>
      </c>
      <c r="B20" s="81">
        <f>'Analysis 3'!K24</f>
        <v>2.0628571428571432</v>
      </c>
      <c r="C20" s="81">
        <f>'Analysis 3'!R24</f>
        <v>3.6190476190476191</v>
      </c>
      <c r="D20" s="81">
        <f>'Analysis 3'!X24</f>
        <v>3.8</v>
      </c>
      <c r="E20" s="81">
        <f t="shared" si="0"/>
        <v>1.2000000000000002</v>
      </c>
      <c r="F20" s="81">
        <f>'Analysis 3'!AC24</f>
        <v>2.2000000000000002</v>
      </c>
      <c r="G20" s="81">
        <f>'Analysis 3'!AK24</f>
        <v>4.8214285714285712</v>
      </c>
      <c r="I20" s="126"/>
      <c r="J20" s="126"/>
    </row>
    <row r="21" spans="1:48">
      <c r="A21" t="s">
        <v>717</v>
      </c>
      <c r="B21" s="81">
        <f>'Analysis 3'!K25</f>
        <v>2.0628571428571432</v>
      </c>
      <c r="C21" s="81">
        <f>'Analysis 3'!R25</f>
        <v>3.6190476190476191</v>
      </c>
      <c r="D21" s="81">
        <f>'Analysis 3'!X25</f>
        <v>3.8</v>
      </c>
      <c r="E21" s="81">
        <f t="shared" si="0"/>
        <v>1.2000000000000002</v>
      </c>
      <c r="F21" s="81">
        <f>'Analysis 3'!AC25</f>
        <v>2.2000000000000002</v>
      </c>
      <c r="G21" s="81">
        <f>'Analysis 3'!AK25</f>
        <v>4.8214285714285712</v>
      </c>
      <c r="I21" s="126"/>
      <c r="J21" s="126"/>
    </row>
    <row r="22" spans="1:48">
      <c r="A22" t="s">
        <v>719</v>
      </c>
      <c r="B22" s="81">
        <f>'Analysis 3'!K26</f>
        <v>2.422857142857143</v>
      </c>
      <c r="C22" s="81">
        <f>'Analysis 3'!R26</f>
        <v>4.333333333333333</v>
      </c>
      <c r="D22" s="81">
        <f>'Analysis 3'!X26</f>
        <v>3.0666666666666669</v>
      </c>
      <c r="E22" s="81">
        <f t="shared" si="0"/>
        <v>1.9333333333333331</v>
      </c>
      <c r="F22" s="81">
        <f>'Analysis 3'!AC26</f>
        <v>2.6</v>
      </c>
      <c r="G22" s="81">
        <f>'Analysis 3'!AK26</f>
        <v>4.5714285714285712</v>
      </c>
      <c r="I22" s="126"/>
      <c r="J22" s="126"/>
    </row>
    <row r="23" spans="1:48">
      <c r="A23" t="s">
        <v>720</v>
      </c>
      <c r="B23" s="81">
        <f>'Analysis 3'!K27</f>
        <v>1.9671428571428571</v>
      </c>
      <c r="C23" s="81">
        <f>'Analysis 3'!R27</f>
        <v>3.8571428571428568</v>
      </c>
      <c r="D23" s="81">
        <f>'Analysis 3'!X27</f>
        <v>3</v>
      </c>
      <c r="E23" s="81">
        <f t="shared" si="0"/>
        <v>2</v>
      </c>
      <c r="F23" s="81">
        <f>'Analysis 3'!AC27</f>
        <v>2.7</v>
      </c>
      <c r="G23" s="81">
        <f>'Analysis 3'!AK27</f>
        <v>4.5357142857142856</v>
      </c>
      <c r="I23" s="126"/>
      <c r="J23" s="126"/>
    </row>
    <row r="24" spans="1:48">
      <c r="A24" t="s">
        <v>721</v>
      </c>
      <c r="B24" s="81">
        <f>'Analysis 3'!K28</f>
        <v>2.7471428571428573</v>
      </c>
      <c r="C24" s="81">
        <f>'Analysis 3'!R28</f>
        <v>4.5714285714285703</v>
      </c>
      <c r="D24" s="81">
        <f>'Analysis 3'!X28</f>
        <v>3.0666666666666669</v>
      </c>
      <c r="E24" s="81">
        <f t="shared" si="0"/>
        <v>1.9333333333333331</v>
      </c>
      <c r="F24" s="81">
        <f>'Analysis 3'!AC28</f>
        <v>2.9</v>
      </c>
      <c r="G24" s="81">
        <f>'Analysis 3'!AK28</f>
        <v>4.8214285714285712</v>
      </c>
      <c r="I24" s="126"/>
      <c r="J24" s="126"/>
    </row>
    <row r="25" spans="1:48">
      <c r="A25" t="s">
        <v>722</v>
      </c>
      <c r="B25" s="81">
        <f>'Analysis 3'!K29</f>
        <v>3.3842857142857143</v>
      </c>
      <c r="C25" s="81">
        <f>'Analysis 3'!R29</f>
        <v>3.9523809523809517</v>
      </c>
      <c r="D25" s="81">
        <f>'Analysis 3'!X29</f>
        <v>1.5333333333333332</v>
      </c>
      <c r="E25" s="81">
        <f t="shared" si="0"/>
        <v>3.4666666666666668</v>
      </c>
      <c r="F25" s="81">
        <f>'Analysis 3'!AC29</f>
        <v>2.5</v>
      </c>
      <c r="G25" s="81">
        <f>'Analysis 3'!AK29</f>
        <v>4.0714285714285712</v>
      </c>
      <c r="I25" s="126"/>
      <c r="J25" s="126"/>
    </row>
    <row r="26" spans="1:48">
      <c r="A26" t="s">
        <v>785</v>
      </c>
      <c r="B26" s="81">
        <f>'Analysis 3'!K30</f>
        <v>1.2914285714285711</v>
      </c>
      <c r="C26" s="81">
        <f>'Analysis 3'!R30</f>
        <v>3.8571428571428568</v>
      </c>
      <c r="D26" s="81">
        <f>'Analysis 3'!X30</f>
        <v>3.8000000000000003</v>
      </c>
      <c r="E26" s="81">
        <f t="shared" ref="E26:E30" si="1">5-D26</f>
        <v>1.1999999999999997</v>
      </c>
      <c r="F26" s="81">
        <f>'Analysis 3'!AC30</f>
        <v>2.6000000000000005</v>
      </c>
      <c r="G26" s="81">
        <f>'Analysis 3'!AK30</f>
        <v>4.5</v>
      </c>
    </row>
    <row r="27" spans="1:48">
      <c r="A27" t="s">
        <v>786</v>
      </c>
      <c r="B27" s="81">
        <f>'Analysis 3'!K31</f>
        <v>1.2914285714285711</v>
      </c>
      <c r="C27" s="81">
        <f>'Analysis 3'!R31</f>
        <v>3.8571428571428568</v>
      </c>
      <c r="D27" s="81">
        <f>'Analysis 3'!X31</f>
        <v>3.7333333333333329</v>
      </c>
      <c r="E27" s="81">
        <f t="shared" si="1"/>
        <v>1.2666666666666671</v>
      </c>
      <c r="F27" s="81">
        <f>'Analysis 3'!AC31</f>
        <v>2.6000000000000005</v>
      </c>
      <c r="G27" s="81">
        <f>'Analysis 3'!AK31</f>
        <v>4.0714285714285712</v>
      </c>
    </row>
    <row r="28" spans="1:48">
      <c r="A28" t="s">
        <v>787</v>
      </c>
      <c r="B28" s="81">
        <f>'Analysis 3'!K32</f>
        <v>4.1042857142857141</v>
      </c>
      <c r="C28" s="81">
        <f>'Analysis 3'!R32</f>
        <v>3.7142857142857144</v>
      </c>
      <c r="D28" s="81">
        <f>'Analysis 3'!X32</f>
        <v>2.2000000000000002</v>
      </c>
      <c r="E28" s="81">
        <f t="shared" si="1"/>
        <v>2.8</v>
      </c>
      <c r="F28" s="81">
        <f>'Analysis 3'!AC32</f>
        <v>2.6</v>
      </c>
      <c r="G28" s="81">
        <f>'Analysis 3'!AK32</f>
        <v>3.4285714285714288</v>
      </c>
    </row>
    <row r="29" spans="1:48">
      <c r="A29" t="s">
        <v>788</v>
      </c>
      <c r="B29" s="81">
        <f>'Analysis 3'!K33</f>
        <v>4.1042857142857141</v>
      </c>
      <c r="C29" s="81">
        <f>'Analysis 3'!R33</f>
        <v>3.7142857142857144</v>
      </c>
      <c r="D29" s="81">
        <f>'Analysis 3'!X33</f>
        <v>2.2000000000000002</v>
      </c>
      <c r="E29" s="81">
        <f t="shared" si="1"/>
        <v>2.8</v>
      </c>
      <c r="F29" s="81">
        <f>'Analysis 3'!AC33</f>
        <v>2.6</v>
      </c>
      <c r="G29" s="81">
        <f>'Analysis 3'!AK33</f>
        <v>3.4285714285714288</v>
      </c>
    </row>
    <row r="30" spans="1:48">
      <c r="A30" t="s">
        <v>789</v>
      </c>
      <c r="B30" s="81">
        <f>'Analysis 3'!K34</f>
        <v>3.3185714285714285</v>
      </c>
      <c r="C30" s="81">
        <f>'Analysis 3'!R34</f>
        <v>3.0476190476190474</v>
      </c>
      <c r="D30" s="81">
        <f>'Analysis 3'!X34</f>
        <v>2.0666666666666669</v>
      </c>
      <c r="E30" s="81">
        <f t="shared" si="1"/>
        <v>2.9333333333333331</v>
      </c>
      <c r="F30" s="81">
        <f>'Analysis 3'!AC34</f>
        <v>2.2000000000000002</v>
      </c>
      <c r="G30" s="81">
        <f>'Analysis 3'!AK34</f>
        <v>3.4285714285714288</v>
      </c>
    </row>
    <row r="31" spans="1:48">
      <c r="A31" t="s">
        <v>795</v>
      </c>
      <c r="B31" s="81">
        <f>'Analysis 3'!K35</f>
        <v>3.3185714285714285</v>
      </c>
      <c r="C31" s="81">
        <f>'Analysis 3'!R35</f>
        <v>4.1904761904761898</v>
      </c>
      <c r="D31" s="81">
        <f>'Analysis 3'!X35</f>
        <v>2.0666666666666669</v>
      </c>
      <c r="E31" s="81">
        <f t="shared" ref="E31:E36" si="2">5-D31</f>
        <v>2.9333333333333331</v>
      </c>
      <c r="F31" s="81">
        <f>'Analysis 3'!AC35</f>
        <v>2.2000000000000002</v>
      </c>
      <c r="G31" s="81">
        <f>'Analysis 3'!AK35</f>
        <v>2.785714285714286</v>
      </c>
      <c r="Y31" s="134" t="s">
        <v>95</v>
      </c>
      <c r="Z31" s="118"/>
      <c r="AA31" s="118"/>
      <c r="AB31" s="118"/>
      <c r="AC31" s="118"/>
      <c r="AD31" s="118"/>
      <c r="AE31" s="118"/>
      <c r="AF31" s="118"/>
      <c r="AG31" s="118"/>
      <c r="AH31" s="118"/>
      <c r="AI31" s="118"/>
      <c r="AJ31" s="118"/>
      <c r="AK31" s="118"/>
      <c r="AL31" s="118"/>
      <c r="AM31" s="118"/>
      <c r="AN31" s="118"/>
      <c r="AO31" s="118"/>
      <c r="AP31" s="118"/>
      <c r="AQ31" s="118"/>
      <c r="AR31" s="118"/>
      <c r="AS31" s="118"/>
      <c r="AT31" s="118"/>
      <c r="AU31" s="118"/>
      <c r="AV31" s="118"/>
    </row>
    <row r="32" spans="1:48">
      <c r="A32" t="s">
        <v>796</v>
      </c>
      <c r="B32" s="81">
        <f>'Analysis 3'!K36</f>
        <v>4.1042857142857141</v>
      </c>
      <c r="C32" s="81">
        <f>'Analysis 3'!R36</f>
        <v>3.7142857142857144</v>
      </c>
      <c r="D32" s="81">
        <f>'Analysis 3'!X36</f>
        <v>2.2000000000000002</v>
      </c>
      <c r="E32" s="81">
        <f t="shared" si="2"/>
        <v>2.8</v>
      </c>
      <c r="F32" s="81">
        <f>'Analysis 3'!AC36</f>
        <v>2.6</v>
      </c>
      <c r="G32" s="81">
        <f>'Analysis 3'!AK36</f>
        <v>3.4285714285714288</v>
      </c>
      <c r="Y32" s="134" t="s">
        <v>95</v>
      </c>
      <c r="Z32" s="118"/>
      <c r="AA32" s="118"/>
      <c r="AB32" s="118"/>
      <c r="AC32" s="118"/>
      <c r="AD32" s="118"/>
      <c r="AE32" s="118"/>
      <c r="AF32" s="118"/>
      <c r="AG32" s="118"/>
      <c r="AH32" s="118"/>
      <c r="AI32" s="118"/>
      <c r="AJ32" s="118"/>
      <c r="AK32" s="118"/>
      <c r="AL32" s="118"/>
      <c r="AM32" s="118"/>
      <c r="AN32" s="118"/>
      <c r="AO32" s="118"/>
      <c r="AP32" s="118"/>
      <c r="AQ32" s="118"/>
      <c r="AR32" s="118"/>
      <c r="AS32" s="118"/>
      <c r="AT32" s="118"/>
      <c r="AU32" s="118"/>
      <c r="AV32" s="118"/>
    </row>
    <row r="33" spans="1:55">
      <c r="A33" t="s">
        <v>797</v>
      </c>
      <c r="B33" s="81">
        <f>'Analysis 3'!K37</f>
        <v>2.0628571428571432</v>
      </c>
      <c r="C33" s="81">
        <f>'Analysis 3'!R37</f>
        <v>4.6666666666666661</v>
      </c>
      <c r="D33" s="81">
        <f>'Analysis 3'!X37</f>
        <v>2.3333333333333335</v>
      </c>
      <c r="E33" s="81">
        <f t="shared" si="2"/>
        <v>2.6666666666666665</v>
      </c>
      <c r="F33" s="81">
        <f>'Analysis 3'!AC37</f>
        <v>2</v>
      </c>
      <c r="G33" s="81">
        <f>'Analysis 3'!AK37</f>
        <v>3.0357142857142856</v>
      </c>
    </row>
    <row r="34" spans="1:55">
      <c r="A34" t="s">
        <v>798</v>
      </c>
      <c r="B34" s="81">
        <f>'Analysis 3'!K38</f>
        <v>2.0628571428571432</v>
      </c>
      <c r="C34" s="81">
        <f>'Analysis 3'!R38</f>
        <v>4.6666666666666661</v>
      </c>
      <c r="D34" s="81">
        <f>'Analysis 3'!X38</f>
        <v>2.3333333333333335</v>
      </c>
      <c r="E34" s="81">
        <f t="shared" si="2"/>
        <v>2.6666666666666665</v>
      </c>
      <c r="F34" s="81">
        <f>'Analysis 3'!AC38</f>
        <v>2</v>
      </c>
      <c r="G34" s="81">
        <f>'Analysis 3'!AK38</f>
        <v>3.0357142857142856</v>
      </c>
      <c r="BB34" s="80"/>
      <c r="BC34" s="116"/>
    </row>
    <row r="35" spans="1:55">
      <c r="A35" t="s">
        <v>799</v>
      </c>
      <c r="B35" s="81">
        <f>'Analysis 3'!K39</f>
        <v>3.3185714285714285</v>
      </c>
      <c r="C35" s="81">
        <f>'Analysis 3'!R39</f>
        <v>3.9999999999999996</v>
      </c>
      <c r="D35" s="81">
        <f>'Analysis 3'!X39</f>
        <v>2.0666666666666669</v>
      </c>
      <c r="E35" s="81">
        <f t="shared" si="2"/>
        <v>2.9333333333333331</v>
      </c>
      <c r="F35" s="81">
        <f>'Analysis 3'!AC39</f>
        <v>2.2000000000000002</v>
      </c>
      <c r="G35" s="81">
        <f>'Analysis 3'!AK39</f>
        <v>2.785714285714286</v>
      </c>
      <c r="Y35">
        <v>4.5</v>
      </c>
      <c r="BB35" s="117"/>
      <c r="BC35" s="133"/>
    </row>
    <row r="36" spans="1:55">
      <c r="A36" t="s">
        <v>800</v>
      </c>
      <c r="B36" s="81">
        <f>'Analysis 3'!K40</f>
        <v>1.7114285714285715</v>
      </c>
      <c r="C36" s="81">
        <f>'Analysis 3'!R40</f>
        <v>3.9047619047619042</v>
      </c>
      <c r="D36" s="81">
        <f>'Analysis 3'!X40</f>
        <v>2.8</v>
      </c>
      <c r="E36" s="81">
        <f t="shared" si="2"/>
        <v>2.2000000000000002</v>
      </c>
      <c r="F36" s="81">
        <f>'Analysis 3'!AC40</f>
        <v>2.2000000000000002</v>
      </c>
      <c r="G36" s="81">
        <f>'Analysis 3'!AK40</f>
        <v>2.0357142857142856</v>
      </c>
    </row>
    <row r="37" spans="1:55">
      <c r="A37" t="s">
        <v>811</v>
      </c>
      <c r="B37" s="81">
        <f>'Analysis 3'!K41</f>
        <v>4.1042857142857141</v>
      </c>
      <c r="C37" s="81">
        <f>'Analysis 3'!R41</f>
        <v>3.7142857142857144</v>
      </c>
      <c r="D37" s="81">
        <f>'Analysis 3'!X41</f>
        <v>2.2666666666666671</v>
      </c>
      <c r="E37" s="81">
        <f t="shared" ref="E37:E41" si="3">5-D37</f>
        <v>2.7333333333333329</v>
      </c>
      <c r="F37" s="81">
        <f>'Analysis 3'!AC41</f>
        <v>2.6</v>
      </c>
      <c r="G37" s="81">
        <f>'Analysis 3'!AK41</f>
        <v>3.4285714285714288</v>
      </c>
    </row>
    <row r="38" spans="1:55">
      <c r="A38" t="s">
        <v>812</v>
      </c>
      <c r="B38" s="81">
        <f>'Analysis 3'!K42</f>
        <v>1.8514285714285714</v>
      </c>
      <c r="C38" s="81">
        <f>'Analysis 3'!R42</f>
        <v>4.1904761904761898</v>
      </c>
      <c r="D38" s="81">
        <f>'Analysis 3'!X42</f>
        <v>3.4</v>
      </c>
      <c r="E38" s="81">
        <f t="shared" si="3"/>
        <v>1.6</v>
      </c>
      <c r="F38" s="81">
        <f>'Analysis 3'!AC42</f>
        <v>2.2000000000000002</v>
      </c>
      <c r="G38" s="81">
        <f>'Analysis 3'!AK42</f>
        <v>2.8928571428571428</v>
      </c>
    </row>
    <row r="39" spans="1:55">
      <c r="A39" t="s">
        <v>813</v>
      </c>
      <c r="B39" s="81">
        <f>'Analysis 3'!K43</f>
        <v>1.8514285714285714</v>
      </c>
      <c r="C39" s="81">
        <f>'Analysis 3'!R43</f>
        <v>4.1904761904761898</v>
      </c>
      <c r="D39" s="81">
        <f>'Analysis 3'!X43</f>
        <v>3.4</v>
      </c>
      <c r="E39" s="81">
        <f t="shared" si="3"/>
        <v>1.6</v>
      </c>
      <c r="F39" s="81">
        <f>'Analysis 3'!AC43</f>
        <v>2.2000000000000002</v>
      </c>
      <c r="G39" s="81">
        <f>'Analysis 3'!AK43</f>
        <v>2.8928571428571428</v>
      </c>
    </row>
    <row r="40" spans="1:55">
      <c r="A40" t="s">
        <v>814</v>
      </c>
      <c r="B40" s="81">
        <f>'Analysis 3'!K44</f>
        <v>1.8514285714285714</v>
      </c>
      <c r="C40" s="81">
        <f>'Analysis 3'!R44</f>
        <v>4.1904761904761898</v>
      </c>
      <c r="D40" s="81">
        <f>'Analysis 3'!X44</f>
        <v>3.4</v>
      </c>
      <c r="E40" s="81">
        <f t="shared" si="3"/>
        <v>1.6</v>
      </c>
      <c r="F40" s="81">
        <f>'Analysis 3'!AC44</f>
        <v>2.2000000000000002</v>
      </c>
      <c r="G40" s="81">
        <f>'Analysis 3'!AK44</f>
        <v>2.8928571428571428</v>
      </c>
    </row>
    <row r="41" spans="1:55">
      <c r="A41" t="s">
        <v>815</v>
      </c>
      <c r="B41" s="81">
        <f>'Analysis 3'!K45</f>
        <v>1.7114285714285715</v>
      </c>
      <c r="C41" s="81">
        <f>'Analysis 3'!R45</f>
        <v>4.1904761904761898</v>
      </c>
      <c r="D41" s="81">
        <f>'Analysis 3'!X45</f>
        <v>2.9333333333333331</v>
      </c>
      <c r="E41" s="81">
        <f t="shared" si="3"/>
        <v>2.0666666666666669</v>
      </c>
      <c r="F41" s="81">
        <f>'Analysis 3'!AC45</f>
        <v>2.2000000000000002</v>
      </c>
      <c r="G41" s="81">
        <f>'Analysis 3'!AK45</f>
        <v>4.3571428571428568</v>
      </c>
    </row>
    <row r="42" spans="1:55">
      <c r="A42" t="s">
        <v>824</v>
      </c>
      <c r="B42" s="81">
        <f>'Analysis 3'!K46</f>
        <v>1.6400000000000001</v>
      </c>
      <c r="C42" s="81">
        <f>'Analysis 3'!R46</f>
        <v>4.333333333333333</v>
      </c>
      <c r="D42" s="81">
        <f>'Analysis 3'!X46</f>
        <v>2.9333333333333331</v>
      </c>
      <c r="E42" s="81">
        <f t="shared" ref="E42:E51" si="4">5-D42</f>
        <v>2.0666666666666669</v>
      </c>
      <c r="F42" s="81">
        <f>'Analysis 3'!AC46</f>
        <v>2.2000000000000002</v>
      </c>
      <c r="G42" s="81">
        <f>'Analysis 3'!AK46</f>
        <v>4.3571428571428568</v>
      </c>
    </row>
    <row r="43" spans="1:55">
      <c r="A43" t="s">
        <v>825</v>
      </c>
      <c r="B43" s="81">
        <f>'Analysis 3'!K47</f>
        <v>1.6400000000000001</v>
      </c>
      <c r="C43" s="81">
        <f>'Analysis 3'!R47</f>
        <v>4.333333333333333</v>
      </c>
      <c r="D43" s="81">
        <f>'Analysis 3'!X47</f>
        <v>2.9333333333333331</v>
      </c>
      <c r="E43" s="81">
        <f t="shared" si="4"/>
        <v>2.0666666666666669</v>
      </c>
      <c r="F43" s="81">
        <f>'Analysis 3'!AC47</f>
        <v>2.2000000000000002</v>
      </c>
      <c r="G43" s="81">
        <f>'Analysis 3'!AK47</f>
        <v>4.3571428571428568</v>
      </c>
    </row>
    <row r="44" spans="1:55">
      <c r="A44" t="s">
        <v>826</v>
      </c>
      <c r="B44" s="81">
        <f>'Analysis 3'!K48</f>
        <v>1.6400000000000001</v>
      </c>
      <c r="C44" s="81">
        <f>'Analysis 3'!R48</f>
        <v>4.333333333333333</v>
      </c>
      <c r="D44" s="81">
        <f>'Analysis 3'!X48</f>
        <v>2.9333333333333331</v>
      </c>
      <c r="E44" s="81">
        <f t="shared" si="4"/>
        <v>2.0666666666666669</v>
      </c>
      <c r="F44" s="81">
        <f>'Analysis 3'!AC48</f>
        <v>2.2000000000000002</v>
      </c>
      <c r="G44" s="81">
        <f>'Analysis 3'!AK48</f>
        <v>4.3571428571428568</v>
      </c>
    </row>
    <row r="45" spans="1:55">
      <c r="A45" t="s">
        <v>827</v>
      </c>
      <c r="B45" s="81">
        <f>'Analysis 3'!K49</f>
        <v>1.6400000000000001</v>
      </c>
      <c r="C45" s="81">
        <f>'Analysis 3'!R49</f>
        <v>4.333333333333333</v>
      </c>
      <c r="D45" s="81">
        <f>'Analysis 3'!X49</f>
        <v>2.9333333333333331</v>
      </c>
      <c r="E45" s="81">
        <f t="shared" si="4"/>
        <v>2.0666666666666669</v>
      </c>
      <c r="F45" s="81">
        <f>'Analysis 3'!AC49</f>
        <v>2.2000000000000002</v>
      </c>
      <c r="G45" s="81">
        <f>'Analysis 3'!AK49</f>
        <v>4.3571428571428568</v>
      </c>
    </row>
    <row r="46" spans="1:55">
      <c r="A46" t="s">
        <v>828</v>
      </c>
      <c r="B46" s="81">
        <f>'Analysis 3'!K50</f>
        <v>1.6400000000000001</v>
      </c>
      <c r="C46" s="81">
        <f>'Analysis 3'!R50</f>
        <v>4.333333333333333</v>
      </c>
      <c r="D46" s="81">
        <f>'Analysis 3'!X50</f>
        <v>2.9333333333333331</v>
      </c>
      <c r="E46" s="81">
        <f t="shared" si="4"/>
        <v>2.0666666666666669</v>
      </c>
      <c r="F46" s="81">
        <f>'Analysis 3'!AC50</f>
        <v>2.2000000000000002</v>
      </c>
      <c r="G46" s="81">
        <f>'Analysis 3'!AK50</f>
        <v>4.3571428571428568</v>
      </c>
    </row>
    <row r="47" spans="1:55">
      <c r="A47" t="s">
        <v>829</v>
      </c>
      <c r="B47" s="81">
        <f>'Analysis 3'!K51</f>
        <v>1.6400000000000001</v>
      </c>
      <c r="C47" s="81">
        <f>'Analysis 3'!R51</f>
        <v>4.333333333333333</v>
      </c>
      <c r="D47" s="81">
        <f>'Analysis 3'!X51</f>
        <v>2.9333333333333331</v>
      </c>
      <c r="E47" s="81">
        <f t="shared" si="4"/>
        <v>2.0666666666666669</v>
      </c>
      <c r="F47" s="81">
        <f>'Analysis 3'!AC51</f>
        <v>2.2000000000000002</v>
      </c>
      <c r="G47" s="81">
        <f>'Analysis 3'!AK51</f>
        <v>4.3571428571428568</v>
      </c>
    </row>
    <row r="48" spans="1:55">
      <c r="A48" t="s">
        <v>830</v>
      </c>
      <c r="B48" s="81">
        <f>'Analysis 3'!K52</f>
        <v>1.6400000000000001</v>
      </c>
      <c r="C48" s="81">
        <f>'Analysis 3'!R52</f>
        <v>4.333333333333333</v>
      </c>
      <c r="D48" s="81">
        <f>'Analysis 3'!X52</f>
        <v>2.9333333333333331</v>
      </c>
      <c r="E48" s="81">
        <f t="shared" si="4"/>
        <v>2.0666666666666669</v>
      </c>
      <c r="F48" s="81">
        <f>'Analysis 3'!AC52</f>
        <v>2.2000000000000002</v>
      </c>
      <c r="G48" s="81">
        <f>'Analysis 3'!AK52</f>
        <v>4.3571428571428568</v>
      </c>
    </row>
    <row r="49" spans="1:10">
      <c r="A49" t="s">
        <v>831</v>
      </c>
      <c r="B49" s="81">
        <f>'Analysis 3'!K53</f>
        <v>1.6400000000000001</v>
      </c>
      <c r="C49" s="81">
        <f>'Analysis 3'!R53</f>
        <v>4.333333333333333</v>
      </c>
      <c r="D49" s="81">
        <f>'Analysis 3'!X53</f>
        <v>2.9333333333333331</v>
      </c>
      <c r="E49" s="81">
        <f t="shared" si="4"/>
        <v>2.0666666666666669</v>
      </c>
      <c r="F49" s="81">
        <f>'Analysis 3'!AC53</f>
        <v>2.2000000000000002</v>
      </c>
      <c r="G49" s="81">
        <f>'Analysis 3'!AK53</f>
        <v>4.3571428571428568</v>
      </c>
    </row>
    <row r="50" spans="1:10">
      <c r="A50" t="s">
        <v>832</v>
      </c>
      <c r="B50" s="81">
        <f>'Analysis 3'!K54</f>
        <v>1.6400000000000001</v>
      </c>
      <c r="C50" s="81">
        <f>'Analysis 3'!R54</f>
        <v>4.333333333333333</v>
      </c>
      <c r="D50" s="81">
        <f>'Analysis 3'!X54</f>
        <v>2.9333333333333331</v>
      </c>
      <c r="E50" s="81">
        <f t="shared" si="4"/>
        <v>2.0666666666666669</v>
      </c>
      <c r="F50" s="81">
        <f>'Analysis 3'!AC54</f>
        <v>2.2000000000000002</v>
      </c>
      <c r="G50" s="81">
        <f>'Analysis 3'!AK54</f>
        <v>4.3571428571428568</v>
      </c>
    </row>
    <row r="51" spans="1:10">
      <c r="A51" t="s">
        <v>833</v>
      </c>
      <c r="B51" s="81">
        <f>'Analysis 3'!K55</f>
        <v>1.6400000000000001</v>
      </c>
      <c r="C51" s="81">
        <f>'Analysis 3'!R55</f>
        <v>4.333333333333333</v>
      </c>
      <c r="D51" s="81">
        <f>'Analysis 3'!X55</f>
        <v>2.9333333333333331</v>
      </c>
      <c r="E51" s="81">
        <f t="shared" si="4"/>
        <v>2.0666666666666669</v>
      </c>
      <c r="F51" s="81">
        <f>'Analysis 3'!AC55</f>
        <v>2.2000000000000002</v>
      </c>
      <c r="G51" s="81">
        <f>'Analysis 3'!AK55</f>
        <v>4.3571428571428568</v>
      </c>
    </row>
    <row r="52" spans="1:10">
      <c r="A52" t="s">
        <v>853</v>
      </c>
      <c r="B52" s="81">
        <f>'Analysis 3'!K56</f>
        <v>3.3185714285714285</v>
      </c>
      <c r="C52" s="81">
        <f>'Analysis 3'!R56</f>
        <v>3.9999999999999996</v>
      </c>
      <c r="D52" s="81">
        <f>'Analysis 3'!X56</f>
        <v>1.8000000000000003</v>
      </c>
      <c r="E52" s="81">
        <f t="shared" ref="E52:E56" si="5">5-D52</f>
        <v>3.1999999999999997</v>
      </c>
      <c r="F52" s="81">
        <f>'Analysis 3'!AC56</f>
        <v>2.2000000000000002</v>
      </c>
      <c r="G52" s="81">
        <f>'Analysis 3'!AK56</f>
        <v>2.785714285714286</v>
      </c>
    </row>
    <row r="53" spans="1:10">
      <c r="A53" t="s">
        <v>854</v>
      </c>
      <c r="B53" s="81">
        <f>'Analysis 3'!K57</f>
        <v>3.5300000000000002</v>
      </c>
      <c r="C53" s="81">
        <f>'Analysis 3'!R57</f>
        <v>3.1428571428571428</v>
      </c>
      <c r="D53" s="81">
        <f>'Analysis 3'!X57</f>
        <v>1.8000000000000003</v>
      </c>
      <c r="E53" s="81">
        <f t="shared" si="5"/>
        <v>3.1999999999999997</v>
      </c>
      <c r="F53" s="81">
        <f>'Analysis 3'!AC57</f>
        <v>2.2000000000000002</v>
      </c>
      <c r="G53" s="81">
        <f>'Analysis 3'!AK57</f>
        <v>2.785714285714286</v>
      </c>
    </row>
    <row r="54" spans="1:10">
      <c r="A54" t="s">
        <v>855</v>
      </c>
      <c r="B54" s="81">
        <f>'Analysis 3'!K58</f>
        <v>2.4228571428571435</v>
      </c>
      <c r="C54" s="81">
        <f>'Analysis 3'!R58</f>
        <v>3.5238095238095237</v>
      </c>
      <c r="D54" s="81">
        <f>'Analysis 3'!X58</f>
        <v>3.1333333333333333</v>
      </c>
      <c r="E54" s="81">
        <f t="shared" si="5"/>
        <v>1.8666666666666667</v>
      </c>
      <c r="F54" s="81">
        <f>'Analysis 3'!AC58</f>
        <v>2.4000000000000004</v>
      </c>
      <c r="G54" s="81">
        <f>'Analysis 3'!AK58</f>
        <v>4.8214285714285712</v>
      </c>
    </row>
    <row r="55" spans="1:10">
      <c r="A55" t="s">
        <v>856</v>
      </c>
      <c r="B55" s="81">
        <f>'Analysis 3'!K59</f>
        <v>2.0628571428571432</v>
      </c>
      <c r="C55" s="81">
        <f>'Analysis 3'!R59</f>
        <v>3.5238095238095237</v>
      </c>
      <c r="D55" s="81">
        <f>'Analysis 3'!X59</f>
        <v>3.1333333333333333</v>
      </c>
      <c r="E55" s="81">
        <f t="shared" si="5"/>
        <v>1.8666666666666667</v>
      </c>
      <c r="F55" s="81">
        <f>'Analysis 3'!AC59</f>
        <v>2.2000000000000002</v>
      </c>
      <c r="G55" s="81">
        <f>'Analysis 3'!AK59</f>
        <v>4.8214285714285712</v>
      </c>
    </row>
    <row r="56" spans="1:10">
      <c r="A56" t="s">
        <v>857</v>
      </c>
      <c r="B56" s="81">
        <f>'Analysis 3'!K60</f>
        <v>3.5300000000000002</v>
      </c>
      <c r="C56" s="81">
        <f>'Analysis 3'!R60</f>
        <v>3.0476190476190474</v>
      </c>
      <c r="D56" s="81">
        <f>'Analysis 3'!X60</f>
        <v>1.8000000000000003</v>
      </c>
      <c r="E56" s="81">
        <f t="shared" si="5"/>
        <v>3.1999999999999997</v>
      </c>
      <c r="F56" s="81">
        <f>'Analysis 3'!AC60</f>
        <v>2.2000000000000002</v>
      </c>
      <c r="G56" s="81">
        <f>'Analysis 3'!AK60</f>
        <v>2.785714285714286</v>
      </c>
    </row>
    <row r="57" spans="1:10">
      <c r="A57" t="s">
        <v>868</v>
      </c>
      <c r="B57" s="81">
        <f>'Analysis 3'!K61</f>
        <v>1.9914285714285715</v>
      </c>
      <c r="C57" s="81">
        <f>'Analysis 3'!R61</f>
        <v>4.2380952380952372</v>
      </c>
      <c r="D57" s="81">
        <f>'Analysis 3'!X61</f>
        <v>2.2666666666666666</v>
      </c>
      <c r="E57" s="81">
        <f t="shared" ref="E57:E58" si="6">5-D57</f>
        <v>2.7333333333333334</v>
      </c>
      <c r="F57" s="81">
        <f>'Analysis 3'!AC61</f>
        <v>2.2000000000000002</v>
      </c>
      <c r="G57" s="81">
        <f>'Analysis 3'!AK61</f>
        <v>3.8928571428571423</v>
      </c>
    </row>
    <row r="58" spans="1:10">
      <c r="A58" t="s">
        <v>869</v>
      </c>
      <c r="B58" s="81">
        <f>'Analysis 3'!K62</f>
        <v>2.2828571428571429</v>
      </c>
      <c r="C58" s="81">
        <f>'Analysis 3'!R62</f>
        <v>3.8571428571428568</v>
      </c>
      <c r="D58" s="81">
        <f>'Analysis 3'!X62</f>
        <v>1.8666666666666667</v>
      </c>
      <c r="E58" s="81">
        <f t="shared" si="6"/>
        <v>3.1333333333333333</v>
      </c>
      <c r="F58" s="81">
        <f>'Analysis 3'!AC62</f>
        <v>2.2000000000000002</v>
      </c>
      <c r="G58" s="81">
        <f>'Analysis 3'!AK62</f>
        <v>3.5357142857142856</v>
      </c>
    </row>
    <row r="59" spans="1:10">
      <c r="A59" t="s">
        <v>873</v>
      </c>
      <c r="B59" s="81">
        <f>'Analysis 3'!K63</f>
        <v>3.3128571428571432</v>
      </c>
      <c r="C59" s="81">
        <f>'Analysis 3'!R63</f>
        <v>4.095238095238094</v>
      </c>
      <c r="D59" s="81">
        <f>'Analysis 3'!X63</f>
        <v>1.4</v>
      </c>
      <c r="E59" s="81">
        <f t="shared" ref="E59:E65" si="7">5-D59</f>
        <v>3.6</v>
      </c>
      <c r="F59" s="81">
        <f>'Analysis 3'!AC63</f>
        <v>2.5</v>
      </c>
      <c r="G59" s="81">
        <f>'Analysis 3'!AK63</f>
        <v>4.5357142857142856</v>
      </c>
    </row>
    <row r="60" spans="1:10">
      <c r="A60" t="s">
        <v>875</v>
      </c>
      <c r="B60" s="81">
        <f>'Analysis 3'!K64</f>
        <v>2.0628571428571432</v>
      </c>
      <c r="C60" s="81">
        <f>'Analysis 3'!R64</f>
        <v>3.4761904761904758</v>
      </c>
      <c r="D60" s="81">
        <f>'Analysis 3'!X64</f>
        <v>2.8666666666666667</v>
      </c>
      <c r="E60" s="81">
        <f t="shared" si="7"/>
        <v>2.1333333333333333</v>
      </c>
      <c r="F60" s="81">
        <f>'Analysis 3'!AC64</f>
        <v>2.7</v>
      </c>
      <c r="G60" s="81">
        <f>'Analysis 3'!AK64</f>
        <v>4.8214285714285712</v>
      </c>
    </row>
    <row r="61" spans="1:10">
      <c r="A61" t="s">
        <v>876</v>
      </c>
      <c r="B61" s="81">
        <f>'Analysis 3'!K65</f>
        <v>2.6428571428571428</v>
      </c>
      <c r="C61" s="81">
        <f>'Analysis 3'!R65</f>
        <v>3.4761904761904758</v>
      </c>
      <c r="D61" s="81">
        <f>'Analysis 3'!X65</f>
        <v>2.5333333333333332</v>
      </c>
      <c r="E61" s="81">
        <f t="shared" si="7"/>
        <v>2.4666666666666668</v>
      </c>
      <c r="F61" s="81">
        <f>'Analysis 3'!AC65</f>
        <v>2.6</v>
      </c>
      <c r="G61" s="81">
        <f>'Analysis 3'!AK65</f>
        <v>3.8214285714285712</v>
      </c>
    </row>
    <row r="62" spans="1:10">
      <c r="A62" t="s">
        <v>877</v>
      </c>
      <c r="B62" s="81">
        <f>'Analysis 3'!K66</f>
        <v>3.705714285714286</v>
      </c>
      <c r="C62" s="81">
        <f>'Analysis 3'!R66</f>
        <v>4.1904761904761898</v>
      </c>
      <c r="D62" s="81">
        <f>'Analysis 3'!X66</f>
        <v>1.4</v>
      </c>
      <c r="E62" s="81">
        <f t="shared" si="7"/>
        <v>3.6</v>
      </c>
      <c r="F62" s="81">
        <f>'Analysis 3'!AC66</f>
        <v>2.7</v>
      </c>
      <c r="G62" s="81">
        <f>'Analysis 3'!AK66</f>
        <v>4.5357142857142856</v>
      </c>
    </row>
    <row r="63" spans="1:10">
      <c r="A63" t="s">
        <v>878</v>
      </c>
      <c r="B63" s="81">
        <f>'Analysis 3'!K67</f>
        <v>2.7828571428571429</v>
      </c>
      <c r="C63" s="81">
        <f>'Analysis 3'!R67</f>
        <v>4</v>
      </c>
      <c r="D63" s="81">
        <f>'Analysis 3'!X67</f>
        <v>2.4</v>
      </c>
      <c r="E63" s="81">
        <f t="shared" si="7"/>
        <v>2.6</v>
      </c>
      <c r="F63" s="81">
        <f>'Analysis 3'!AC67</f>
        <v>2.6</v>
      </c>
      <c r="G63" s="81">
        <f>'Analysis 3'!AK67</f>
        <v>3.6428571428571423</v>
      </c>
      <c r="I63" s="126"/>
      <c r="J63" s="126"/>
    </row>
    <row r="64" spans="1:10">
      <c r="A64" t="s">
        <v>879</v>
      </c>
      <c r="B64" s="81">
        <f>'Analysis 3'!K68</f>
        <v>3.705714285714286</v>
      </c>
      <c r="C64" s="81">
        <f>'Analysis 3'!R68</f>
        <v>4.7619047619047619</v>
      </c>
      <c r="D64" s="81">
        <f>'Analysis 3'!X68</f>
        <v>1.4</v>
      </c>
      <c r="E64" s="81">
        <f t="shared" si="7"/>
        <v>3.6</v>
      </c>
      <c r="F64" s="81">
        <f>'Analysis 3'!AC68</f>
        <v>2.7</v>
      </c>
      <c r="G64" s="81">
        <f>'Analysis 3'!AK68</f>
        <v>4.5357142857142856</v>
      </c>
      <c r="I64" s="126"/>
      <c r="J64" s="126"/>
    </row>
    <row r="65" spans="1:10">
      <c r="A65" t="s">
        <v>880</v>
      </c>
      <c r="B65" s="81">
        <f>'Analysis 3'!K69</f>
        <v>3.455714285714286</v>
      </c>
      <c r="C65" s="81">
        <f>'Analysis 3'!R69</f>
        <v>4.0952380952380949</v>
      </c>
      <c r="D65" s="81">
        <f>'Analysis 3'!X69</f>
        <v>1.1333333333333333</v>
      </c>
      <c r="E65" s="81">
        <f t="shared" si="7"/>
        <v>3.8666666666666667</v>
      </c>
      <c r="F65" s="81">
        <f>'Analysis 3'!AC69</f>
        <v>3.2</v>
      </c>
      <c r="G65" s="81">
        <f>'Analysis 3'!AK69</f>
        <v>4.5714285714285712</v>
      </c>
      <c r="I65" s="126"/>
      <c r="J65" s="126"/>
    </row>
    <row r="66" spans="1:10">
      <c r="A66" t="s">
        <v>889</v>
      </c>
      <c r="B66" s="81">
        <f>'Analysis 3'!K70</f>
        <v>3.9614285714285713</v>
      </c>
      <c r="C66" s="81">
        <f>'Analysis 3'!R70</f>
        <v>3.9999999999999996</v>
      </c>
      <c r="D66" s="81">
        <f>'Analysis 3'!X70</f>
        <v>1.8000000000000003</v>
      </c>
      <c r="E66" s="81">
        <f t="shared" ref="E66" si="8">5-D66</f>
        <v>3.1999999999999997</v>
      </c>
      <c r="F66" s="81">
        <f>'Analysis 3'!AC70</f>
        <v>3.4000000000000004</v>
      </c>
      <c r="G66" s="81">
        <f>'Analysis 3'!AK70</f>
        <v>3.3214285714285707</v>
      </c>
      <c r="I66" s="126"/>
      <c r="J66" s="126"/>
    </row>
    <row r="67" spans="1:10">
      <c r="A67" t="s">
        <v>892</v>
      </c>
      <c r="B67" s="81">
        <f>'Analysis 3'!K71</f>
        <v>3.67</v>
      </c>
      <c r="C67" s="81">
        <f>'Analysis 3'!R71</f>
        <v>3.3809523809523809</v>
      </c>
      <c r="D67" s="81">
        <f>'Analysis 3'!X71</f>
        <v>1.3333333333333335</v>
      </c>
      <c r="E67" s="81">
        <f t="shared" ref="E67:E70" si="9">5-D67</f>
        <v>3.6666666666666665</v>
      </c>
      <c r="F67" s="81">
        <f>'Analysis 3'!AC71</f>
        <v>1.4</v>
      </c>
      <c r="G67" s="81">
        <f>'Analysis 3'!AK71</f>
        <v>3.6785714285714279</v>
      </c>
      <c r="I67" s="126"/>
      <c r="J67" s="126"/>
    </row>
    <row r="68" spans="1:10">
      <c r="A68" t="s">
        <v>902</v>
      </c>
      <c r="B68" s="81">
        <f>'Analysis 3'!K72</f>
        <v>3.7114285714285713</v>
      </c>
      <c r="C68" s="81">
        <f>'Analysis 3'!R72</f>
        <v>3.3809523809523805</v>
      </c>
      <c r="D68" s="81">
        <f>'Analysis 3'!X72</f>
        <v>1.4000000000000001</v>
      </c>
      <c r="E68" s="81">
        <f t="shared" ref="E68" si="10">5-D68</f>
        <v>3.5999999999999996</v>
      </c>
      <c r="F68" s="81">
        <f>'Analysis 3'!AC72</f>
        <v>2</v>
      </c>
      <c r="G68" s="81">
        <f>'Analysis 3'!AK72</f>
        <v>3.8571428571428568</v>
      </c>
      <c r="I68" s="126"/>
      <c r="J68" s="126"/>
    </row>
    <row r="69" spans="1:10">
      <c r="A69" t="s">
        <v>894</v>
      </c>
      <c r="B69" s="81">
        <f>'Analysis 3'!K73</f>
        <v>2.8514285714285719</v>
      </c>
      <c r="C69" s="81">
        <f>'Analysis 3'!R73</f>
        <v>3.3809523809523805</v>
      </c>
      <c r="D69" s="81">
        <f>'Analysis 3'!X73</f>
        <v>3.0000000000000004</v>
      </c>
      <c r="E69" s="81">
        <f t="shared" si="9"/>
        <v>1.9999999999999996</v>
      </c>
      <c r="F69" s="81">
        <f>'Analysis 3'!AC73</f>
        <v>2.4000000000000004</v>
      </c>
      <c r="G69" s="81">
        <f>'Analysis 3'!AK73</f>
        <v>3.714285714285714</v>
      </c>
      <c r="I69" s="126"/>
      <c r="J69" s="126"/>
    </row>
    <row r="70" spans="1:10">
      <c r="A70" t="s">
        <v>895</v>
      </c>
      <c r="B70" s="81">
        <f>'Analysis 3'!K74</f>
        <v>2.2028571428571428</v>
      </c>
      <c r="C70" s="81">
        <f>'Analysis 3'!R74</f>
        <v>3.6190476190476191</v>
      </c>
      <c r="D70" s="81">
        <f>'Analysis 3'!X74</f>
        <v>3.2</v>
      </c>
      <c r="E70" s="81">
        <f t="shared" si="9"/>
        <v>1.7999999999999998</v>
      </c>
      <c r="F70" s="81">
        <f>'Analysis 3'!AC74</f>
        <v>1.8000000000000003</v>
      </c>
      <c r="G70" s="81">
        <f>'Analysis 3'!AK74</f>
        <v>3.6071428571428568</v>
      </c>
      <c r="I70" s="126"/>
      <c r="J70" s="126"/>
    </row>
    <row r="71" spans="1:10">
      <c r="A71" t="s">
        <v>905</v>
      </c>
      <c r="B71" s="81">
        <f>'Analysis 3'!K75</f>
        <v>1.7471428571428571</v>
      </c>
      <c r="C71" s="81">
        <f>'Analysis 3'!R75</f>
        <v>3.4285714285714284</v>
      </c>
      <c r="D71" s="81">
        <f>'Analysis 3'!X75</f>
        <v>2.5999999999999996</v>
      </c>
      <c r="E71" s="81">
        <f t="shared" ref="E71:E73" si="11">5-D71</f>
        <v>2.4000000000000004</v>
      </c>
      <c r="F71" s="81">
        <f>'Analysis 3'!AC75</f>
        <v>2.5</v>
      </c>
      <c r="G71" s="81">
        <f>'Analysis 3'!AK75</f>
        <v>3.5357142857142856</v>
      </c>
      <c r="I71" s="126"/>
      <c r="J71" s="126"/>
    </row>
    <row r="72" spans="1:10">
      <c r="A72" t="s">
        <v>906</v>
      </c>
      <c r="B72" s="81">
        <f>'Analysis 3'!K76</f>
        <v>3.92</v>
      </c>
      <c r="C72" s="81">
        <f>'Analysis 3'!R76</f>
        <v>4.4761904761904754</v>
      </c>
      <c r="D72" s="81">
        <f>'Analysis 3'!X76</f>
        <v>2.0000000000000004</v>
      </c>
      <c r="E72" s="81">
        <f t="shared" si="11"/>
        <v>2.9999999999999996</v>
      </c>
      <c r="F72" s="81">
        <f>'Analysis 3'!AC76</f>
        <v>3</v>
      </c>
      <c r="G72" s="81">
        <f>'Analysis 3'!AK76</f>
        <v>3.4285714285714288</v>
      </c>
      <c r="I72" s="126"/>
      <c r="J72" s="126"/>
    </row>
    <row r="73" spans="1:10">
      <c r="A73" t="s">
        <v>907</v>
      </c>
      <c r="B73" s="81">
        <f>'Analysis 3'!K77</f>
        <v>4.5</v>
      </c>
      <c r="C73" s="81">
        <f>'Analysis 3'!R77</f>
        <v>4.6666666666666661</v>
      </c>
      <c r="D73" s="81">
        <f>'Analysis 3'!X77</f>
        <v>1</v>
      </c>
      <c r="E73" s="81">
        <f t="shared" si="11"/>
        <v>4</v>
      </c>
      <c r="F73" s="81">
        <f>'Analysis 3'!AC77</f>
        <v>3.4</v>
      </c>
      <c r="G73" s="81">
        <f>'Analysis 3'!AK77</f>
        <v>4.3928571428571423</v>
      </c>
      <c r="I73" s="126"/>
      <c r="J73" s="126"/>
    </row>
    <row r="74" spans="1:10">
      <c r="A74" t="s">
        <v>911</v>
      </c>
      <c r="B74" s="81">
        <f>'Analysis 3'!K78</f>
        <v>2.2828571428571429</v>
      </c>
      <c r="C74" s="81">
        <f>'Analysis 3'!R78</f>
        <v>3.8571428571428568</v>
      </c>
      <c r="D74" s="81">
        <f>'Analysis 3'!X78</f>
        <v>1.8666666666666667</v>
      </c>
      <c r="E74" s="81">
        <f t="shared" ref="E74:E76" si="12">5-D74</f>
        <v>3.1333333333333333</v>
      </c>
      <c r="F74" s="81">
        <f>'Analysis 3'!AC78</f>
        <v>2.2000000000000002</v>
      </c>
      <c r="G74" s="81">
        <f>'Analysis 3'!AK78</f>
        <v>3.5357142857142856</v>
      </c>
      <c r="I74" s="126"/>
      <c r="J74" s="126"/>
    </row>
    <row r="75" spans="1:10">
      <c r="A75" t="s">
        <v>912</v>
      </c>
      <c r="B75" s="81">
        <f>'Analysis 3'!K79</f>
        <v>2.2828571428571429</v>
      </c>
      <c r="C75" s="81">
        <f>'Analysis 3'!R79</f>
        <v>3.8571428571428568</v>
      </c>
      <c r="D75" s="81">
        <f>'Analysis 3'!X79</f>
        <v>1.8666666666666667</v>
      </c>
      <c r="E75" s="81">
        <f t="shared" si="12"/>
        <v>3.1333333333333333</v>
      </c>
      <c r="F75" s="81">
        <f>'Analysis 3'!AC79</f>
        <v>2.2000000000000002</v>
      </c>
      <c r="G75" s="81">
        <f>'Analysis 3'!AK79</f>
        <v>3.5357142857142856</v>
      </c>
      <c r="I75" s="126"/>
      <c r="J75" s="126"/>
    </row>
    <row r="76" spans="1:10">
      <c r="A76" t="s">
        <v>913</v>
      </c>
      <c r="B76" s="81">
        <f>'Analysis 3'!K80</f>
        <v>2.2828571428571429</v>
      </c>
      <c r="C76" s="81">
        <f>'Analysis 3'!R80</f>
        <v>3.8571428571428568</v>
      </c>
      <c r="D76" s="81">
        <f>'Analysis 3'!X80</f>
        <v>1.8666666666666667</v>
      </c>
      <c r="E76" s="81">
        <f t="shared" si="12"/>
        <v>3.1333333333333333</v>
      </c>
      <c r="F76" s="81">
        <f>'Analysis 3'!AC80</f>
        <v>2.2000000000000002</v>
      </c>
      <c r="G76" s="81">
        <f>'Analysis 3'!AK80</f>
        <v>3.5357142857142856</v>
      </c>
      <c r="I76" s="126"/>
      <c r="J76" s="126"/>
    </row>
    <row r="77" spans="1:10">
      <c r="A77" t="s">
        <v>917</v>
      </c>
      <c r="B77" s="81">
        <f>'Analysis 3'!K81</f>
        <v>2.4914285714285715</v>
      </c>
      <c r="C77" s="81">
        <f>'Analysis 3'!R81</f>
        <v>2.4761904761904763</v>
      </c>
      <c r="D77" s="81">
        <f>'Analysis 3'!X81</f>
        <v>2.0666666666666664</v>
      </c>
      <c r="E77" s="81">
        <f t="shared" ref="E77:E79" si="13">5-D77</f>
        <v>2.9333333333333336</v>
      </c>
      <c r="F77" s="81">
        <f>'Analysis 3'!AC81</f>
        <v>3.4</v>
      </c>
      <c r="G77" s="81">
        <f>'Analysis 3'!AK81</f>
        <v>3.5714285714285707</v>
      </c>
      <c r="I77" s="126"/>
      <c r="J77" s="126"/>
    </row>
    <row r="78" spans="1:10">
      <c r="A78" t="s">
        <v>918</v>
      </c>
      <c r="B78" s="81">
        <f>'Analysis 3'!K82</f>
        <v>2.6428571428571428</v>
      </c>
      <c r="C78" s="81">
        <f>'Analysis 3'!R82</f>
        <v>3.1904761904761902</v>
      </c>
      <c r="D78" s="81">
        <f>'Analysis 3'!X82</f>
        <v>3.3333333333333335</v>
      </c>
      <c r="E78" s="81">
        <f t="shared" si="13"/>
        <v>1.6666666666666665</v>
      </c>
      <c r="F78" s="81">
        <f>'Analysis 3'!AC82</f>
        <v>3.8</v>
      </c>
      <c r="G78" s="81">
        <f>'Analysis 3'!AK82</f>
        <v>4.6428571428571423</v>
      </c>
      <c r="I78" s="126"/>
      <c r="J78" s="126"/>
    </row>
    <row r="79" spans="1:10">
      <c r="A79" t="s">
        <v>919</v>
      </c>
      <c r="B79" s="81">
        <f>'Analysis 3'!K83</f>
        <v>2.4228571428571435</v>
      </c>
      <c r="C79" s="81">
        <f>'Analysis 3'!R83</f>
        <v>3.4761904761904754</v>
      </c>
      <c r="D79" s="81">
        <f>'Analysis 3'!X83</f>
        <v>3.0666666666666669</v>
      </c>
      <c r="E79" s="81">
        <f t="shared" si="13"/>
        <v>1.9333333333333331</v>
      </c>
      <c r="F79" s="81">
        <f>'Analysis 3'!AC83</f>
        <v>3.5999999999999996</v>
      </c>
      <c r="G79" s="81">
        <f>'Analysis 3'!AK83</f>
        <v>4.5714285714285712</v>
      </c>
      <c r="I79" s="126"/>
      <c r="J79" s="126"/>
    </row>
    <row r="80" spans="1:10">
      <c r="A80" t="s">
        <v>926</v>
      </c>
      <c r="B80" s="81">
        <f>'Analysis 3'!K84</f>
        <v>2.1314285714285717</v>
      </c>
      <c r="C80" s="81">
        <f>'Analysis 3'!R84</f>
        <v>4.333333333333333</v>
      </c>
      <c r="D80" s="81">
        <f>'Analysis 3'!X84</f>
        <v>3.4</v>
      </c>
      <c r="E80" s="81">
        <f t="shared" ref="E80:E81" si="14">5-D80</f>
        <v>1.6</v>
      </c>
      <c r="F80" s="81">
        <f>'Analysis 3'!AC84</f>
        <v>1.5999999999999999</v>
      </c>
      <c r="G80" s="81">
        <f>'Analysis 3'!AK84</f>
        <v>2.0357142857142856</v>
      </c>
      <c r="I80" s="126"/>
      <c r="J80" s="126"/>
    </row>
    <row r="81" spans="1:10">
      <c r="A81" t="s">
        <v>927</v>
      </c>
      <c r="B81" s="81">
        <f>'Analysis 3'!K85</f>
        <v>2.2028571428571428</v>
      </c>
      <c r="C81" s="81">
        <f>'Analysis 3'!R85</f>
        <v>3.2380952380952377</v>
      </c>
      <c r="D81" s="81">
        <f>'Analysis 3'!X85</f>
        <v>3.1333333333333333</v>
      </c>
      <c r="E81" s="81">
        <f t="shared" si="14"/>
        <v>1.8666666666666667</v>
      </c>
      <c r="F81" s="81">
        <f>'Analysis 3'!AC85</f>
        <v>3.3000000000000003</v>
      </c>
      <c r="G81" s="81">
        <f>'Analysis 3'!AK85</f>
        <v>4.6071428571428568</v>
      </c>
      <c r="I81" s="126"/>
      <c r="J81" s="126"/>
    </row>
    <row r="82" spans="1:10">
      <c r="A82" t="s">
        <v>931</v>
      </c>
      <c r="B82" s="81">
        <f>'Analysis 3'!K86</f>
        <v>1.7714285714285714</v>
      </c>
      <c r="C82" s="81">
        <f>'Analysis 3'!R86</f>
        <v>4.4285714285714279</v>
      </c>
      <c r="D82" s="81">
        <f>'Analysis 3'!X86</f>
        <v>3.1333333333333329</v>
      </c>
      <c r="E82" s="81">
        <f t="shared" ref="E82" si="15">5-D82</f>
        <v>1.8666666666666671</v>
      </c>
      <c r="F82" s="81">
        <f>'Analysis 3'!AC86</f>
        <v>1</v>
      </c>
      <c r="G82" s="81">
        <f>'Analysis 3'!AK86</f>
        <v>2.1428571428571428</v>
      </c>
      <c r="I82" s="126"/>
      <c r="J82" s="126"/>
    </row>
    <row r="83" spans="1:10">
      <c r="I83" s="126"/>
      <c r="J83" s="126"/>
    </row>
    <row r="84" spans="1:10">
      <c r="I84" s="126"/>
      <c r="J84" s="126"/>
    </row>
    <row r="85" spans="1:10">
      <c r="I85" s="126"/>
      <c r="J85" s="126"/>
    </row>
    <row r="86" spans="1:10">
      <c r="I86" s="126"/>
      <c r="J86" s="126"/>
    </row>
    <row r="87" spans="1:10">
      <c r="I87" s="126"/>
      <c r="J87" s="126"/>
    </row>
    <row r="101" spans="6:10">
      <c r="I101" s="127" t="s">
        <v>572</v>
      </c>
      <c r="J101" s="127" t="s">
        <v>515</v>
      </c>
    </row>
    <row r="102" spans="6:10">
      <c r="F102" t="s">
        <v>9</v>
      </c>
      <c r="G102" t="s">
        <v>643</v>
      </c>
      <c r="H102" t="s">
        <v>643</v>
      </c>
      <c r="I102" s="126">
        <f t="shared" ref="I102:I126" si="16">AVERAGE(B2)</f>
        <v>2.2828571428571429</v>
      </c>
      <c r="J102" s="126">
        <f t="shared" ref="J102:J126" si="17">AVERAGE(C2,E2,F2,G2)</f>
        <v>3.0672619047619047</v>
      </c>
    </row>
    <row r="103" spans="6:10">
      <c r="F103" t="s">
        <v>12</v>
      </c>
      <c r="G103" t="s">
        <v>672</v>
      </c>
      <c r="H103" t="s">
        <v>673</v>
      </c>
      <c r="I103" s="126">
        <f t="shared" si="16"/>
        <v>3.3814285714285712</v>
      </c>
      <c r="J103" s="126">
        <f t="shared" si="17"/>
        <v>2.7011904761904759</v>
      </c>
    </row>
    <row r="104" spans="6:10">
      <c r="F104" t="s">
        <v>15</v>
      </c>
      <c r="G104" t="s">
        <v>674</v>
      </c>
      <c r="H104" t="s">
        <v>674</v>
      </c>
      <c r="I104" s="126">
        <f t="shared" si="16"/>
        <v>2.2028571428571428</v>
      </c>
      <c r="J104" s="126">
        <f t="shared" si="17"/>
        <v>3.0809523809523802</v>
      </c>
    </row>
    <row r="105" spans="6:10">
      <c r="F105" t="s">
        <v>18</v>
      </c>
      <c r="G105" t="s">
        <v>681</v>
      </c>
      <c r="H105" t="s">
        <v>681</v>
      </c>
      <c r="I105" s="126">
        <f t="shared" si="16"/>
        <v>2.1671428571428573</v>
      </c>
      <c r="J105" s="126">
        <f t="shared" si="17"/>
        <v>2.9279761904761901</v>
      </c>
    </row>
    <row r="106" spans="6:10" ht="25">
      <c r="F106" t="s">
        <v>21</v>
      </c>
      <c r="G106" s="76" t="s">
        <v>684</v>
      </c>
      <c r="H106" s="76" t="s">
        <v>682</v>
      </c>
      <c r="I106" s="126">
        <f t="shared" si="16"/>
        <v>2.6314285714285712</v>
      </c>
      <c r="J106" s="126">
        <f t="shared" si="17"/>
        <v>3.5214285714285714</v>
      </c>
    </row>
    <row r="107" spans="6:10">
      <c r="F107" t="s">
        <v>24</v>
      </c>
      <c r="G107" t="s">
        <v>683</v>
      </c>
      <c r="H107" t="s">
        <v>680</v>
      </c>
      <c r="I107" s="126">
        <f t="shared" si="16"/>
        <v>3.3157142857142858</v>
      </c>
      <c r="J107" s="126">
        <f t="shared" si="17"/>
        <v>3.3535714285714282</v>
      </c>
    </row>
    <row r="108" spans="6:10">
      <c r="F108" t="s">
        <v>27</v>
      </c>
      <c r="G108" t="s">
        <v>685</v>
      </c>
      <c r="H108" t="s">
        <v>685</v>
      </c>
      <c r="I108" s="126">
        <f t="shared" si="16"/>
        <v>3.2</v>
      </c>
      <c r="J108" s="126">
        <f t="shared" si="17"/>
        <v>3.4958333333333331</v>
      </c>
    </row>
    <row r="109" spans="6:10">
      <c r="F109" t="s">
        <v>30</v>
      </c>
      <c r="G109" t="s">
        <v>693</v>
      </c>
      <c r="H109" t="s">
        <v>688</v>
      </c>
      <c r="I109" s="126">
        <f t="shared" si="16"/>
        <v>3.6042857142857141</v>
      </c>
      <c r="J109" s="126">
        <f t="shared" si="17"/>
        <v>3.57797619047619</v>
      </c>
    </row>
    <row r="110" spans="6:10">
      <c r="F110" t="s">
        <v>33</v>
      </c>
      <c r="G110" t="s">
        <v>689</v>
      </c>
      <c r="H110" t="s">
        <v>689</v>
      </c>
      <c r="I110" s="126">
        <f t="shared" si="16"/>
        <v>2.6071428571428572</v>
      </c>
      <c r="J110" s="126">
        <f t="shared" si="17"/>
        <v>3.0874999999999999</v>
      </c>
    </row>
    <row r="111" spans="6:10">
      <c r="F111" t="s">
        <v>695</v>
      </c>
      <c r="G111" t="s">
        <v>701</v>
      </c>
      <c r="H111" t="s">
        <v>694</v>
      </c>
      <c r="I111" s="126">
        <f t="shared" si="16"/>
        <v>3.67</v>
      </c>
      <c r="J111" s="126">
        <f t="shared" si="17"/>
        <v>3.1375000000000002</v>
      </c>
    </row>
    <row r="112" spans="6:10">
      <c r="F112" t="s">
        <v>36</v>
      </c>
      <c r="G112" t="s">
        <v>696</v>
      </c>
      <c r="H112" t="s">
        <v>696</v>
      </c>
      <c r="I112" s="126">
        <f t="shared" si="16"/>
        <v>4.03</v>
      </c>
      <c r="J112" s="126">
        <f t="shared" si="17"/>
        <v>3.5351190476190477</v>
      </c>
    </row>
    <row r="113" spans="6:10">
      <c r="F113" t="s">
        <v>39</v>
      </c>
      <c r="G113" t="s">
        <v>698</v>
      </c>
      <c r="H113" t="s">
        <v>698</v>
      </c>
      <c r="I113" s="126">
        <f t="shared" si="16"/>
        <v>3.7085714285714282</v>
      </c>
      <c r="J113" s="126">
        <f t="shared" si="17"/>
        <v>2.1303571428571431</v>
      </c>
    </row>
    <row r="114" spans="6:10">
      <c r="F114" t="s">
        <v>43</v>
      </c>
      <c r="G114" t="s">
        <v>702</v>
      </c>
      <c r="H114" t="s">
        <v>702</v>
      </c>
      <c r="I114" s="126">
        <f t="shared" si="16"/>
        <v>2.7914285714285714</v>
      </c>
      <c r="J114" s="126">
        <f t="shared" si="17"/>
        <v>3.2303571428571427</v>
      </c>
    </row>
    <row r="115" spans="6:10">
      <c r="F115" t="s">
        <v>45</v>
      </c>
      <c r="G115" t="s">
        <v>704</v>
      </c>
      <c r="H115" t="s">
        <v>704</v>
      </c>
      <c r="I115" s="126">
        <f t="shared" si="16"/>
        <v>2.1671428571428573</v>
      </c>
      <c r="J115" s="126">
        <f t="shared" si="17"/>
        <v>2.9589285714285714</v>
      </c>
    </row>
    <row r="116" spans="6:10">
      <c r="F116" t="s">
        <v>47</v>
      </c>
      <c r="G116" t="s">
        <v>706</v>
      </c>
      <c r="H116" t="s">
        <v>706</v>
      </c>
      <c r="I116" s="126">
        <f t="shared" si="16"/>
        <v>2.4228571428571435</v>
      </c>
      <c r="J116" s="126">
        <f t="shared" si="17"/>
        <v>3.0767857142857142</v>
      </c>
    </row>
    <row r="117" spans="6:10">
      <c r="F117" t="s">
        <v>50</v>
      </c>
      <c r="G117" t="s">
        <v>708</v>
      </c>
      <c r="H117" t="s">
        <v>708</v>
      </c>
      <c r="I117" s="126">
        <f t="shared" si="16"/>
        <v>2.0628571428571432</v>
      </c>
      <c r="J117" s="126">
        <f t="shared" si="17"/>
        <v>3.1267857142857141</v>
      </c>
    </row>
    <row r="118" spans="6:10">
      <c r="F118" t="s">
        <v>53</v>
      </c>
      <c r="G118" t="s">
        <v>710</v>
      </c>
      <c r="H118" t="s">
        <v>710</v>
      </c>
      <c r="I118" s="126">
        <f t="shared" si="16"/>
        <v>2.4228571428571435</v>
      </c>
      <c r="J118" s="126">
        <f t="shared" si="17"/>
        <v>3.0339285714285715</v>
      </c>
    </row>
    <row r="119" spans="6:10">
      <c r="F119" t="s">
        <v>714</v>
      </c>
      <c r="G119" t="s">
        <v>712</v>
      </c>
      <c r="H119" t="s">
        <v>712</v>
      </c>
      <c r="I119" s="126">
        <f t="shared" si="16"/>
        <v>2.7828571428571429</v>
      </c>
      <c r="J119" s="126">
        <f t="shared" si="17"/>
        <v>3.2267857142857141</v>
      </c>
    </row>
    <row r="120" spans="6:10">
      <c r="F120" t="s">
        <v>55</v>
      </c>
      <c r="G120" t="s">
        <v>715</v>
      </c>
      <c r="H120" t="s">
        <v>715</v>
      </c>
      <c r="I120" s="126">
        <f t="shared" si="16"/>
        <v>2.0628571428571432</v>
      </c>
      <c r="J120" s="126">
        <f t="shared" si="17"/>
        <v>2.960119047619048</v>
      </c>
    </row>
    <row r="121" spans="6:10">
      <c r="F121" t="s">
        <v>58</v>
      </c>
      <c r="G121" t="s">
        <v>717</v>
      </c>
      <c r="H121" t="s">
        <v>717</v>
      </c>
      <c r="I121" s="126">
        <f t="shared" si="16"/>
        <v>2.0628571428571432</v>
      </c>
      <c r="J121" s="126">
        <f t="shared" si="17"/>
        <v>2.960119047619048</v>
      </c>
    </row>
    <row r="122" spans="6:10">
      <c r="F122" t="s">
        <v>60</v>
      </c>
      <c r="G122" t="s">
        <v>719</v>
      </c>
      <c r="H122" t="s">
        <v>719</v>
      </c>
      <c r="I122" s="126">
        <f t="shared" si="16"/>
        <v>2.422857142857143</v>
      </c>
      <c r="J122" s="126">
        <f t="shared" si="17"/>
        <v>3.3595238095238091</v>
      </c>
    </row>
    <row r="123" spans="6:10">
      <c r="F123" t="s">
        <v>63</v>
      </c>
      <c r="G123" t="s">
        <v>720</v>
      </c>
      <c r="H123" t="s">
        <v>720</v>
      </c>
      <c r="I123" s="126">
        <f t="shared" si="16"/>
        <v>1.9671428571428571</v>
      </c>
      <c r="J123" s="126">
        <f t="shared" si="17"/>
        <v>3.2732142857142854</v>
      </c>
    </row>
    <row r="124" spans="6:10">
      <c r="F124" t="s">
        <v>66</v>
      </c>
      <c r="G124" t="s">
        <v>721</v>
      </c>
      <c r="H124" t="s">
        <v>721</v>
      </c>
      <c r="I124" s="126">
        <f t="shared" si="16"/>
        <v>2.7471428571428573</v>
      </c>
      <c r="J124" s="126">
        <f t="shared" si="17"/>
        <v>3.5565476190476186</v>
      </c>
    </row>
    <row r="125" spans="6:10">
      <c r="F125" t="s">
        <v>68</v>
      </c>
      <c r="G125" t="s">
        <v>722</v>
      </c>
      <c r="H125" t="s">
        <v>722</v>
      </c>
      <c r="I125" s="126">
        <f t="shared" si="16"/>
        <v>3.3842857142857143</v>
      </c>
      <c r="J125" s="126">
        <f t="shared" si="17"/>
        <v>3.4976190476190472</v>
      </c>
    </row>
    <row r="126" spans="6:10">
      <c r="F126" t="s">
        <v>71</v>
      </c>
      <c r="G126" t="s">
        <v>785</v>
      </c>
      <c r="H126" t="s">
        <v>785</v>
      </c>
      <c r="I126" s="126">
        <f t="shared" si="16"/>
        <v>1.2914285714285711</v>
      </c>
      <c r="J126" s="126">
        <f t="shared" si="17"/>
        <v>3.0392857142857146</v>
      </c>
    </row>
    <row r="127" spans="6:10">
      <c r="F127" t="s">
        <v>74</v>
      </c>
      <c r="G127" t="s">
        <v>786</v>
      </c>
      <c r="H127" t="s">
        <v>786</v>
      </c>
      <c r="I127" s="126">
        <f t="shared" ref="I127:I130" si="18">AVERAGE(B27)</f>
        <v>1.2914285714285711</v>
      </c>
      <c r="J127" s="126">
        <f t="shared" ref="J127:J130" si="19">AVERAGE(C27,E27,F27,G27)</f>
        <v>2.9488095238095235</v>
      </c>
    </row>
    <row r="128" spans="6:10">
      <c r="F128" t="s">
        <v>77</v>
      </c>
      <c r="G128" t="s">
        <v>787</v>
      </c>
      <c r="H128" t="s">
        <v>787</v>
      </c>
      <c r="I128" s="126">
        <f t="shared" si="18"/>
        <v>4.1042857142857141</v>
      </c>
      <c r="J128" s="126">
        <f t="shared" si="19"/>
        <v>3.1357142857142857</v>
      </c>
    </row>
    <row r="129" spans="6:10">
      <c r="F129" t="s">
        <v>80</v>
      </c>
      <c r="G129" t="s">
        <v>788</v>
      </c>
      <c r="H129" t="s">
        <v>788</v>
      </c>
      <c r="I129" s="126">
        <f t="shared" si="18"/>
        <v>4.1042857142857141</v>
      </c>
      <c r="J129" s="126">
        <f t="shared" si="19"/>
        <v>3.1357142857142857</v>
      </c>
    </row>
    <row r="130" spans="6:10">
      <c r="F130" t="s">
        <v>83</v>
      </c>
      <c r="G130" t="s">
        <v>789</v>
      </c>
      <c r="H130" t="s">
        <v>789</v>
      </c>
      <c r="I130" s="126">
        <f t="shared" si="18"/>
        <v>3.3185714285714285</v>
      </c>
      <c r="J130" s="126">
        <f t="shared" si="19"/>
        <v>2.9023809523809523</v>
      </c>
    </row>
    <row r="131" spans="6:10">
      <c r="F131" t="s">
        <v>86</v>
      </c>
      <c r="G131" t="s">
        <v>795</v>
      </c>
      <c r="H131" t="s">
        <v>795</v>
      </c>
      <c r="I131" s="126">
        <f t="shared" ref="I131:I136" si="20">AVERAGE(B31)</f>
        <v>3.3185714285714285</v>
      </c>
      <c r="J131" s="126">
        <f t="shared" ref="J131:J136" si="21">AVERAGE(C31,E31,F31,G31)</f>
        <v>3.0273809523809523</v>
      </c>
    </row>
    <row r="132" spans="6:10">
      <c r="F132" t="s">
        <v>88</v>
      </c>
      <c r="G132" t="s">
        <v>796</v>
      </c>
      <c r="H132" t="s">
        <v>796</v>
      </c>
      <c r="I132" s="126">
        <f t="shared" si="20"/>
        <v>4.1042857142857141</v>
      </c>
      <c r="J132" s="126">
        <f t="shared" si="21"/>
        <v>3.1357142857142857</v>
      </c>
    </row>
    <row r="133" spans="6:10">
      <c r="F133" t="s">
        <v>90</v>
      </c>
      <c r="G133" t="s">
        <v>797</v>
      </c>
      <c r="H133" t="s">
        <v>797</v>
      </c>
      <c r="I133" s="126">
        <f t="shared" si="20"/>
        <v>2.0628571428571432</v>
      </c>
      <c r="J133" s="126">
        <f t="shared" si="21"/>
        <v>3.0922619047619042</v>
      </c>
    </row>
    <row r="134" spans="6:10">
      <c r="F134" t="s">
        <v>93</v>
      </c>
      <c r="G134" t="s">
        <v>798</v>
      </c>
      <c r="H134" t="s">
        <v>798</v>
      </c>
      <c r="I134" s="126">
        <f t="shared" si="20"/>
        <v>2.0628571428571432</v>
      </c>
      <c r="J134" s="126">
        <f t="shared" si="21"/>
        <v>3.0922619047619042</v>
      </c>
    </row>
    <row r="135" spans="6:10">
      <c r="F135" t="s">
        <v>727</v>
      </c>
      <c r="G135" t="s">
        <v>799</v>
      </c>
      <c r="H135" t="s">
        <v>799</v>
      </c>
      <c r="I135" s="126">
        <f t="shared" si="20"/>
        <v>3.3185714285714285</v>
      </c>
      <c r="J135" s="126">
        <f t="shared" si="21"/>
        <v>2.9797619047619048</v>
      </c>
    </row>
    <row r="136" spans="6:10">
      <c r="F136" t="s">
        <v>728</v>
      </c>
      <c r="G136" t="s">
        <v>800</v>
      </c>
      <c r="H136" t="s">
        <v>800</v>
      </c>
      <c r="I136" s="126">
        <f t="shared" si="20"/>
        <v>1.7114285714285715</v>
      </c>
      <c r="J136" s="126">
        <f t="shared" si="21"/>
        <v>2.5851190476190471</v>
      </c>
    </row>
    <row r="137" spans="6:10">
      <c r="F137" t="s">
        <v>729</v>
      </c>
      <c r="G137" t="s">
        <v>820</v>
      </c>
      <c r="H137" t="s">
        <v>811</v>
      </c>
      <c r="I137" s="126">
        <f t="shared" ref="I137:I141" si="22">AVERAGE(B37)</f>
        <v>4.1042857142857141</v>
      </c>
      <c r="J137" s="126">
        <f t="shared" ref="J137:J141" si="23">AVERAGE(C37,E37,F37,G37)</f>
        <v>3.1190476190476191</v>
      </c>
    </row>
    <row r="138" spans="6:10">
      <c r="F138" t="s">
        <v>730</v>
      </c>
      <c r="G138" t="s">
        <v>821</v>
      </c>
      <c r="H138" t="s">
        <v>812</v>
      </c>
      <c r="I138" s="126">
        <f t="shared" si="22"/>
        <v>1.8514285714285714</v>
      </c>
      <c r="J138" s="126">
        <f t="shared" si="23"/>
        <v>2.7208333333333332</v>
      </c>
    </row>
    <row r="139" spans="6:10">
      <c r="F139" t="s">
        <v>731</v>
      </c>
      <c r="G139" t="s">
        <v>822</v>
      </c>
      <c r="H139" t="s">
        <v>813</v>
      </c>
      <c r="I139" s="126">
        <f t="shared" si="22"/>
        <v>1.8514285714285714</v>
      </c>
      <c r="J139" s="126">
        <f t="shared" si="23"/>
        <v>2.7208333333333332</v>
      </c>
    </row>
    <row r="140" spans="6:10">
      <c r="F140" t="s">
        <v>732</v>
      </c>
      <c r="G140" t="s">
        <v>823</v>
      </c>
      <c r="H140" t="s">
        <v>814</v>
      </c>
      <c r="I140" s="126">
        <f t="shared" si="22"/>
        <v>1.8514285714285714</v>
      </c>
      <c r="J140" s="126">
        <f t="shared" si="23"/>
        <v>2.7208333333333332</v>
      </c>
    </row>
    <row r="141" spans="6:10">
      <c r="F141" t="s">
        <v>733</v>
      </c>
      <c r="G141" t="s">
        <v>815</v>
      </c>
      <c r="H141" t="s">
        <v>815</v>
      </c>
      <c r="I141" s="126">
        <f t="shared" si="22"/>
        <v>1.7114285714285715</v>
      </c>
      <c r="J141" s="126">
        <f t="shared" si="23"/>
        <v>3.2035714285714283</v>
      </c>
    </row>
    <row r="142" spans="6:10">
      <c r="F142" t="s">
        <v>734</v>
      </c>
      <c r="G142" t="s">
        <v>844</v>
      </c>
      <c r="H142" t="s">
        <v>824</v>
      </c>
      <c r="I142" s="126">
        <f t="shared" ref="I142:I151" si="24">AVERAGE(B42)</f>
        <v>1.6400000000000001</v>
      </c>
      <c r="J142" s="126">
        <f t="shared" ref="J142:J151" si="25">AVERAGE(C42,E42,F42,G42)</f>
        <v>3.2392857142857148</v>
      </c>
    </row>
    <row r="143" spans="6:10">
      <c r="F143" t="s">
        <v>735</v>
      </c>
      <c r="G143" t="s">
        <v>847</v>
      </c>
      <c r="H143" t="s">
        <v>825</v>
      </c>
      <c r="I143" s="126">
        <f t="shared" si="24"/>
        <v>1.6400000000000001</v>
      </c>
      <c r="J143" s="126">
        <f t="shared" si="25"/>
        <v>3.2392857142857148</v>
      </c>
    </row>
    <row r="144" spans="6:10">
      <c r="F144" t="s">
        <v>736</v>
      </c>
      <c r="G144" t="s">
        <v>848</v>
      </c>
      <c r="H144" t="s">
        <v>826</v>
      </c>
      <c r="I144" s="126">
        <f t="shared" si="24"/>
        <v>1.6400000000000001</v>
      </c>
      <c r="J144" s="126">
        <f t="shared" si="25"/>
        <v>3.2392857142857148</v>
      </c>
    </row>
    <row r="145" spans="6:10">
      <c r="F145" t="s">
        <v>737</v>
      </c>
      <c r="G145" t="s">
        <v>845</v>
      </c>
      <c r="H145" t="s">
        <v>827</v>
      </c>
      <c r="I145" s="126">
        <f t="shared" si="24"/>
        <v>1.6400000000000001</v>
      </c>
      <c r="J145" s="126">
        <f t="shared" si="25"/>
        <v>3.2392857142857148</v>
      </c>
    </row>
    <row r="146" spans="6:10">
      <c r="F146" t="s">
        <v>738</v>
      </c>
      <c r="G146" t="s">
        <v>846</v>
      </c>
      <c r="H146" t="s">
        <v>828</v>
      </c>
      <c r="I146" s="126">
        <f t="shared" si="24"/>
        <v>1.6400000000000001</v>
      </c>
      <c r="J146" s="126">
        <f t="shared" si="25"/>
        <v>3.2392857142857148</v>
      </c>
    </row>
    <row r="147" spans="6:10">
      <c r="F147" t="s">
        <v>739</v>
      </c>
      <c r="G147" t="s">
        <v>829</v>
      </c>
      <c r="H147" t="s">
        <v>829</v>
      </c>
      <c r="I147" s="126">
        <f t="shared" si="24"/>
        <v>1.6400000000000001</v>
      </c>
      <c r="J147" s="126">
        <f t="shared" si="25"/>
        <v>3.2392857142857148</v>
      </c>
    </row>
    <row r="148" spans="6:10">
      <c r="F148" t="s">
        <v>740</v>
      </c>
      <c r="G148" t="s">
        <v>849</v>
      </c>
      <c r="H148" t="s">
        <v>830</v>
      </c>
      <c r="I148" s="126">
        <f t="shared" si="24"/>
        <v>1.6400000000000001</v>
      </c>
      <c r="J148" s="126">
        <f t="shared" si="25"/>
        <v>3.2392857142857148</v>
      </c>
    </row>
    <row r="149" spans="6:10">
      <c r="F149" t="s">
        <v>741</v>
      </c>
      <c r="G149" t="s">
        <v>850</v>
      </c>
      <c r="H149" t="s">
        <v>831</v>
      </c>
      <c r="I149" s="126">
        <f t="shared" si="24"/>
        <v>1.6400000000000001</v>
      </c>
      <c r="J149" s="126">
        <f t="shared" si="25"/>
        <v>3.2392857142857148</v>
      </c>
    </row>
    <row r="150" spans="6:10">
      <c r="F150" t="s">
        <v>742</v>
      </c>
      <c r="G150" t="s">
        <v>851</v>
      </c>
      <c r="H150" t="s">
        <v>832</v>
      </c>
      <c r="I150" s="126">
        <f t="shared" si="24"/>
        <v>1.6400000000000001</v>
      </c>
      <c r="J150" s="126">
        <f t="shared" si="25"/>
        <v>3.2392857142857148</v>
      </c>
    </row>
    <row r="151" spans="6:10">
      <c r="F151" t="s">
        <v>743</v>
      </c>
      <c r="G151" t="s">
        <v>852</v>
      </c>
      <c r="H151" t="s">
        <v>833</v>
      </c>
      <c r="I151" s="126">
        <f t="shared" si="24"/>
        <v>1.6400000000000001</v>
      </c>
      <c r="J151" s="126">
        <f t="shared" si="25"/>
        <v>3.2392857142857148</v>
      </c>
    </row>
    <row r="152" spans="6:10">
      <c r="F152" t="s">
        <v>744</v>
      </c>
      <c r="G152" t="s">
        <v>863</v>
      </c>
      <c r="H152" t="s">
        <v>853</v>
      </c>
      <c r="I152" s="126">
        <f t="shared" ref="I152:I156" si="26">AVERAGE(B52)</f>
        <v>3.3185714285714285</v>
      </c>
      <c r="J152" s="126">
        <f t="shared" ref="J152:J156" si="27">AVERAGE(C52,E52,F52,G52)</f>
        <v>3.0464285714285713</v>
      </c>
    </row>
    <row r="153" spans="6:10">
      <c r="F153" t="s">
        <v>745</v>
      </c>
      <c r="G153" t="s">
        <v>864</v>
      </c>
      <c r="H153" t="s">
        <v>854</v>
      </c>
      <c r="I153" s="126">
        <f t="shared" si="26"/>
        <v>3.5300000000000002</v>
      </c>
      <c r="J153" s="126">
        <f t="shared" si="27"/>
        <v>2.8321428571428573</v>
      </c>
    </row>
    <row r="154" spans="6:10">
      <c r="F154" t="s">
        <v>746</v>
      </c>
      <c r="G154" t="s">
        <v>865</v>
      </c>
      <c r="H154" t="s">
        <v>855</v>
      </c>
      <c r="I154" s="126">
        <f t="shared" si="26"/>
        <v>2.4228571428571435</v>
      </c>
      <c r="J154" s="126">
        <f t="shared" si="27"/>
        <v>3.1529761904761906</v>
      </c>
    </row>
    <row r="155" spans="6:10">
      <c r="F155" t="s">
        <v>747</v>
      </c>
      <c r="G155" t="s">
        <v>866</v>
      </c>
      <c r="H155" t="s">
        <v>856</v>
      </c>
      <c r="I155" s="126">
        <f t="shared" si="26"/>
        <v>2.0628571428571432</v>
      </c>
      <c r="J155" s="126">
        <f t="shared" si="27"/>
        <v>3.1029761904761903</v>
      </c>
    </row>
    <row r="156" spans="6:10">
      <c r="F156" t="s">
        <v>748</v>
      </c>
      <c r="G156" t="s">
        <v>867</v>
      </c>
      <c r="H156" t="s">
        <v>857</v>
      </c>
      <c r="I156" s="126">
        <f t="shared" si="26"/>
        <v>3.5300000000000002</v>
      </c>
      <c r="J156" s="126">
        <f t="shared" si="27"/>
        <v>2.8083333333333331</v>
      </c>
    </row>
    <row r="157" spans="6:10">
      <c r="F157" t="s">
        <v>749</v>
      </c>
      <c r="G157" t="s">
        <v>868</v>
      </c>
      <c r="H157" t="s">
        <v>868</v>
      </c>
      <c r="I157" s="126">
        <f t="shared" ref="I157:I158" si="28">AVERAGE(B57)</f>
        <v>1.9914285714285715</v>
      </c>
      <c r="J157" s="126">
        <f t="shared" ref="J157:J158" si="29">AVERAGE(C57,E57,F57,G57)</f>
        <v>3.2660714285714283</v>
      </c>
    </row>
    <row r="158" spans="6:10">
      <c r="F158" t="s">
        <v>750</v>
      </c>
      <c r="G158" t="s">
        <v>869</v>
      </c>
      <c r="H158" t="s">
        <v>869</v>
      </c>
      <c r="I158" s="126">
        <f t="shared" si="28"/>
        <v>2.2828571428571429</v>
      </c>
      <c r="J158" s="126">
        <f t="shared" si="29"/>
        <v>3.1815476190476186</v>
      </c>
    </row>
    <row r="159" spans="6:10">
      <c r="F159" t="s">
        <v>751</v>
      </c>
      <c r="G159" t="s">
        <v>873</v>
      </c>
      <c r="H159" t="s">
        <v>873</v>
      </c>
      <c r="I159" s="126">
        <f t="shared" ref="I159:I165" si="30">AVERAGE(B59)</f>
        <v>3.3128571428571432</v>
      </c>
      <c r="J159" s="126">
        <f t="shared" ref="J159:J165" si="31">AVERAGE(C59,E59,F59,G59)</f>
        <v>3.6827380952380953</v>
      </c>
    </row>
    <row r="160" spans="6:10">
      <c r="F160" t="s">
        <v>752</v>
      </c>
      <c r="G160" t="s">
        <v>875</v>
      </c>
      <c r="H160" t="s">
        <v>875</v>
      </c>
      <c r="I160" s="126">
        <f t="shared" si="30"/>
        <v>2.0628571428571432</v>
      </c>
      <c r="J160" s="126">
        <f t="shared" si="31"/>
        <v>3.2827380952380953</v>
      </c>
    </row>
    <row r="161" spans="6:10">
      <c r="F161" t="s">
        <v>753</v>
      </c>
      <c r="G161" t="s">
        <v>876</v>
      </c>
      <c r="H161" t="s">
        <v>876</v>
      </c>
      <c r="I161" s="126">
        <f t="shared" si="30"/>
        <v>2.6428571428571428</v>
      </c>
      <c r="J161" s="126">
        <f t="shared" si="31"/>
        <v>3.0910714285714285</v>
      </c>
    </row>
    <row r="162" spans="6:10">
      <c r="F162" t="s">
        <v>754</v>
      </c>
      <c r="G162" t="s">
        <v>877</v>
      </c>
      <c r="H162" t="s">
        <v>877</v>
      </c>
      <c r="I162" s="126">
        <f t="shared" si="30"/>
        <v>3.705714285714286</v>
      </c>
      <c r="J162" s="126">
        <f t="shared" si="31"/>
        <v>3.7565476190476188</v>
      </c>
    </row>
    <row r="163" spans="6:10">
      <c r="F163" t="s">
        <v>755</v>
      </c>
      <c r="G163" t="s">
        <v>886</v>
      </c>
      <c r="H163" t="s">
        <v>878</v>
      </c>
      <c r="I163" s="126">
        <f t="shared" si="30"/>
        <v>2.7828571428571429</v>
      </c>
      <c r="J163" s="126">
        <f t="shared" si="31"/>
        <v>3.2107142857142854</v>
      </c>
    </row>
    <row r="164" spans="6:10">
      <c r="F164" t="s">
        <v>756</v>
      </c>
      <c r="G164" t="s">
        <v>887</v>
      </c>
      <c r="H164" t="s">
        <v>879</v>
      </c>
      <c r="I164" s="126">
        <f t="shared" si="30"/>
        <v>3.705714285714286</v>
      </c>
      <c r="J164" s="126">
        <f t="shared" si="31"/>
        <v>3.899404761904762</v>
      </c>
    </row>
    <row r="165" spans="6:10">
      <c r="F165" t="s">
        <v>757</v>
      </c>
      <c r="G165" t="s">
        <v>888</v>
      </c>
      <c r="H165" t="s">
        <v>880</v>
      </c>
      <c r="I165" s="126">
        <f t="shared" si="30"/>
        <v>3.455714285714286</v>
      </c>
      <c r="J165" s="126">
        <f t="shared" si="31"/>
        <v>3.9333333333333331</v>
      </c>
    </row>
    <row r="166" spans="6:10">
      <c r="F166" t="s">
        <v>758</v>
      </c>
      <c r="G166" t="s">
        <v>891</v>
      </c>
      <c r="H166" t="s">
        <v>889</v>
      </c>
      <c r="I166" s="126">
        <f t="shared" ref="I166" si="32">AVERAGE(B66)</f>
        <v>3.9614285714285713</v>
      </c>
      <c r="J166" s="126">
        <f t="shared" ref="J166" si="33">AVERAGE(C66,E66,F66,G66)</f>
        <v>3.4803571428571427</v>
      </c>
    </row>
    <row r="167" spans="6:10">
      <c r="F167" t="s">
        <v>759</v>
      </c>
      <c r="G167" t="s">
        <v>900</v>
      </c>
      <c r="H167" t="s">
        <v>892</v>
      </c>
      <c r="I167" s="126">
        <f t="shared" ref="I167:I170" si="34">AVERAGE(B67)</f>
        <v>3.67</v>
      </c>
      <c r="J167" s="126">
        <f t="shared" ref="J167:J170" si="35">AVERAGE(C67,E67,F67,G67)</f>
        <v>3.0315476190476192</v>
      </c>
    </row>
    <row r="168" spans="6:10">
      <c r="F168" t="s">
        <v>760</v>
      </c>
      <c r="G168" t="s">
        <v>904</v>
      </c>
      <c r="H168" t="s">
        <v>902</v>
      </c>
      <c r="I168" s="126">
        <f t="shared" ref="I168" si="36">AVERAGE(B68)</f>
        <v>3.7114285714285713</v>
      </c>
      <c r="J168" s="126">
        <f t="shared" ref="J168" si="37">AVERAGE(C68,E68,F68,G68)</f>
        <v>3.2095238095238097</v>
      </c>
    </row>
    <row r="169" spans="6:10">
      <c r="F169" t="s">
        <v>761</v>
      </c>
      <c r="G169" t="s">
        <v>894</v>
      </c>
      <c r="H169" t="s">
        <v>894</v>
      </c>
      <c r="I169" s="126">
        <f t="shared" si="34"/>
        <v>2.8514285714285719</v>
      </c>
      <c r="J169" s="126">
        <f t="shared" si="35"/>
        <v>2.8738095238095234</v>
      </c>
    </row>
    <row r="170" spans="6:10">
      <c r="F170" t="s">
        <v>762</v>
      </c>
      <c r="G170" t="s">
        <v>901</v>
      </c>
      <c r="H170" t="s">
        <v>895</v>
      </c>
      <c r="I170" s="126">
        <f t="shared" si="34"/>
        <v>2.2028571428571428</v>
      </c>
      <c r="J170" s="126">
        <f t="shared" si="35"/>
        <v>2.706547619047619</v>
      </c>
    </row>
    <row r="171" spans="6:10">
      <c r="F171" t="s">
        <v>763</v>
      </c>
      <c r="G171" t="s">
        <v>905</v>
      </c>
      <c r="H171" t="s">
        <v>905</v>
      </c>
      <c r="I171" s="126">
        <f t="shared" ref="I171:I173" si="38">AVERAGE(B71)</f>
        <v>1.7471428571428571</v>
      </c>
      <c r="J171" s="126">
        <f t="shared" ref="J171:J173" si="39">AVERAGE(C71,E71,F71,G71)</f>
        <v>2.9660714285714285</v>
      </c>
    </row>
    <row r="172" spans="6:10">
      <c r="F172" t="s">
        <v>764</v>
      </c>
      <c r="G172" t="s">
        <v>906</v>
      </c>
      <c r="H172" t="s">
        <v>906</v>
      </c>
      <c r="I172" s="126">
        <f t="shared" si="38"/>
        <v>3.92</v>
      </c>
      <c r="J172" s="126">
        <f t="shared" si="39"/>
        <v>3.4761904761904758</v>
      </c>
    </row>
    <row r="173" spans="6:10">
      <c r="F173" t="s">
        <v>765</v>
      </c>
      <c r="G173" t="s">
        <v>907</v>
      </c>
      <c r="H173" t="s">
        <v>907</v>
      </c>
      <c r="I173" s="126">
        <f t="shared" si="38"/>
        <v>4.5</v>
      </c>
      <c r="J173" s="126">
        <f t="shared" si="39"/>
        <v>4.1148809523809522</v>
      </c>
    </row>
    <row r="174" spans="6:10">
      <c r="F174" t="s">
        <v>766</v>
      </c>
      <c r="G174" t="s">
        <v>911</v>
      </c>
      <c r="H174" t="s">
        <v>911</v>
      </c>
      <c r="I174" s="126">
        <f t="shared" ref="I174:I176" si="40">AVERAGE(B74)</f>
        <v>2.2828571428571429</v>
      </c>
      <c r="J174" s="126">
        <f t="shared" ref="J174:J176" si="41">AVERAGE(C74,E74,F74,G74)</f>
        <v>3.1815476190476186</v>
      </c>
    </row>
    <row r="175" spans="6:10">
      <c r="F175" t="s">
        <v>767</v>
      </c>
      <c r="G175" t="s">
        <v>912</v>
      </c>
      <c r="H175" t="s">
        <v>912</v>
      </c>
      <c r="I175" s="126">
        <f t="shared" si="40"/>
        <v>2.2828571428571429</v>
      </c>
      <c r="J175" s="126">
        <f t="shared" si="41"/>
        <v>3.1815476190476186</v>
      </c>
    </row>
    <row r="176" spans="6:10">
      <c r="F176" t="s">
        <v>768</v>
      </c>
      <c r="G176" t="s">
        <v>913</v>
      </c>
      <c r="H176" t="s">
        <v>913</v>
      </c>
      <c r="I176" s="126">
        <f t="shared" si="40"/>
        <v>2.2828571428571429</v>
      </c>
      <c r="J176" s="126">
        <f t="shared" si="41"/>
        <v>3.1815476190476186</v>
      </c>
    </row>
    <row r="177" spans="6:10">
      <c r="F177" t="s">
        <v>769</v>
      </c>
      <c r="G177" t="s">
        <v>923</v>
      </c>
      <c r="H177" t="s">
        <v>917</v>
      </c>
      <c r="I177" s="126">
        <f t="shared" ref="I177:I179" si="42">AVERAGE(B77)</f>
        <v>2.4914285714285715</v>
      </c>
      <c r="J177" s="126">
        <f t="shared" ref="J177:J179" si="43">AVERAGE(C77,E77,F77,G77)</f>
        <v>3.0952380952380953</v>
      </c>
    </row>
    <row r="178" spans="6:10">
      <c r="F178" t="s">
        <v>770</v>
      </c>
      <c r="G178" t="s">
        <v>924</v>
      </c>
      <c r="H178" t="s">
        <v>918</v>
      </c>
      <c r="I178" s="126">
        <f t="shared" si="42"/>
        <v>2.6428571428571428</v>
      </c>
      <c r="J178" s="126">
        <f t="shared" si="43"/>
        <v>3.3249999999999997</v>
      </c>
    </row>
    <row r="179" spans="6:10">
      <c r="F179" t="s">
        <v>771</v>
      </c>
      <c r="G179" t="s">
        <v>925</v>
      </c>
      <c r="H179" t="s">
        <v>919</v>
      </c>
      <c r="I179" s="126">
        <f t="shared" si="42"/>
        <v>2.4228571428571435</v>
      </c>
      <c r="J179" s="126">
        <f t="shared" si="43"/>
        <v>3.3952380952380947</v>
      </c>
    </row>
    <row r="180" spans="6:10">
      <c r="F180" t="s">
        <v>772</v>
      </c>
      <c r="G180" t="s">
        <v>930</v>
      </c>
      <c r="H180" t="s">
        <v>926</v>
      </c>
      <c r="I180" s="126">
        <f t="shared" ref="I180:I181" si="44">AVERAGE(B80)</f>
        <v>2.1314285714285717</v>
      </c>
      <c r="J180" s="126">
        <f t="shared" ref="J180:J181" si="45">AVERAGE(C80,E80,F80,G80)</f>
        <v>2.3922619047619049</v>
      </c>
    </row>
    <row r="181" spans="6:10">
      <c r="F181" t="s">
        <v>773</v>
      </c>
      <c r="G181" t="s">
        <v>927</v>
      </c>
      <c r="H181" t="s">
        <v>927</v>
      </c>
      <c r="I181" s="126">
        <f t="shared" si="44"/>
        <v>2.2028571428571428</v>
      </c>
      <c r="J181" s="126">
        <f t="shared" si="45"/>
        <v>3.2529761904761907</v>
      </c>
    </row>
    <row r="182" spans="6:10">
      <c r="F182" t="s">
        <v>774</v>
      </c>
      <c r="G182" t="s">
        <v>933</v>
      </c>
      <c r="H182" t="s">
        <v>931</v>
      </c>
      <c r="I182" s="126">
        <f t="shared" ref="I182" si="46">AVERAGE(B82)</f>
        <v>1.7714285714285714</v>
      </c>
      <c r="J182" s="126">
        <f t="shared" ref="J182" si="47">AVERAGE(C82,E82,F82,G82)</f>
        <v>2.3595238095238096</v>
      </c>
    </row>
    <row r="183" spans="6:10">
      <c r="F183" t="s">
        <v>775</v>
      </c>
    </row>
    <row r="184" spans="6:10">
      <c r="F184" t="s">
        <v>776</v>
      </c>
    </row>
    <row r="185" spans="6:10">
      <c r="F185" t="s">
        <v>777</v>
      </c>
    </row>
    <row r="186" spans="6:10">
      <c r="F186" t="s">
        <v>778</v>
      </c>
    </row>
    <row r="187" spans="6:10">
      <c r="F187" t="s">
        <v>779</v>
      </c>
    </row>
    <row r="188" spans="6:10">
      <c r="F188" t="s">
        <v>780</v>
      </c>
    </row>
    <row r="189" spans="6:10">
      <c r="F189" t="s">
        <v>781</v>
      </c>
    </row>
    <row r="190" spans="6:10">
      <c r="F190" t="s">
        <v>782</v>
      </c>
    </row>
    <row r="191" spans="6:10">
      <c r="F191" t="s">
        <v>783</v>
      </c>
    </row>
    <row r="192" spans="6:10">
      <c r="F192" t="s">
        <v>784</v>
      </c>
    </row>
    <row r="193" spans="6:6">
      <c r="F193" t="s">
        <v>807</v>
      </c>
    </row>
    <row r="194" spans="6:6">
      <c r="F194" t="s">
        <v>808</v>
      </c>
    </row>
    <row r="195" spans="6:6">
      <c r="F195" t="s">
        <v>809</v>
      </c>
    </row>
    <row r="196" spans="6:6">
      <c r="F196" t="s">
        <v>810</v>
      </c>
    </row>
  </sheetData>
  <phoneticPr fontId="44"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C5:D16"/>
  <sheetViews>
    <sheetView workbookViewId="0">
      <selection activeCell="C13" sqref="C13"/>
    </sheetView>
  </sheetViews>
  <sheetFormatPr defaultRowHeight="12.5"/>
  <cols>
    <col min="3" max="3" width="43.1796875" bestFit="1" customWidth="1"/>
  </cols>
  <sheetData>
    <row r="5" spans="3:4" ht="14">
      <c r="C5" s="170" t="s">
        <v>576</v>
      </c>
      <c r="D5" s="81">
        <f>AVERAGE(' 4R2'!B2:B82)</f>
        <v>2.6227160493827166</v>
      </c>
    </row>
    <row r="6" spans="3:4">
      <c r="C6" t="s">
        <v>519</v>
      </c>
      <c r="D6" s="81">
        <f>AVERAGE(' 4R2'!C2:C82)</f>
        <v>3.8630217519106425</v>
      </c>
    </row>
    <row r="7" spans="3:4" ht="14">
      <c r="C7" s="171" t="s">
        <v>520</v>
      </c>
      <c r="D7" s="81">
        <f>AVERAGE(' 4R2'!E2:E82)</f>
        <v>2.4707818930041139</v>
      </c>
    </row>
    <row r="8" spans="3:4" ht="14">
      <c r="C8" s="171" t="s">
        <v>521</v>
      </c>
      <c r="D8" s="81">
        <f>AVERAGE(' 4R2'!F2:F82)</f>
        <v>2.4098765432098763</v>
      </c>
    </row>
    <row r="9" spans="3:4" ht="14">
      <c r="C9" s="171" t="s">
        <v>522</v>
      </c>
      <c r="D9" s="81">
        <f>AVERAGE(' 4R2'!G2:G82)</f>
        <v>3.8637566137566131</v>
      </c>
    </row>
    <row r="13" spans="3:4" ht="14">
      <c r="C13" s="171"/>
    </row>
    <row r="14" spans="3:4" ht="14">
      <c r="C14" s="171"/>
    </row>
    <row r="15" spans="3:4" ht="14">
      <c r="C15" s="171"/>
    </row>
    <row r="16" spans="3:4" ht="14">
      <c r="C16" s="171"/>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Master Application Catalogue</vt:lpstr>
      <vt:lpstr>Scale</vt:lpstr>
      <vt:lpstr>App resp</vt:lpstr>
      <vt:lpstr>App Scores 31</vt:lpstr>
      <vt:lpstr>Analysis 3</vt:lpstr>
      <vt:lpstr> 4R2</vt:lpstr>
      <vt:lpstr>Overall Spider</vt:lpstr>
      <vt:lpstr>'Read 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bhatt</dc:creator>
  <cp:lastModifiedBy>Preethi Varsha</cp:lastModifiedBy>
  <dcterms:created xsi:type="dcterms:W3CDTF">2021-10-17T06:41:54Z</dcterms:created>
  <dcterms:modified xsi:type="dcterms:W3CDTF">2023-08-02T08:54:43Z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TECHMAHINDRA\AA00747828</vt:lpwstr>
  </property>
  <property fmtid="{D5CDD505-2E9C-101B-9397-08002B2CF9AE}" pid="4" name="DLPManualFileClassificationLastModificationDate">
    <vt:lpwstr>1635436546</vt:lpwstr>
  </property>
  <property fmtid="{D5CDD505-2E9C-101B-9397-08002B2CF9AE}" pid="5" name="DLPManualFileClassificationVersion">
    <vt:lpwstr>11.6.0.76</vt:lpwstr>
  </property>
</Properties>
</file>