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7809"/>
  <workbookPr defaultThemeVersion="124226"/>
  <mc:AlternateContent xmlns:mc="http://schemas.openxmlformats.org/markup-compatibility/2006">
    <mc:Choice Requires="x15">
      <x15ac:absPath xmlns:x15ac="http://schemas.microsoft.com/office/spreadsheetml/2010/11/ac" url="D:\TempUserProfiles\NetworkService\AppData\Local\Temp\OICE_16_974FA576_32C1D314_3EAD\"/>
    </mc:Choice>
  </mc:AlternateContent>
  <bookViews>
    <workbookView xWindow="360" yWindow="315" windowWidth="15480" windowHeight="10590" firstSheet="12" activeTab="12" xr2:uid="{00000000-000D-0000-FFFF-FFFF00000000}"/>
  </bookViews>
  <sheets>
    <sheet name="Table 30(08)" sheetId="1" state="hidden" r:id="rId1"/>
    <sheet name="Table 30(07)" sheetId="8" state="hidden" r:id="rId2"/>
    <sheet name="Table 30(00)" sheetId="7" state="hidden" r:id="rId3"/>
    <sheet name="data08" sheetId="2" state="hidden" r:id="rId4"/>
    <sheet name="rawdata08" sheetId="3" state="hidden" r:id="rId5"/>
    <sheet name="sasprog" sheetId="4" state="hidden" r:id="rId6"/>
    <sheet name="rawdata07" sheetId="5" state="hidden" r:id="rId7"/>
    <sheet name="rawdata00" sheetId="6" state="hidden" r:id="rId8"/>
    <sheet name="data07" sheetId="9" state="hidden" r:id="rId9"/>
    <sheet name="data00" sheetId="10" state="hidden" r:id="rId10"/>
    <sheet name="Sheet1" sheetId="11" state="hidden" r:id="rId11"/>
    <sheet name="Table 30(07 in 2008 dollars)" sheetId="12" state="hidden" r:id="rId12"/>
    <sheet name="A-1 2012" sheetId="14" r:id="rId13"/>
  </sheets>
  <definedNames>
    <definedName name="final">#REF!</definedName>
    <definedName name="_xlnm.Print_Area" localSheetId="0">'Table 30(08)'!$A$1:$T$66</definedName>
    <definedName name="quartiles">'Table 30(08)'!$A$3:$G$56</definedName>
  </definedNames>
  <calcPr calcId="171026"/>
</workbook>
</file>

<file path=xl/calcChain.xml><?xml version="1.0" encoding="utf-8"?>
<calcChain xmlns="http://schemas.openxmlformats.org/spreadsheetml/2006/main">
  <c r="H55" i="14" l="1"/>
  <c r="H54" i="14"/>
  <c r="H52" i="14"/>
  <c r="H51" i="14"/>
  <c r="H48" i="14"/>
  <c r="H46" i="14"/>
  <c r="H45" i="14"/>
  <c r="H43" i="14"/>
  <c r="H42" i="14"/>
  <c r="H41" i="14"/>
  <c r="H39" i="14"/>
  <c r="H38" i="14"/>
  <c r="H37" i="14"/>
  <c r="H36" i="14"/>
  <c r="H35" i="14"/>
  <c r="H33" i="14"/>
  <c r="H30" i="14"/>
  <c r="H29" i="14"/>
  <c r="H28" i="14"/>
  <c r="H27" i="14"/>
  <c r="H25" i="14"/>
  <c r="H23" i="14"/>
  <c r="H22" i="14"/>
  <c r="H20" i="14"/>
  <c r="H19" i="14"/>
  <c r="H18" i="14"/>
  <c r="H16" i="14"/>
  <c r="H13" i="14"/>
  <c r="H12" i="14"/>
  <c r="H11" i="14"/>
  <c r="H10" i="14"/>
  <c r="H7" i="14"/>
  <c r="H5" i="14"/>
  <c r="H56" i="14"/>
  <c r="H47" i="14"/>
  <c r="H40" i="14"/>
  <c r="H32" i="14"/>
  <c r="H31" i="14"/>
  <c r="H26" i="14"/>
  <c r="H24" i="14"/>
  <c r="H8" i="14"/>
  <c r="T55" i="12"/>
  <c r="S55" i="12"/>
  <c r="R55" i="12"/>
  <c r="Q55" i="12"/>
  <c r="P55" i="12"/>
  <c r="T54" i="12"/>
  <c r="S54" i="12"/>
  <c r="R54" i="12"/>
  <c r="Q54" i="12"/>
  <c r="P54" i="12"/>
  <c r="T53" i="12"/>
  <c r="S53" i="12"/>
  <c r="R53" i="12"/>
  <c r="Q53" i="12"/>
  <c r="P53" i="12"/>
  <c r="T52" i="12"/>
  <c r="S52" i="12"/>
  <c r="R52" i="12"/>
  <c r="Q52" i="12"/>
  <c r="P52" i="12"/>
  <c r="T51" i="12"/>
  <c r="S51" i="12"/>
  <c r="R51" i="12"/>
  <c r="Q51" i="12"/>
  <c r="P51" i="12"/>
  <c r="T50" i="12"/>
  <c r="S50" i="12"/>
  <c r="R50" i="12"/>
  <c r="Q50" i="12"/>
  <c r="P50" i="12"/>
  <c r="T49" i="12"/>
  <c r="S49" i="12"/>
  <c r="R49" i="12"/>
  <c r="Q49" i="12"/>
  <c r="P49" i="12"/>
  <c r="T48" i="12"/>
  <c r="S48" i="12"/>
  <c r="R48" i="12"/>
  <c r="Q48" i="12"/>
  <c r="P48" i="12"/>
  <c r="T47" i="12"/>
  <c r="S47" i="12"/>
  <c r="R47" i="12"/>
  <c r="Q47" i="12"/>
  <c r="P47" i="12"/>
  <c r="T46" i="12"/>
  <c r="S46" i="12"/>
  <c r="R46" i="12"/>
  <c r="Q46" i="12"/>
  <c r="P46" i="12"/>
  <c r="T45" i="12"/>
  <c r="S45" i="12"/>
  <c r="R45" i="12"/>
  <c r="Q45" i="12"/>
  <c r="P45" i="12"/>
  <c r="T44" i="12"/>
  <c r="S44" i="12"/>
  <c r="R44" i="12"/>
  <c r="Q44" i="12"/>
  <c r="P44" i="12"/>
  <c r="T43" i="12"/>
  <c r="S43" i="12"/>
  <c r="R43" i="12"/>
  <c r="Q43" i="12"/>
  <c r="P43" i="12"/>
  <c r="T42" i="12"/>
  <c r="S42" i="12"/>
  <c r="R42" i="12"/>
  <c r="Q42" i="12"/>
  <c r="P42" i="12"/>
  <c r="T41" i="12"/>
  <c r="S41" i="12"/>
  <c r="R41" i="12"/>
  <c r="Q41" i="12"/>
  <c r="P41" i="12"/>
  <c r="T40" i="12"/>
  <c r="S40" i="12"/>
  <c r="R40" i="12"/>
  <c r="Q40" i="12"/>
  <c r="P40" i="12"/>
  <c r="T39" i="12"/>
  <c r="S39" i="12"/>
  <c r="R39" i="12"/>
  <c r="Q39" i="12"/>
  <c r="P39" i="12"/>
  <c r="T38" i="12"/>
  <c r="S38" i="12"/>
  <c r="R38" i="12"/>
  <c r="Q38" i="12"/>
  <c r="P38" i="12"/>
  <c r="T37" i="12"/>
  <c r="S37" i="12"/>
  <c r="R37" i="12"/>
  <c r="Q37" i="12"/>
  <c r="P37" i="12"/>
  <c r="T36" i="12"/>
  <c r="S36" i="12"/>
  <c r="R36" i="12"/>
  <c r="Q36" i="12"/>
  <c r="P36" i="12"/>
  <c r="T35" i="12"/>
  <c r="S35" i="12"/>
  <c r="R35" i="12"/>
  <c r="Q35" i="12"/>
  <c r="P35" i="12"/>
  <c r="T34" i="12"/>
  <c r="S34" i="12"/>
  <c r="R34" i="12"/>
  <c r="Q34" i="12"/>
  <c r="P34" i="12"/>
  <c r="T33" i="12"/>
  <c r="S33" i="12"/>
  <c r="R33" i="12"/>
  <c r="Q33" i="12"/>
  <c r="P33" i="12"/>
  <c r="T32" i="12"/>
  <c r="S32" i="12"/>
  <c r="R32" i="12"/>
  <c r="Q32" i="12"/>
  <c r="P32" i="12"/>
  <c r="T31" i="12"/>
  <c r="S31" i="12"/>
  <c r="R31" i="12"/>
  <c r="Q31" i="12"/>
  <c r="P31" i="12"/>
  <c r="T30" i="12"/>
  <c r="S30" i="12"/>
  <c r="R30" i="12"/>
  <c r="Q30" i="12"/>
  <c r="P30" i="12"/>
  <c r="T29" i="12"/>
  <c r="S29" i="12"/>
  <c r="R29" i="12"/>
  <c r="Q29" i="12"/>
  <c r="P29" i="12"/>
  <c r="T28" i="12"/>
  <c r="S28" i="12"/>
  <c r="R28" i="12"/>
  <c r="Q28" i="12"/>
  <c r="P28" i="12"/>
  <c r="T27" i="12"/>
  <c r="S27" i="12"/>
  <c r="R27" i="12"/>
  <c r="Q27" i="12"/>
  <c r="P27" i="12"/>
  <c r="T26" i="12"/>
  <c r="S26" i="12"/>
  <c r="R26" i="12"/>
  <c r="Q26" i="12"/>
  <c r="P26" i="12"/>
  <c r="T25" i="12"/>
  <c r="S25" i="12"/>
  <c r="R25" i="12"/>
  <c r="Q25" i="12"/>
  <c r="P25" i="12"/>
  <c r="T24" i="12"/>
  <c r="S24" i="12"/>
  <c r="R24" i="12"/>
  <c r="Q24" i="12"/>
  <c r="P24" i="12"/>
  <c r="T23" i="12"/>
  <c r="S23" i="12"/>
  <c r="R23" i="12"/>
  <c r="Q23" i="12"/>
  <c r="P23" i="12"/>
  <c r="T22" i="12"/>
  <c r="S22" i="12"/>
  <c r="R22" i="12"/>
  <c r="Q22" i="12"/>
  <c r="P22" i="12"/>
  <c r="T21" i="12"/>
  <c r="S21" i="12"/>
  <c r="R21" i="12"/>
  <c r="Q21" i="12"/>
  <c r="P21" i="12"/>
  <c r="T20" i="12"/>
  <c r="S20" i="12"/>
  <c r="R20" i="12"/>
  <c r="Q20" i="12"/>
  <c r="P20" i="12"/>
  <c r="T19" i="12"/>
  <c r="S19" i="12"/>
  <c r="R19" i="12"/>
  <c r="Q19" i="12"/>
  <c r="P19" i="12"/>
  <c r="T18" i="12"/>
  <c r="S18" i="12"/>
  <c r="R18" i="12"/>
  <c r="Q18" i="12"/>
  <c r="P18" i="12"/>
  <c r="T17" i="12"/>
  <c r="S17" i="12"/>
  <c r="R17" i="12"/>
  <c r="Q17" i="12"/>
  <c r="P17" i="12"/>
  <c r="P16" i="12"/>
  <c r="T15" i="12"/>
  <c r="S15" i="12"/>
  <c r="R15" i="12"/>
  <c r="Q15" i="12"/>
  <c r="P15" i="12"/>
  <c r="T14" i="12"/>
  <c r="S14" i="12"/>
  <c r="R14" i="12"/>
  <c r="Q14" i="12"/>
  <c r="P14" i="12"/>
  <c r="P13" i="12"/>
  <c r="T12" i="12"/>
  <c r="S12" i="12"/>
  <c r="R12" i="12"/>
  <c r="Q12" i="12"/>
  <c r="P12" i="12"/>
  <c r="T11" i="12"/>
  <c r="S11" i="12"/>
  <c r="R11" i="12"/>
  <c r="Q11" i="12"/>
  <c r="P11" i="12"/>
  <c r="T10" i="12"/>
  <c r="S10" i="12"/>
  <c r="R10" i="12"/>
  <c r="Q10" i="12"/>
  <c r="P10" i="12"/>
  <c r="T9" i="12"/>
  <c r="S9" i="12"/>
  <c r="R9" i="12"/>
  <c r="Q9" i="12"/>
  <c r="P9" i="12"/>
  <c r="T8" i="12"/>
  <c r="S8" i="12"/>
  <c r="R8" i="12"/>
  <c r="Q8" i="12"/>
  <c r="P8" i="12"/>
  <c r="T7" i="12"/>
  <c r="S7" i="12"/>
  <c r="R7" i="12"/>
  <c r="Q7" i="12"/>
  <c r="P7" i="12"/>
  <c r="T6" i="12"/>
  <c r="S6" i="12"/>
  <c r="R6" i="12"/>
  <c r="Q6" i="12"/>
  <c r="P6" i="12"/>
  <c r="T5" i="12"/>
  <c r="S5" i="12"/>
  <c r="R5" i="12"/>
  <c r="Q5" i="12"/>
  <c r="P5" i="12"/>
  <c r="T4" i="12"/>
  <c r="S4" i="12"/>
  <c r="R4" i="12"/>
  <c r="Q4" i="12"/>
  <c r="P4" i="12"/>
  <c r="AF55"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E4" i="2"/>
  <c r="AC4" i="2"/>
  <c r="AE3" i="2"/>
  <c r="Z16" i="2"/>
  <c r="Z13" i="2"/>
  <c r="T55" i="9"/>
  <c r="S55" i="9"/>
  <c r="R55" i="9"/>
  <c r="Q55" i="9"/>
  <c r="P55" i="9"/>
  <c r="M55" i="9"/>
  <c r="L55" i="9"/>
  <c r="K55" i="9"/>
  <c r="J55" i="9"/>
  <c r="I55" i="9"/>
  <c r="F55" i="9"/>
  <c r="E55" i="9"/>
  <c r="D55" i="9"/>
  <c r="C55" i="9"/>
  <c r="B55" i="9"/>
  <c r="T54" i="9"/>
  <c r="S54" i="9"/>
  <c r="R54" i="9"/>
  <c r="Q54" i="9"/>
  <c r="P54" i="9"/>
  <c r="M54" i="9"/>
  <c r="L54" i="9"/>
  <c r="K54" i="9"/>
  <c r="J54" i="9"/>
  <c r="I54" i="9"/>
  <c r="F54" i="9"/>
  <c r="E54" i="9"/>
  <c r="D54" i="9"/>
  <c r="C54" i="9"/>
  <c r="G54" i="9"/>
  <c r="V54" i="9"/>
  <c r="B54" i="9"/>
  <c r="T53" i="9"/>
  <c r="S53" i="9"/>
  <c r="R53" i="9"/>
  <c r="Q53" i="9"/>
  <c r="P53" i="9"/>
  <c r="M53" i="9"/>
  <c r="L53" i="9"/>
  <c r="K53" i="9"/>
  <c r="J53" i="9"/>
  <c r="N53" i="9"/>
  <c r="W53" i="9"/>
  <c r="I53" i="9"/>
  <c r="F53" i="9"/>
  <c r="E53" i="9"/>
  <c r="D53" i="9"/>
  <c r="C53" i="9"/>
  <c r="B53" i="9"/>
  <c r="T52" i="9"/>
  <c r="S52" i="9"/>
  <c r="R52" i="9"/>
  <c r="Q52" i="9"/>
  <c r="P52" i="9"/>
  <c r="M52" i="9"/>
  <c r="L52" i="9"/>
  <c r="K52" i="9"/>
  <c r="J52" i="9"/>
  <c r="I52" i="9"/>
  <c r="F52" i="9"/>
  <c r="E52" i="9"/>
  <c r="D52" i="9"/>
  <c r="C52" i="9"/>
  <c r="B52" i="9"/>
  <c r="T51" i="9"/>
  <c r="S51" i="9"/>
  <c r="R51" i="9"/>
  <c r="Q51" i="9"/>
  <c r="P51" i="9"/>
  <c r="M51" i="9"/>
  <c r="L51" i="9"/>
  <c r="K51" i="9"/>
  <c r="J51" i="9"/>
  <c r="I51" i="9"/>
  <c r="F51" i="9"/>
  <c r="E51" i="9"/>
  <c r="D51" i="9"/>
  <c r="C51" i="9"/>
  <c r="G51" i="9"/>
  <c r="V51" i="9"/>
  <c r="B51" i="9"/>
  <c r="T50" i="9"/>
  <c r="S50" i="9"/>
  <c r="R50" i="9"/>
  <c r="Q50" i="9"/>
  <c r="P50" i="9"/>
  <c r="M50" i="9"/>
  <c r="L50" i="9"/>
  <c r="K50" i="9"/>
  <c r="J50" i="9"/>
  <c r="I50" i="9"/>
  <c r="F50" i="9"/>
  <c r="E50" i="9"/>
  <c r="D50" i="9"/>
  <c r="C50" i="9"/>
  <c r="G50" i="9"/>
  <c r="V50" i="9"/>
  <c r="B50" i="9"/>
  <c r="T49" i="9"/>
  <c r="S49" i="9"/>
  <c r="R49" i="9"/>
  <c r="Q49" i="9"/>
  <c r="P49" i="9"/>
  <c r="M49" i="9"/>
  <c r="L49" i="9"/>
  <c r="K49" i="9"/>
  <c r="J49" i="9"/>
  <c r="I49" i="9"/>
  <c r="F49" i="9"/>
  <c r="E49" i="9"/>
  <c r="D49" i="9"/>
  <c r="C49" i="9"/>
  <c r="G49" i="9"/>
  <c r="V49" i="9"/>
  <c r="B49" i="9"/>
  <c r="T48" i="9"/>
  <c r="S48" i="9"/>
  <c r="R48" i="9"/>
  <c r="Q48" i="9"/>
  <c r="P48" i="9"/>
  <c r="M48" i="9"/>
  <c r="L48" i="9"/>
  <c r="K48" i="9"/>
  <c r="J48" i="9"/>
  <c r="I48" i="9"/>
  <c r="F48" i="9"/>
  <c r="E48" i="9"/>
  <c r="D48" i="9"/>
  <c r="C48" i="9"/>
  <c r="B48" i="9"/>
  <c r="T47" i="9"/>
  <c r="S47" i="9"/>
  <c r="R47" i="9"/>
  <c r="Q47" i="9"/>
  <c r="P47" i="9"/>
  <c r="M47" i="9"/>
  <c r="L47" i="9"/>
  <c r="K47" i="9"/>
  <c r="J47" i="9"/>
  <c r="I47" i="9"/>
  <c r="F47" i="9"/>
  <c r="E47" i="9"/>
  <c r="D47" i="9"/>
  <c r="C47" i="9"/>
  <c r="B47" i="9"/>
  <c r="T46" i="9"/>
  <c r="S46" i="9"/>
  <c r="R46" i="9"/>
  <c r="Q46" i="9"/>
  <c r="P46" i="9"/>
  <c r="M46" i="9"/>
  <c r="L46" i="9"/>
  <c r="K46" i="9"/>
  <c r="J46" i="9"/>
  <c r="I46" i="9"/>
  <c r="F46" i="9"/>
  <c r="E46" i="9"/>
  <c r="D46" i="9"/>
  <c r="C46" i="9"/>
  <c r="G46" i="9"/>
  <c r="V46" i="9"/>
  <c r="B46" i="9"/>
  <c r="T45" i="9"/>
  <c r="S45" i="9"/>
  <c r="R45" i="9"/>
  <c r="Q45" i="9"/>
  <c r="P45" i="9"/>
  <c r="M45" i="9"/>
  <c r="L45" i="9"/>
  <c r="K45" i="9"/>
  <c r="J45" i="9"/>
  <c r="N45" i="9"/>
  <c r="W45" i="9"/>
  <c r="I45" i="9"/>
  <c r="F45" i="9"/>
  <c r="E45" i="9"/>
  <c r="D45" i="9"/>
  <c r="C45" i="9"/>
  <c r="B45" i="9"/>
  <c r="T44" i="9"/>
  <c r="S44" i="9"/>
  <c r="R44" i="9"/>
  <c r="Q44" i="9"/>
  <c r="P44" i="9"/>
  <c r="M44" i="9"/>
  <c r="L44" i="9"/>
  <c r="K44" i="9"/>
  <c r="J44" i="9"/>
  <c r="I44" i="9"/>
  <c r="F44" i="9"/>
  <c r="E44" i="9"/>
  <c r="D44" i="9"/>
  <c r="C44" i="9"/>
  <c r="B44" i="9"/>
  <c r="T43" i="9"/>
  <c r="S43" i="9"/>
  <c r="R43" i="9"/>
  <c r="Q43" i="9"/>
  <c r="P43" i="9"/>
  <c r="M43" i="9"/>
  <c r="L43" i="9"/>
  <c r="K43" i="9"/>
  <c r="J43" i="9"/>
  <c r="I43" i="9"/>
  <c r="F43" i="9"/>
  <c r="E43" i="9"/>
  <c r="D43" i="9"/>
  <c r="C43" i="9"/>
  <c r="G43" i="9"/>
  <c r="V43" i="9"/>
  <c r="B43" i="9"/>
  <c r="T42" i="9"/>
  <c r="S42" i="9"/>
  <c r="R42" i="9"/>
  <c r="Q42" i="9"/>
  <c r="P42" i="9"/>
  <c r="M42" i="9"/>
  <c r="L42" i="9"/>
  <c r="K42" i="9"/>
  <c r="J42" i="9"/>
  <c r="I42" i="9"/>
  <c r="F42" i="9"/>
  <c r="E42" i="9"/>
  <c r="D42" i="9"/>
  <c r="C42" i="9"/>
  <c r="G42" i="9"/>
  <c r="V42" i="9"/>
  <c r="B42" i="9"/>
  <c r="T41" i="9"/>
  <c r="S41" i="9"/>
  <c r="R41" i="9"/>
  <c r="Q41" i="9"/>
  <c r="P41" i="9"/>
  <c r="M41" i="9"/>
  <c r="L41" i="9"/>
  <c r="K41" i="9"/>
  <c r="J41" i="9"/>
  <c r="I41" i="9"/>
  <c r="F41" i="9"/>
  <c r="E41" i="9"/>
  <c r="D41" i="9"/>
  <c r="C41" i="9"/>
  <c r="G41" i="9"/>
  <c r="V41" i="9"/>
  <c r="B41" i="9"/>
  <c r="T40" i="9"/>
  <c r="S40" i="9"/>
  <c r="R40" i="9"/>
  <c r="Q40" i="9"/>
  <c r="P40" i="9"/>
  <c r="M40" i="9"/>
  <c r="L40" i="9"/>
  <c r="K40" i="9"/>
  <c r="J40" i="9"/>
  <c r="I40" i="9"/>
  <c r="F40" i="9"/>
  <c r="E40" i="9"/>
  <c r="D40" i="9"/>
  <c r="C40" i="9"/>
  <c r="B40" i="9"/>
  <c r="T39" i="9"/>
  <c r="S39" i="9"/>
  <c r="R39" i="9"/>
  <c r="Q39" i="9"/>
  <c r="P39" i="9"/>
  <c r="M39" i="9"/>
  <c r="L39" i="9"/>
  <c r="K39" i="9"/>
  <c r="J39" i="9"/>
  <c r="I39" i="9"/>
  <c r="F39" i="9"/>
  <c r="E39" i="9"/>
  <c r="D39" i="9"/>
  <c r="C39" i="9"/>
  <c r="B39" i="9"/>
  <c r="T38" i="9"/>
  <c r="S38" i="9"/>
  <c r="R38" i="9"/>
  <c r="Q38" i="9"/>
  <c r="P38" i="9"/>
  <c r="M38" i="9"/>
  <c r="L38" i="9"/>
  <c r="K38" i="9"/>
  <c r="J38" i="9"/>
  <c r="I38" i="9"/>
  <c r="F38" i="9"/>
  <c r="E38" i="9"/>
  <c r="D38" i="9"/>
  <c r="C38" i="9"/>
  <c r="G38" i="9"/>
  <c r="V38" i="9"/>
  <c r="B38" i="9"/>
  <c r="T37" i="9"/>
  <c r="S37" i="9"/>
  <c r="R37" i="9"/>
  <c r="Q37" i="9"/>
  <c r="P37" i="9"/>
  <c r="M37" i="9"/>
  <c r="L37" i="9"/>
  <c r="K37" i="9"/>
  <c r="J37" i="9"/>
  <c r="N37" i="9"/>
  <c r="W37" i="9"/>
  <c r="I37" i="9"/>
  <c r="F37" i="9"/>
  <c r="E37" i="9"/>
  <c r="D37" i="9"/>
  <c r="C37" i="9"/>
  <c r="B37" i="9"/>
  <c r="T36" i="9"/>
  <c r="S36" i="9"/>
  <c r="R36" i="9"/>
  <c r="Q36" i="9"/>
  <c r="P36" i="9"/>
  <c r="M36" i="9"/>
  <c r="L36" i="9"/>
  <c r="K36" i="9"/>
  <c r="J36" i="9"/>
  <c r="I36" i="9"/>
  <c r="F36" i="9"/>
  <c r="E36" i="9"/>
  <c r="D36" i="9"/>
  <c r="C36" i="9"/>
  <c r="B36" i="9"/>
  <c r="T35" i="9"/>
  <c r="S35" i="9"/>
  <c r="R35" i="9"/>
  <c r="Q35" i="9"/>
  <c r="P35" i="9"/>
  <c r="M35" i="9"/>
  <c r="L35" i="9"/>
  <c r="K35" i="9"/>
  <c r="J35" i="9"/>
  <c r="I35" i="9"/>
  <c r="F35" i="9"/>
  <c r="E35" i="9"/>
  <c r="D35" i="9"/>
  <c r="C35" i="9"/>
  <c r="G35" i="9"/>
  <c r="V35" i="9"/>
  <c r="B35" i="9"/>
  <c r="T34" i="9"/>
  <c r="S34" i="9"/>
  <c r="R34" i="9"/>
  <c r="Q34" i="9"/>
  <c r="P34" i="9"/>
  <c r="M34" i="9"/>
  <c r="L34" i="9"/>
  <c r="K34" i="9"/>
  <c r="J34" i="9"/>
  <c r="I34" i="9"/>
  <c r="F34" i="9"/>
  <c r="E34" i="9"/>
  <c r="D34" i="9"/>
  <c r="C34" i="9"/>
  <c r="G34" i="9"/>
  <c r="V34" i="9"/>
  <c r="B34" i="9"/>
  <c r="T33" i="9"/>
  <c r="S33" i="9"/>
  <c r="R33" i="9"/>
  <c r="Q33" i="9"/>
  <c r="P33" i="9"/>
  <c r="M33" i="9"/>
  <c r="L33" i="9"/>
  <c r="K33" i="9"/>
  <c r="J33" i="9"/>
  <c r="I33" i="9"/>
  <c r="F33" i="9"/>
  <c r="E33" i="9"/>
  <c r="D33" i="9"/>
  <c r="C33" i="9"/>
  <c r="G33" i="9"/>
  <c r="V33" i="9"/>
  <c r="B33" i="9"/>
  <c r="T32" i="9"/>
  <c r="S32" i="9"/>
  <c r="R32" i="9"/>
  <c r="Q32" i="9"/>
  <c r="P32" i="9"/>
  <c r="M32" i="9"/>
  <c r="L32" i="9"/>
  <c r="K32" i="9"/>
  <c r="J32" i="9"/>
  <c r="I32" i="9"/>
  <c r="F32" i="9"/>
  <c r="E32" i="9"/>
  <c r="D32" i="9"/>
  <c r="C32" i="9"/>
  <c r="B32" i="9"/>
  <c r="T31" i="9"/>
  <c r="S31" i="9"/>
  <c r="R31" i="9"/>
  <c r="Q31" i="9"/>
  <c r="P31" i="9"/>
  <c r="M31" i="9"/>
  <c r="L31" i="9"/>
  <c r="K31" i="9"/>
  <c r="J31" i="9"/>
  <c r="I31" i="9"/>
  <c r="F31" i="9"/>
  <c r="E31" i="9"/>
  <c r="D31" i="9"/>
  <c r="C31" i="9"/>
  <c r="B31" i="9"/>
  <c r="T30" i="9"/>
  <c r="S30" i="9"/>
  <c r="R30" i="9"/>
  <c r="Q30" i="9"/>
  <c r="P30" i="9"/>
  <c r="M30" i="9"/>
  <c r="L30" i="9"/>
  <c r="K30" i="9"/>
  <c r="J30" i="9"/>
  <c r="I30" i="9"/>
  <c r="F30" i="9"/>
  <c r="E30" i="9"/>
  <c r="D30" i="9"/>
  <c r="C30" i="9"/>
  <c r="G30" i="9"/>
  <c r="V30" i="9"/>
  <c r="B30" i="9"/>
  <c r="T29" i="9"/>
  <c r="S29" i="9"/>
  <c r="R29" i="9"/>
  <c r="Q29" i="9"/>
  <c r="P29" i="9"/>
  <c r="M29" i="9"/>
  <c r="L29" i="9"/>
  <c r="K29" i="9"/>
  <c r="J29" i="9"/>
  <c r="N29" i="9"/>
  <c r="W29" i="9"/>
  <c r="I29" i="9"/>
  <c r="F29" i="9"/>
  <c r="E29" i="9"/>
  <c r="D29" i="9"/>
  <c r="C29" i="9"/>
  <c r="B29" i="9"/>
  <c r="T28" i="9"/>
  <c r="S28" i="9"/>
  <c r="R28" i="9"/>
  <c r="Q28" i="9"/>
  <c r="P28" i="9"/>
  <c r="M28" i="9"/>
  <c r="L28" i="9"/>
  <c r="K28" i="9"/>
  <c r="J28" i="9"/>
  <c r="I28" i="9"/>
  <c r="F28" i="9"/>
  <c r="E28" i="9"/>
  <c r="D28" i="9"/>
  <c r="C28" i="9"/>
  <c r="B28" i="9"/>
  <c r="T27" i="9"/>
  <c r="S27" i="9"/>
  <c r="R27" i="9"/>
  <c r="Q27" i="9"/>
  <c r="P27" i="9"/>
  <c r="M27" i="9"/>
  <c r="L27" i="9"/>
  <c r="K27" i="9"/>
  <c r="J27" i="9"/>
  <c r="I27" i="9"/>
  <c r="F27" i="9"/>
  <c r="E27" i="9"/>
  <c r="D27" i="9"/>
  <c r="C27" i="9"/>
  <c r="G27" i="9"/>
  <c r="V27" i="9"/>
  <c r="B27" i="9"/>
  <c r="T26" i="9"/>
  <c r="S26" i="9"/>
  <c r="R26" i="9"/>
  <c r="Q26" i="9"/>
  <c r="P26" i="9"/>
  <c r="M26" i="9"/>
  <c r="L26" i="9"/>
  <c r="K26" i="9"/>
  <c r="J26" i="9"/>
  <c r="I26" i="9"/>
  <c r="F26" i="9"/>
  <c r="E26" i="9"/>
  <c r="D26" i="9"/>
  <c r="C26" i="9"/>
  <c r="G26" i="9"/>
  <c r="V26" i="9"/>
  <c r="B26" i="9"/>
  <c r="T25" i="9"/>
  <c r="S25" i="9"/>
  <c r="R25" i="9"/>
  <c r="Q25" i="9"/>
  <c r="P25" i="9"/>
  <c r="M25" i="9"/>
  <c r="L25" i="9"/>
  <c r="K25" i="9"/>
  <c r="J25" i="9"/>
  <c r="I25" i="9"/>
  <c r="F25" i="9"/>
  <c r="E25" i="9"/>
  <c r="D25" i="9"/>
  <c r="C25" i="9"/>
  <c r="G25" i="9"/>
  <c r="V25" i="9"/>
  <c r="B25" i="9"/>
  <c r="T24" i="9"/>
  <c r="S24" i="9"/>
  <c r="R24" i="9"/>
  <c r="Q24" i="9"/>
  <c r="P24" i="9"/>
  <c r="M24" i="9"/>
  <c r="L24" i="9"/>
  <c r="K24" i="9"/>
  <c r="J24" i="9"/>
  <c r="I24" i="9"/>
  <c r="F24" i="9"/>
  <c r="E24" i="9"/>
  <c r="D24" i="9"/>
  <c r="C24" i="9"/>
  <c r="B24" i="9"/>
  <c r="T23" i="9"/>
  <c r="S23" i="9"/>
  <c r="R23" i="9"/>
  <c r="Q23" i="9"/>
  <c r="P23" i="9"/>
  <c r="M23" i="9"/>
  <c r="L23" i="9"/>
  <c r="K23" i="9"/>
  <c r="J23" i="9"/>
  <c r="I23" i="9"/>
  <c r="F23" i="9"/>
  <c r="E23" i="9"/>
  <c r="D23" i="9"/>
  <c r="C23" i="9"/>
  <c r="B23" i="9"/>
  <c r="T22" i="9"/>
  <c r="S22" i="9"/>
  <c r="R22" i="9"/>
  <c r="Q22" i="9"/>
  <c r="P22" i="9"/>
  <c r="M22" i="9"/>
  <c r="L22" i="9"/>
  <c r="K22" i="9"/>
  <c r="J22" i="9"/>
  <c r="I22" i="9"/>
  <c r="F22" i="9"/>
  <c r="E22" i="9"/>
  <c r="D22" i="9"/>
  <c r="C22" i="9"/>
  <c r="G22" i="9"/>
  <c r="V22" i="9"/>
  <c r="B22" i="9"/>
  <c r="T21" i="9"/>
  <c r="S21" i="9"/>
  <c r="R21" i="9"/>
  <c r="Q21" i="9"/>
  <c r="P21" i="9"/>
  <c r="M21" i="9"/>
  <c r="L21" i="9"/>
  <c r="K21" i="9"/>
  <c r="J21" i="9"/>
  <c r="N21" i="9"/>
  <c r="W21" i="9"/>
  <c r="I21" i="9"/>
  <c r="F21" i="9"/>
  <c r="E21" i="9"/>
  <c r="D21" i="9"/>
  <c r="C21" i="9"/>
  <c r="B21" i="9"/>
  <c r="T20" i="9"/>
  <c r="S20" i="9"/>
  <c r="R20" i="9"/>
  <c r="Q20" i="9"/>
  <c r="P20" i="9"/>
  <c r="M20" i="9"/>
  <c r="L20" i="9"/>
  <c r="K20" i="9"/>
  <c r="J20" i="9"/>
  <c r="I20" i="9"/>
  <c r="F20" i="9"/>
  <c r="E20" i="9"/>
  <c r="D20" i="9"/>
  <c r="C20" i="9"/>
  <c r="B20" i="9"/>
  <c r="T19" i="9"/>
  <c r="S19" i="9"/>
  <c r="R19" i="9"/>
  <c r="Q19" i="9"/>
  <c r="P19" i="9"/>
  <c r="M19" i="9"/>
  <c r="L19" i="9"/>
  <c r="K19" i="9"/>
  <c r="J19" i="9"/>
  <c r="I19" i="9"/>
  <c r="F19" i="9"/>
  <c r="E19" i="9"/>
  <c r="D19" i="9"/>
  <c r="C19" i="9"/>
  <c r="G19" i="9"/>
  <c r="V19" i="9"/>
  <c r="B19" i="9"/>
  <c r="T18" i="9"/>
  <c r="S18" i="9"/>
  <c r="R18" i="9"/>
  <c r="Q18" i="9"/>
  <c r="P18" i="9"/>
  <c r="M18" i="9"/>
  <c r="L18" i="9"/>
  <c r="K18" i="9"/>
  <c r="J18" i="9"/>
  <c r="I18" i="9"/>
  <c r="F18" i="9"/>
  <c r="E18" i="9"/>
  <c r="D18" i="9"/>
  <c r="C18" i="9"/>
  <c r="G18" i="9"/>
  <c r="V18" i="9"/>
  <c r="B18" i="9"/>
  <c r="T17" i="9"/>
  <c r="S17" i="9"/>
  <c r="R17" i="9"/>
  <c r="Q17" i="9"/>
  <c r="P17" i="9"/>
  <c r="M17" i="9"/>
  <c r="L17" i="9"/>
  <c r="K17" i="9"/>
  <c r="J17" i="9"/>
  <c r="I17" i="9"/>
  <c r="F17" i="9"/>
  <c r="E17" i="9"/>
  <c r="D17" i="9"/>
  <c r="C17" i="9"/>
  <c r="G17" i="9"/>
  <c r="V17" i="9"/>
  <c r="B17" i="9"/>
  <c r="I16" i="9"/>
  <c r="B16" i="9"/>
  <c r="T15" i="9"/>
  <c r="S15" i="9"/>
  <c r="R15" i="9"/>
  <c r="Q15" i="9"/>
  <c r="P15" i="9"/>
  <c r="M15" i="9"/>
  <c r="L15" i="9"/>
  <c r="K15" i="9"/>
  <c r="J15" i="9"/>
  <c r="I15" i="9"/>
  <c r="F15" i="9"/>
  <c r="E15" i="9"/>
  <c r="D15" i="9"/>
  <c r="C15" i="9"/>
  <c r="G15" i="9"/>
  <c r="V15" i="9"/>
  <c r="B15" i="9"/>
  <c r="T14" i="9"/>
  <c r="S14" i="9"/>
  <c r="R14" i="9"/>
  <c r="Q14" i="9"/>
  <c r="P14" i="9"/>
  <c r="M14" i="9"/>
  <c r="L14" i="9"/>
  <c r="K14" i="9"/>
  <c r="J14" i="9"/>
  <c r="N14" i="9"/>
  <c r="I14" i="9"/>
  <c r="F14" i="9"/>
  <c r="E14" i="9"/>
  <c r="D14" i="9"/>
  <c r="C14" i="9"/>
  <c r="B14" i="9"/>
  <c r="I13" i="9"/>
  <c r="B13" i="9"/>
  <c r="T12" i="9"/>
  <c r="S12" i="9"/>
  <c r="R12" i="9"/>
  <c r="Q12" i="9"/>
  <c r="P12" i="9"/>
  <c r="M12" i="9"/>
  <c r="L12" i="9"/>
  <c r="K12" i="9"/>
  <c r="J12" i="9"/>
  <c r="N12" i="9"/>
  <c r="W12" i="9"/>
  <c r="I12" i="9"/>
  <c r="F12" i="9"/>
  <c r="E12" i="9"/>
  <c r="D12" i="9"/>
  <c r="C12" i="9"/>
  <c r="B12" i="9"/>
  <c r="T11" i="9"/>
  <c r="S11" i="9"/>
  <c r="R11" i="9"/>
  <c r="Q11" i="9"/>
  <c r="P11" i="9"/>
  <c r="M11" i="9"/>
  <c r="L11" i="9"/>
  <c r="K11" i="9"/>
  <c r="J11" i="9"/>
  <c r="I11" i="9"/>
  <c r="F11" i="9"/>
  <c r="E11" i="9"/>
  <c r="D11" i="9"/>
  <c r="C11" i="9"/>
  <c r="G11" i="9"/>
  <c r="V11" i="9"/>
  <c r="B11" i="9"/>
  <c r="T10" i="9"/>
  <c r="S10" i="9"/>
  <c r="R10" i="9"/>
  <c r="Q10" i="9"/>
  <c r="P10" i="9"/>
  <c r="M10" i="9"/>
  <c r="L10" i="9"/>
  <c r="K10" i="9"/>
  <c r="J10" i="9"/>
  <c r="I10" i="9"/>
  <c r="F10" i="9"/>
  <c r="E10" i="9"/>
  <c r="D10" i="9"/>
  <c r="C10" i="9"/>
  <c r="B10" i="9"/>
  <c r="T9" i="9"/>
  <c r="S9" i="9"/>
  <c r="R9" i="9"/>
  <c r="Q9" i="9"/>
  <c r="P9" i="9"/>
  <c r="M9" i="9"/>
  <c r="L9" i="9"/>
  <c r="K9" i="9"/>
  <c r="J9" i="9"/>
  <c r="I9" i="9"/>
  <c r="F9" i="9"/>
  <c r="E9" i="9"/>
  <c r="D9" i="9"/>
  <c r="C9" i="9"/>
  <c r="B9" i="9"/>
  <c r="T8" i="9"/>
  <c r="S8" i="9"/>
  <c r="R8" i="9"/>
  <c r="Q8" i="9"/>
  <c r="P8" i="9"/>
  <c r="M8" i="9"/>
  <c r="L8" i="9"/>
  <c r="K8" i="9"/>
  <c r="J8" i="9"/>
  <c r="I8" i="9"/>
  <c r="F8" i="9"/>
  <c r="E8" i="9"/>
  <c r="D8" i="9"/>
  <c r="C8" i="9"/>
  <c r="G8" i="9"/>
  <c r="V8" i="9"/>
  <c r="B8" i="9"/>
  <c r="T7" i="9"/>
  <c r="S7" i="9"/>
  <c r="R7" i="9"/>
  <c r="Q7" i="9"/>
  <c r="P7" i="9"/>
  <c r="M7" i="9"/>
  <c r="L7" i="9"/>
  <c r="K7" i="9"/>
  <c r="J7" i="9"/>
  <c r="I7" i="9"/>
  <c r="F7" i="9"/>
  <c r="E7" i="9"/>
  <c r="D7" i="9"/>
  <c r="C7" i="9"/>
  <c r="B7" i="9"/>
  <c r="T6" i="9"/>
  <c r="S6" i="9"/>
  <c r="R6" i="9"/>
  <c r="Q6" i="9"/>
  <c r="P6" i="9"/>
  <c r="M6" i="9"/>
  <c r="L6" i="9"/>
  <c r="K6" i="9"/>
  <c r="J6" i="9"/>
  <c r="I6" i="9"/>
  <c r="F6" i="9"/>
  <c r="E6" i="9"/>
  <c r="D6" i="9"/>
  <c r="C6" i="9"/>
  <c r="B6" i="9"/>
  <c r="T5" i="9"/>
  <c r="S5" i="9"/>
  <c r="R5" i="9"/>
  <c r="Q5" i="9"/>
  <c r="P5" i="9"/>
  <c r="M5" i="9"/>
  <c r="L5" i="9"/>
  <c r="K5" i="9"/>
  <c r="J5" i="9"/>
  <c r="I5" i="9"/>
  <c r="F5" i="9"/>
  <c r="E5" i="9"/>
  <c r="D5" i="9"/>
  <c r="C5" i="9"/>
  <c r="B5" i="9"/>
  <c r="T4" i="9"/>
  <c r="S4" i="9"/>
  <c r="R4" i="9"/>
  <c r="Q4" i="9"/>
  <c r="P4" i="9"/>
  <c r="M4" i="9"/>
  <c r="L4" i="9"/>
  <c r="K4" i="9"/>
  <c r="J4" i="9"/>
  <c r="N4" i="9"/>
  <c r="I4" i="9"/>
  <c r="F4" i="9"/>
  <c r="E4" i="9"/>
  <c r="D4" i="9"/>
  <c r="C4" i="9"/>
  <c r="G4" i="9"/>
  <c r="B4" i="9"/>
  <c r="T55" i="10"/>
  <c r="S55" i="10"/>
  <c r="R55" i="10"/>
  <c r="Q55" i="10"/>
  <c r="P55" i="10"/>
  <c r="M55" i="10"/>
  <c r="L55" i="10"/>
  <c r="K55" i="10"/>
  <c r="J55" i="10"/>
  <c r="N55" i="10"/>
  <c r="W55" i="10"/>
  <c r="I55" i="10"/>
  <c r="F55" i="10"/>
  <c r="E55" i="10"/>
  <c r="D55" i="10"/>
  <c r="C55" i="10"/>
  <c r="G55" i="10"/>
  <c r="V55" i="10"/>
  <c r="B55" i="10"/>
  <c r="T54" i="10"/>
  <c r="S54" i="10"/>
  <c r="R54" i="10"/>
  <c r="Q54" i="10"/>
  <c r="P54" i="10"/>
  <c r="M54" i="10"/>
  <c r="L54" i="10"/>
  <c r="K54" i="10"/>
  <c r="J54" i="10"/>
  <c r="N54" i="10"/>
  <c r="W54" i="10"/>
  <c r="I54" i="10"/>
  <c r="F54" i="10"/>
  <c r="E54" i="10"/>
  <c r="D54" i="10"/>
  <c r="C54" i="10"/>
  <c r="B54" i="10"/>
  <c r="T53" i="10"/>
  <c r="S53" i="10"/>
  <c r="R53" i="10"/>
  <c r="Q53" i="10"/>
  <c r="P53" i="10"/>
  <c r="M53" i="10"/>
  <c r="L53" i="10"/>
  <c r="K53" i="10"/>
  <c r="J53" i="10"/>
  <c r="I53" i="10"/>
  <c r="F53" i="10"/>
  <c r="E53" i="10"/>
  <c r="D53" i="10"/>
  <c r="C53" i="10"/>
  <c r="G53" i="10"/>
  <c r="V53" i="10"/>
  <c r="B53" i="10"/>
  <c r="T52" i="10"/>
  <c r="S52" i="10"/>
  <c r="R52" i="10"/>
  <c r="Q52" i="10"/>
  <c r="P52" i="10"/>
  <c r="M52" i="10"/>
  <c r="L52" i="10"/>
  <c r="K52" i="10"/>
  <c r="J52" i="10"/>
  <c r="N52" i="10"/>
  <c r="W52" i="10"/>
  <c r="I52" i="10"/>
  <c r="F52" i="10"/>
  <c r="E52" i="10"/>
  <c r="D52" i="10"/>
  <c r="C52" i="10"/>
  <c r="G52" i="10"/>
  <c r="V52" i="10"/>
  <c r="B52" i="10"/>
  <c r="T51" i="10"/>
  <c r="S51" i="10"/>
  <c r="R51" i="10"/>
  <c r="Q51" i="10"/>
  <c r="P51" i="10"/>
  <c r="M51" i="10"/>
  <c r="L51" i="10"/>
  <c r="K51" i="10"/>
  <c r="J51" i="10"/>
  <c r="N51" i="10"/>
  <c r="W51" i="10"/>
  <c r="I51" i="10"/>
  <c r="F51" i="10"/>
  <c r="E51" i="10"/>
  <c r="D51" i="10"/>
  <c r="C51" i="10"/>
  <c r="G51" i="10"/>
  <c r="V51" i="10"/>
  <c r="B51" i="10"/>
  <c r="T50" i="10"/>
  <c r="S50" i="10"/>
  <c r="R50" i="10"/>
  <c r="Q50" i="10"/>
  <c r="P50" i="10"/>
  <c r="M50" i="10"/>
  <c r="L50" i="10"/>
  <c r="K50" i="10"/>
  <c r="J50" i="10"/>
  <c r="N50" i="10"/>
  <c r="W50" i="10"/>
  <c r="I50" i="10"/>
  <c r="F50" i="10"/>
  <c r="E50" i="10"/>
  <c r="D50" i="10"/>
  <c r="C50" i="10"/>
  <c r="B50" i="10"/>
  <c r="T49" i="10"/>
  <c r="S49" i="10"/>
  <c r="R49" i="10"/>
  <c r="Q49" i="10"/>
  <c r="P49" i="10"/>
  <c r="M49" i="10"/>
  <c r="L49" i="10"/>
  <c r="K49" i="10"/>
  <c r="J49" i="10"/>
  <c r="I49" i="10"/>
  <c r="F49" i="10"/>
  <c r="E49" i="10"/>
  <c r="D49" i="10"/>
  <c r="C49" i="10"/>
  <c r="G49" i="10"/>
  <c r="V49" i="10"/>
  <c r="B49" i="10"/>
  <c r="T48" i="10"/>
  <c r="S48" i="10"/>
  <c r="R48" i="10"/>
  <c r="Q48" i="10"/>
  <c r="P48" i="10"/>
  <c r="M48" i="10"/>
  <c r="L48" i="10"/>
  <c r="K48" i="10"/>
  <c r="J48" i="10"/>
  <c r="N48" i="10"/>
  <c r="W48" i="10"/>
  <c r="I48" i="10"/>
  <c r="F48" i="10"/>
  <c r="E48" i="10"/>
  <c r="D48" i="10"/>
  <c r="C48" i="10"/>
  <c r="G48" i="10"/>
  <c r="V48" i="10"/>
  <c r="B48" i="10"/>
  <c r="T47" i="10"/>
  <c r="S47" i="10"/>
  <c r="R47" i="10"/>
  <c r="Q47" i="10"/>
  <c r="P47" i="10"/>
  <c r="M47" i="10"/>
  <c r="L47" i="10"/>
  <c r="K47" i="10"/>
  <c r="J47" i="10"/>
  <c r="N47" i="10"/>
  <c r="W47" i="10"/>
  <c r="I47" i="10"/>
  <c r="F47" i="10"/>
  <c r="E47" i="10"/>
  <c r="D47" i="10"/>
  <c r="C47" i="10"/>
  <c r="G47" i="10"/>
  <c r="V47" i="10"/>
  <c r="B47" i="10"/>
  <c r="T46" i="10"/>
  <c r="S46" i="10"/>
  <c r="R46" i="10"/>
  <c r="Q46" i="10"/>
  <c r="P46" i="10"/>
  <c r="M46" i="10"/>
  <c r="L46" i="10"/>
  <c r="K46" i="10"/>
  <c r="J46" i="10"/>
  <c r="N46" i="10"/>
  <c r="W46" i="10"/>
  <c r="I46" i="10"/>
  <c r="F46" i="10"/>
  <c r="E46" i="10"/>
  <c r="D46" i="10"/>
  <c r="C46" i="10"/>
  <c r="B46" i="10"/>
  <c r="T45" i="10"/>
  <c r="S45" i="10"/>
  <c r="R45" i="10"/>
  <c r="Q45" i="10"/>
  <c r="P45" i="10"/>
  <c r="M45" i="10"/>
  <c r="L45" i="10"/>
  <c r="K45" i="10"/>
  <c r="J45" i="10"/>
  <c r="I45" i="10"/>
  <c r="F45" i="10"/>
  <c r="E45" i="10"/>
  <c r="D45" i="10"/>
  <c r="C45" i="10"/>
  <c r="G45" i="10"/>
  <c r="V45" i="10"/>
  <c r="B45" i="10"/>
  <c r="T44" i="10"/>
  <c r="S44" i="10"/>
  <c r="R44" i="10"/>
  <c r="Q44" i="10"/>
  <c r="P44" i="10"/>
  <c r="M44" i="10"/>
  <c r="L44" i="10"/>
  <c r="K44" i="10"/>
  <c r="J44" i="10"/>
  <c r="N44" i="10"/>
  <c r="W44" i="10"/>
  <c r="I44" i="10"/>
  <c r="F44" i="10"/>
  <c r="E44" i="10"/>
  <c r="D44" i="10"/>
  <c r="C44" i="10"/>
  <c r="G44" i="10"/>
  <c r="V44" i="10"/>
  <c r="B44" i="10"/>
  <c r="T43" i="10"/>
  <c r="S43" i="10"/>
  <c r="R43" i="10"/>
  <c r="Q43" i="10"/>
  <c r="P43" i="10"/>
  <c r="M43" i="10"/>
  <c r="L43" i="10"/>
  <c r="K43" i="10"/>
  <c r="J43" i="10"/>
  <c r="N43" i="10"/>
  <c r="W43" i="10"/>
  <c r="I43" i="10"/>
  <c r="F43" i="10"/>
  <c r="E43" i="10"/>
  <c r="D43" i="10"/>
  <c r="C43" i="10"/>
  <c r="G43" i="10"/>
  <c r="V43" i="10"/>
  <c r="B43" i="10"/>
  <c r="T42" i="10"/>
  <c r="S42" i="10"/>
  <c r="R42" i="10"/>
  <c r="Q42" i="10"/>
  <c r="P42" i="10"/>
  <c r="M42" i="10"/>
  <c r="L42" i="10"/>
  <c r="K42" i="10"/>
  <c r="J42" i="10"/>
  <c r="N42" i="10"/>
  <c r="W42" i="10"/>
  <c r="I42" i="10"/>
  <c r="F42" i="10"/>
  <c r="E42" i="10"/>
  <c r="D42" i="10"/>
  <c r="C42" i="10"/>
  <c r="B42" i="10"/>
  <c r="T41" i="10"/>
  <c r="S41" i="10"/>
  <c r="R41" i="10"/>
  <c r="Q41" i="10"/>
  <c r="P41" i="10"/>
  <c r="M41" i="10"/>
  <c r="L41" i="10"/>
  <c r="K41" i="10"/>
  <c r="J41" i="10"/>
  <c r="I41" i="10"/>
  <c r="F41" i="10"/>
  <c r="E41" i="10"/>
  <c r="D41" i="10"/>
  <c r="C41" i="10"/>
  <c r="G41" i="10"/>
  <c r="V41" i="10"/>
  <c r="B41" i="10"/>
  <c r="T40" i="10"/>
  <c r="S40" i="10"/>
  <c r="R40" i="10"/>
  <c r="Q40" i="10"/>
  <c r="P40" i="10"/>
  <c r="M40" i="10"/>
  <c r="L40" i="10"/>
  <c r="K40" i="10"/>
  <c r="J40" i="10"/>
  <c r="N40" i="10"/>
  <c r="W40" i="10"/>
  <c r="I40" i="10"/>
  <c r="F40" i="10"/>
  <c r="E40" i="10"/>
  <c r="D40" i="10"/>
  <c r="C40" i="10"/>
  <c r="G40" i="10"/>
  <c r="V40" i="10"/>
  <c r="B40" i="10"/>
  <c r="T39" i="10"/>
  <c r="S39" i="10"/>
  <c r="R39" i="10"/>
  <c r="Q39" i="10"/>
  <c r="P39" i="10"/>
  <c r="M39" i="10"/>
  <c r="L39" i="10"/>
  <c r="K39" i="10"/>
  <c r="J39" i="10"/>
  <c r="N39" i="10"/>
  <c r="W39" i="10"/>
  <c r="I39" i="10"/>
  <c r="F39" i="10"/>
  <c r="E39" i="10"/>
  <c r="D39" i="10"/>
  <c r="C39" i="10"/>
  <c r="G39" i="10"/>
  <c r="V39" i="10"/>
  <c r="B39" i="10"/>
  <c r="T38" i="10"/>
  <c r="S38" i="10"/>
  <c r="R38" i="10"/>
  <c r="Q38" i="10"/>
  <c r="P38" i="10"/>
  <c r="M38" i="10"/>
  <c r="L38" i="10"/>
  <c r="K38" i="10"/>
  <c r="J38" i="10"/>
  <c r="N38" i="10"/>
  <c r="W38" i="10"/>
  <c r="I38" i="10"/>
  <c r="F38" i="10"/>
  <c r="E38" i="10"/>
  <c r="D38" i="10"/>
  <c r="C38" i="10"/>
  <c r="B38" i="10"/>
  <c r="T37" i="10"/>
  <c r="S37" i="10"/>
  <c r="R37" i="10"/>
  <c r="Q37" i="10"/>
  <c r="P37" i="10"/>
  <c r="M37" i="10"/>
  <c r="L37" i="10"/>
  <c r="K37" i="10"/>
  <c r="J37" i="10"/>
  <c r="I37" i="10"/>
  <c r="F37" i="10"/>
  <c r="E37" i="10"/>
  <c r="D37" i="10"/>
  <c r="C37" i="10"/>
  <c r="G37" i="10"/>
  <c r="V37" i="10"/>
  <c r="B37" i="10"/>
  <c r="T36" i="10"/>
  <c r="S36" i="10"/>
  <c r="R36" i="10"/>
  <c r="Q36" i="10"/>
  <c r="P36" i="10"/>
  <c r="M36" i="10"/>
  <c r="L36" i="10"/>
  <c r="K36" i="10"/>
  <c r="J36" i="10"/>
  <c r="N36" i="10"/>
  <c r="W36" i="10"/>
  <c r="I36" i="10"/>
  <c r="F36" i="10"/>
  <c r="E36" i="10"/>
  <c r="D36" i="10"/>
  <c r="C36" i="10"/>
  <c r="G36" i="10"/>
  <c r="V36" i="10"/>
  <c r="B36" i="10"/>
  <c r="T35" i="10"/>
  <c r="S35" i="10"/>
  <c r="R35" i="10"/>
  <c r="Q35" i="10"/>
  <c r="P35" i="10"/>
  <c r="M35" i="10"/>
  <c r="L35" i="10"/>
  <c r="K35" i="10"/>
  <c r="J35" i="10"/>
  <c r="N35" i="10"/>
  <c r="W35" i="10"/>
  <c r="I35" i="10"/>
  <c r="F35" i="10"/>
  <c r="E35" i="10"/>
  <c r="D35" i="10"/>
  <c r="C35" i="10"/>
  <c r="G35" i="10"/>
  <c r="V35" i="10"/>
  <c r="B35" i="10"/>
  <c r="T34" i="10"/>
  <c r="S34" i="10"/>
  <c r="R34" i="10"/>
  <c r="Q34" i="10"/>
  <c r="P34" i="10"/>
  <c r="M34" i="10"/>
  <c r="L34" i="10"/>
  <c r="K34" i="10"/>
  <c r="J34" i="10"/>
  <c r="N34" i="10"/>
  <c r="W34" i="10"/>
  <c r="I34" i="10"/>
  <c r="F34" i="10"/>
  <c r="E34" i="10"/>
  <c r="D34" i="10"/>
  <c r="C34" i="10"/>
  <c r="B34" i="10"/>
  <c r="T33" i="10"/>
  <c r="S33" i="10"/>
  <c r="R33" i="10"/>
  <c r="Q33" i="10"/>
  <c r="P33" i="10"/>
  <c r="M33" i="10"/>
  <c r="L33" i="10"/>
  <c r="K33" i="10"/>
  <c r="J33" i="10"/>
  <c r="I33" i="10"/>
  <c r="F33" i="10"/>
  <c r="E33" i="10"/>
  <c r="D33" i="10"/>
  <c r="C33" i="10"/>
  <c r="G33" i="10"/>
  <c r="V33" i="10"/>
  <c r="B33" i="10"/>
  <c r="T32" i="10"/>
  <c r="S32" i="10"/>
  <c r="R32" i="10"/>
  <c r="Q32" i="10"/>
  <c r="P32" i="10"/>
  <c r="M32" i="10"/>
  <c r="L32" i="10"/>
  <c r="K32" i="10"/>
  <c r="J32" i="10"/>
  <c r="N32" i="10"/>
  <c r="W32" i="10"/>
  <c r="I32" i="10"/>
  <c r="F32" i="10"/>
  <c r="E32" i="10"/>
  <c r="D32" i="10"/>
  <c r="C32" i="10"/>
  <c r="G32" i="10"/>
  <c r="V32" i="10"/>
  <c r="B32" i="10"/>
  <c r="T31" i="10"/>
  <c r="S31" i="10"/>
  <c r="R31" i="10"/>
  <c r="Q31" i="10"/>
  <c r="P31" i="10"/>
  <c r="M31" i="10"/>
  <c r="L31" i="10"/>
  <c r="K31" i="10"/>
  <c r="J31" i="10"/>
  <c r="N31" i="10"/>
  <c r="W31" i="10"/>
  <c r="I31" i="10"/>
  <c r="F31" i="10"/>
  <c r="E31" i="10"/>
  <c r="D31" i="10"/>
  <c r="C31" i="10"/>
  <c r="G31" i="10"/>
  <c r="V31" i="10"/>
  <c r="B31" i="10"/>
  <c r="T30" i="10"/>
  <c r="S30" i="10"/>
  <c r="R30" i="10"/>
  <c r="Q30" i="10"/>
  <c r="P30" i="10"/>
  <c r="M30" i="10"/>
  <c r="L30" i="10"/>
  <c r="K30" i="10"/>
  <c r="J30" i="10"/>
  <c r="N30" i="10"/>
  <c r="W30" i="10"/>
  <c r="I30" i="10"/>
  <c r="F30" i="10"/>
  <c r="E30" i="10"/>
  <c r="D30" i="10"/>
  <c r="C30" i="10"/>
  <c r="B30" i="10"/>
  <c r="T29" i="10"/>
  <c r="S29" i="10"/>
  <c r="R29" i="10"/>
  <c r="Q29" i="10"/>
  <c r="P29" i="10"/>
  <c r="M29" i="10"/>
  <c r="L29" i="10"/>
  <c r="K29" i="10"/>
  <c r="J29" i="10"/>
  <c r="I29" i="10"/>
  <c r="F29" i="10"/>
  <c r="E29" i="10"/>
  <c r="D29" i="10"/>
  <c r="C29" i="10"/>
  <c r="G29" i="10"/>
  <c r="V29" i="10"/>
  <c r="B29" i="10"/>
  <c r="T28" i="10"/>
  <c r="S28" i="10"/>
  <c r="R28" i="10"/>
  <c r="Q28" i="10"/>
  <c r="P28" i="10"/>
  <c r="M28" i="10"/>
  <c r="L28" i="10"/>
  <c r="K28" i="10"/>
  <c r="J28" i="10"/>
  <c r="N28" i="10"/>
  <c r="W28" i="10"/>
  <c r="I28" i="10"/>
  <c r="F28" i="10"/>
  <c r="E28" i="10"/>
  <c r="D28" i="10"/>
  <c r="C28" i="10"/>
  <c r="G28" i="10"/>
  <c r="V28" i="10"/>
  <c r="B28" i="10"/>
  <c r="T27" i="10"/>
  <c r="S27" i="10"/>
  <c r="R27" i="10"/>
  <c r="Q27" i="10"/>
  <c r="P27" i="10"/>
  <c r="M27" i="10"/>
  <c r="L27" i="10"/>
  <c r="K27" i="10"/>
  <c r="J27" i="10"/>
  <c r="N27" i="10"/>
  <c r="W27" i="10"/>
  <c r="I27" i="10"/>
  <c r="F27" i="10"/>
  <c r="E27" i="10"/>
  <c r="D27" i="10"/>
  <c r="C27" i="10"/>
  <c r="G27" i="10"/>
  <c r="V27" i="10"/>
  <c r="B27" i="10"/>
  <c r="T26" i="10"/>
  <c r="S26" i="10"/>
  <c r="R26" i="10"/>
  <c r="Q26" i="10"/>
  <c r="P26" i="10"/>
  <c r="M26" i="10"/>
  <c r="L26" i="10"/>
  <c r="K26" i="10"/>
  <c r="J26" i="10"/>
  <c r="N26" i="10"/>
  <c r="W26" i="10"/>
  <c r="I26" i="10"/>
  <c r="F26" i="10"/>
  <c r="E26" i="10"/>
  <c r="D26" i="10"/>
  <c r="C26" i="10"/>
  <c r="B26" i="10"/>
  <c r="T25" i="10"/>
  <c r="S25" i="10"/>
  <c r="R25" i="10"/>
  <c r="Q25" i="10"/>
  <c r="P25" i="10"/>
  <c r="M25" i="10"/>
  <c r="L25" i="10"/>
  <c r="K25" i="10"/>
  <c r="J25" i="10"/>
  <c r="I25" i="10"/>
  <c r="F25" i="10"/>
  <c r="E25" i="10"/>
  <c r="D25" i="10"/>
  <c r="C25" i="10"/>
  <c r="G25" i="10"/>
  <c r="V25" i="10"/>
  <c r="B25" i="10"/>
  <c r="T24" i="10"/>
  <c r="S24" i="10"/>
  <c r="R24" i="10"/>
  <c r="Q24" i="10"/>
  <c r="P24" i="10"/>
  <c r="M24" i="10"/>
  <c r="L24" i="10"/>
  <c r="K24" i="10"/>
  <c r="J24" i="10"/>
  <c r="N24" i="10"/>
  <c r="W24" i="10"/>
  <c r="I24" i="10"/>
  <c r="F24" i="10"/>
  <c r="E24" i="10"/>
  <c r="D24" i="10"/>
  <c r="C24" i="10"/>
  <c r="G24" i="10"/>
  <c r="V24" i="10"/>
  <c r="B24" i="10"/>
  <c r="T23" i="10"/>
  <c r="S23" i="10"/>
  <c r="R23" i="10"/>
  <c r="Q23" i="10"/>
  <c r="P23" i="10"/>
  <c r="M23" i="10"/>
  <c r="L23" i="10"/>
  <c r="K23" i="10"/>
  <c r="J23" i="10"/>
  <c r="N23" i="10"/>
  <c r="W23" i="10"/>
  <c r="I23" i="10"/>
  <c r="F23" i="10"/>
  <c r="E23" i="10"/>
  <c r="D23" i="10"/>
  <c r="C23" i="10"/>
  <c r="G23" i="10"/>
  <c r="V23" i="10"/>
  <c r="B23" i="10"/>
  <c r="T22" i="10"/>
  <c r="S22" i="10"/>
  <c r="R22" i="10"/>
  <c r="Q22" i="10"/>
  <c r="P22" i="10"/>
  <c r="M22" i="10"/>
  <c r="L22" i="10"/>
  <c r="K22" i="10"/>
  <c r="J22" i="10"/>
  <c r="N22" i="10"/>
  <c r="W22" i="10"/>
  <c r="I22" i="10"/>
  <c r="F22" i="10"/>
  <c r="E22" i="10"/>
  <c r="D22" i="10"/>
  <c r="C22" i="10"/>
  <c r="B22" i="10"/>
  <c r="T21" i="10"/>
  <c r="S21" i="10"/>
  <c r="R21" i="10"/>
  <c r="Q21" i="10"/>
  <c r="P21" i="10"/>
  <c r="M21" i="10"/>
  <c r="L21" i="10"/>
  <c r="K21" i="10"/>
  <c r="J21" i="10"/>
  <c r="I21" i="10"/>
  <c r="F21" i="10"/>
  <c r="E21" i="10"/>
  <c r="D21" i="10"/>
  <c r="C21" i="10"/>
  <c r="G21" i="10"/>
  <c r="V21" i="10"/>
  <c r="B21" i="10"/>
  <c r="T20" i="10"/>
  <c r="S20" i="10"/>
  <c r="R20" i="10"/>
  <c r="Q20" i="10"/>
  <c r="P20" i="10"/>
  <c r="M20" i="10"/>
  <c r="L20" i="10"/>
  <c r="K20" i="10"/>
  <c r="J20" i="10"/>
  <c r="N20" i="10"/>
  <c r="W20" i="10"/>
  <c r="I20" i="10"/>
  <c r="F20" i="10"/>
  <c r="E20" i="10"/>
  <c r="D20" i="10"/>
  <c r="C20" i="10"/>
  <c r="G20" i="10"/>
  <c r="V20" i="10"/>
  <c r="B20" i="10"/>
  <c r="T19" i="10"/>
  <c r="S19" i="10"/>
  <c r="R19" i="10"/>
  <c r="Q19" i="10"/>
  <c r="P19" i="10"/>
  <c r="M19" i="10"/>
  <c r="L19" i="10"/>
  <c r="K19" i="10"/>
  <c r="J19" i="10"/>
  <c r="N19" i="10"/>
  <c r="W19" i="10"/>
  <c r="I19" i="10"/>
  <c r="F19" i="10"/>
  <c r="E19" i="10"/>
  <c r="D19" i="10"/>
  <c r="C19" i="10"/>
  <c r="G19" i="10"/>
  <c r="V19" i="10"/>
  <c r="B19" i="10"/>
  <c r="T18" i="10"/>
  <c r="S18" i="10"/>
  <c r="R18" i="10"/>
  <c r="Q18" i="10"/>
  <c r="P18" i="10"/>
  <c r="M18" i="10"/>
  <c r="L18" i="10"/>
  <c r="K18" i="10"/>
  <c r="J18" i="10"/>
  <c r="N18" i="10"/>
  <c r="W18" i="10"/>
  <c r="I18" i="10"/>
  <c r="F18" i="10"/>
  <c r="E18" i="10"/>
  <c r="D18" i="10"/>
  <c r="C18" i="10"/>
  <c r="B18" i="10"/>
  <c r="T17" i="10"/>
  <c r="S17" i="10"/>
  <c r="R17" i="10"/>
  <c r="Q17" i="10"/>
  <c r="P17" i="10"/>
  <c r="M17" i="10"/>
  <c r="L17" i="10"/>
  <c r="K17" i="10"/>
  <c r="J17" i="10"/>
  <c r="I17" i="10"/>
  <c r="F17" i="10"/>
  <c r="E17" i="10"/>
  <c r="D17" i="10"/>
  <c r="C17" i="10"/>
  <c r="G17" i="10"/>
  <c r="V17" i="10"/>
  <c r="B17" i="10"/>
  <c r="I16" i="10"/>
  <c r="B16" i="10"/>
  <c r="T15" i="10"/>
  <c r="S15" i="10"/>
  <c r="R15" i="10"/>
  <c r="Q15" i="10"/>
  <c r="P15" i="10"/>
  <c r="M15" i="10"/>
  <c r="L15" i="10"/>
  <c r="K15" i="10"/>
  <c r="J15" i="10"/>
  <c r="N15" i="10"/>
  <c r="W15" i="10"/>
  <c r="I15" i="10"/>
  <c r="F15" i="10"/>
  <c r="E15" i="10"/>
  <c r="D15" i="10"/>
  <c r="C15" i="10"/>
  <c r="G15" i="10"/>
  <c r="V15" i="10"/>
  <c r="B15" i="10"/>
  <c r="T14" i="10"/>
  <c r="S14" i="10"/>
  <c r="R14" i="10"/>
  <c r="Q14" i="10"/>
  <c r="P14" i="10"/>
  <c r="M14" i="10"/>
  <c r="L14" i="10"/>
  <c r="K14" i="10"/>
  <c r="J14" i="10"/>
  <c r="N14" i="10"/>
  <c r="W14" i="10"/>
  <c r="I14" i="10"/>
  <c r="F14" i="10"/>
  <c r="E14" i="10"/>
  <c r="D14" i="10"/>
  <c r="C14" i="10"/>
  <c r="G14" i="10"/>
  <c r="V14" i="10"/>
  <c r="B14" i="10"/>
  <c r="I13" i="10"/>
  <c r="B13" i="10"/>
  <c r="T12" i="10"/>
  <c r="S12" i="10"/>
  <c r="R12" i="10"/>
  <c r="Q12" i="10"/>
  <c r="P12" i="10"/>
  <c r="M12" i="10"/>
  <c r="L12" i="10"/>
  <c r="K12" i="10"/>
  <c r="J12" i="10"/>
  <c r="N12" i="10"/>
  <c r="W12" i="10"/>
  <c r="I12" i="10"/>
  <c r="F12" i="10"/>
  <c r="E12" i="10"/>
  <c r="D12" i="10"/>
  <c r="C12" i="10"/>
  <c r="B12" i="10"/>
  <c r="T11" i="10"/>
  <c r="S11" i="10"/>
  <c r="R11" i="10"/>
  <c r="Q11" i="10"/>
  <c r="P11" i="10"/>
  <c r="M11" i="10"/>
  <c r="L11" i="10"/>
  <c r="K11" i="10"/>
  <c r="J11" i="10"/>
  <c r="I11" i="10"/>
  <c r="F11" i="10"/>
  <c r="E11" i="10"/>
  <c r="D11" i="10"/>
  <c r="C11" i="10"/>
  <c r="G11" i="10"/>
  <c r="V11" i="10"/>
  <c r="B11" i="10"/>
  <c r="T10" i="10"/>
  <c r="S10" i="10"/>
  <c r="R10" i="10"/>
  <c r="Q10" i="10"/>
  <c r="P10" i="10"/>
  <c r="M10" i="10"/>
  <c r="L10" i="10"/>
  <c r="K10" i="10"/>
  <c r="J10" i="10"/>
  <c r="N10" i="10"/>
  <c r="W10" i="10"/>
  <c r="I10" i="10"/>
  <c r="F10" i="10"/>
  <c r="E10" i="10"/>
  <c r="D10" i="10"/>
  <c r="C10" i="10"/>
  <c r="G10" i="10"/>
  <c r="V10" i="10"/>
  <c r="B10" i="10"/>
  <c r="T9" i="10"/>
  <c r="S9" i="10"/>
  <c r="R9" i="10"/>
  <c r="Q9" i="10"/>
  <c r="P9" i="10"/>
  <c r="M9" i="10"/>
  <c r="L9" i="10"/>
  <c r="K9" i="10"/>
  <c r="J9" i="10"/>
  <c r="N9" i="10"/>
  <c r="W9" i="10"/>
  <c r="I9" i="10"/>
  <c r="F9" i="10"/>
  <c r="E9" i="10"/>
  <c r="D9" i="10"/>
  <c r="C9" i="10"/>
  <c r="G9" i="10"/>
  <c r="V9" i="10"/>
  <c r="B9" i="10"/>
  <c r="T8" i="10"/>
  <c r="S8" i="10"/>
  <c r="R8" i="10"/>
  <c r="Q8" i="10"/>
  <c r="P8" i="10"/>
  <c r="M8" i="10"/>
  <c r="L8" i="10"/>
  <c r="K8" i="10"/>
  <c r="J8" i="10"/>
  <c r="N8" i="10"/>
  <c r="W8" i="10"/>
  <c r="I8" i="10"/>
  <c r="F8" i="10"/>
  <c r="E8" i="10"/>
  <c r="D8" i="10"/>
  <c r="C8" i="10"/>
  <c r="B8" i="10"/>
  <c r="T7" i="10"/>
  <c r="S7" i="10"/>
  <c r="R7" i="10"/>
  <c r="Q7" i="10"/>
  <c r="P7" i="10"/>
  <c r="M7" i="10"/>
  <c r="L7" i="10"/>
  <c r="K7" i="10"/>
  <c r="J7" i="10"/>
  <c r="I7" i="10"/>
  <c r="F7" i="10"/>
  <c r="E7" i="10"/>
  <c r="D7" i="10"/>
  <c r="C7" i="10"/>
  <c r="G7" i="10"/>
  <c r="V7" i="10"/>
  <c r="B7" i="10"/>
  <c r="T6" i="10"/>
  <c r="S6" i="10"/>
  <c r="R6" i="10"/>
  <c r="Q6" i="10"/>
  <c r="P6" i="10"/>
  <c r="M6" i="10"/>
  <c r="L6" i="10"/>
  <c r="K6" i="10"/>
  <c r="J6" i="10"/>
  <c r="N6" i="10"/>
  <c r="W6" i="10"/>
  <c r="I6" i="10"/>
  <c r="F6" i="10"/>
  <c r="E6" i="10"/>
  <c r="D6" i="10"/>
  <c r="C6" i="10"/>
  <c r="G6" i="10"/>
  <c r="V6" i="10"/>
  <c r="B6" i="10"/>
  <c r="T5" i="10"/>
  <c r="S5" i="10"/>
  <c r="R5" i="10"/>
  <c r="Q5" i="10"/>
  <c r="P5" i="10"/>
  <c r="M5" i="10"/>
  <c r="L5" i="10"/>
  <c r="K5" i="10"/>
  <c r="J5" i="10"/>
  <c r="N5" i="10"/>
  <c r="I5" i="10"/>
  <c r="F5" i="10"/>
  <c r="E5" i="10"/>
  <c r="D5" i="10"/>
  <c r="C5" i="10"/>
  <c r="B5" i="10"/>
  <c r="T4" i="10"/>
  <c r="S4" i="10"/>
  <c r="R4" i="10"/>
  <c r="Q4" i="10"/>
  <c r="P4" i="10"/>
  <c r="M4" i="10"/>
  <c r="L4" i="10"/>
  <c r="K4" i="10"/>
  <c r="J4" i="10"/>
  <c r="N4" i="10"/>
  <c r="I4" i="10"/>
  <c r="F4" i="10"/>
  <c r="E4" i="10"/>
  <c r="D4" i="10"/>
  <c r="C4" i="10"/>
  <c r="G4" i="10"/>
  <c r="B4" i="10"/>
  <c r="N55" i="9"/>
  <c r="W55" i="9"/>
  <c r="N54" i="9"/>
  <c r="W54" i="9"/>
  <c r="N52" i="9"/>
  <c r="W52" i="9"/>
  <c r="G52" i="9"/>
  <c r="V52" i="9"/>
  <c r="N51" i="9"/>
  <c r="W51" i="9"/>
  <c r="N50" i="9"/>
  <c r="W50" i="9"/>
  <c r="N48" i="9"/>
  <c r="W48" i="9"/>
  <c r="G48" i="9"/>
  <c r="V48" i="9"/>
  <c r="N47" i="9"/>
  <c r="W47" i="9"/>
  <c r="N46" i="9"/>
  <c r="W46" i="9"/>
  <c r="N44" i="9"/>
  <c r="W44" i="9"/>
  <c r="G44" i="9"/>
  <c r="V44" i="9"/>
  <c r="N43" i="9"/>
  <c r="W43" i="9"/>
  <c r="N42" i="9"/>
  <c r="W42" i="9"/>
  <c r="N40" i="9"/>
  <c r="W40" i="9"/>
  <c r="G40" i="9"/>
  <c r="V40" i="9"/>
  <c r="N39" i="9"/>
  <c r="W39" i="9"/>
  <c r="N38" i="9"/>
  <c r="W38" i="9"/>
  <c r="N36" i="9"/>
  <c r="W36" i="9"/>
  <c r="G36" i="9"/>
  <c r="V36" i="9"/>
  <c r="N35" i="9"/>
  <c r="W35" i="9"/>
  <c r="N34" i="9"/>
  <c r="W34" i="9"/>
  <c r="N32" i="9"/>
  <c r="W32" i="9"/>
  <c r="G32" i="9"/>
  <c r="V32" i="9"/>
  <c r="N31" i="9"/>
  <c r="W31" i="9"/>
  <c r="N30" i="9"/>
  <c r="W30" i="9"/>
  <c r="N28" i="9"/>
  <c r="W28" i="9"/>
  <c r="G28" i="9"/>
  <c r="V28" i="9"/>
  <c r="N27" i="9"/>
  <c r="W27" i="9"/>
  <c r="N26" i="9"/>
  <c r="W26" i="9"/>
  <c r="N24" i="9"/>
  <c r="W24" i="9"/>
  <c r="G24" i="9"/>
  <c r="V24" i="9"/>
  <c r="N23" i="9"/>
  <c r="W23" i="9"/>
  <c r="N22" i="9"/>
  <c r="W22" i="9"/>
  <c r="N20" i="9"/>
  <c r="W20" i="9"/>
  <c r="G20" i="9"/>
  <c r="V20" i="9"/>
  <c r="N19" i="9"/>
  <c r="W19" i="9"/>
  <c r="N18" i="9"/>
  <c r="W18" i="9"/>
  <c r="N15" i="9"/>
  <c r="W15" i="9"/>
  <c r="N11" i="9"/>
  <c r="W11" i="9"/>
  <c r="N10" i="9"/>
  <c r="W10" i="9"/>
  <c r="G10" i="9"/>
  <c r="V10" i="9"/>
  <c r="N8" i="9"/>
  <c r="W8" i="9"/>
  <c r="N7" i="9"/>
  <c r="W7" i="9"/>
  <c r="N6" i="9"/>
  <c r="W6" i="9"/>
  <c r="N5" i="9"/>
  <c r="T55" i="8"/>
  <c r="S55" i="8"/>
  <c r="R55" i="8"/>
  <c r="Q55" i="8"/>
  <c r="P55" i="8"/>
  <c r="M55" i="8"/>
  <c r="M55" i="12"/>
  <c r="L55" i="8"/>
  <c r="L55" i="12"/>
  <c r="K55" i="8"/>
  <c r="K55" i="12"/>
  <c r="J55" i="8"/>
  <c r="J55" i="12"/>
  <c r="N55" i="12"/>
  <c r="I55" i="8"/>
  <c r="I55" i="12"/>
  <c r="F55" i="8"/>
  <c r="F55" i="12"/>
  <c r="E55" i="8"/>
  <c r="E55" i="12"/>
  <c r="D55" i="8"/>
  <c r="D55" i="12"/>
  <c r="C55" i="8"/>
  <c r="C55" i="12"/>
  <c r="B55" i="8"/>
  <c r="B55" i="12"/>
  <c r="T54" i="8"/>
  <c r="S54" i="8"/>
  <c r="R54" i="8"/>
  <c r="Q54" i="8"/>
  <c r="P54" i="8"/>
  <c r="M54" i="8"/>
  <c r="M54" i="12"/>
  <c r="L54" i="8"/>
  <c r="L54" i="12"/>
  <c r="K54" i="8"/>
  <c r="K54" i="12"/>
  <c r="J54" i="8"/>
  <c r="J54" i="12"/>
  <c r="I54" i="8"/>
  <c r="I54" i="12"/>
  <c r="F54" i="8"/>
  <c r="F54" i="12"/>
  <c r="E54" i="8"/>
  <c r="E54" i="12"/>
  <c r="D54" i="8"/>
  <c r="D54" i="12"/>
  <c r="C54" i="8"/>
  <c r="B54" i="8"/>
  <c r="B54" i="12"/>
  <c r="T53" i="8"/>
  <c r="S53" i="8"/>
  <c r="R53" i="8"/>
  <c r="Q53" i="8"/>
  <c r="P53" i="8"/>
  <c r="M53" i="8"/>
  <c r="M53" i="12"/>
  <c r="L53" i="8"/>
  <c r="L53" i="12"/>
  <c r="K53" i="8"/>
  <c r="K53" i="12"/>
  <c r="J53" i="8"/>
  <c r="J53" i="12"/>
  <c r="N53" i="12"/>
  <c r="I53" i="8"/>
  <c r="I53" i="12"/>
  <c r="F53" i="8"/>
  <c r="F53" i="12"/>
  <c r="E53" i="8"/>
  <c r="E53" i="12"/>
  <c r="D53" i="8"/>
  <c r="D53" i="12"/>
  <c r="C53" i="8"/>
  <c r="C53" i="12"/>
  <c r="B53" i="8"/>
  <c r="B53" i="12"/>
  <c r="T52" i="8"/>
  <c r="S52" i="8"/>
  <c r="R52" i="8"/>
  <c r="Q52" i="8"/>
  <c r="P52" i="8"/>
  <c r="M52" i="8"/>
  <c r="M52" i="12"/>
  <c r="L52" i="8"/>
  <c r="L52" i="12"/>
  <c r="K52" i="8"/>
  <c r="K52" i="12"/>
  <c r="J52" i="8"/>
  <c r="J52" i="12"/>
  <c r="I52" i="8"/>
  <c r="I52" i="12"/>
  <c r="F52" i="8"/>
  <c r="E52" i="8"/>
  <c r="E52" i="12"/>
  <c r="D52" i="8"/>
  <c r="D52" i="12"/>
  <c r="C52" i="8"/>
  <c r="C52" i="12"/>
  <c r="B52" i="8"/>
  <c r="B52" i="12"/>
  <c r="T51" i="8"/>
  <c r="S51" i="8"/>
  <c r="R51" i="8"/>
  <c r="Q51" i="8"/>
  <c r="P51" i="8"/>
  <c r="M51" i="8"/>
  <c r="M51" i="12"/>
  <c r="L51" i="8"/>
  <c r="L51" i="12"/>
  <c r="K51" i="8"/>
  <c r="K51" i="12"/>
  <c r="J51" i="8"/>
  <c r="J51" i="12"/>
  <c r="I51" i="8"/>
  <c r="I51" i="12"/>
  <c r="F51" i="8"/>
  <c r="F51" i="12"/>
  <c r="E51" i="8"/>
  <c r="E51" i="12"/>
  <c r="D51" i="8"/>
  <c r="D51" i="12"/>
  <c r="C51" i="8"/>
  <c r="C51" i="12"/>
  <c r="B51" i="8"/>
  <c r="B51" i="12"/>
  <c r="T50" i="8"/>
  <c r="S50" i="8"/>
  <c r="R50" i="8"/>
  <c r="Q50" i="8"/>
  <c r="P50" i="8"/>
  <c r="M50" i="8"/>
  <c r="M50" i="12"/>
  <c r="L50" i="8"/>
  <c r="L50" i="12"/>
  <c r="K50" i="8"/>
  <c r="K50" i="12"/>
  <c r="J50" i="8"/>
  <c r="J50" i="12"/>
  <c r="I50" i="8"/>
  <c r="I50" i="12"/>
  <c r="F50" i="8"/>
  <c r="E50" i="8"/>
  <c r="E50" i="12"/>
  <c r="D50" i="8"/>
  <c r="D50" i="12"/>
  <c r="C50" i="8"/>
  <c r="C50" i="12"/>
  <c r="B50" i="8"/>
  <c r="B50" i="12"/>
  <c r="T49" i="8"/>
  <c r="S49" i="8"/>
  <c r="R49" i="8"/>
  <c r="Q49" i="8"/>
  <c r="P49" i="8"/>
  <c r="M49" i="8"/>
  <c r="M49" i="12"/>
  <c r="L49" i="8"/>
  <c r="L49" i="12"/>
  <c r="K49" i="8"/>
  <c r="K49" i="12"/>
  <c r="J49" i="8"/>
  <c r="J49" i="12"/>
  <c r="N49" i="12"/>
  <c r="I49" i="8"/>
  <c r="I49" i="12"/>
  <c r="F49" i="8"/>
  <c r="F49" i="12"/>
  <c r="E49" i="8"/>
  <c r="E49" i="12"/>
  <c r="D49" i="8"/>
  <c r="D49" i="12"/>
  <c r="C49" i="8"/>
  <c r="B49" i="8"/>
  <c r="B49" i="12"/>
  <c r="T48" i="8"/>
  <c r="S48" i="8"/>
  <c r="R48" i="8"/>
  <c r="Q48" i="8"/>
  <c r="P48" i="8"/>
  <c r="M48" i="8"/>
  <c r="M48" i="12"/>
  <c r="L48" i="8"/>
  <c r="L48" i="12"/>
  <c r="K48" i="8"/>
  <c r="K48" i="12"/>
  <c r="J48" i="8"/>
  <c r="J48" i="12"/>
  <c r="N48" i="12"/>
  <c r="I48" i="8"/>
  <c r="I48" i="12"/>
  <c r="F48" i="8"/>
  <c r="F48" i="12"/>
  <c r="E48" i="8"/>
  <c r="E48" i="12"/>
  <c r="D48" i="8"/>
  <c r="D48" i="12"/>
  <c r="C48" i="8"/>
  <c r="B48" i="8"/>
  <c r="B48" i="12"/>
  <c r="T47" i="8"/>
  <c r="S47" i="8"/>
  <c r="R47" i="8"/>
  <c r="Q47" i="8"/>
  <c r="P47" i="8"/>
  <c r="M47" i="8"/>
  <c r="M47" i="12"/>
  <c r="L47" i="8"/>
  <c r="L47" i="12"/>
  <c r="K47" i="8"/>
  <c r="K47" i="12"/>
  <c r="J47" i="8"/>
  <c r="J47" i="12"/>
  <c r="I47" i="8"/>
  <c r="I47" i="12"/>
  <c r="F47" i="8"/>
  <c r="F47" i="12"/>
  <c r="E47" i="8"/>
  <c r="E47" i="12"/>
  <c r="D47" i="8"/>
  <c r="D47" i="12"/>
  <c r="C47" i="8"/>
  <c r="C47" i="12"/>
  <c r="B47" i="8"/>
  <c r="B47" i="12"/>
  <c r="T46" i="8"/>
  <c r="S46" i="8"/>
  <c r="R46" i="8"/>
  <c r="Q46" i="8"/>
  <c r="P46" i="8"/>
  <c r="M46" i="8"/>
  <c r="M46" i="12"/>
  <c r="L46" i="8"/>
  <c r="L46" i="12"/>
  <c r="K46" i="8"/>
  <c r="K46" i="12"/>
  <c r="J46" i="8"/>
  <c r="J46" i="12"/>
  <c r="I46" i="8"/>
  <c r="I46" i="12"/>
  <c r="F46" i="8"/>
  <c r="F46" i="12"/>
  <c r="E46" i="8"/>
  <c r="E46" i="12"/>
  <c r="D46" i="8"/>
  <c r="D46" i="12"/>
  <c r="C46" i="8"/>
  <c r="C46" i="12"/>
  <c r="B46" i="8"/>
  <c r="B46" i="12"/>
  <c r="T45" i="8"/>
  <c r="S45" i="8"/>
  <c r="R45" i="8"/>
  <c r="Q45" i="8"/>
  <c r="P45" i="8"/>
  <c r="M45" i="8"/>
  <c r="M45" i="12"/>
  <c r="L45" i="8"/>
  <c r="L45" i="12"/>
  <c r="K45" i="8"/>
  <c r="K45" i="12"/>
  <c r="J45" i="8"/>
  <c r="J45" i="12"/>
  <c r="I45" i="8"/>
  <c r="I45" i="12"/>
  <c r="F45" i="8"/>
  <c r="F45" i="12"/>
  <c r="E45" i="8"/>
  <c r="E45" i="12"/>
  <c r="D45" i="8"/>
  <c r="D45" i="12"/>
  <c r="C45" i="8"/>
  <c r="C45" i="12"/>
  <c r="G45" i="12"/>
  <c r="B45" i="8"/>
  <c r="B45" i="12"/>
  <c r="T44" i="8"/>
  <c r="S44" i="8"/>
  <c r="R44" i="8"/>
  <c r="Q44" i="8"/>
  <c r="P44" i="8"/>
  <c r="M44" i="8"/>
  <c r="M44" i="12"/>
  <c r="L44" i="8"/>
  <c r="L44" i="12"/>
  <c r="K44" i="8"/>
  <c r="K44" i="12"/>
  <c r="J44" i="8"/>
  <c r="J44" i="12"/>
  <c r="I44" i="8"/>
  <c r="I44" i="12"/>
  <c r="F44" i="8"/>
  <c r="F44" i="12"/>
  <c r="E44" i="8"/>
  <c r="E44" i="12"/>
  <c r="D44" i="8"/>
  <c r="D44" i="12"/>
  <c r="C44" i="8"/>
  <c r="C44" i="12"/>
  <c r="B44" i="8"/>
  <c r="B44" i="12"/>
  <c r="T43" i="8"/>
  <c r="S43" i="8"/>
  <c r="R43" i="8"/>
  <c r="Q43" i="8"/>
  <c r="P43" i="8"/>
  <c r="M43" i="8"/>
  <c r="M43" i="12"/>
  <c r="L43" i="8"/>
  <c r="L43" i="12"/>
  <c r="K43" i="8"/>
  <c r="K43" i="12"/>
  <c r="J43" i="8"/>
  <c r="J43" i="12"/>
  <c r="N43" i="12"/>
  <c r="I43" i="8"/>
  <c r="I43" i="12"/>
  <c r="F43" i="8"/>
  <c r="F43" i="12"/>
  <c r="E43" i="8"/>
  <c r="E43" i="12"/>
  <c r="D43" i="8"/>
  <c r="D43" i="12"/>
  <c r="C43" i="8"/>
  <c r="C43" i="12"/>
  <c r="B43" i="8"/>
  <c r="B43" i="12"/>
  <c r="T42" i="8"/>
  <c r="S42" i="8"/>
  <c r="R42" i="8"/>
  <c r="Q42" i="8"/>
  <c r="P42" i="8"/>
  <c r="M42" i="8"/>
  <c r="M42" i="12"/>
  <c r="L42" i="8"/>
  <c r="L42" i="12"/>
  <c r="K42" i="8"/>
  <c r="K42" i="12"/>
  <c r="J42" i="8"/>
  <c r="J42" i="12"/>
  <c r="N42" i="12"/>
  <c r="I42" i="8"/>
  <c r="I42" i="12"/>
  <c r="F42" i="8"/>
  <c r="F42" i="12"/>
  <c r="E42" i="8"/>
  <c r="E42" i="12"/>
  <c r="D42" i="8"/>
  <c r="D42" i="12"/>
  <c r="C42" i="8"/>
  <c r="C42" i="12"/>
  <c r="G42" i="12"/>
  <c r="B42" i="8"/>
  <c r="B42" i="12"/>
  <c r="T41" i="8"/>
  <c r="S41" i="8"/>
  <c r="R41" i="8"/>
  <c r="Q41" i="8"/>
  <c r="P41" i="8"/>
  <c r="M41" i="8"/>
  <c r="M41" i="12"/>
  <c r="L41" i="8"/>
  <c r="L41" i="12"/>
  <c r="K41" i="8"/>
  <c r="K41" i="12"/>
  <c r="J41" i="8"/>
  <c r="J41" i="12"/>
  <c r="I41" i="8"/>
  <c r="I41" i="12"/>
  <c r="F41" i="8"/>
  <c r="E41" i="8"/>
  <c r="E41" i="12"/>
  <c r="D41" i="8"/>
  <c r="D41" i="12"/>
  <c r="C41" i="8"/>
  <c r="C41" i="12"/>
  <c r="B41" i="8"/>
  <c r="B41" i="12"/>
  <c r="T40" i="8"/>
  <c r="S40" i="8"/>
  <c r="R40" i="8"/>
  <c r="Q40" i="8"/>
  <c r="P40" i="8"/>
  <c r="M40" i="8"/>
  <c r="M40" i="12"/>
  <c r="L40" i="8"/>
  <c r="L40" i="12"/>
  <c r="K40" i="8"/>
  <c r="K40" i="12"/>
  <c r="J40" i="8"/>
  <c r="J40" i="12"/>
  <c r="I40" i="8"/>
  <c r="I40" i="12"/>
  <c r="F40" i="8"/>
  <c r="E40" i="8"/>
  <c r="E40" i="12"/>
  <c r="D40" i="8"/>
  <c r="D40" i="12"/>
  <c r="C40" i="8"/>
  <c r="C40" i="12"/>
  <c r="B40" i="8"/>
  <c r="B40" i="12"/>
  <c r="T39" i="8"/>
  <c r="S39" i="8"/>
  <c r="R39" i="8"/>
  <c r="Q39" i="8"/>
  <c r="P39" i="8"/>
  <c r="M39" i="8"/>
  <c r="M39" i="12"/>
  <c r="L39" i="8"/>
  <c r="L39" i="12"/>
  <c r="K39" i="8"/>
  <c r="K39" i="12"/>
  <c r="J39" i="8"/>
  <c r="J39" i="12"/>
  <c r="I39" i="8"/>
  <c r="I39" i="12"/>
  <c r="F39" i="8"/>
  <c r="F39" i="12"/>
  <c r="E39" i="8"/>
  <c r="E39" i="12"/>
  <c r="D39" i="8"/>
  <c r="D39" i="12"/>
  <c r="C39" i="8"/>
  <c r="C39" i="12"/>
  <c r="B39" i="8"/>
  <c r="B39" i="12"/>
  <c r="T38" i="8"/>
  <c r="S38" i="8"/>
  <c r="R38" i="8"/>
  <c r="Q38" i="8"/>
  <c r="P38" i="8"/>
  <c r="M38" i="8"/>
  <c r="M38" i="12"/>
  <c r="L38" i="8"/>
  <c r="L38" i="12"/>
  <c r="K38" i="8"/>
  <c r="K38" i="12"/>
  <c r="J38" i="8"/>
  <c r="J38" i="12"/>
  <c r="I38" i="8"/>
  <c r="I38" i="12"/>
  <c r="F38" i="8"/>
  <c r="F38" i="12"/>
  <c r="E38" i="8"/>
  <c r="E38" i="12"/>
  <c r="D38" i="8"/>
  <c r="D38" i="12"/>
  <c r="C38" i="8"/>
  <c r="C38" i="12"/>
  <c r="G38" i="12"/>
  <c r="B38" i="8"/>
  <c r="B38" i="12"/>
  <c r="T37" i="8"/>
  <c r="S37" i="8"/>
  <c r="R37" i="8"/>
  <c r="Q37" i="8"/>
  <c r="P37" i="8"/>
  <c r="M37" i="8"/>
  <c r="M37" i="12"/>
  <c r="L37" i="8"/>
  <c r="L37" i="12"/>
  <c r="K37" i="8"/>
  <c r="K37" i="12"/>
  <c r="J37" i="8"/>
  <c r="J37" i="12"/>
  <c r="N37" i="12"/>
  <c r="I37" i="8"/>
  <c r="I37" i="12"/>
  <c r="F37" i="8"/>
  <c r="F37" i="12"/>
  <c r="E37" i="8"/>
  <c r="E37" i="12"/>
  <c r="D37" i="8"/>
  <c r="D37" i="12"/>
  <c r="C37" i="8"/>
  <c r="C37" i="12"/>
  <c r="B37" i="8"/>
  <c r="B37" i="12"/>
  <c r="T36" i="8"/>
  <c r="S36" i="8"/>
  <c r="R36" i="8"/>
  <c r="Q36" i="8"/>
  <c r="P36" i="8"/>
  <c r="M36" i="8"/>
  <c r="M36" i="12"/>
  <c r="L36" i="8"/>
  <c r="L36" i="12"/>
  <c r="K36" i="8"/>
  <c r="K36" i="12"/>
  <c r="J36" i="8"/>
  <c r="J36" i="12"/>
  <c r="N36" i="12"/>
  <c r="I36" i="8"/>
  <c r="I36" i="12"/>
  <c r="F36" i="8"/>
  <c r="F36" i="12"/>
  <c r="E36" i="8"/>
  <c r="E36" i="12"/>
  <c r="D36" i="8"/>
  <c r="D36" i="12"/>
  <c r="C36" i="8"/>
  <c r="C36" i="12"/>
  <c r="B36" i="8"/>
  <c r="B36" i="12"/>
  <c r="T35" i="8"/>
  <c r="S35" i="8"/>
  <c r="R35" i="8"/>
  <c r="Q35" i="8"/>
  <c r="P35" i="8"/>
  <c r="M35" i="8"/>
  <c r="M35" i="12"/>
  <c r="L35" i="8"/>
  <c r="L35" i="12"/>
  <c r="K35" i="8"/>
  <c r="K35" i="12"/>
  <c r="J35" i="8"/>
  <c r="J35" i="12"/>
  <c r="N35" i="12"/>
  <c r="I35" i="8"/>
  <c r="I35" i="12"/>
  <c r="F35" i="8"/>
  <c r="F35" i="12"/>
  <c r="E35" i="8"/>
  <c r="E35" i="12"/>
  <c r="D35" i="8"/>
  <c r="D35" i="12"/>
  <c r="C35" i="8"/>
  <c r="C35" i="12"/>
  <c r="B35" i="8"/>
  <c r="B35" i="12"/>
  <c r="T34" i="8"/>
  <c r="S34" i="8"/>
  <c r="R34" i="8"/>
  <c r="Q34" i="8"/>
  <c r="P34" i="8"/>
  <c r="M34" i="8"/>
  <c r="L34" i="8"/>
  <c r="L34" i="12"/>
  <c r="K34" i="8"/>
  <c r="K34" i="12"/>
  <c r="J34" i="8"/>
  <c r="J34" i="12"/>
  <c r="I34" i="8"/>
  <c r="I34" i="12"/>
  <c r="F34" i="8"/>
  <c r="F34" i="12"/>
  <c r="E34" i="8"/>
  <c r="E34" i="12"/>
  <c r="D34" i="8"/>
  <c r="D34" i="12"/>
  <c r="C34" i="8"/>
  <c r="C34" i="12"/>
  <c r="G34" i="12"/>
  <c r="B34" i="8"/>
  <c r="B34" i="12"/>
  <c r="T33" i="8"/>
  <c r="S33" i="8"/>
  <c r="R33" i="8"/>
  <c r="Q33" i="8"/>
  <c r="P33" i="8"/>
  <c r="M33" i="8"/>
  <c r="M33" i="12"/>
  <c r="L33" i="8"/>
  <c r="L33" i="12"/>
  <c r="K33" i="8"/>
  <c r="K33" i="12"/>
  <c r="J33" i="8"/>
  <c r="I33" i="8"/>
  <c r="I33" i="12"/>
  <c r="F33" i="8"/>
  <c r="F33" i="12"/>
  <c r="E33" i="8"/>
  <c r="E33" i="12"/>
  <c r="D33" i="8"/>
  <c r="D33" i="12"/>
  <c r="C33" i="8"/>
  <c r="C33" i="12"/>
  <c r="G33" i="12"/>
  <c r="B33" i="8"/>
  <c r="B33" i="12"/>
  <c r="T32" i="8"/>
  <c r="S32" i="8"/>
  <c r="R32" i="8"/>
  <c r="Q32" i="8"/>
  <c r="P32" i="8"/>
  <c r="M32" i="8"/>
  <c r="M32" i="12"/>
  <c r="L32" i="8"/>
  <c r="L32" i="12"/>
  <c r="K32" i="8"/>
  <c r="K32" i="12"/>
  <c r="J32" i="8"/>
  <c r="I32" i="8"/>
  <c r="I32" i="12"/>
  <c r="F32" i="8"/>
  <c r="F32" i="12"/>
  <c r="E32" i="8"/>
  <c r="E32" i="12"/>
  <c r="D32" i="8"/>
  <c r="D32" i="12"/>
  <c r="C32" i="8"/>
  <c r="C32" i="12"/>
  <c r="B32" i="8"/>
  <c r="B32" i="12"/>
  <c r="T31" i="8"/>
  <c r="S31" i="8"/>
  <c r="R31" i="8"/>
  <c r="Q31" i="8"/>
  <c r="P31" i="8"/>
  <c r="M31" i="8"/>
  <c r="M31" i="12"/>
  <c r="L31" i="8"/>
  <c r="L31" i="12"/>
  <c r="K31" i="8"/>
  <c r="K31" i="12"/>
  <c r="J31" i="8"/>
  <c r="J31" i="12"/>
  <c r="I31" i="8"/>
  <c r="I31" i="12"/>
  <c r="F31" i="8"/>
  <c r="F31" i="12"/>
  <c r="E31" i="8"/>
  <c r="E31" i="12"/>
  <c r="D31" i="8"/>
  <c r="D31" i="12"/>
  <c r="C31" i="8"/>
  <c r="C31" i="12"/>
  <c r="G31" i="12"/>
  <c r="B31" i="8"/>
  <c r="B31" i="12"/>
  <c r="T30" i="8"/>
  <c r="S30" i="8"/>
  <c r="R30" i="8"/>
  <c r="Q30" i="8"/>
  <c r="P30" i="8"/>
  <c r="M30" i="8"/>
  <c r="M30" i="12"/>
  <c r="L30" i="8"/>
  <c r="L30" i="12"/>
  <c r="K30" i="8"/>
  <c r="K30" i="12"/>
  <c r="J30" i="8"/>
  <c r="I30" i="8"/>
  <c r="I30" i="12"/>
  <c r="F30" i="8"/>
  <c r="F30" i="12"/>
  <c r="E30" i="8"/>
  <c r="E30" i="12"/>
  <c r="D30" i="8"/>
  <c r="D30" i="12"/>
  <c r="C30" i="8"/>
  <c r="C30" i="12"/>
  <c r="B30" i="8"/>
  <c r="B30" i="12"/>
  <c r="T29" i="8"/>
  <c r="S29" i="8"/>
  <c r="R29" i="8"/>
  <c r="Q29" i="8"/>
  <c r="P29" i="8"/>
  <c r="M29" i="8"/>
  <c r="M29" i="12"/>
  <c r="L29" i="8"/>
  <c r="L29" i="12"/>
  <c r="K29" i="8"/>
  <c r="K29" i="12"/>
  <c r="J29" i="8"/>
  <c r="J29" i="12"/>
  <c r="N29" i="12"/>
  <c r="I29" i="8"/>
  <c r="I29" i="12"/>
  <c r="F29" i="8"/>
  <c r="F29" i="12"/>
  <c r="E29" i="8"/>
  <c r="E29" i="12"/>
  <c r="D29" i="8"/>
  <c r="D29" i="12"/>
  <c r="C29" i="8"/>
  <c r="C29" i="12"/>
  <c r="B29" i="8"/>
  <c r="B29" i="12"/>
  <c r="T28" i="8"/>
  <c r="S28" i="8"/>
  <c r="R28" i="8"/>
  <c r="Q28" i="8"/>
  <c r="P28" i="8"/>
  <c r="M28" i="8"/>
  <c r="M28" i="12"/>
  <c r="L28" i="8"/>
  <c r="L28" i="12"/>
  <c r="K28" i="8"/>
  <c r="K28" i="12"/>
  <c r="J28" i="8"/>
  <c r="J28" i="12"/>
  <c r="I28" i="8"/>
  <c r="I28" i="12"/>
  <c r="F28" i="8"/>
  <c r="F28" i="12"/>
  <c r="E28" i="8"/>
  <c r="E28" i="12"/>
  <c r="D28" i="8"/>
  <c r="D28" i="12"/>
  <c r="C28" i="8"/>
  <c r="C28" i="12"/>
  <c r="B28" i="8"/>
  <c r="B28" i="12"/>
  <c r="T27" i="8"/>
  <c r="S27" i="8"/>
  <c r="R27" i="8"/>
  <c r="Q27" i="8"/>
  <c r="P27" i="8"/>
  <c r="M27" i="8"/>
  <c r="L27" i="8"/>
  <c r="L27" i="12"/>
  <c r="K27" i="8"/>
  <c r="K27" i="12"/>
  <c r="J27" i="8"/>
  <c r="J27" i="12"/>
  <c r="I27" i="8"/>
  <c r="I27" i="12"/>
  <c r="F27" i="8"/>
  <c r="F27" i="12"/>
  <c r="E27" i="8"/>
  <c r="E27" i="12"/>
  <c r="D27" i="8"/>
  <c r="D27" i="12"/>
  <c r="C27" i="8"/>
  <c r="C27" i="12"/>
  <c r="B27" i="8"/>
  <c r="B27" i="12"/>
  <c r="T26" i="8"/>
  <c r="S26" i="8"/>
  <c r="R26" i="8"/>
  <c r="Q26" i="8"/>
  <c r="P26" i="8"/>
  <c r="M26" i="8"/>
  <c r="L26" i="8"/>
  <c r="L26" i="12"/>
  <c r="K26" i="8"/>
  <c r="K26" i="12"/>
  <c r="J26" i="8"/>
  <c r="J26" i="12"/>
  <c r="I26" i="8"/>
  <c r="I26" i="12"/>
  <c r="F26" i="8"/>
  <c r="F26" i="12"/>
  <c r="E26" i="8"/>
  <c r="E26" i="12"/>
  <c r="D26" i="8"/>
  <c r="D26" i="12"/>
  <c r="C26" i="8"/>
  <c r="C26" i="12"/>
  <c r="B26" i="8"/>
  <c r="B26" i="12"/>
  <c r="T25" i="8"/>
  <c r="S25" i="8"/>
  <c r="R25" i="8"/>
  <c r="Q25" i="8"/>
  <c r="P25" i="8"/>
  <c r="M25" i="8"/>
  <c r="L25" i="8"/>
  <c r="L25" i="12"/>
  <c r="K25" i="8"/>
  <c r="K25" i="12"/>
  <c r="J25" i="8"/>
  <c r="J25" i="12"/>
  <c r="I25" i="8"/>
  <c r="I25" i="12"/>
  <c r="F25" i="8"/>
  <c r="F25" i="12"/>
  <c r="E25" i="8"/>
  <c r="E25" i="12"/>
  <c r="D25" i="8"/>
  <c r="D25" i="12"/>
  <c r="C25" i="8"/>
  <c r="G25" i="8"/>
  <c r="B25" i="8"/>
  <c r="B25" i="12"/>
  <c r="T24" i="8"/>
  <c r="S24" i="8"/>
  <c r="R24" i="8"/>
  <c r="Q24" i="8"/>
  <c r="P24" i="8"/>
  <c r="M24" i="8"/>
  <c r="L24" i="8"/>
  <c r="L24" i="12"/>
  <c r="K24" i="8"/>
  <c r="K24" i="12"/>
  <c r="J24" i="8"/>
  <c r="J24" i="12"/>
  <c r="I24" i="8"/>
  <c r="I24" i="12"/>
  <c r="F24" i="8"/>
  <c r="F24" i="12"/>
  <c r="E24" i="8"/>
  <c r="E24" i="12"/>
  <c r="D24" i="8"/>
  <c r="D24" i="12"/>
  <c r="C24" i="8"/>
  <c r="C24" i="12"/>
  <c r="B24" i="8"/>
  <c r="B24" i="12"/>
  <c r="T23" i="8"/>
  <c r="S23" i="8"/>
  <c r="R23" i="8"/>
  <c r="Q23" i="8"/>
  <c r="P23" i="8"/>
  <c r="M23" i="8"/>
  <c r="M23" i="12"/>
  <c r="L23" i="8"/>
  <c r="L23" i="12"/>
  <c r="K23" i="8"/>
  <c r="K23" i="12"/>
  <c r="J23" i="8"/>
  <c r="I23" i="8"/>
  <c r="I23" i="12"/>
  <c r="F23" i="8"/>
  <c r="F23" i="12"/>
  <c r="E23" i="8"/>
  <c r="E23" i="12"/>
  <c r="D23" i="8"/>
  <c r="D23" i="12"/>
  <c r="C23" i="8"/>
  <c r="C23" i="12"/>
  <c r="B23" i="8"/>
  <c r="B23" i="12"/>
  <c r="T22" i="8"/>
  <c r="S22" i="8"/>
  <c r="R22" i="8"/>
  <c r="Q22" i="8"/>
  <c r="P22" i="8"/>
  <c r="M22" i="8"/>
  <c r="L22" i="8"/>
  <c r="L22" i="12"/>
  <c r="K22" i="8"/>
  <c r="K22" i="12"/>
  <c r="J22" i="8"/>
  <c r="J22" i="12"/>
  <c r="I22" i="8"/>
  <c r="I22" i="12"/>
  <c r="F22" i="8"/>
  <c r="F22" i="12"/>
  <c r="E22" i="8"/>
  <c r="E22" i="12"/>
  <c r="D22" i="8"/>
  <c r="D22" i="12"/>
  <c r="C22" i="8"/>
  <c r="C22" i="12"/>
  <c r="B22" i="8"/>
  <c r="B22" i="12"/>
  <c r="T21" i="8"/>
  <c r="S21" i="8"/>
  <c r="R21" i="8"/>
  <c r="Q21" i="8"/>
  <c r="P21" i="8"/>
  <c r="M21" i="8"/>
  <c r="M21" i="12"/>
  <c r="L21" i="8"/>
  <c r="L21" i="12"/>
  <c r="K21" i="8"/>
  <c r="K21" i="12"/>
  <c r="J21" i="8"/>
  <c r="J21" i="12"/>
  <c r="I21" i="8"/>
  <c r="I21" i="12"/>
  <c r="F21" i="8"/>
  <c r="F21" i="12"/>
  <c r="E21" i="8"/>
  <c r="E21" i="12"/>
  <c r="D21" i="8"/>
  <c r="D21" i="12"/>
  <c r="C21" i="8"/>
  <c r="C21" i="12"/>
  <c r="G21" i="12"/>
  <c r="B21" i="8"/>
  <c r="B21" i="12"/>
  <c r="T20" i="8"/>
  <c r="S20" i="8"/>
  <c r="R20" i="8"/>
  <c r="Q20" i="8"/>
  <c r="P20" i="8"/>
  <c r="M20" i="8"/>
  <c r="M20" i="12"/>
  <c r="L20" i="8"/>
  <c r="L20" i="12"/>
  <c r="K20" i="8"/>
  <c r="K20" i="12"/>
  <c r="J20" i="8"/>
  <c r="J20" i="12"/>
  <c r="I20" i="8"/>
  <c r="I20" i="12"/>
  <c r="F20" i="8"/>
  <c r="F20" i="12"/>
  <c r="E20" i="8"/>
  <c r="E20" i="12"/>
  <c r="D20" i="8"/>
  <c r="D20" i="12"/>
  <c r="C20" i="8"/>
  <c r="C20" i="12"/>
  <c r="G20" i="12"/>
  <c r="B20" i="8"/>
  <c r="B20" i="12"/>
  <c r="T19" i="8"/>
  <c r="S19" i="8"/>
  <c r="R19" i="8"/>
  <c r="Q19" i="8"/>
  <c r="P19" i="8"/>
  <c r="M19" i="8"/>
  <c r="L19" i="8"/>
  <c r="L19" i="12"/>
  <c r="K19" i="8"/>
  <c r="K19" i="12"/>
  <c r="J19" i="8"/>
  <c r="J19" i="12"/>
  <c r="I19" i="8"/>
  <c r="I19" i="12"/>
  <c r="F19" i="8"/>
  <c r="F19" i="12"/>
  <c r="E19" i="8"/>
  <c r="E19" i="12"/>
  <c r="D19" i="8"/>
  <c r="D19" i="12"/>
  <c r="C19" i="8"/>
  <c r="C19" i="12"/>
  <c r="B19" i="8"/>
  <c r="B19" i="12"/>
  <c r="T18" i="8"/>
  <c r="S18" i="8"/>
  <c r="R18" i="8"/>
  <c r="Q18" i="8"/>
  <c r="P18" i="8"/>
  <c r="M18" i="8"/>
  <c r="M18" i="12"/>
  <c r="L18" i="8"/>
  <c r="L18" i="12"/>
  <c r="K18" i="8"/>
  <c r="K18" i="12"/>
  <c r="J18" i="8"/>
  <c r="I18" i="8"/>
  <c r="I18" i="12"/>
  <c r="F18" i="8"/>
  <c r="F18" i="12"/>
  <c r="E18" i="8"/>
  <c r="E18" i="12"/>
  <c r="D18" i="8"/>
  <c r="D18" i="12"/>
  <c r="C18" i="8"/>
  <c r="C18" i="12"/>
  <c r="B18" i="8"/>
  <c r="B18" i="12"/>
  <c r="T17" i="8"/>
  <c r="S17" i="8"/>
  <c r="R17" i="8"/>
  <c r="Q17" i="8"/>
  <c r="P17" i="8"/>
  <c r="M17" i="8"/>
  <c r="L17" i="8"/>
  <c r="L17" i="12"/>
  <c r="K17" i="8"/>
  <c r="K17" i="12"/>
  <c r="J17" i="8"/>
  <c r="J17" i="12"/>
  <c r="I17" i="8"/>
  <c r="I17" i="12"/>
  <c r="F17" i="8"/>
  <c r="F17" i="12"/>
  <c r="E17" i="8"/>
  <c r="E17" i="12"/>
  <c r="D17" i="8"/>
  <c r="D17" i="12"/>
  <c r="C17" i="8"/>
  <c r="C17" i="12"/>
  <c r="G17" i="12"/>
  <c r="B17" i="8"/>
  <c r="B17" i="12"/>
  <c r="P16" i="8"/>
  <c r="I16" i="8"/>
  <c r="I16" i="12"/>
  <c r="B16" i="8"/>
  <c r="B16" i="12"/>
  <c r="T15" i="8"/>
  <c r="S15" i="8"/>
  <c r="R15" i="8"/>
  <c r="Q15" i="8"/>
  <c r="P15" i="8"/>
  <c r="M15" i="8"/>
  <c r="M15" i="12"/>
  <c r="L15" i="8"/>
  <c r="L15" i="12"/>
  <c r="K15" i="8"/>
  <c r="K15" i="12"/>
  <c r="J15" i="8"/>
  <c r="I15" i="8"/>
  <c r="I15" i="12"/>
  <c r="F15" i="8"/>
  <c r="F15" i="12"/>
  <c r="E15" i="8"/>
  <c r="E15" i="12"/>
  <c r="D15" i="8"/>
  <c r="D15" i="12"/>
  <c r="C15" i="8"/>
  <c r="C15" i="12"/>
  <c r="B15" i="8"/>
  <c r="B15" i="12"/>
  <c r="T14" i="8"/>
  <c r="S14" i="8"/>
  <c r="R14" i="8"/>
  <c r="Q14" i="8"/>
  <c r="P14" i="8"/>
  <c r="M14" i="8"/>
  <c r="L14" i="8"/>
  <c r="L14" i="12"/>
  <c r="K14" i="8"/>
  <c r="K14" i="12"/>
  <c r="J14" i="8"/>
  <c r="J14" i="12"/>
  <c r="I14" i="8"/>
  <c r="I14" i="12"/>
  <c r="F14" i="8"/>
  <c r="F14" i="12"/>
  <c r="E14" i="8"/>
  <c r="E14" i="12"/>
  <c r="D14" i="8"/>
  <c r="D14" i="12"/>
  <c r="C14" i="8"/>
  <c r="C14" i="12"/>
  <c r="B14" i="8"/>
  <c r="B14" i="12"/>
  <c r="P13" i="8"/>
  <c r="I13" i="8"/>
  <c r="I13" i="12"/>
  <c r="B13" i="8"/>
  <c r="B13" i="12"/>
  <c r="T12" i="8"/>
  <c r="S12" i="8"/>
  <c r="R12" i="8"/>
  <c r="Q12" i="8"/>
  <c r="P12" i="8"/>
  <c r="M12" i="8"/>
  <c r="M12" i="12"/>
  <c r="L12" i="8"/>
  <c r="L12" i="12"/>
  <c r="K12" i="8"/>
  <c r="K12" i="12"/>
  <c r="J12" i="8"/>
  <c r="J12" i="12"/>
  <c r="I12" i="8"/>
  <c r="I12" i="12"/>
  <c r="F12" i="8"/>
  <c r="E12" i="8"/>
  <c r="E12" i="12"/>
  <c r="D12" i="8"/>
  <c r="D12" i="12"/>
  <c r="C12" i="8"/>
  <c r="B12" i="8"/>
  <c r="B12" i="12"/>
  <c r="T11" i="8"/>
  <c r="S11" i="8"/>
  <c r="R11" i="8"/>
  <c r="Q11" i="8"/>
  <c r="P11" i="8"/>
  <c r="M11" i="8"/>
  <c r="M11" i="12"/>
  <c r="L11" i="8"/>
  <c r="L11" i="12"/>
  <c r="K11" i="8"/>
  <c r="K11" i="12"/>
  <c r="J11" i="8"/>
  <c r="J11" i="12"/>
  <c r="I11" i="8"/>
  <c r="I11" i="12"/>
  <c r="F11" i="8"/>
  <c r="F11" i="12"/>
  <c r="E11" i="8"/>
  <c r="E11" i="12"/>
  <c r="D11" i="8"/>
  <c r="D11" i="12"/>
  <c r="C11" i="8"/>
  <c r="C11" i="12"/>
  <c r="B11" i="8"/>
  <c r="B11" i="12"/>
  <c r="T10" i="8"/>
  <c r="S10" i="8"/>
  <c r="R10" i="8"/>
  <c r="Q10" i="8"/>
  <c r="P10" i="8"/>
  <c r="M10" i="8"/>
  <c r="M10" i="12"/>
  <c r="L10" i="8"/>
  <c r="L10" i="12"/>
  <c r="K10" i="8"/>
  <c r="K10" i="12"/>
  <c r="J10" i="8"/>
  <c r="J10" i="12"/>
  <c r="N10" i="12"/>
  <c r="I10" i="8"/>
  <c r="I10" i="12"/>
  <c r="F10" i="8"/>
  <c r="E10" i="8"/>
  <c r="E10" i="12"/>
  <c r="D10" i="8"/>
  <c r="D10" i="12"/>
  <c r="C10" i="8"/>
  <c r="C10" i="12"/>
  <c r="B10" i="8"/>
  <c r="B10" i="12"/>
  <c r="T9" i="8"/>
  <c r="S9" i="8"/>
  <c r="R9" i="8"/>
  <c r="Q9" i="8"/>
  <c r="P9" i="8"/>
  <c r="M9" i="8"/>
  <c r="M9" i="12"/>
  <c r="L9" i="8"/>
  <c r="L9" i="12"/>
  <c r="K9" i="8"/>
  <c r="K9" i="12"/>
  <c r="J9" i="8"/>
  <c r="J9" i="12"/>
  <c r="I9" i="8"/>
  <c r="I9" i="12"/>
  <c r="F9" i="8"/>
  <c r="F9" i="12"/>
  <c r="E9" i="8"/>
  <c r="E9" i="12"/>
  <c r="D9" i="8"/>
  <c r="D9" i="12"/>
  <c r="C9" i="8"/>
  <c r="B9" i="8"/>
  <c r="B9" i="12"/>
  <c r="T8" i="8"/>
  <c r="S8" i="8"/>
  <c r="R8" i="8"/>
  <c r="Q8" i="8"/>
  <c r="P8" i="8"/>
  <c r="M8" i="8"/>
  <c r="M8" i="12"/>
  <c r="L8" i="8"/>
  <c r="L8" i="12"/>
  <c r="K8" i="8"/>
  <c r="K8" i="12"/>
  <c r="J8" i="8"/>
  <c r="J8" i="12"/>
  <c r="N8" i="12"/>
  <c r="I8" i="8"/>
  <c r="I8" i="12"/>
  <c r="F8" i="8"/>
  <c r="E8" i="8"/>
  <c r="E8" i="12"/>
  <c r="D8" i="8"/>
  <c r="D8" i="12"/>
  <c r="C8" i="8"/>
  <c r="C8" i="12"/>
  <c r="B8" i="8"/>
  <c r="B8" i="12"/>
  <c r="T7" i="8"/>
  <c r="S7" i="8"/>
  <c r="R7" i="8"/>
  <c r="Q7" i="8"/>
  <c r="P7" i="8"/>
  <c r="M7" i="8"/>
  <c r="M7" i="12"/>
  <c r="L7" i="8"/>
  <c r="L7" i="12"/>
  <c r="K7" i="8"/>
  <c r="K7" i="12"/>
  <c r="J7" i="8"/>
  <c r="J7" i="12"/>
  <c r="I7" i="8"/>
  <c r="I7" i="12"/>
  <c r="F7" i="8"/>
  <c r="F7" i="12"/>
  <c r="E7" i="8"/>
  <c r="E7" i="12"/>
  <c r="D7" i="8"/>
  <c r="D7" i="12"/>
  <c r="C7" i="8"/>
  <c r="C7" i="12"/>
  <c r="G7" i="12"/>
  <c r="B7" i="8"/>
  <c r="B7" i="12"/>
  <c r="T6" i="8"/>
  <c r="S6" i="8"/>
  <c r="R6" i="8"/>
  <c r="Q6" i="8"/>
  <c r="P6" i="8"/>
  <c r="M6" i="8"/>
  <c r="M6" i="12"/>
  <c r="L6" i="8"/>
  <c r="L6" i="12"/>
  <c r="K6" i="8"/>
  <c r="K6" i="12"/>
  <c r="J6" i="8"/>
  <c r="J6" i="12"/>
  <c r="I6" i="8"/>
  <c r="I6" i="12"/>
  <c r="F6" i="8"/>
  <c r="E6" i="8"/>
  <c r="E6" i="12"/>
  <c r="D6" i="8"/>
  <c r="D6" i="12"/>
  <c r="C6" i="8"/>
  <c r="C6" i="12"/>
  <c r="B6" i="8"/>
  <c r="B6" i="12"/>
  <c r="T5" i="8"/>
  <c r="S5" i="8"/>
  <c r="R5" i="8"/>
  <c r="Q5" i="8"/>
  <c r="P5" i="8"/>
  <c r="M5" i="8"/>
  <c r="M5" i="12"/>
  <c r="L5" i="8"/>
  <c r="L5" i="12"/>
  <c r="K5" i="8"/>
  <c r="K5" i="12"/>
  <c r="J5" i="8"/>
  <c r="J5" i="12"/>
  <c r="I5" i="8"/>
  <c r="I5" i="12"/>
  <c r="F5" i="8"/>
  <c r="F5" i="12"/>
  <c r="E5" i="8"/>
  <c r="E5" i="12"/>
  <c r="D5" i="8"/>
  <c r="D5" i="12"/>
  <c r="C5" i="8"/>
  <c r="B5" i="8"/>
  <c r="B5" i="12"/>
  <c r="T4" i="8"/>
  <c r="S4" i="8"/>
  <c r="R4" i="8"/>
  <c r="Q4" i="8"/>
  <c r="P4" i="8"/>
  <c r="M4" i="8"/>
  <c r="M4" i="12"/>
  <c r="L4" i="8"/>
  <c r="L4" i="12"/>
  <c r="K4" i="8"/>
  <c r="K4" i="12"/>
  <c r="J4" i="8"/>
  <c r="J4" i="12"/>
  <c r="I4" i="8"/>
  <c r="I4" i="12"/>
  <c r="F4" i="8"/>
  <c r="F4" i="12"/>
  <c r="E4" i="8"/>
  <c r="E4" i="12"/>
  <c r="D4" i="8"/>
  <c r="D4" i="12"/>
  <c r="C4" i="8"/>
  <c r="C4" i="12"/>
  <c r="B4" i="8"/>
  <c r="B4" i="12"/>
  <c r="T55" i="7"/>
  <c r="S55" i="7"/>
  <c r="R55" i="7"/>
  <c r="Q55" i="7"/>
  <c r="P55" i="7"/>
  <c r="M55" i="7"/>
  <c r="L55" i="7"/>
  <c r="K55" i="7"/>
  <c r="J55" i="7"/>
  <c r="I55" i="7"/>
  <c r="F55" i="7"/>
  <c r="E55" i="7"/>
  <c r="D55" i="7"/>
  <c r="C55" i="7"/>
  <c r="B55" i="7"/>
  <c r="T54" i="7"/>
  <c r="S54" i="7"/>
  <c r="R54" i="7"/>
  <c r="Q54" i="7"/>
  <c r="P54" i="7"/>
  <c r="M54" i="7"/>
  <c r="L54" i="7"/>
  <c r="K54" i="7"/>
  <c r="J54" i="7"/>
  <c r="I54" i="7"/>
  <c r="F54" i="7"/>
  <c r="E54" i="7"/>
  <c r="D54" i="7"/>
  <c r="C54" i="7"/>
  <c r="G54" i="7"/>
  <c r="B54" i="7"/>
  <c r="T53" i="7"/>
  <c r="S53" i="7"/>
  <c r="R53" i="7"/>
  <c r="Q53" i="7"/>
  <c r="P53" i="7"/>
  <c r="M53" i="7"/>
  <c r="L53" i="7"/>
  <c r="K53" i="7"/>
  <c r="J53" i="7"/>
  <c r="N53" i="7"/>
  <c r="I53" i="7"/>
  <c r="F53" i="7"/>
  <c r="E53" i="7"/>
  <c r="D53" i="7"/>
  <c r="C53" i="7"/>
  <c r="B53" i="7"/>
  <c r="T52" i="7"/>
  <c r="S52" i="7"/>
  <c r="R52" i="7"/>
  <c r="Q52" i="7"/>
  <c r="P52" i="7"/>
  <c r="M52" i="7"/>
  <c r="L52" i="7"/>
  <c r="K52" i="7"/>
  <c r="J52" i="7"/>
  <c r="I52" i="7"/>
  <c r="F52" i="7"/>
  <c r="E52" i="7"/>
  <c r="D52" i="7"/>
  <c r="C52" i="7"/>
  <c r="G52" i="7"/>
  <c r="B52" i="7"/>
  <c r="T51" i="7"/>
  <c r="S51" i="7"/>
  <c r="R51" i="7"/>
  <c r="Q51" i="7"/>
  <c r="P51" i="7"/>
  <c r="M51" i="7"/>
  <c r="L51" i="7"/>
  <c r="K51" i="7"/>
  <c r="J51" i="7"/>
  <c r="N51" i="7"/>
  <c r="I51" i="7"/>
  <c r="F51" i="7"/>
  <c r="E51" i="7"/>
  <c r="D51" i="7"/>
  <c r="C51" i="7"/>
  <c r="B51" i="7"/>
  <c r="T50" i="7"/>
  <c r="S50" i="7"/>
  <c r="R50" i="7"/>
  <c r="Q50" i="7"/>
  <c r="P50" i="7"/>
  <c r="M50" i="7"/>
  <c r="L50" i="7"/>
  <c r="K50" i="7"/>
  <c r="J50" i="7"/>
  <c r="I50" i="7"/>
  <c r="F50" i="7"/>
  <c r="E50" i="7"/>
  <c r="D50" i="7"/>
  <c r="C50" i="7"/>
  <c r="G50" i="7"/>
  <c r="B50" i="7"/>
  <c r="T49" i="7"/>
  <c r="S49" i="7"/>
  <c r="R49" i="7"/>
  <c r="Q49" i="7"/>
  <c r="P49" i="7"/>
  <c r="M49" i="7"/>
  <c r="L49" i="7"/>
  <c r="K49" i="7"/>
  <c r="J49" i="7"/>
  <c r="I49" i="7"/>
  <c r="F49" i="7"/>
  <c r="E49" i="7"/>
  <c r="D49" i="7"/>
  <c r="C49" i="7"/>
  <c r="G49" i="7"/>
  <c r="B49" i="7"/>
  <c r="T48" i="7"/>
  <c r="S48" i="7"/>
  <c r="R48" i="7"/>
  <c r="Q48" i="7"/>
  <c r="P48" i="7"/>
  <c r="M48" i="7"/>
  <c r="L48" i="7"/>
  <c r="K48" i="7"/>
  <c r="J48" i="7"/>
  <c r="I48" i="7"/>
  <c r="F48" i="7"/>
  <c r="E48" i="7"/>
  <c r="D48" i="7"/>
  <c r="C48" i="7"/>
  <c r="B48" i="7"/>
  <c r="T47" i="7"/>
  <c r="S47" i="7"/>
  <c r="R47" i="7"/>
  <c r="Q47" i="7"/>
  <c r="P47" i="7"/>
  <c r="M47" i="7"/>
  <c r="L47" i="7"/>
  <c r="K47" i="7"/>
  <c r="J47" i="7"/>
  <c r="N47" i="7"/>
  <c r="I47" i="7"/>
  <c r="F47" i="7"/>
  <c r="E47" i="7"/>
  <c r="D47" i="7"/>
  <c r="C47" i="7"/>
  <c r="B47" i="7"/>
  <c r="T46" i="7"/>
  <c r="S46" i="7"/>
  <c r="R46" i="7"/>
  <c r="Q46" i="7"/>
  <c r="P46" i="7"/>
  <c r="M46" i="7"/>
  <c r="L46" i="7"/>
  <c r="K46" i="7"/>
  <c r="J46" i="7"/>
  <c r="I46" i="7"/>
  <c r="F46" i="7"/>
  <c r="E46" i="7"/>
  <c r="D46" i="7"/>
  <c r="C46" i="7"/>
  <c r="G46" i="7"/>
  <c r="B46" i="7"/>
  <c r="T45" i="7"/>
  <c r="S45" i="7"/>
  <c r="R45" i="7"/>
  <c r="Q45" i="7"/>
  <c r="P45" i="7"/>
  <c r="M45" i="7"/>
  <c r="L45" i="7"/>
  <c r="K45" i="7"/>
  <c r="J45" i="7"/>
  <c r="I45" i="7"/>
  <c r="F45" i="7"/>
  <c r="E45" i="7"/>
  <c r="D45" i="7"/>
  <c r="C45" i="7"/>
  <c r="B45" i="7"/>
  <c r="T44" i="7"/>
  <c r="S44" i="7"/>
  <c r="R44" i="7"/>
  <c r="Q44" i="7"/>
  <c r="P44" i="7"/>
  <c r="M44" i="7"/>
  <c r="L44" i="7"/>
  <c r="K44" i="7"/>
  <c r="J44" i="7"/>
  <c r="I44" i="7"/>
  <c r="F44" i="7"/>
  <c r="E44" i="7"/>
  <c r="D44" i="7"/>
  <c r="C44" i="7"/>
  <c r="G44" i="7"/>
  <c r="B44" i="7"/>
  <c r="T43" i="7"/>
  <c r="S43" i="7"/>
  <c r="R43" i="7"/>
  <c r="Q43" i="7"/>
  <c r="P43" i="7"/>
  <c r="M43" i="7"/>
  <c r="L43" i="7"/>
  <c r="K43" i="7"/>
  <c r="J43" i="7"/>
  <c r="I43" i="7"/>
  <c r="F43" i="7"/>
  <c r="E43" i="7"/>
  <c r="D43" i="7"/>
  <c r="C43" i="7"/>
  <c r="B43" i="7"/>
  <c r="T42" i="7"/>
  <c r="S42" i="7"/>
  <c r="R42" i="7"/>
  <c r="Q42" i="7"/>
  <c r="P42" i="7"/>
  <c r="M42" i="7"/>
  <c r="L42" i="7"/>
  <c r="K42" i="7"/>
  <c r="J42" i="7"/>
  <c r="I42" i="7"/>
  <c r="F42" i="7"/>
  <c r="E42" i="7"/>
  <c r="D42" i="7"/>
  <c r="C42" i="7"/>
  <c r="B42" i="7"/>
  <c r="T41" i="7"/>
  <c r="S41" i="7"/>
  <c r="R41" i="7"/>
  <c r="Q41" i="7"/>
  <c r="P41" i="7"/>
  <c r="M41" i="7"/>
  <c r="L41" i="7"/>
  <c r="K41" i="7"/>
  <c r="J41" i="7"/>
  <c r="N41" i="7"/>
  <c r="I41" i="7"/>
  <c r="F41" i="7"/>
  <c r="E41" i="7"/>
  <c r="D41" i="7"/>
  <c r="C41" i="7"/>
  <c r="B41" i="7"/>
  <c r="T40" i="7"/>
  <c r="S40" i="7"/>
  <c r="R40" i="7"/>
  <c r="Q40" i="7"/>
  <c r="P40" i="7"/>
  <c r="M40" i="7"/>
  <c r="L40" i="7"/>
  <c r="K40" i="7"/>
  <c r="J40" i="7"/>
  <c r="I40" i="7"/>
  <c r="F40" i="7"/>
  <c r="E40" i="7"/>
  <c r="D40" i="7"/>
  <c r="C40" i="7"/>
  <c r="B40" i="7"/>
  <c r="T39" i="7"/>
  <c r="S39" i="7"/>
  <c r="R39" i="7"/>
  <c r="Q39" i="7"/>
  <c r="P39" i="7"/>
  <c r="M39" i="7"/>
  <c r="L39" i="7"/>
  <c r="K39" i="7"/>
  <c r="J39" i="7"/>
  <c r="I39" i="7"/>
  <c r="F39" i="7"/>
  <c r="E39" i="7"/>
  <c r="D39" i="7"/>
  <c r="C39" i="7"/>
  <c r="B39" i="7"/>
  <c r="T38" i="7"/>
  <c r="S38" i="7"/>
  <c r="R38" i="7"/>
  <c r="Q38" i="7"/>
  <c r="P38" i="7"/>
  <c r="M38" i="7"/>
  <c r="L38" i="7"/>
  <c r="K38" i="7"/>
  <c r="J38" i="7"/>
  <c r="I38" i="7"/>
  <c r="F38" i="7"/>
  <c r="E38" i="7"/>
  <c r="D38" i="7"/>
  <c r="C38" i="7"/>
  <c r="B38" i="7"/>
  <c r="T37" i="7"/>
  <c r="S37" i="7"/>
  <c r="R37" i="7"/>
  <c r="Q37" i="7"/>
  <c r="P37" i="7"/>
  <c r="M37" i="7"/>
  <c r="L37" i="7"/>
  <c r="K37" i="7"/>
  <c r="J37" i="7"/>
  <c r="I37" i="7"/>
  <c r="F37" i="7"/>
  <c r="E37" i="7"/>
  <c r="D37" i="7"/>
  <c r="C37" i="7"/>
  <c r="G37" i="7"/>
  <c r="B37" i="7"/>
  <c r="T36" i="7"/>
  <c r="S36" i="7"/>
  <c r="R36" i="7"/>
  <c r="Q36" i="7"/>
  <c r="P36" i="7"/>
  <c r="M36" i="7"/>
  <c r="L36" i="7"/>
  <c r="K36" i="7"/>
  <c r="J36" i="7"/>
  <c r="I36" i="7"/>
  <c r="F36" i="7"/>
  <c r="E36" i="7"/>
  <c r="D36" i="7"/>
  <c r="C36" i="7"/>
  <c r="B36" i="7"/>
  <c r="T35" i="7"/>
  <c r="S35" i="7"/>
  <c r="R35" i="7"/>
  <c r="Q35" i="7"/>
  <c r="P35" i="7"/>
  <c r="M35" i="7"/>
  <c r="L35" i="7"/>
  <c r="K35" i="7"/>
  <c r="J35" i="7"/>
  <c r="N35" i="7"/>
  <c r="I35" i="7"/>
  <c r="F35" i="7"/>
  <c r="E35" i="7"/>
  <c r="D35" i="7"/>
  <c r="C35" i="7"/>
  <c r="B35" i="7"/>
  <c r="T34" i="7"/>
  <c r="S34" i="7"/>
  <c r="R34" i="7"/>
  <c r="Q34" i="7"/>
  <c r="P34" i="7"/>
  <c r="M34" i="7"/>
  <c r="L34" i="7"/>
  <c r="K34" i="7"/>
  <c r="J34" i="7"/>
  <c r="N34" i="7"/>
  <c r="I34" i="7"/>
  <c r="F34" i="7"/>
  <c r="E34" i="7"/>
  <c r="D34" i="7"/>
  <c r="C34" i="7"/>
  <c r="G34" i="7"/>
  <c r="B34" i="7"/>
  <c r="T33" i="7"/>
  <c r="S33" i="7"/>
  <c r="R33" i="7"/>
  <c r="Q33" i="7"/>
  <c r="P33" i="7"/>
  <c r="M33" i="7"/>
  <c r="L33" i="7"/>
  <c r="K33" i="7"/>
  <c r="J33" i="7"/>
  <c r="I33" i="7"/>
  <c r="F33" i="7"/>
  <c r="E33" i="7"/>
  <c r="D33" i="7"/>
  <c r="C33" i="7"/>
  <c r="G33" i="7"/>
  <c r="B33" i="7"/>
  <c r="T32" i="7"/>
  <c r="S32" i="7"/>
  <c r="R32" i="7"/>
  <c r="Q32" i="7"/>
  <c r="P32" i="7"/>
  <c r="M32" i="7"/>
  <c r="L32" i="7"/>
  <c r="K32" i="7"/>
  <c r="J32" i="7"/>
  <c r="I32" i="7"/>
  <c r="F32" i="7"/>
  <c r="E32" i="7"/>
  <c r="D32" i="7"/>
  <c r="C32" i="7"/>
  <c r="G32" i="7"/>
  <c r="B32" i="7"/>
  <c r="T31" i="7"/>
  <c r="S31" i="7"/>
  <c r="R31" i="7"/>
  <c r="Q31" i="7"/>
  <c r="P31" i="7"/>
  <c r="M31" i="7"/>
  <c r="L31" i="7"/>
  <c r="K31" i="7"/>
  <c r="J31" i="7"/>
  <c r="N31" i="7"/>
  <c r="I31" i="7"/>
  <c r="F31" i="7"/>
  <c r="E31" i="7"/>
  <c r="D31" i="7"/>
  <c r="C31" i="7"/>
  <c r="B31" i="7"/>
  <c r="T30" i="7"/>
  <c r="S30" i="7"/>
  <c r="R30" i="7"/>
  <c r="Q30" i="7"/>
  <c r="P30" i="7"/>
  <c r="M30" i="7"/>
  <c r="L30" i="7"/>
  <c r="K30" i="7"/>
  <c r="J30" i="7"/>
  <c r="N30" i="7"/>
  <c r="I30" i="7"/>
  <c r="F30" i="7"/>
  <c r="E30" i="7"/>
  <c r="D30" i="7"/>
  <c r="C30" i="7"/>
  <c r="G30" i="7"/>
  <c r="B30" i="7"/>
  <c r="T29" i="7"/>
  <c r="S29" i="7"/>
  <c r="R29" i="7"/>
  <c r="Q29" i="7"/>
  <c r="P29" i="7"/>
  <c r="M29" i="7"/>
  <c r="L29" i="7"/>
  <c r="K29" i="7"/>
  <c r="J29" i="7"/>
  <c r="I29" i="7"/>
  <c r="F29" i="7"/>
  <c r="E29" i="7"/>
  <c r="D29" i="7"/>
  <c r="C29" i="7"/>
  <c r="G29" i="7"/>
  <c r="B29" i="7"/>
  <c r="T28" i="7"/>
  <c r="S28" i="7"/>
  <c r="R28" i="7"/>
  <c r="Q28" i="7"/>
  <c r="P28" i="7"/>
  <c r="M28" i="7"/>
  <c r="L28" i="7"/>
  <c r="K28" i="7"/>
  <c r="J28" i="7"/>
  <c r="N28" i="7"/>
  <c r="I28" i="7"/>
  <c r="F28" i="7"/>
  <c r="E28" i="7"/>
  <c r="D28" i="7"/>
  <c r="C28" i="7"/>
  <c r="B28" i="7"/>
  <c r="T27" i="7"/>
  <c r="S27" i="7"/>
  <c r="R27" i="7"/>
  <c r="Q27" i="7"/>
  <c r="P27" i="7"/>
  <c r="M27" i="7"/>
  <c r="L27" i="7"/>
  <c r="K27" i="7"/>
  <c r="J27" i="7"/>
  <c r="N27" i="7"/>
  <c r="I27" i="7"/>
  <c r="F27" i="7"/>
  <c r="E27" i="7"/>
  <c r="D27" i="7"/>
  <c r="C27" i="7"/>
  <c r="B27" i="7"/>
  <c r="T26" i="7"/>
  <c r="S26" i="7"/>
  <c r="R26" i="7"/>
  <c r="Q26" i="7"/>
  <c r="P26" i="7"/>
  <c r="M26" i="7"/>
  <c r="L26" i="7"/>
  <c r="K26" i="7"/>
  <c r="J26" i="7"/>
  <c r="I26" i="7"/>
  <c r="F26" i="7"/>
  <c r="E26" i="7"/>
  <c r="D26" i="7"/>
  <c r="C26" i="7"/>
  <c r="B26" i="7"/>
  <c r="T25" i="7"/>
  <c r="S25" i="7"/>
  <c r="R25" i="7"/>
  <c r="Q25" i="7"/>
  <c r="P25" i="7"/>
  <c r="M25" i="7"/>
  <c r="L25" i="7"/>
  <c r="K25" i="7"/>
  <c r="J25" i="7"/>
  <c r="I25" i="7"/>
  <c r="F25" i="7"/>
  <c r="E25" i="7"/>
  <c r="D25" i="7"/>
  <c r="C25" i="7"/>
  <c r="G25" i="7"/>
  <c r="B25" i="7"/>
  <c r="T24" i="7"/>
  <c r="S24" i="7"/>
  <c r="R24" i="7"/>
  <c r="Q24" i="7"/>
  <c r="P24" i="7"/>
  <c r="M24" i="7"/>
  <c r="L24" i="7"/>
  <c r="K24" i="7"/>
  <c r="J24" i="7"/>
  <c r="I24" i="7"/>
  <c r="F24" i="7"/>
  <c r="E24" i="7"/>
  <c r="D24" i="7"/>
  <c r="C24" i="7"/>
  <c r="B24" i="7"/>
  <c r="T23" i="7"/>
  <c r="S23" i="7"/>
  <c r="R23" i="7"/>
  <c r="Q23" i="7"/>
  <c r="P23" i="7"/>
  <c r="M23" i="7"/>
  <c r="L23" i="7"/>
  <c r="K23" i="7"/>
  <c r="J23" i="7"/>
  <c r="N23" i="7"/>
  <c r="I23" i="7"/>
  <c r="F23" i="7"/>
  <c r="E23" i="7"/>
  <c r="D23" i="7"/>
  <c r="C23" i="7"/>
  <c r="B23" i="7"/>
  <c r="T22" i="7"/>
  <c r="S22" i="7"/>
  <c r="R22" i="7"/>
  <c r="Q22" i="7"/>
  <c r="P22" i="7"/>
  <c r="M22" i="7"/>
  <c r="L22" i="7"/>
  <c r="K22" i="7"/>
  <c r="J22" i="7"/>
  <c r="N22" i="7"/>
  <c r="I22" i="7"/>
  <c r="F22" i="7"/>
  <c r="E22" i="7"/>
  <c r="D22" i="7"/>
  <c r="C22" i="7"/>
  <c r="B22" i="7"/>
  <c r="T21" i="7"/>
  <c r="S21" i="7"/>
  <c r="R21" i="7"/>
  <c r="Q21" i="7"/>
  <c r="P21" i="7"/>
  <c r="M21" i="7"/>
  <c r="L21" i="7"/>
  <c r="K21" i="7"/>
  <c r="J21" i="7"/>
  <c r="N21" i="7"/>
  <c r="I21" i="7"/>
  <c r="F21" i="7"/>
  <c r="E21" i="7"/>
  <c r="D21" i="7"/>
  <c r="C21" i="7"/>
  <c r="G21" i="7"/>
  <c r="B21" i="7"/>
  <c r="T20" i="7"/>
  <c r="S20" i="7"/>
  <c r="R20" i="7"/>
  <c r="Q20" i="7"/>
  <c r="P20" i="7"/>
  <c r="M20" i="7"/>
  <c r="L20" i="7"/>
  <c r="K20" i="7"/>
  <c r="J20" i="7"/>
  <c r="N20" i="7"/>
  <c r="I20" i="7"/>
  <c r="F20" i="7"/>
  <c r="E20" i="7"/>
  <c r="D20" i="7"/>
  <c r="C20" i="7"/>
  <c r="G20" i="7"/>
  <c r="B20" i="7"/>
  <c r="T19" i="7"/>
  <c r="S19" i="7"/>
  <c r="R19" i="7"/>
  <c r="Q19" i="7"/>
  <c r="P19" i="7"/>
  <c r="M19" i="7"/>
  <c r="L19" i="7"/>
  <c r="K19" i="7"/>
  <c r="J19" i="7"/>
  <c r="I19" i="7"/>
  <c r="F19" i="7"/>
  <c r="E19" i="7"/>
  <c r="D19" i="7"/>
  <c r="C19" i="7"/>
  <c r="G19" i="7"/>
  <c r="B19" i="7"/>
  <c r="T18" i="7"/>
  <c r="S18" i="7"/>
  <c r="R18" i="7"/>
  <c r="Q18" i="7"/>
  <c r="P18" i="7"/>
  <c r="M18" i="7"/>
  <c r="L18" i="7"/>
  <c r="K18" i="7"/>
  <c r="J18" i="7"/>
  <c r="I18" i="7"/>
  <c r="F18" i="7"/>
  <c r="E18" i="7"/>
  <c r="D18" i="7"/>
  <c r="C18" i="7"/>
  <c r="B18" i="7"/>
  <c r="T17" i="7"/>
  <c r="S17" i="7"/>
  <c r="R17" i="7"/>
  <c r="Q17" i="7"/>
  <c r="P17" i="7"/>
  <c r="M17" i="7"/>
  <c r="L17" i="7"/>
  <c r="K17" i="7"/>
  <c r="J17" i="7"/>
  <c r="N17" i="7"/>
  <c r="I17" i="7"/>
  <c r="F17" i="7"/>
  <c r="E17" i="7"/>
  <c r="D17" i="7"/>
  <c r="C17" i="7"/>
  <c r="G17" i="7"/>
  <c r="B17" i="7"/>
  <c r="P16" i="7"/>
  <c r="I16" i="7"/>
  <c r="B16" i="7"/>
  <c r="T15" i="7"/>
  <c r="S15" i="7"/>
  <c r="R15" i="7"/>
  <c r="Q15" i="7"/>
  <c r="P15" i="7"/>
  <c r="M15" i="7"/>
  <c r="L15" i="7"/>
  <c r="K15" i="7"/>
  <c r="J15" i="7"/>
  <c r="I15" i="7"/>
  <c r="F15" i="7"/>
  <c r="E15" i="7"/>
  <c r="D15" i="7"/>
  <c r="C15" i="7"/>
  <c r="G15" i="7"/>
  <c r="B15" i="7"/>
  <c r="T14" i="7"/>
  <c r="S14" i="7"/>
  <c r="R14" i="7"/>
  <c r="Q14" i="7"/>
  <c r="P14" i="7"/>
  <c r="M14" i="7"/>
  <c r="L14" i="7"/>
  <c r="K14" i="7"/>
  <c r="J14" i="7"/>
  <c r="N14" i="7"/>
  <c r="I14" i="7"/>
  <c r="F14" i="7"/>
  <c r="E14" i="7"/>
  <c r="D14" i="7"/>
  <c r="C14" i="7"/>
  <c r="B14" i="7"/>
  <c r="P13" i="7"/>
  <c r="I13" i="7"/>
  <c r="B13" i="7"/>
  <c r="T12" i="7"/>
  <c r="S12" i="7"/>
  <c r="R12" i="7"/>
  <c r="Q12" i="7"/>
  <c r="P12" i="7"/>
  <c r="M12" i="7"/>
  <c r="L12" i="7"/>
  <c r="K12" i="7"/>
  <c r="J12" i="7"/>
  <c r="I12" i="7"/>
  <c r="F12" i="7"/>
  <c r="E12" i="7"/>
  <c r="D12" i="7"/>
  <c r="C12" i="7"/>
  <c r="B12" i="7"/>
  <c r="T11" i="7"/>
  <c r="S11" i="7"/>
  <c r="R11" i="7"/>
  <c r="Q11" i="7"/>
  <c r="P11" i="7"/>
  <c r="M11" i="7"/>
  <c r="L11" i="7"/>
  <c r="K11" i="7"/>
  <c r="J11" i="7"/>
  <c r="I11" i="7"/>
  <c r="F11" i="7"/>
  <c r="E11" i="7"/>
  <c r="D11" i="7"/>
  <c r="C11" i="7"/>
  <c r="B11" i="7"/>
  <c r="T10" i="7"/>
  <c r="S10" i="7"/>
  <c r="R10" i="7"/>
  <c r="Q10" i="7"/>
  <c r="P10" i="7"/>
  <c r="M10" i="7"/>
  <c r="L10" i="7"/>
  <c r="K10" i="7"/>
  <c r="J10" i="7"/>
  <c r="N10" i="7"/>
  <c r="I10" i="7"/>
  <c r="F10" i="7"/>
  <c r="E10" i="7"/>
  <c r="D10" i="7"/>
  <c r="C10" i="7"/>
  <c r="G10" i="7"/>
  <c r="B10" i="7"/>
  <c r="T9" i="7"/>
  <c r="S9" i="7"/>
  <c r="R9" i="7"/>
  <c r="Q9" i="7"/>
  <c r="P9" i="7"/>
  <c r="M9" i="7"/>
  <c r="L9" i="7"/>
  <c r="K9" i="7"/>
  <c r="J9" i="7"/>
  <c r="N9" i="7"/>
  <c r="I9" i="7"/>
  <c r="F9" i="7"/>
  <c r="E9" i="7"/>
  <c r="D9" i="7"/>
  <c r="C9" i="7"/>
  <c r="G9" i="7"/>
  <c r="B9" i="7"/>
  <c r="T8" i="7"/>
  <c r="S8" i="7"/>
  <c r="R8" i="7"/>
  <c r="Q8" i="7"/>
  <c r="P8" i="7"/>
  <c r="M8" i="7"/>
  <c r="L8" i="7"/>
  <c r="K8" i="7"/>
  <c r="J8" i="7"/>
  <c r="I8" i="7"/>
  <c r="F8" i="7"/>
  <c r="E8" i="7"/>
  <c r="D8" i="7"/>
  <c r="C8" i="7"/>
  <c r="B8" i="7"/>
  <c r="T7" i="7"/>
  <c r="S7" i="7"/>
  <c r="R7" i="7"/>
  <c r="Q7" i="7"/>
  <c r="P7" i="7"/>
  <c r="M7" i="7"/>
  <c r="L7" i="7"/>
  <c r="K7" i="7"/>
  <c r="J7" i="7"/>
  <c r="N7" i="7"/>
  <c r="I7" i="7"/>
  <c r="F7" i="7"/>
  <c r="E7" i="7"/>
  <c r="D7" i="7"/>
  <c r="C7" i="7"/>
  <c r="G7" i="7"/>
  <c r="B7" i="7"/>
  <c r="T6" i="7"/>
  <c r="S6" i="7"/>
  <c r="R6" i="7"/>
  <c r="Q6" i="7"/>
  <c r="P6" i="7"/>
  <c r="M6" i="7"/>
  <c r="L6" i="7"/>
  <c r="K6" i="7"/>
  <c r="J6" i="7"/>
  <c r="N6" i="7"/>
  <c r="I6" i="7"/>
  <c r="F6" i="7"/>
  <c r="E6" i="7"/>
  <c r="D6" i="7"/>
  <c r="C6" i="7"/>
  <c r="B6" i="7"/>
  <c r="T5" i="7"/>
  <c r="S5" i="7"/>
  <c r="R5" i="7"/>
  <c r="Q5" i="7"/>
  <c r="P5" i="7"/>
  <c r="M5" i="7"/>
  <c r="L5" i="7"/>
  <c r="K5" i="7"/>
  <c r="J5" i="7"/>
  <c r="N5" i="7"/>
  <c r="I5" i="7"/>
  <c r="F5" i="7"/>
  <c r="E5" i="7"/>
  <c r="D5" i="7"/>
  <c r="C5" i="7"/>
  <c r="G5" i="7"/>
  <c r="B5" i="7"/>
  <c r="T4" i="7"/>
  <c r="S4" i="7"/>
  <c r="R4" i="7"/>
  <c r="Q4" i="7"/>
  <c r="P4" i="7"/>
  <c r="M4" i="7"/>
  <c r="L4" i="7"/>
  <c r="K4" i="7"/>
  <c r="J4" i="7"/>
  <c r="N4" i="7"/>
  <c r="I4" i="7"/>
  <c r="F4" i="7"/>
  <c r="E4" i="7"/>
  <c r="D4" i="7"/>
  <c r="C4" i="7"/>
  <c r="G4" i="7"/>
  <c r="B4" i="7"/>
  <c r="G55" i="8"/>
  <c r="G53" i="8"/>
  <c r="G51" i="8"/>
  <c r="G47" i="8"/>
  <c r="G46" i="8"/>
  <c r="G45" i="8"/>
  <c r="G44" i="8"/>
  <c r="G43" i="8"/>
  <c r="G42" i="8"/>
  <c r="G39" i="8"/>
  <c r="N29" i="8"/>
  <c r="N21" i="8"/>
  <c r="G11" i="8"/>
  <c r="N39" i="7"/>
  <c r="T55" i="2"/>
  <c r="S55" i="2"/>
  <c r="R55" i="2"/>
  <c r="Q55" i="2"/>
  <c r="P55" i="2"/>
  <c r="Z55" i="2"/>
  <c r="M55" i="2"/>
  <c r="L55" i="2"/>
  <c r="K55" i="2"/>
  <c r="J55" i="2"/>
  <c r="I55" i="2"/>
  <c r="F55" i="2"/>
  <c r="E55" i="2"/>
  <c r="D55" i="2"/>
  <c r="C55" i="2"/>
  <c r="G55" i="2"/>
  <c r="V55" i="2"/>
  <c r="B55" i="2"/>
  <c r="AG55" i="2"/>
  <c r="T54" i="2"/>
  <c r="S54" i="2"/>
  <c r="R54" i="2"/>
  <c r="Q54" i="2"/>
  <c r="P54" i="2"/>
  <c r="Z54" i="2"/>
  <c r="M54" i="2"/>
  <c r="L54" i="2"/>
  <c r="K54" i="2"/>
  <c r="J54" i="2"/>
  <c r="N54" i="2"/>
  <c r="W54" i="2"/>
  <c r="I54" i="2"/>
  <c r="F54" i="2"/>
  <c r="E54" i="2"/>
  <c r="D54" i="2"/>
  <c r="C54" i="2"/>
  <c r="G54" i="2"/>
  <c r="V54" i="2"/>
  <c r="B54" i="2"/>
  <c r="T53" i="2"/>
  <c r="S53" i="2"/>
  <c r="R53" i="2"/>
  <c r="Q53" i="2"/>
  <c r="P53" i="2"/>
  <c r="Z53" i="2"/>
  <c r="M53" i="2"/>
  <c r="L53" i="2"/>
  <c r="K53" i="2"/>
  <c r="J53" i="2"/>
  <c r="N53" i="2"/>
  <c r="W53" i="2"/>
  <c r="I53" i="2"/>
  <c r="F53" i="2"/>
  <c r="E53" i="2"/>
  <c r="D53" i="2"/>
  <c r="C53" i="2"/>
  <c r="G53" i="2"/>
  <c r="V53" i="2"/>
  <c r="B53" i="2"/>
  <c r="T52" i="2"/>
  <c r="S52" i="2"/>
  <c r="R52" i="2"/>
  <c r="Q52" i="2"/>
  <c r="P52" i="2"/>
  <c r="Z52" i="2"/>
  <c r="M52" i="2"/>
  <c r="L52" i="2"/>
  <c r="K52" i="2"/>
  <c r="J52" i="2"/>
  <c r="N52" i="2"/>
  <c r="W52" i="2"/>
  <c r="I52" i="2"/>
  <c r="F52" i="2"/>
  <c r="E52" i="2"/>
  <c r="D52" i="2"/>
  <c r="C52" i="2"/>
  <c r="G52" i="2"/>
  <c r="V52" i="2"/>
  <c r="B52" i="2"/>
  <c r="T51" i="2"/>
  <c r="S51" i="2"/>
  <c r="R51" i="2"/>
  <c r="Q51" i="2"/>
  <c r="P51" i="2"/>
  <c r="Z51" i="2"/>
  <c r="M51" i="2"/>
  <c r="L51" i="2"/>
  <c r="K51" i="2"/>
  <c r="J51" i="2"/>
  <c r="I51" i="2"/>
  <c r="F51" i="2"/>
  <c r="E51" i="2"/>
  <c r="D51" i="2"/>
  <c r="C51" i="2"/>
  <c r="B51" i="2"/>
  <c r="T50" i="2"/>
  <c r="S50" i="2"/>
  <c r="R50" i="2"/>
  <c r="Q50" i="2"/>
  <c r="P50" i="2"/>
  <c r="Z50" i="2"/>
  <c r="M50" i="2"/>
  <c r="L50" i="2"/>
  <c r="K50" i="2"/>
  <c r="J50" i="2"/>
  <c r="N50" i="2"/>
  <c r="W50" i="2"/>
  <c r="I50" i="2"/>
  <c r="F50" i="2"/>
  <c r="E50" i="2"/>
  <c r="D50" i="2"/>
  <c r="C50" i="2"/>
  <c r="B50" i="2"/>
  <c r="AG50" i="2"/>
  <c r="T49" i="2"/>
  <c r="S49" i="2"/>
  <c r="R49" i="2"/>
  <c r="Q49" i="2"/>
  <c r="P49" i="2"/>
  <c r="Z49" i="2"/>
  <c r="M49" i="2"/>
  <c r="L49" i="2"/>
  <c r="K49" i="2"/>
  <c r="J49" i="2"/>
  <c r="N49" i="2"/>
  <c r="W49" i="2"/>
  <c r="I49" i="2"/>
  <c r="F49" i="2"/>
  <c r="E49" i="2"/>
  <c r="D49" i="2"/>
  <c r="C49" i="2"/>
  <c r="G49" i="2"/>
  <c r="V49" i="2"/>
  <c r="B49" i="2"/>
  <c r="T48" i="2"/>
  <c r="S48" i="2"/>
  <c r="R48" i="2"/>
  <c r="Q48" i="2"/>
  <c r="P48" i="2"/>
  <c r="Z48" i="2"/>
  <c r="M48" i="2"/>
  <c r="L48" i="2"/>
  <c r="K48" i="2"/>
  <c r="J48" i="2"/>
  <c r="N48" i="2"/>
  <c r="W48" i="2"/>
  <c r="I48" i="2"/>
  <c r="F48" i="2"/>
  <c r="E48" i="2"/>
  <c r="D48" i="2"/>
  <c r="C48" i="2"/>
  <c r="G48" i="2"/>
  <c r="V48" i="2"/>
  <c r="B48" i="2"/>
  <c r="T47" i="2"/>
  <c r="S47" i="2"/>
  <c r="R47" i="2"/>
  <c r="Q47" i="2"/>
  <c r="P47" i="2"/>
  <c r="Z47" i="2"/>
  <c r="M47" i="2"/>
  <c r="L47" i="2"/>
  <c r="K47" i="2"/>
  <c r="J47" i="2"/>
  <c r="N47" i="2"/>
  <c r="W47" i="2"/>
  <c r="I47" i="2"/>
  <c r="F47" i="2"/>
  <c r="E47" i="2"/>
  <c r="D47" i="2"/>
  <c r="C47" i="2"/>
  <c r="B47" i="2"/>
  <c r="T46" i="2"/>
  <c r="S46" i="2"/>
  <c r="R46" i="2"/>
  <c r="Q46" i="2"/>
  <c r="P46" i="2"/>
  <c r="Z46" i="2"/>
  <c r="M46" i="2"/>
  <c r="L46" i="2"/>
  <c r="K46" i="2"/>
  <c r="J46" i="2"/>
  <c r="N46" i="2"/>
  <c r="W46" i="2"/>
  <c r="I46" i="2"/>
  <c r="F46" i="2"/>
  <c r="E46" i="2"/>
  <c r="D46" i="2"/>
  <c r="C46" i="2"/>
  <c r="G46" i="2"/>
  <c r="V46" i="2"/>
  <c r="B46" i="2"/>
  <c r="T45" i="2"/>
  <c r="S45" i="2"/>
  <c r="R45" i="2"/>
  <c r="Q45" i="2"/>
  <c r="P45" i="2"/>
  <c r="Z45" i="2"/>
  <c r="M45" i="2"/>
  <c r="L45" i="2"/>
  <c r="K45" i="2"/>
  <c r="J45" i="2"/>
  <c r="N45" i="2"/>
  <c r="W45" i="2"/>
  <c r="I45" i="2"/>
  <c r="F45" i="2"/>
  <c r="E45" i="2"/>
  <c r="D45" i="2"/>
  <c r="C45" i="2"/>
  <c r="G45" i="2"/>
  <c r="V45" i="2"/>
  <c r="B45" i="2"/>
  <c r="T44" i="2"/>
  <c r="S44" i="2"/>
  <c r="R44" i="2"/>
  <c r="Q44" i="2"/>
  <c r="P44" i="2"/>
  <c r="Z44" i="2"/>
  <c r="M44" i="2"/>
  <c r="L44" i="2"/>
  <c r="K44" i="2"/>
  <c r="J44" i="2"/>
  <c r="N44" i="2"/>
  <c r="W44" i="2"/>
  <c r="I44" i="2"/>
  <c r="F44" i="2"/>
  <c r="E44" i="2"/>
  <c r="D44" i="2"/>
  <c r="C44" i="2"/>
  <c r="B44" i="2"/>
  <c r="T43" i="2"/>
  <c r="S43" i="2"/>
  <c r="R43" i="2"/>
  <c r="Q43" i="2"/>
  <c r="P43" i="2"/>
  <c r="Z43" i="2"/>
  <c r="M43" i="2"/>
  <c r="L43" i="2"/>
  <c r="K43" i="2"/>
  <c r="J43" i="2"/>
  <c r="I43" i="2"/>
  <c r="F43" i="2"/>
  <c r="E43" i="2"/>
  <c r="D43" i="2"/>
  <c r="C43" i="2"/>
  <c r="B43" i="2"/>
  <c r="T42" i="2"/>
  <c r="S42" i="2"/>
  <c r="R42" i="2"/>
  <c r="Q42" i="2"/>
  <c r="P42" i="2"/>
  <c r="Z42" i="2"/>
  <c r="M42" i="2"/>
  <c r="L42" i="2"/>
  <c r="K42" i="2"/>
  <c r="J42" i="2"/>
  <c r="N42" i="2"/>
  <c r="W42" i="2"/>
  <c r="I42" i="2"/>
  <c r="F42" i="2"/>
  <c r="E42" i="2"/>
  <c r="D42" i="2"/>
  <c r="C42" i="2"/>
  <c r="G42" i="2"/>
  <c r="V42" i="2"/>
  <c r="B42" i="2"/>
  <c r="T41" i="2"/>
  <c r="S41" i="2"/>
  <c r="R41" i="2"/>
  <c r="Q41" i="2"/>
  <c r="P41" i="2"/>
  <c r="Z41" i="2"/>
  <c r="M41" i="2"/>
  <c r="L41" i="2"/>
  <c r="K41" i="2"/>
  <c r="J41" i="2"/>
  <c r="I41" i="2"/>
  <c r="F41" i="2"/>
  <c r="E41" i="2"/>
  <c r="D41" i="2"/>
  <c r="C41" i="2"/>
  <c r="G41" i="2"/>
  <c r="V41" i="2"/>
  <c r="B41" i="2"/>
  <c r="AG41" i="2"/>
  <c r="T40" i="2"/>
  <c r="S40" i="2"/>
  <c r="R40" i="2"/>
  <c r="Q40" i="2"/>
  <c r="P40" i="2"/>
  <c r="Z40" i="2"/>
  <c r="M40" i="2"/>
  <c r="L40" i="2"/>
  <c r="K40" i="2"/>
  <c r="J40" i="2"/>
  <c r="N40" i="2"/>
  <c r="W40" i="2"/>
  <c r="I40" i="2"/>
  <c r="F40" i="2"/>
  <c r="E40" i="2"/>
  <c r="D40" i="2"/>
  <c r="C40" i="2"/>
  <c r="B40" i="2"/>
  <c r="T39" i="2"/>
  <c r="S39" i="2"/>
  <c r="R39" i="2"/>
  <c r="Q39" i="2"/>
  <c r="P39" i="2"/>
  <c r="Z39" i="2"/>
  <c r="M39" i="2"/>
  <c r="L39" i="2"/>
  <c r="K39" i="2"/>
  <c r="J39" i="2"/>
  <c r="N39" i="2"/>
  <c r="W39" i="2"/>
  <c r="I39" i="2"/>
  <c r="F39" i="2"/>
  <c r="E39" i="2"/>
  <c r="D39" i="2"/>
  <c r="C39" i="2"/>
  <c r="B39" i="2"/>
  <c r="T38" i="2"/>
  <c r="S38" i="2"/>
  <c r="R38" i="2"/>
  <c r="Q38" i="2"/>
  <c r="P38" i="2"/>
  <c r="Z38" i="2"/>
  <c r="M38" i="2"/>
  <c r="L38" i="2"/>
  <c r="K38" i="2"/>
  <c r="J38" i="2"/>
  <c r="N38" i="2"/>
  <c r="W38" i="2"/>
  <c r="I38" i="2"/>
  <c r="F38" i="2"/>
  <c r="E38" i="2"/>
  <c r="D38" i="2"/>
  <c r="C38" i="2"/>
  <c r="B38" i="2"/>
  <c r="T37" i="2"/>
  <c r="S37" i="2"/>
  <c r="R37" i="2"/>
  <c r="Q37" i="2"/>
  <c r="P37" i="2"/>
  <c r="Z37" i="2"/>
  <c r="M37" i="2"/>
  <c r="L37" i="2"/>
  <c r="K37" i="2"/>
  <c r="J37" i="2"/>
  <c r="N37" i="2"/>
  <c r="W37" i="2"/>
  <c r="I37" i="2"/>
  <c r="F37" i="2"/>
  <c r="E37" i="2"/>
  <c r="D37" i="2"/>
  <c r="C37" i="2"/>
  <c r="G37" i="2"/>
  <c r="V37" i="2"/>
  <c r="B37" i="2"/>
  <c r="AG37" i="2"/>
  <c r="T36" i="2"/>
  <c r="S36" i="2"/>
  <c r="R36" i="2"/>
  <c r="Q36" i="2"/>
  <c r="P36" i="2"/>
  <c r="Z36" i="2"/>
  <c r="M36" i="2"/>
  <c r="L36" i="2"/>
  <c r="K36" i="2"/>
  <c r="J36" i="2"/>
  <c r="I36" i="2"/>
  <c r="F36" i="2"/>
  <c r="E36" i="2"/>
  <c r="D36" i="2"/>
  <c r="C36" i="2"/>
  <c r="G36" i="2"/>
  <c r="V36" i="2"/>
  <c r="B36" i="2"/>
  <c r="AG36" i="2"/>
  <c r="T35" i="2"/>
  <c r="S35" i="2"/>
  <c r="R35" i="2"/>
  <c r="Q35" i="2"/>
  <c r="P35" i="2"/>
  <c r="Z35" i="2"/>
  <c r="M35" i="2"/>
  <c r="L35" i="2"/>
  <c r="K35" i="2"/>
  <c r="J35" i="2"/>
  <c r="I35" i="2"/>
  <c r="F35" i="2"/>
  <c r="E35" i="2"/>
  <c r="D35" i="2"/>
  <c r="C35" i="2"/>
  <c r="G35" i="2"/>
  <c r="V35" i="2"/>
  <c r="B35" i="2"/>
  <c r="AG35" i="2"/>
  <c r="T34" i="2"/>
  <c r="S34" i="2"/>
  <c r="R34" i="2"/>
  <c r="Q34" i="2"/>
  <c r="P34" i="2"/>
  <c r="Z34" i="2"/>
  <c r="M34" i="2"/>
  <c r="L34" i="2"/>
  <c r="K34" i="2"/>
  <c r="J34" i="2"/>
  <c r="I34" i="2"/>
  <c r="F34" i="2"/>
  <c r="E34" i="2"/>
  <c r="D34" i="2"/>
  <c r="C34" i="2"/>
  <c r="B34" i="2"/>
  <c r="T33" i="2"/>
  <c r="S33" i="2"/>
  <c r="R33" i="2"/>
  <c r="Q33" i="2"/>
  <c r="P33" i="2"/>
  <c r="Z33" i="2"/>
  <c r="M33" i="2"/>
  <c r="L33" i="2"/>
  <c r="K33" i="2"/>
  <c r="J33" i="2"/>
  <c r="N33" i="2"/>
  <c r="W33" i="2"/>
  <c r="I33" i="2"/>
  <c r="F33" i="2"/>
  <c r="E33" i="2"/>
  <c r="D33" i="2"/>
  <c r="C33" i="2"/>
  <c r="G33" i="2"/>
  <c r="V33" i="2"/>
  <c r="B33" i="2"/>
  <c r="T32" i="2"/>
  <c r="S32" i="2"/>
  <c r="R32" i="2"/>
  <c r="Q32" i="2"/>
  <c r="P32" i="2"/>
  <c r="Z32" i="2"/>
  <c r="M32" i="2"/>
  <c r="L32" i="2"/>
  <c r="K32" i="2"/>
  <c r="J32" i="2"/>
  <c r="N32" i="2"/>
  <c r="W32" i="2"/>
  <c r="I32" i="2"/>
  <c r="F32" i="2"/>
  <c r="E32" i="2"/>
  <c r="D32" i="2"/>
  <c r="C32" i="2"/>
  <c r="G32" i="2"/>
  <c r="V32" i="2"/>
  <c r="B32" i="2"/>
  <c r="AG32" i="2"/>
  <c r="T31" i="2"/>
  <c r="S31" i="2"/>
  <c r="R31" i="2"/>
  <c r="Q31" i="2"/>
  <c r="P31" i="2"/>
  <c r="Z31" i="2"/>
  <c r="M31" i="2"/>
  <c r="L31" i="2"/>
  <c r="K31" i="2"/>
  <c r="J31" i="2"/>
  <c r="N31" i="2"/>
  <c r="W31" i="2"/>
  <c r="I31" i="2"/>
  <c r="F31" i="2"/>
  <c r="E31" i="2"/>
  <c r="D31" i="2"/>
  <c r="C31" i="2"/>
  <c r="G31" i="2"/>
  <c r="V31" i="2"/>
  <c r="B31" i="2"/>
  <c r="T30" i="2"/>
  <c r="S30" i="2"/>
  <c r="R30" i="2"/>
  <c r="Q30" i="2"/>
  <c r="P30" i="2"/>
  <c r="Z30" i="2"/>
  <c r="M30" i="2"/>
  <c r="L30" i="2"/>
  <c r="K30" i="2"/>
  <c r="J30" i="2"/>
  <c r="N30" i="2"/>
  <c r="W30" i="2"/>
  <c r="I30" i="2"/>
  <c r="F30" i="2"/>
  <c r="E30" i="2"/>
  <c r="D30" i="2"/>
  <c r="C30" i="2"/>
  <c r="B30" i="2"/>
  <c r="T29" i="2"/>
  <c r="S29" i="2"/>
  <c r="R29" i="2"/>
  <c r="Q29" i="2"/>
  <c r="P29" i="2"/>
  <c r="Z29" i="2"/>
  <c r="M29" i="2"/>
  <c r="L29" i="2"/>
  <c r="K29" i="2"/>
  <c r="J29" i="2"/>
  <c r="N29" i="2"/>
  <c r="W29" i="2"/>
  <c r="I29" i="2"/>
  <c r="F29" i="2"/>
  <c r="E29" i="2"/>
  <c r="D29" i="2"/>
  <c r="C29" i="2"/>
  <c r="G29" i="2"/>
  <c r="V29" i="2"/>
  <c r="B29" i="2"/>
  <c r="AG29" i="2"/>
  <c r="T28" i="2"/>
  <c r="S28" i="2"/>
  <c r="R28" i="2"/>
  <c r="Q28" i="2"/>
  <c r="P28" i="2"/>
  <c r="Z28" i="2"/>
  <c r="M28" i="2"/>
  <c r="L28" i="2"/>
  <c r="K28" i="2"/>
  <c r="J28" i="2"/>
  <c r="N28" i="2"/>
  <c r="W28" i="2"/>
  <c r="I28" i="2"/>
  <c r="F28" i="2"/>
  <c r="E28" i="2"/>
  <c r="D28" i="2"/>
  <c r="C28" i="2"/>
  <c r="G28" i="2"/>
  <c r="V28" i="2"/>
  <c r="B28" i="2"/>
  <c r="AG28" i="2"/>
  <c r="T27" i="2"/>
  <c r="S27" i="2"/>
  <c r="R27" i="2"/>
  <c r="Q27" i="2"/>
  <c r="P27" i="2"/>
  <c r="Z27" i="2"/>
  <c r="M27" i="2"/>
  <c r="L27" i="2"/>
  <c r="K27" i="2"/>
  <c r="J27" i="2"/>
  <c r="N27" i="2"/>
  <c r="W27" i="2"/>
  <c r="I27" i="2"/>
  <c r="F27" i="2"/>
  <c r="E27" i="2"/>
  <c r="D27" i="2"/>
  <c r="C27" i="2"/>
  <c r="G27" i="2"/>
  <c r="V27" i="2"/>
  <c r="B27" i="2"/>
  <c r="AG27" i="2"/>
  <c r="T26" i="2"/>
  <c r="S26" i="2"/>
  <c r="R26" i="2"/>
  <c r="Q26" i="2"/>
  <c r="P26" i="2"/>
  <c r="Z26" i="2"/>
  <c r="M26" i="2"/>
  <c r="L26" i="2"/>
  <c r="K26" i="2"/>
  <c r="J26" i="2"/>
  <c r="N26" i="2"/>
  <c r="W26" i="2"/>
  <c r="I26" i="2"/>
  <c r="F26" i="2"/>
  <c r="E26" i="2"/>
  <c r="D26" i="2"/>
  <c r="C26" i="2"/>
  <c r="G26" i="2"/>
  <c r="V26" i="2"/>
  <c r="B26" i="2"/>
  <c r="T25" i="2"/>
  <c r="S25" i="2"/>
  <c r="R25" i="2"/>
  <c r="Q25" i="2"/>
  <c r="P25" i="2"/>
  <c r="Z25" i="2"/>
  <c r="M25" i="2"/>
  <c r="L25" i="2"/>
  <c r="K25" i="2"/>
  <c r="J25" i="2"/>
  <c r="N25" i="2"/>
  <c r="W25" i="2"/>
  <c r="I25" i="2"/>
  <c r="F25" i="2"/>
  <c r="E25" i="2"/>
  <c r="D25" i="2"/>
  <c r="C25" i="2"/>
  <c r="B25" i="2"/>
  <c r="T24" i="2"/>
  <c r="S24" i="2"/>
  <c r="R24" i="2"/>
  <c r="Q24" i="2"/>
  <c r="P24" i="2"/>
  <c r="Z24" i="2"/>
  <c r="M24" i="2"/>
  <c r="L24" i="2"/>
  <c r="K24" i="2"/>
  <c r="J24" i="2"/>
  <c r="N24" i="2"/>
  <c r="W24" i="2"/>
  <c r="I24" i="2"/>
  <c r="F24" i="2"/>
  <c r="E24" i="2"/>
  <c r="D24" i="2"/>
  <c r="C24" i="2"/>
  <c r="G24" i="2"/>
  <c r="V24" i="2"/>
  <c r="B24" i="2"/>
  <c r="T23" i="2"/>
  <c r="S23" i="2"/>
  <c r="R23" i="2"/>
  <c r="Q23" i="2"/>
  <c r="P23" i="2"/>
  <c r="Z23" i="2"/>
  <c r="M23" i="2"/>
  <c r="L23" i="2"/>
  <c r="K23" i="2"/>
  <c r="J23" i="2"/>
  <c r="N23" i="2"/>
  <c r="W23" i="2"/>
  <c r="I23" i="2"/>
  <c r="F23" i="2"/>
  <c r="E23" i="2"/>
  <c r="D23" i="2"/>
  <c r="C23" i="2"/>
  <c r="B23" i="2"/>
  <c r="AG23" i="2"/>
  <c r="T22" i="2"/>
  <c r="S22" i="2"/>
  <c r="R22" i="2"/>
  <c r="Q22" i="2"/>
  <c r="P22" i="2"/>
  <c r="Z22" i="2"/>
  <c r="M22" i="2"/>
  <c r="L22" i="2"/>
  <c r="K22" i="2"/>
  <c r="J22" i="2"/>
  <c r="N22" i="2"/>
  <c r="W22" i="2"/>
  <c r="I22" i="2"/>
  <c r="F22" i="2"/>
  <c r="E22" i="2"/>
  <c r="D22" i="2"/>
  <c r="C22" i="2"/>
  <c r="G22" i="2"/>
  <c r="V22" i="2"/>
  <c r="B22" i="2"/>
  <c r="T21" i="2"/>
  <c r="S21" i="2"/>
  <c r="R21" i="2"/>
  <c r="Q21" i="2"/>
  <c r="P21" i="2"/>
  <c r="Z21" i="2"/>
  <c r="M21" i="2"/>
  <c r="L21" i="2"/>
  <c r="K21" i="2"/>
  <c r="J21" i="2"/>
  <c r="I21" i="2"/>
  <c r="F21" i="2"/>
  <c r="E21" i="2"/>
  <c r="D21" i="2"/>
  <c r="C21" i="2"/>
  <c r="G21" i="2"/>
  <c r="V21" i="2"/>
  <c r="B21" i="2"/>
  <c r="T20" i="2"/>
  <c r="S20" i="2"/>
  <c r="R20" i="2"/>
  <c r="Q20" i="2"/>
  <c r="P20" i="2"/>
  <c r="Z20" i="2"/>
  <c r="M20" i="2"/>
  <c r="L20" i="2"/>
  <c r="K20" i="2"/>
  <c r="J20" i="2"/>
  <c r="I20" i="2"/>
  <c r="F20" i="2"/>
  <c r="E20" i="2"/>
  <c r="D20" i="2"/>
  <c r="C20" i="2"/>
  <c r="B20" i="2"/>
  <c r="AG20" i="2"/>
  <c r="T19" i="2"/>
  <c r="S19" i="2"/>
  <c r="R19" i="2"/>
  <c r="Q19" i="2"/>
  <c r="P19" i="2"/>
  <c r="Z19" i="2"/>
  <c r="M19" i="2"/>
  <c r="L19" i="2"/>
  <c r="K19" i="2"/>
  <c r="J19" i="2"/>
  <c r="N19" i="2"/>
  <c r="W19" i="2"/>
  <c r="I19" i="2"/>
  <c r="F19" i="2"/>
  <c r="E19" i="2"/>
  <c r="D19" i="2"/>
  <c r="C19" i="2"/>
  <c r="G19" i="2"/>
  <c r="V19" i="2"/>
  <c r="B19" i="2"/>
  <c r="AG19" i="2"/>
  <c r="T18" i="2"/>
  <c r="S18" i="2"/>
  <c r="R18" i="2"/>
  <c r="Q18" i="2"/>
  <c r="P18" i="2"/>
  <c r="Z18" i="2"/>
  <c r="M18" i="2"/>
  <c r="L18" i="2"/>
  <c r="K18" i="2"/>
  <c r="J18" i="2"/>
  <c r="N18" i="2"/>
  <c r="W18" i="2"/>
  <c r="I18" i="2"/>
  <c r="F18" i="2"/>
  <c r="E18" i="2"/>
  <c r="D18" i="2"/>
  <c r="C18" i="2"/>
  <c r="G18" i="2"/>
  <c r="V18" i="2"/>
  <c r="B18" i="2"/>
  <c r="AG18" i="2"/>
  <c r="T17" i="2"/>
  <c r="S17" i="2"/>
  <c r="R17" i="2"/>
  <c r="Q17" i="2"/>
  <c r="P17" i="2"/>
  <c r="Z17" i="2"/>
  <c r="M17" i="2"/>
  <c r="L17" i="2"/>
  <c r="K17" i="2"/>
  <c r="J17" i="2"/>
  <c r="I17" i="2"/>
  <c r="F17" i="2"/>
  <c r="E17" i="2"/>
  <c r="D17" i="2"/>
  <c r="C17" i="2"/>
  <c r="G17" i="2"/>
  <c r="V17" i="2"/>
  <c r="B17" i="2"/>
  <c r="I16" i="2"/>
  <c r="B16" i="2"/>
  <c r="AG16" i="2"/>
  <c r="T15" i="2"/>
  <c r="S15" i="2"/>
  <c r="R15" i="2"/>
  <c r="Q15" i="2"/>
  <c r="P15" i="2"/>
  <c r="Z15" i="2"/>
  <c r="M15" i="2"/>
  <c r="L15" i="2"/>
  <c r="K15" i="2"/>
  <c r="J15" i="2"/>
  <c r="N15" i="2"/>
  <c r="W15" i="2"/>
  <c r="I15" i="2"/>
  <c r="F15" i="2"/>
  <c r="E15" i="2"/>
  <c r="D15" i="2"/>
  <c r="C15" i="2"/>
  <c r="G15" i="2"/>
  <c r="V15" i="2"/>
  <c r="B15" i="2"/>
  <c r="AG15" i="2"/>
  <c r="T14" i="2"/>
  <c r="S14" i="2"/>
  <c r="R14" i="2"/>
  <c r="Q14" i="2"/>
  <c r="P14" i="2"/>
  <c r="Z14" i="2"/>
  <c r="M14" i="2"/>
  <c r="L14" i="2"/>
  <c r="K14" i="2"/>
  <c r="J14" i="2"/>
  <c r="N14" i="2"/>
  <c r="W14" i="2"/>
  <c r="I14" i="2"/>
  <c r="F14" i="2"/>
  <c r="E14" i="2"/>
  <c r="D14" i="2"/>
  <c r="C14" i="2"/>
  <c r="G14" i="2"/>
  <c r="V14" i="2"/>
  <c r="B14" i="2"/>
  <c r="I13" i="2"/>
  <c r="B13" i="2"/>
  <c r="AG13" i="2"/>
  <c r="T12" i="2"/>
  <c r="S12" i="2"/>
  <c r="R12" i="2"/>
  <c r="Q12" i="2"/>
  <c r="P12" i="2"/>
  <c r="Z12" i="2"/>
  <c r="M12" i="2"/>
  <c r="L12" i="2"/>
  <c r="K12" i="2"/>
  <c r="J12" i="2"/>
  <c r="N12" i="2"/>
  <c r="W12" i="2"/>
  <c r="I12" i="2"/>
  <c r="F12" i="2"/>
  <c r="E12" i="2"/>
  <c r="D12" i="2"/>
  <c r="C12" i="2"/>
  <c r="B12" i="2"/>
  <c r="AG12" i="2"/>
  <c r="T11" i="2"/>
  <c r="S11" i="2"/>
  <c r="R11" i="2"/>
  <c r="Q11" i="2"/>
  <c r="P11" i="2"/>
  <c r="Z11" i="2"/>
  <c r="M11" i="2"/>
  <c r="L11" i="2"/>
  <c r="K11" i="2"/>
  <c r="J11" i="2"/>
  <c r="N11" i="2"/>
  <c r="W11" i="2"/>
  <c r="I11" i="2"/>
  <c r="F11" i="2"/>
  <c r="E11" i="2"/>
  <c r="D11" i="2"/>
  <c r="C11" i="2"/>
  <c r="B11" i="2"/>
  <c r="T10" i="2"/>
  <c r="S10" i="2"/>
  <c r="R10" i="2"/>
  <c r="Q10" i="2"/>
  <c r="P10" i="2"/>
  <c r="Z10" i="2"/>
  <c r="M10" i="2"/>
  <c r="L10" i="2"/>
  <c r="K10" i="2"/>
  <c r="J10" i="2"/>
  <c r="N10" i="2"/>
  <c r="W10" i="2"/>
  <c r="I10" i="2"/>
  <c r="F10" i="2"/>
  <c r="E10" i="2"/>
  <c r="D10" i="2"/>
  <c r="C10" i="2"/>
  <c r="G10" i="2"/>
  <c r="V10" i="2"/>
  <c r="B10" i="2"/>
  <c r="T9" i="2"/>
  <c r="S9" i="2"/>
  <c r="R9" i="2"/>
  <c r="Q9" i="2"/>
  <c r="P9" i="2"/>
  <c r="Z9" i="2"/>
  <c r="M9" i="2"/>
  <c r="L9" i="2"/>
  <c r="K9" i="2"/>
  <c r="J9" i="2"/>
  <c r="N9" i="2"/>
  <c r="W9" i="2"/>
  <c r="I9" i="2"/>
  <c r="F9" i="2"/>
  <c r="E9" i="2"/>
  <c r="D9" i="2"/>
  <c r="C9" i="2"/>
  <c r="B9" i="2"/>
  <c r="AG9" i="2"/>
  <c r="T8" i="2"/>
  <c r="S8" i="2"/>
  <c r="R8" i="2"/>
  <c r="Q8" i="2"/>
  <c r="P8" i="2"/>
  <c r="Z8" i="2"/>
  <c r="M8" i="2"/>
  <c r="L8" i="2"/>
  <c r="K8" i="2"/>
  <c r="J8" i="2"/>
  <c r="N8" i="2"/>
  <c r="W8" i="2"/>
  <c r="I8" i="2"/>
  <c r="F8" i="2"/>
  <c r="E8" i="2"/>
  <c r="D8" i="2"/>
  <c r="C8" i="2"/>
  <c r="B8" i="2"/>
  <c r="AG8" i="2"/>
  <c r="T7" i="2"/>
  <c r="S7" i="2"/>
  <c r="R7" i="2"/>
  <c r="Q7" i="2"/>
  <c r="P7" i="2"/>
  <c r="Z7" i="2"/>
  <c r="M7" i="2"/>
  <c r="L7" i="2"/>
  <c r="K7" i="2"/>
  <c r="J7" i="2"/>
  <c r="N7" i="2"/>
  <c r="W7" i="2"/>
  <c r="I7" i="2"/>
  <c r="F7" i="2"/>
  <c r="E7" i="2"/>
  <c r="D7" i="2"/>
  <c r="C7" i="2"/>
  <c r="B7" i="2"/>
  <c r="T6" i="2"/>
  <c r="S6" i="2"/>
  <c r="R6" i="2"/>
  <c r="Q6" i="2"/>
  <c r="P6" i="2"/>
  <c r="Z6" i="2"/>
  <c r="M6" i="2"/>
  <c r="L6" i="2"/>
  <c r="K6" i="2"/>
  <c r="J6" i="2"/>
  <c r="N6" i="2"/>
  <c r="W6" i="2"/>
  <c r="I6" i="2"/>
  <c r="F6" i="2"/>
  <c r="E6" i="2"/>
  <c r="D6" i="2"/>
  <c r="C6" i="2"/>
  <c r="G6" i="2"/>
  <c r="V6" i="2"/>
  <c r="B6" i="2"/>
  <c r="T5" i="2"/>
  <c r="S5" i="2"/>
  <c r="R5" i="2"/>
  <c r="Q5" i="2"/>
  <c r="P5" i="2"/>
  <c r="Z5" i="2"/>
  <c r="M5" i="2"/>
  <c r="L5" i="2"/>
  <c r="K5" i="2"/>
  <c r="J5" i="2"/>
  <c r="N5" i="2"/>
  <c r="F5" i="2"/>
  <c r="E5" i="2"/>
  <c r="D5" i="2"/>
  <c r="C5" i="2"/>
  <c r="G5" i="2"/>
  <c r="B5" i="2"/>
  <c r="AG5" i="2"/>
  <c r="T4" i="2"/>
  <c r="S4" i="2"/>
  <c r="R4" i="2"/>
  <c r="Q4" i="2"/>
  <c r="P4" i="2"/>
  <c r="M4" i="2"/>
  <c r="L4" i="2"/>
  <c r="K4" i="2"/>
  <c r="J4" i="2"/>
  <c r="I4" i="2"/>
  <c r="F4" i="2"/>
  <c r="E4" i="2"/>
  <c r="D4" i="2"/>
  <c r="C4" i="2"/>
  <c r="G4" i="2"/>
  <c r="B4" i="2"/>
  <c r="T55" i="1"/>
  <c r="S55" i="1"/>
  <c r="R55" i="1"/>
  <c r="Q55" i="1"/>
  <c r="T54" i="1"/>
  <c r="S54" i="1"/>
  <c r="R54" i="1"/>
  <c r="Q54" i="1"/>
  <c r="T53" i="1"/>
  <c r="S53" i="1"/>
  <c r="R53" i="1"/>
  <c r="Q53" i="1"/>
  <c r="T52" i="1"/>
  <c r="S52" i="1"/>
  <c r="R52" i="1"/>
  <c r="Q52" i="1"/>
  <c r="T51" i="1"/>
  <c r="S51" i="1"/>
  <c r="R51" i="1"/>
  <c r="Q51" i="1"/>
  <c r="T50" i="1"/>
  <c r="S50" i="1"/>
  <c r="R50" i="1"/>
  <c r="Q50" i="1"/>
  <c r="T49" i="1"/>
  <c r="S49" i="1"/>
  <c r="R49" i="1"/>
  <c r="Q49" i="1"/>
  <c r="T48" i="1"/>
  <c r="S48" i="1"/>
  <c r="R48" i="1"/>
  <c r="Q48" i="1"/>
  <c r="T47" i="1"/>
  <c r="S47" i="1"/>
  <c r="R47" i="1"/>
  <c r="Q47" i="1"/>
  <c r="T46" i="1"/>
  <c r="S46" i="1"/>
  <c r="R46" i="1"/>
  <c r="Q46" i="1"/>
  <c r="T45" i="1"/>
  <c r="S45" i="1"/>
  <c r="R45" i="1"/>
  <c r="Q45" i="1"/>
  <c r="T44" i="1"/>
  <c r="S44" i="1"/>
  <c r="R44" i="1"/>
  <c r="Q44" i="1"/>
  <c r="T43" i="1"/>
  <c r="S43" i="1"/>
  <c r="R43" i="1"/>
  <c r="Q43" i="1"/>
  <c r="T42" i="1"/>
  <c r="S42" i="1"/>
  <c r="R42" i="1"/>
  <c r="Q42" i="1"/>
  <c r="T41" i="1"/>
  <c r="S41" i="1"/>
  <c r="R41" i="1"/>
  <c r="Q41" i="1"/>
  <c r="T40" i="1"/>
  <c r="S40" i="1"/>
  <c r="R40" i="1"/>
  <c r="Q40" i="1"/>
  <c r="T39" i="1"/>
  <c r="S39" i="1"/>
  <c r="R39" i="1"/>
  <c r="Q39" i="1"/>
  <c r="T38" i="1"/>
  <c r="S38" i="1"/>
  <c r="R38" i="1"/>
  <c r="Q38" i="1"/>
  <c r="T37" i="1"/>
  <c r="S37" i="1"/>
  <c r="R37" i="1"/>
  <c r="Q37" i="1"/>
  <c r="T36" i="1"/>
  <c r="S36" i="1"/>
  <c r="R36" i="1"/>
  <c r="Q36" i="1"/>
  <c r="T35" i="1"/>
  <c r="S35" i="1"/>
  <c r="R35" i="1"/>
  <c r="Q35" i="1"/>
  <c r="T34" i="1"/>
  <c r="S34" i="1"/>
  <c r="R34" i="1"/>
  <c r="Q34" i="1"/>
  <c r="T33" i="1"/>
  <c r="S33" i="1"/>
  <c r="R33" i="1"/>
  <c r="Q33" i="1"/>
  <c r="T32" i="1"/>
  <c r="S32" i="1"/>
  <c r="R32" i="1"/>
  <c r="Q32" i="1"/>
  <c r="T31" i="1"/>
  <c r="S31" i="1"/>
  <c r="R31" i="1"/>
  <c r="Q31" i="1"/>
  <c r="T30" i="1"/>
  <c r="S30" i="1"/>
  <c r="R30" i="1"/>
  <c r="Q30" i="1"/>
  <c r="T29" i="1"/>
  <c r="S29" i="1"/>
  <c r="R29" i="1"/>
  <c r="Q29" i="1"/>
  <c r="T28" i="1"/>
  <c r="S28" i="1"/>
  <c r="R28" i="1"/>
  <c r="Q28" i="1"/>
  <c r="T27" i="1"/>
  <c r="S27" i="1"/>
  <c r="R27" i="1"/>
  <c r="Q27" i="1"/>
  <c r="T26" i="1"/>
  <c r="S26" i="1"/>
  <c r="R26" i="1"/>
  <c r="Q26" i="1"/>
  <c r="T25" i="1"/>
  <c r="S25" i="1"/>
  <c r="R25" i="1"/>
  <c r="Q25" i="1"/>
  <c r="T24" i="1"/>
  <c r="S24" i="1"/>
  <c r="R24" i="1"/>
  <c r="Q24" i="1"/>
  <c r="T23" i="1"/>
  <c r="S23" i="1"/>
  <c r="R23" i="1"/>
  <c r="Q23" i="1"/>
  <c r="T22" i="1"/>
  <c r="S22" i="1"/>
  <c r="R22" i="1"/>
  <c r="Q22" i="1"/>
  <c r="T21" i="1"/>
  <c r="S21" i="1"/>
  <c r="R21" i="1"/>
  <c r="Q21" i="1"/>
  <c r="T20" i="1"/>
  <c r="S20" i="1"/>
  <c r="R20" i="1"/>
  <c r="Q20" i="1"/>
  <c r="T19" i="1"/>
  <c r="S19" i="1"/>
  <c r="R19" i="1"/>
  <c r="Q19" i="1"/>
  <c r="T18" i="1"/>
  <c r="S18" i="1"/>
  <c r="R18" i="1"/>
  <c r="Q18" i="1"/>
  <c r="T17" i="1"/>
  <c r="S17" i="1"/>
  <c r="R17" i="1"/>
  <c r="Q17" i="1"/>
  <c r="T15" i="1"/>
  <c r="S15" i="1"/>
  <c r="R15" i="1"/>
  <c r="Q15" i="1"/>
  <c r="T14" i="1"/>
  <c r="S14" i="1"/>
  <c r="R14" i="1"/>
  <c r="Q14" i="1"/>
  <c r="T12" i="1"/>
  <c r="S12" i="1"/>
  <c r="R12" i="1"/>
  <c r="Q12" i="1"/>
  <c r="T11" i="1"/>
  <c r="S11" i="1"/>
  <c r="R11" i="1"/>
  <c r="Q11" i="1"/>
  <c r="T10" i="1"/>
  <c r="S10" i="1"/>
  <c r="R10" i="1"/>
  <c r="Q10" i="1"/>
  <c r="T9" i="1"/>
  <c r="S9" i="1"/>
  <c r="R9" i="1"/>
  <c r="Q9" i="1"/>
  <c r="T8" i="1"/>
  <c r="S8" i="1"/>
  <c r="R8" i="1"/>
  <c r="Q8" i="1"/>
  <c r="T7" i="1"/>
  <c r="S7" i="1"/>
  <c r="R7" i="1"/>
  <c r="Q7" i="1"/>
  <c r="T6" i="1"/>
  <c r="S6" i="1"/>
  <c r="R6" i="1"/>
  <c r="Q6" i="1"/>
  <c r="T5" i="1"/>
  <c r="S5" i="1"/>
  <c r="R5" i="1"/>
  <c r="Q5" i="1"/>
  <c r="T4" i="1"/>
  <c r="S4" i="1"/>
  <c r="R4" i="1"/>
  <c r="Q4"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M55" i="1"/>
  <c r="L55" i="1"/>
  <c r="K55" i="1"/>
  <c r="J55" i="1"/>
  <c r="N55" i="1"/>
  <c r="M54" i="1"/>
  <c r="L54" i="1"/>
  <c r="K54" i="1"/>
  <c r="J54" i="1"/>
  <c r="N54" i="1"/>
  <c r="M53" i="1"/>
  <c r="L53" i="1"/>
  <c r="K53" i="1"/>
  <c r="J53" i="1"/>
  <c r="N53" i="1"/>
  <c r="M52" i="1"/>
  <c r="L52" i="1"/>
  <c r="K52" i="1"/>
  <c r="J52" i="1"/>
  <c r="N52" i="1"/>
  <c r="M51" i="1"/>
  <c r="L51" i="1"/>
  <c r="K51" i="1"/>
  <c r="J51" i="1"/>
  <c r="N51" i="1"/>
  <c r="M50" i="1"/>
  <c r="L50" i="1"/>
  <c r="K50" i="1"/>
  <c r="J50" i="1"/>
  <c r="N50" i="1"/>
  <c r="M49" i="1"/>
  <c r="L49" i="1"/>
  <c r="K49" i="1"/>
  <c r="J49" i="1"/>
  <c r="N49" i="1"/>
  <c r="M48" i="1"/>
  <c r="L48" i="1"/>
  <c r="K48" i="1"/>
  <c r="J48" i="1"/>
  <c r="N48" i="1"/>
  <c r="M47" i="1"/>
  <c r="L47" i="1"/>
  <c r="K47" i="1"/>
  <c r="J47" i="1"/>
  <c r="M46" i="1"/>
  <c r="L46" i="1"/>
  <c r="K46" i="1"/>
  <c r="J46" i="1"/>
  <c r="N46" i="1"/>
  <c r="M45" i="1"/>
  <c r="L45" i="1"/>
  <c r="K45" i="1"/>
  <c r="J45" i="1"/>
  <c r="N45" i="1"/>
  <c r="M44" i="1"/>
  <c r="L44" i="1"/>
  <c r="K44" i="1"/>
  <c r="J44" i="1"/>
  <c r="N44" i="1"/>
  <c r="M43" i="1"/>
  <c r="L43" i="1"/>
  <c r="K43" i="1"/>
  <c r="J43" i="1"/>
  <c r="N43" i="1"/>
  <c r="M42" i="1"/>
  <c r="L42" i="1"/>
  <c r="K42" i="1"/>
  <c r="J42" i="1"/>
  <c r="N42" i="1"/>
  <c r="M41" i="1"/>
  <c r="L41" i="1"/>
  <c r="K41" i="1"/>
  <c r="J41" i="1"/>
  <c r="N41" i="1"/>
  <c r="M40" i="1"/>
  <c r="L40" i="1"/>
  <c r="K40" i="1"/>
  <c r="J40" i="1"/>
  <c r="M39" i="1"/>
  <c r="L39" i="1"/>
  <c r="K39" i="1"/>
  <c r="J39" i="1"/>
  <c r="N39" i="1"/>
  <c r="M38" i="1"/>
  <c r="L38" i="1"/>
  <c r="K38" i="1"/>
  <c r="J38" i="1"/>
  <c r="N38" i="1"/>
  <c r="M37" i="1"/>
  <c r="L37" i="1"/>
  <c r="K37" i="1"/>
  <c r="J37" i="1"/>
  <c r="N37" i="1"/>
  <c r="M36" i="1"/>
  <c r="L36" i="1"/>
  <c r="K36" i="1"/>
  <c r="J36" i="1"/>
  <c r="N36" i="1"/>
  <c r="M35" i="1"/>
  <c r="L35" i="1"/>
  <c r="K35" i="1"/>
  <c r="J35" i="1"/>
  <c r="N35" i="1"/>
  <c r="M34" i="1"/>
  <c r="L34" i="1"/>
  <c r="K34" i="1"/>
  <c r="J34" i="1"/>
  <c r="N34" i="1"/>
  <c r="M33" i="1"/>
  <c r="L33" i="1"/>
  <c r="K33" i="1"/>
  <c r="J33" i="1"/>
  <c r="N33" i="1"/>
  <c r="M32" i="1"/>
  <c r="L32" i="1"/>
  <c r="K32" i="1"/>
  <c r="J32" i="1"/>
  <c r="N32" i="1"/>
  <c r="M31" i="1"/>
  <c r="L31" i="1"/>
  <c r="K31" i="1"/>
  <c r="J31" i="1"/>
  <c r="M30" i="1"/>
  <c r="L30" i="1"/>
  <c r="K30" i="1"/>
  <c r="J30" i="1"/>
  <c r="N30" i="1"/>
  <c r="M29" i="1"/>
  <c r="L29" i="1"/>
  <c r="K29" i="1"/>
  <c r="J29" i="1"/>
  <c r="N29" i="1"/>
  <c r="M28" i="1"/>
  <c r="L28" i="1"/>
  <c r="K28" i="1"/>
  <c r="J28" i="1"/>
  <c r="N28" i="1"/>
  <c r="M27" i="1"/>
  <c r="L27" i="1"/>
  <c r="K27" i="1"/>
  <c r="J27" i="1"/>
  <c r="M26" i="1"/>
  <c r="L26" i="1"/>
  <c r="K26" i="1"/>
  <c r="J26" i="1"/>
  <c r="N26" i="1"/>
  <c r="M25" i="1"/>
  <c r="L25" i="1"/>
  <c r="K25" i="1"/>
  <c r="J25" i="1"/>
  <c r="N25" i="1"/>
  <c r="M24" i="1"/>
  <c r="L24" i="1"/>
  <c r="K24" i="1"/>
  <c r="J24" i="1"/>
  <c r="N24" i="1"/>
  <c r="M23" i="1"/>
  <c r="L23" i="1"/>
  <c r="K23" i="1"/>
  <c r="J23" i="1"/>
  <c r="N23" i="1"/>
  <c r="M22" i="1"/>
  <c r="L22" i="1"/>
  <c r="K22" i="1"/>
  <c r="J22" i="1"/>
  <c r="N22" i="1"/>
  <c r="M21" i="1"/>
  <c r="L21" i="1"/>
  <c r="K21" i="1"/>
  <c r="J21" i="1"/>
  <c r="N21" i="1"/>
  <c r="M20" i="1"/>
  <c r="L20" i="1"/>
  <c r="K20" i="1"/>
  <c r="J20" i="1"/>
  <c r="N20" i="1"/>
  <c r="M19" i="1"/>
  <c r="L19" i="1"/>
  <c r="K19" i="1"/>
  <c r="J19" i="1"/>
  <c r="N19" i="1"/>
  <c r="M18" i="1"/>
  <c r="L18" i="1"/>
  <c r="K18" i="1"/>
  <c r="J18" i="1"/>
  <c r="N18" i="1"/>
  <c r="M17" i="1"/>
  <c r="L17" i="1"/>
  <c r="K17" i="1"/>
  <c r="J17" i="1"/>
  <c r="N17" i="1"/>
  <c r="M15" i="1"/>
  <c r="L15" i="1"/>
  <c r="K15" i="1"/>
  <c r="J15" i="1"/>
  <c r="N15" i="1"/>
  <c r="M14" i="1"/>
  <c r="L14" i="1"/>
  <c r="K14" i="1"/>
  <c r="J14" i="1"/>
  <c r="M12" i="1"/>
  <c r="L12" i="1"/>
  <c r="K12" i="1"/>
  <c r="J12" i="1"/>
  <c r="N12" i="1"/>
  <c r="M11" i="1"/>
  <c r="L11" i="1"/>
  <c r="K11" i="1"/>
  <c r="J11" i="1"/>
  <c r="N11" i="1"/>
  <c r="M10" i="1"/>
  <c r="L10" i="1"/>
  <c r="K10" i="1"/>
  <c r="J10" i="1"/>
  <c r="M9" i="1"/>
  <c r="L9" i="1"/>
  <c r="K9" i="1"/>
  <c r="J9" i="1"/>
  <c r="N9" i="1"/>
  <c r="M8" i="1"/>
  <c r="L8" i="1"/>
  <c r="K8" i="1"/>
  <c r="J8" i="1"/>
  <c r="M7" i="1"/>
  <c r="L7" i="1"/>
  <c r="K7" i="1"/>
  <c r="J7" i="1"/>
  <c r="N7" i="1"/>
  <c r="M6" i="1"/>
  <c r="L6" i="1"/>
  <c r="K6" i="1"/>
  <c r="J6" i="1"/>
  <c r="N6" i="1"/>
  <c r="M5" i="1"/>
  <c r="L5" i="1"/>
  <c r="K5" i="1"/>
  <c r="J5" i="1"/>
  <c r="N5" i="1"/>
  <c r="M4" i="1"/>
  <c r="L4" i="1"/>
  <c r="K4" i="1"/>
  <c r="J4" i="1"/>
  <c r="N4"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F55" i="1"/>
  <c r="E55" i="1"/>
  <c r="D55" i="1"/>
  <c r="C55" i="1"/>
  <c r="G55" i="1"/>
  <c r="F54" i="1"/>
  <c r="E54" i="1"/>
  <c r="D54" i="1"/>
  <c r="C54" i="1"/>
  <c r="G54" i="1"/>
  <c r="F53" i="1"/>
  <c r="E53" i="1"/>
  <c r="D53" i="1"/>
  <c r="C53" i="1"/>
  <c r="F52" i="1"/>
  <c r="E52" i="1"/>
  <c r="D52" i="1"/>
  <c r="C52" i="1"/>
  <c r="G52" i="1"/>
  <c r="F51" i="1"/>
  <c r="E51" i="1"/>
  <c r="D51" i="1"/>
  <c r="C51" i="1"/>
  <c r="G51" i="1"/>
  <c r="F50" i="1"/>
  <c r="E50" i="1"/>
  <c r="D50" i="1"/>
  <c r="C50" i="1"/>
  <c r="G50" i="1"/>
  <c r="F49" i="1"/>
  <c r="E49" i="1"/>
  <c r="D49" i="1"/>
  <c r="C49" i="1"/>
  <c r="G49" i="1"/>
  <c r="F48" i="1"/>
  <c r="E48" i="1"/>
  <c r="D48" i="1"/>
  <c r="C48" i="1"/>
  <c r="G48" i="1"/>
  <c r="F47" i="1"/>
  <c r="E47" i="1"/>
  <c r="D47" i="1"/>
  <c r="C47" i="1"/>
  <c r="G47" i="1"/>
  <c r="F46" i="1"/>
  <c r="E46" i="1"/>
  <c r="D46" i="1"/>
  <c r="C46" i="1"/>
  <c r="F45" i="1"/>
  <c r="E45" i="1"/>
  <c r="D45" i="1"/>
  <c r="C45" i="1"/>
  <c r="G45" i="1"/>
  <c r="F44" i="1"/>
  <c r="E44" i="1"/>
  <c r="D44" i="1"/>
  <c r="C44" i="1"/>
  <c r="F43" i="1"/>
  <c r="E43" i="1"/>
  <c r="D43" i="1"/>
  <c r="C43" i="1"/>
  <c r="G43" i="1"/>
  <c r="F42" i="1"/>
  <c r="E42" i="1"/>
  <c r="D42" i="1"/>
  <c r="C42" i="1"/>
  <c r="G42" i="1"/>
  <c r="F41" i="1"/>
  <c r="E41" i="1"/>
  <c r="D41" i="1"/>
  <c r="C41" i="1"/>
  <c r="G41" i="1"/>
  <c r="F40" i="1"/>
  <c r="E40" i="1"/>
  <c r="D40" i="1"/>
  <c r="C40" i="1"/>
  <c r="G40" i="1"/>
  <c r="F39" i="1"/>
  <c r="E39" i="1"/>
  <c r="D39" i="1"/>
  <c r="C39" i="1"/>
  <c r="G39" i="1"/>
  <c r="F38" i="1"/>
  <c r="E38" i="1"/>
  <c r="D38" i="1"/>
  <c r="C38" i="1"/>
  <c r="F37" i="1"/>
  <c r="E37" i="1"/>
  <c r="D37" i="1"/>
  <c r="C37" i="1"/>
  <c r="F36" i="1"/>
  <c r="E36" i="1"/>
  <c r="D36" i="1"/>
  <c r="C36" i="1"/>
  <c r="G36" i="1"/>
  <c r="F35" i="1"/>
  <c r="E35" i="1"/>
  <c r="D35" i="1"/>
  <c r="C35" i="1"/>
  <c r="G35" i="1"/>
  <c r="F34" i="1"/>
  <c r="E34" i="1"/>
  <c r="D34" i="1"/>
  <c r="C34" i="1"/>
  <c r="F33" i="1"/>
  <c r="E33" i="1"/>
  <c r="D33" i="1"/>
  <c r="C33" i="1"/>
  <c r="G33" i="1"/>
  <c r="F32" i="1"/>
  <c r="E32" i="1"/>
  <c r="D32" i="1"/>
  <c r="C32" i="1"/>
  <c r="G32" i="1"/>
  <c r="F31" i="1"/>
  <c r="E31" i="1"/>
  <c r="D31" i="1"/>
  <c r="C31" i="1"/>
  <c r="G31" i="1"/>
  <c r="F30" i="1"/>
  <c r="E30" i="1"/>
  <c r="D30" i="1"/>
  <c r="C30" i="1"/>
  <c r="F29" i="1"/>
  <c r="E29" i="1"/>
  <c r="D29" i="1"/>
  <c r="C29" i="1"/>
  <c r="G29" i="1"/>
  <c r="F28" i="1"/>
  <c r="E28" i="1"/>
  <c r="D28" i="1"/>
  <c r="C28" i="1"/>
  <c r="G28" i="1"/>
  <c r="F27" i="1"/>
  <c r="E27" i="1"/>
  <c r="D27" i="1"/>
  <c r="C27" i="1"/>
  <c r="G27" i="1"/>
  <c r="F26" i="1"/>
  <c r="E26" i="1"/>
  <c r="D26" i="1"/>
  <c r="C26" i="1"/>
  <c r="G26" i="1"/>
  <c r="F25" i="1"/>
  <c r="E25" i="1"/>
  <c r="D25" i="1"/>
  <c r="C25" i="1"/>
  <c r="G25" i="1"/>
  <c r="F24" i="1"/>
  <c r="E24" i="1"/>
  <c r="D24" i="1"/>
  <c r="C24" i="1"/>
  <c r="G24" i="1"/>
  <c r="F23" i="1"/>
  <c r="E23" i="1"/>
  <c r="D23" i="1"/>
  <c r="C23" i="1"/>
  <c r="F22" i="1"/>
  <c r="E22" i="1"/>
  <c r="D22" i="1"/>
  <c r="C22" i="1"/>
  <c r="F21" i="1"/>
  <c r="E21" i="1"/>
  <c r="D21" i="1"/>
  <c r="C21" i="1"/>
  <c r="G21" i="1"/>
  <c r="F20" i="1"/>
  <c r="E20" i="1"/>
  <c r="D20" i="1"/>
  <c r="C20" i="1"/>
  <c r="F19" i="1"/>
  <c r="E19" i="1"/>
  <c r="D19" i="1"/>
  <c r="C19" i="1"/>
  <c r="G19" i="1"/>
  <c r="F18" i="1"/>
  <c r="E18" i="1"/>
  <c r="D18" i="1"/>
  <c r="C18" i="1"/>
  <c r="G18" i="1"/>
  <c r="F17" i="1"/>
  <c r="E17" i="1"/>
  <c r="D17" i="1"/>
  <c r="C17" i="1"/>
  <c r="G17" i="1"/>
  <c r="F15" i="1"/>
  <c r="E15" i="1"/>
  <c r="D15" i="1"/>
  <c r="C15" i="1"/>
  <c r="G15" i="1"/>
  <c r="F14" i="1"/>
  <c r="E14" i="1"/>
  <c r="D14" i="1"/>
  <c r="C14" i="1"/>
  <c r="G14" i="1"/>
  <c r="F12" i="1"/>
  <c r="E12" i="1"/>
  <c r="D12" i="1"/>
  <c r="C12" i="1"/>
  <c r="G12" i="1"/>
  <c r="F11" i="1"/>
  <c r="E11" i="1"/>
  <c r="D11" i="1"/>
  <c r="C11" i="1"/>
  <c r="G11" i="1"/>
  <c r="F10" i="1"/>
  <c r="E10" i="1"/>
  <c r="D10" i="1"/>
  <c r="C10" i="1"/>
  <c r="G10" i="1"/>
  <c r="F9" i="1"/>
  <c r="E9" i="1"/>
  <c r="D9" i="1"/>
  <c r="C9" i="1"/>
  <c r="G9" i="1"/>
  <c r="F8" i="1"/>
  <c r="E8" i="1"/>
  <c r="D8" i="1"/>
  <c r="C8" i="1"/>
  <c r="G8" i="1"/>
  <c r="F7" i="1"/>
  <c r="E7" i="1"/>
  <c r="D7" i="1"/>
  <c r="C7" i="1"/>
  <c r="G7" i="1"/>
  <c r="F6" i="1"/>
  <c r="E6" i="1"/>
  <c r="D6" i="1"/>
  <c r="C6" i="1"/>
  <c r="G6" i="1"/>
  <c r="F5" i="1"/>
  <c r="E5" i="1"/>
  <c r="D5" i="1"/>
  <c r="C5" i="1"/>
  <c r="G5" i="1"/>
  <c r="F4" i="1"/>
  <c r="E4" i="1"/>
  <c r="D4" i="1"/>
  <c r="C4" i="1"/>
  <c r="G4"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W5" i="9"/>
  <c r="N41" i="2"/>
  <c r="W41" i="2"/>
  <c r="N43" i="2"/>
  <c r="W43" i="2"/>
  <c r="N55" i="2"/>
  <c r="W55" i="2"/>
  <c r="N35" i="2"/>
  <c r="W35" i="2"/>
  <c r="N36" i="2"/>
  <c r="W36" i="2"/>
  <c r="G38" i="2"/>
  <c r="V38" i="2"/>
  <c r="G47" i="2"/>
  <c r="V47" i="2"/>
  <c r="N51" i="2"/>
  <c r="W51" i="2"/>
  <c r="AG7" i="2"/>
  <c r="AG11" i="2"/>
  <c r="AG17" i="2"/>
  <c r="AG21" i="2"/>
  <c r="AG25" i="2"/>
  <c r="AG31" i="2"/>
  <c r="AG33" i="2"/>
  <c r="AG39" i="2"/>
  <c r="AG43" i="2"/>
  <c r="AG45" i="2"/>
  <c r="AG47" i="2"/>
  <c r="AG49" i="2"/>
  <c r="AG51" i="2"/>
  <c r="AG53" i="2"/>
  <c r="AG6" i="2"/>
  <c r="AG10" i="2"/>
  <c r="AG14" i="2"/>
  <c r="AG22" i="2"/>
  <c r="AG24" i="2"/>
  <c r="AG26" i="2"/>
  <c r="AG30" i="2"/>
  <c r="AG34" i="2"/>
  <c r="AG38" i="2"/>
  <c r="AG40" i="2"/>
  <c r="AG42" i="2"/>
  <c r="AG44" i="2"/>
  <c r="AG46" i="2"/>
  <c r="AG48" i="2"/>
  <c r="AG52" i="2"/>
  <c r="AG54" i="2"/>
  <c r="N18" i="7"/>
  <c r="N26" i="7"/>
  <c r="G39" i="7"/>
  <c r="G43" i="7"/>
  <c r="G47" i="7"/>
  <c r="G51" i="7"/>
  <c r="G55" i="7"/>
  <c r="N10" i="1"/>
  <c r="G12" i="2"/>
  <c r="V12" i="2"/>
  <c r="N17" i="2"/>
  <c r="W17" i="2"/>
  <c r="G25" i="2"/>
  <c r="V25" i="2"/>
  <c r="G40" i="2"/>
  <c r="V40" i="2"/>
  <c r="G44" i="2"/>
  <c r="V44" i="2"/>
  <c r="G53" i="1"/>
  <c r="G8" i="7"/>
  <c r="N11" i="7"/>
  <c r="G23" i="7"/>
  <c r="N38" i="7"/>
  <c r="N46" i="7"/>
  <c r="N54" i="7"/>
  <c r="W5" i="10"/>
  <c r="N42" i="7"/>
  <c r="G26" i="7"/>
  <c r="N19" i="7"/>
  <c r="N8" i="7"/>
  <c r="G38" i="7"/>
  <c r="G53" i="7"/>
  <c r="G45" i="7"/>
  <c r="G41" i="7"/>
  <c r="N32" i="7"/>
  <c r="N24" i="7"/>
  <c r="N15" i="7"/>
  <c r="G27" i="7"/>
  <c r="G35" i="7"/>
  <c r="N43" i="7"/>
  <c r="N55" i="7"/>
  <c r="N4" i="8"/>
  <c r="N5" i="8"/>
  <c r="N6" i="8"/>
  <c r="N7" i="8"/>
  <c r="N8" i="8"/>
  <c r="N9" i="8"/>
  <c r="N10" i="8"/>
  <c r="N11" i="8"/>
  <c r="N12" i="8"/>
  <c r="G17" i="8"/>
  <c r="G18" i="8"/>
  <c r="G19" i="8"/>
  <c r="G20" i="8"/>
  <c r="G21" i="8"/>
  <c r="G22" i="8"/>
  <c r="G23" i="8"/>
  <c r="G26" i="8"/>
  <c r="G27" i="8"/>
  <c r="G28" i="8"/>
  <c r="G29" i="8"/>
  <c r="G30" i="8"/>
  <c r="G31" i="8"/>
  <c r="G32" i="8"/>
  <c r="G33" i="8"/>
  <c r="G34" i="8"/>
  <c r="G35" i="8"/>
  <c r="G36" i="8"/>
  <c r="G37" i="8"/>
  <c r="N38" i="8"/>
  <c r="N39" i="8"/>
  <c r="N40" i="8"/>
  <c r="N41" i="8"/>
  <c r="N42" i="8"/>
  <c r="N43" i="8"/>
  <c r="N44" i="8"/>
  <c r="N45" i="8"/>
  <c r="N46" i="8"/>
  <c r="N47" i="8"/>
  <c r="N48" i="8"/>
  <c r="N49" i="8"/>
  <c r="N50" i="8"/>
  <c r="N51" i="8"/>
  <c r="N52" i="8"/>
  <c r="N54" i="8"/>
  <c r="N55" i="8"/>
  <c r="G6" i="7"/>
  <c r="G12" i="7"/>
  <c r="G18" i="7"/>
  <c r="G22" i="7"/>
  <c r="G24" i="7"/>
  <c r="N25" i="7"/>
  <c r="G28" i="7"/>
  <c r="N29" i="7"/>
  <c r="N33" i="7"/>
  <c r="G36" i="7"/>
  <c r="N37" i="7"/>
  <c r="N40" i="7"/>
  <c r="G42" i="7"/>
  <c r="N44" i="7"/>
  <c r="G48" i="7"/>
  <c r="N52" i="7"/>
  <c r="N39" i="12"/>
  <c r="G44" i="12"/>
  <c r="G46" i="12"/>
  <c r="N47" i="12"/>
  <c r="N51" i="12"/>
  <c r="G32" i="12"/>
  <c r="G38" i="8"/>
  <c r="G53" i="12"/>
  <c r="N54" i="12"/>
  <c r="G47" i="12"/>
  <c r="C5" i="12"/>
  <c r="G5" i="12"/>
  <c r="G5" i="8"/>
  <c r="M14" i="12"/>
  <c r="N14" i="12"/>
  <c r="N14" i="8"/>
  <c r="N34" i="8"/>
  <c r="M34" i="12"/>
  <c r="N34" i="12"/>
  <c r="G48" i="8"/>
  <c r="C48" i="12"/>
  <c r="G48" i="12"/>
  <c r="G24" i="8"/>
  <c r="G15" i="8"/>
  <c r="F10" i="12"/>
  <c r="G10" i="12"/>
  <c r="J23" i="12"/>
  <c r="N23" i="12"/>
  <c r="C25" i="12"/>
  <c r="G25" i="12"/>
  <c r="M25" i="12"/>
  <c r="G8" i="8"/>
  <c r="F8" i="12"/>
  <c r="G8" i="12"/>
  <c r="C9" i="12"/>
  <c r="G9" i="12"/>
  <c r="G9" i="8"/>
  <c r="M19" i="12"/>
  <c r="N19" i="12"/>
  <c r="N19" i="8"/>
  <c r="G52" i="8"/>
  <c r="F52" i="12"/>
  <c r="G52" i="12"/>
  <c r="N53" i="8"/>
  <c r="N36" i="8"/>
  <c r="C12" i="12"/>
  <c r="N18" i="8"/>
  <c r="J18" i="12"/>
  <c r="N18" i="12"/>
  <c r="N26" i="8"/>
  <c r="M26" i="12"/>
  <c r="N26" i="12"/>
  <c r="N27" i="8"/>
  <c r="M27" i="12"/>
  <c r="N27" i="12"/>
  <c r="N7" i="12"/>
  <c r="N52" i="12"/>
  <c r="N31" i="8"/>
  <c r="N35" i="8"/>
  <c r="J30" i="12"/>
  <c r="N50" i="7"/>
  <c r="G10" i="8"/>
  <c r="F12" i="12"/>
  <c r="G12" i="12"/>
  <c r="N25" i="8"/>
  <c r="N30" i="8"/>
  <c r="N38" i="12"/>
  <c r="N44" i="12"/>
  <c r="N28" i="12"/>
  <c r="G55" i="12"/>
  <c r="N45" i="12"/>
  <c r="N4" i="12"/>
  <c r="N20" i="12"/>
  <c r="N33" i="8"/>
  <c r="G37" i="12"/>
  <c r="N46" i="12"/>
  <c r="G30" i="1"/>
  <c r="G46" i="1"/>
  <c r="N14" i="1"/>
  <c r="N31" i="1"/>
  <c r="N47" i="1"/>
  <c r="G7" i="2"/>
  <c r="V7" i="2"/>
  <c r="G11" i="2"/>
  <c r="V11" i="2"/>
  <c r="N20" i="2"/>
  <c r="W20" i="2"/>
  <c r="N21" i="2"/>
  <c r="W21" i="2"/>
  <c r="G30" i="2"/>
  <c r="V30" i="2"/>
  <c r="G39" i="2"/>
  <c r="V39" i="2"/>
  <c r="G43" i="2"/>
  <c r="V43" i="2"/>
  <c r="N20" i="8"/>
  <c r="N37" i="8"/>
  <c r="G14" i="7"/>
  <c r="N36" i="7"/>
  <c r="G40" i="7"/>
  <c r="N48" i="7"/>
  <c r="N49" i="7"/>
  <c r="G4" i="12"/>
  <c r="J33" i="12"/>
  <c r="N33" i="12"/>
  <c r="G40" i="8"/>
  <c r="N41" i="12"/>
  <c r="G5" i="10"/>
  <c r="N7" i="10"/>
  <c r="G12" i="10"/>
  <c r="V12" i="10"/>
  <c r="N17" i="10"/>
  <c r="W17" i="10"/>
  <c r="G22" i="10"/>
  <c r="V22" i="10"/>
  <c r="N25" i="10"/>
  <c r="W25" i="10"/>
  <c r="G30" i="10"/>
  <c r="V30" i="10"/>
  <c r="N33" i="10"/>
  <c r="W33" i="10"/>
  <c r="G38" i="10"/>
  <c r="V38" i="10"/>
  <c r="N41" i="10"/>
  <c r="W41" i="10"/>
  <c r="G46" i="10"/>
  <c r="V46" i="10"/>
  <c r="N49" i="10"/>
  <c r="W49" i="10"/>
  <c r="G54" i="10"/>
  <c r="V54" i="10"/>
  <c r="G5" i="9"/>
  <c r="G6" i="9"/>
  <c r="V6" i="9"/>
  <c r="N9" i="9"/>
  <c r="G14" i="9"/>
  <c r="V14" i="9"/>
  <c r="N25" i="9"/>
  <c r="W25" i="9"/>
  <c r="G29" i="9"/>
  <c r="V29" i="9"/>
  <c r="G31" i="9"/>
  <c r="V31" i="9"/>
  <c r="N41" i="9"/>
  <c r="W41" i="9"/>
  <c r="G45" i="9"/>
  <c r="V45" i="9"/>
  <c r="G47" i="9"/>
  <c r="V47" i="9"/>
  <c r="N30" i="12"/>
  <c r="N25" i="12"/>
  <c r="N9" i="12"/>
  <c r="G11" i="12"/>
  <c r="G12" i="8"/>
  <c r="G27" i="12"/>
  <c r="G30" i="12"/>
  <c r="G20" i="1"/>
  <c r="G22" i="1"/>
  <c r="G23" i="1"/>
  <c r="G34" i="1"/>
  <c r="G37" i="1"/>
  <c r="G44" i="1"/>
  <c r="N8" i="1"/>
  <c r="N27" i="1"/>
  <c r="N40" i="1"/>
  <c r="N4" i="2"/>
  <c r="G8" i="2"/>
  <c r="V8" i="2"/>
  <c r="G9" i="2"/>
  <c r="V9" i="2"/>
  <c r="G20" i="2"/>
  <c r="V20" i="2"/>
  <c r="G23" i="2"/>
  <c r="V23" i="2"/>
  <c r="G34" i="2"/>
  <c r="V34" i="2"/>
  <c r="N34" i="2"/>
  <c r="W34" i="2"/>
  <c r="G50" i="2"/>
  <c r="V50" i="2"/>
  <c r="G51" i="2"/>
  <c r="V51" i="2"/>
  <c r="N28" i="8"/>
  <c r="N12" i="7"/>
  <c r="N45" i="7"/>
  <c r="G6" i="8"/>
  <c r="N11" i="12"/>
  <c r="N12" i="12"/>
  <c r="G18" i="12"/>
  <c r="N31" i="12"/>
  <c r="G8" i="10"/>
  <c r="V8" i="10"/>
  <c r="N11" i="10"/>
  <c r="W11" i="10"/>
  <c r="G18" i="10"/>
  <c r="V18" i="10"/>
  <c r="N21" i="10"/>
  <c r="W21" i="10"/>
  <c r="G26" i="10"/>
  <c r="V26" i="10"/>
  <c r="N29" i="10"/>
  <c r="W29" i="10"/>
  <c r="G34" i="10"/>
  <c r="V34" i="10"/>
  <c r="N37" i="10"/>
  <c r="W37" i="10"/>
  <c r="G42" i="10"/>
  <c r="V42" i="10"/>
  <c r="N45" i="10"/>
  <c r="W45" i="10"/>
  <c r="G50" i="10"/>
  <c r="V50" i="10"/>
  <c r="N53" i="10"/>
  <c r="W53" i="10"/>
  <c r="G7" i="9"/>
  <c r="V7" i="9"/>
  <c r="G9" i="9"/>
  <c r="G12" i="9"/>
  <c r="G21" i="9"/>
  <c r="G23" i="9"/>
  <c r="G37" i="9"/>
  <c r="G39" i="9"/>
  <c r="G53" i="9"/>
  <c r="G55" i="9"/>
  <c r="G58" i="9"/>
  <c r="V12" i="9"/>
  <c r="N17" i="9"/>
  <c r="W17" i="9"/>
  <c r="V21" i="9"/>
  <c r="V23" i="9"/>
  <c r="N33" i="9"/>
  <c r="W33" i="9"/>
  <c r="V37" i="9"/>
  <c r="V39" i="9"/>
  <c r="N49" i="9"/>
  <c r="W49" i="9"/>
  <c r="V53" i="9"/>
  <c r="V55" i="9"/>
  <c r="M17" i="12"/>
  <c r="N17" i="12"/>
  <c r="N17" i="8"/>
  <c r="M24" i="12"/>
  <c r="N24" i="12"/>
  <c r="N24" i="8"/>
  <c r="N32" i="8"/>
  <c r="J32" i="12"/>
  <c r="N32" i="12"/>
  <c r="F41" i="12"/>
  <c r="G41" i="12"/>
  <c r="G41" i="8"/>
  <c r="G7" i="8"/>
  <c r="G11" i="7"/>
  <c r="G23" i="12"/>
  <c r="N23" i="8"/>
  <c r="G24" i="12"/>
  <c r="F40" i="12"/>
  <c r="G40" i="12"/>
  <c r="G43" i="12"/>
  <c r="N5" i="12"/>
  <c r="G15" i="12"/>
  <c r="G35" i="12"/>
  <c r="G36" i="12"/>
  <c r="N50" i="12"/>
  <c r="N15" i="8"/>
  <c r="J15" i="12"/>
  <c r="N15" i="12"/>
  <c r="N22" i="8"/>
  <c r="M22" i="12"/>
  <c r="N22" i="12"/>
  <c r="F50" i="12"/>
  <c r="G50" i="12"/>
  <c r="G50" i="8"/>
  <c r="G31" i="7"/>
  <c r="F6" i="12"/>
  <c r="G6" i="12"/>
  <c r="G26" i="12"/>
  <c r="G39" i="12"/>
  <c r="G51" i="12"/>
  <c r="G49" i="8"/>
  <c r="C49" i="12"/>
  <c r="G49" i="12"/>
  <c r="G54" i="8"/>
  <c r="C54" i="12"/>
  <c r="G54" i="12"/>
  <c r="G28" i="12"/>
  <c r="G59" i="9"/>
  <c r="V5" i="9"/>
  <c r="G57" i="9"/>
  <c r="W7" i="10"/>
  <c r="N59" i="10"/>
  <c r="N59" i="7"/>
  <c r="N58" i="10"/>
  <c r="N58" i="7"/>
  <c r="N57" i="10"/>
  <c r="N57" i="7"/>
  <c r="W9" i="9"/>
  <c r="V5" i="10"/>
  <c r="G57" i="10"/>
  <c r="G57" i="7"/>
  <c r="G58" i="10"/>
  <c r="G58" i="7"/>
  <c r="G59" i="10"/>
  <c r="G59" i="7"/>
  <c r="G59" i="8"/>
  <c r="G59" i="12"/>
  <c r="G57" i="12"/>
  <c r="G57" i="8"/>
  <c r="W4" i="10"/>
  <c r="N56" i="10"/>
  <c r="N56" i="7"/>
  <c r="V4" i="10"/>
  <c r="G56" i="10"/>
  <c r="G56" i="7"/>
  <c r="G58" i="12"/>
  <c r="G58" i="8"/>
  <c r="G57" i="2"/>
  <c r="G57" i="1"/>
  <c r="G58" i="2"/>
  <c r="G58" i="1"/>
  <c r="V5" i="2"/>
  <c r="V4" i="2"/>
  <c r="G59" i="2"/>
  <c r="G59" i="1"/>
  <c r="N58" i="2"/>
  <c r="N58" i="1"/>
  <c r="N59" i="2"/>
  <c r="N59" i="1"/>
  <c r="W5" i="2"/>
  <c r="W4" i="2"/>
  <c r="N57" i="2"/>
  <c r="N57" i="1"/>
  <c r="N6" i="12"/>
  <c r="V9" i="9"/>
  <c r="V4" i="9"/>
  <c r="G56" i="9"/>
  <c r="G19" i="12"/>
  <c r="N40" i="12"/>
  <c r="G4" i="8"/>
  <c r="N21" i="12"/>
  <c r="G22" i="12"/>
  <c r="G29" i="12"/>
  <c r="G56" i="8"/>
  <c r="G56" i="12"/>
  <c r="N56" i="2"/>
  <c r="N56" i="1"/>
  <c r="G56" i="1"/>
  <c r="G56" i="2"/>
  <c r="H6" i="14"/>
  <c r="H9" i="14"/>
  <c r="H34" i="14"/>
  <c r="H44" i="14"/>
  <c r="H21" i="14"/>
  <c r="H49" i="14"/>
  <c r="H53" i="14"/>
  <c r="H15" i="14"/>
  <c r="H50" i="14"/>
  <c r="W14" i="9"/>
  <c r="W4" i="9"/>
  <c r="N56" i="9"/>
  <c r="N59" i="9"/>
  <c r="N57" i="9"/>
  <c r="N58" i="9"/>
  <c r="N58" i="12"/>
  <c r="N58" i="8"/>
  <c r="N57" i="12"/>
  <c r="N57" i="8"/>
  <c r="N59" i="8"/>
  <c r="N59" i="12"/>
  <c r="N56" i="12"/>
  <c r="N56" i="8"/>
</calcChain>
</file>

<file path=xl/sharedStrings.xml><?xml version="1.0" encoding="utf-8"?>
<sst xmlns="http://schemas.openxmlformats.org/spreadsheetml/2006/main" count="1099" uniqueCount="368">
  <si>
    <t>Table 30A. Current expenditures minus federal revenue (other than Impact Aid) and total current expenditures per pupil in membership, by poverty quartile and state: 2007–08</t>
  </si>
  <si>
    <t>State or other jurisdiction</t>
  </si>
  <si>
    <t>Current expenditures minus Federal revenue</t>
  </si>
  <si>
    <t>Total current expenditures</t>
  </si>
  <si>
    <r>
      <t>Fall 2007 enrollment</t>
    </r>
    <r>
      <rPr>
        <vertAlign val="superscript"/>
        <sz val="11"/>
        <rFont val="Calibri"/>
        <family val="2"/>
      </rPr>
      <t>1</t>
    </r>
  </si>
  <si>
    <t>Total</t>
  </si>
  <si>
    <t>Low- poverty districts</t>
  </si>
  <si>
    <t>Low-middle poverty districts</t>
  </si>
  <si>
    <t>High- middle poverty districts</t>
  </si>
  <si>
    <t>High- poverty districts</t>
  </si>
  <si>
    <r>
      <t>Percent difference between high- and low-poverty districts</t>
    </r>
    <r>
      <rPr>
        <vertAlign val="superscript"/>
        <sz val="11"/>
        <rFont val="Calibri"/>
        <family val="2"/>
      </rPr>
      <t>1</t>
    </r>
  </si>
  <si>
    <t>Quartile 1</t>
  </si>
  <si>
    <t>Quartile 2</t>
  </si>
  <si>
    <t>Quartile 3</t>
  </si>
  <si>
    <t>Quartile 4</t>
  </si>
  <si>
    <r>
      <t>U.S. total</t>
    </r>
    <r>
      <rPr>
        <b/>
        <vertAlign val="superscript"/>
        <sz val="11"/>
        <rFont val="Calibri"/>
        <family val="2"/>
      </rPr>
      <t>2</t>
    </r>
  </si>
  <si>
    <t xml:space="preserve">  Alabama </t>
  </si>
  <si>
    <t xml:space="preserve">  Alaska </t>
  </si>
  <si>
    <t xml:space="preserve">  Arizona </t>
  </si>
  <si>
    <t xml:space="preserve">  Arkansas </t>
  </si>
  <si>
    <t xml:space="preserve">  California </t>
  </si>
  <si>
    <t xml:space="preserve">  Colorado </t>
  </si>
  <si>
    <t xml:space="preserve">  Connecticut </t>
  </si>
  <si>
    <t xml:space="preserve">  Delaware </t>
  </si>
  <si>
    <r>
      <t xml:space="preserve">  District of Columbia</t>
    </r>
    <r>
      <rPr>
        <vertAlign val="superscript"/>
        <sz val="11"/>
        <rFont val="Calibri"/>
        <family val="2"/>
      </rPr>
      <t>3</t>
    </r>
  </si>
  <si>
    <t>†</t>
  </si>
  <si>
    <t xml:space="preserve">  Florida </t>
  </si>
  <si>
    <t xml:space="preserve">  Georgia </t>
  </si>
  <si>
    <r>
      <t xml:space="preserve">  Hawaii</t>
    </r>
    <r>
      <rPr>
        <vertAlign val="superscript"/>
        <sz val="11"/>
        <rFont val="Calibri"/>
        <family val="2"/>
      </rPr>
      <t>3</t>
    </r>
  </si>
  <si>
    <t xml:space="preserve">  Idaho </t>
  </si>
  <si>
    <t xml:space="preserve">  Illinois </t>
  </si>
  <si>
    <t xml:space="preserve">  Indiana </t>
  </si>
  <si>
    <t xml:space="preserve">  Iowa </t>
  </si>
  <si>
    <t xml:space="preserve">  Kansas </t>
  </si>
  <si>
    <t xml:space="preserve">  Kentucky </t>
  </si>
  <si>
    <t xml:space="preserve">  Louisiana </t>
  </si>
  <si>
    <t xml:space="preserve">  Maine </t>
  </si>
  <si>
    <t xml:space="preserve">  Maryland </t>
  </si>
  <si>
    <t xml:space="preserve">  Massachusetts </t>
  </si>
  <si>
    <t xml:space="preserve">  Michigan </t>
  </si>
  <si>
    <t xml:space="preserve">  Minnesota </t>
  </si>
  <si>
    <t xml:space="preserve">  Mississippi </t>
  </si>
  <si>
    <t xml:space="preserve">  Missouri </t>
  </si>
  <si>
    <t xml:space="preserve">  Montana </t>
  </si>
  <si>
    <t xml:space="preserve">  Nebraska </t>
  </si>
  <si>
    <t xml:space="preserve">  Nevada </t>
  </si>
  <si>
    <t xml:space="preserve">  New Hampshire </t>
  </si>
  <si>
    <t xml:space="preserve">  New Jersey</t>
  </si>
  <si>
    <t xml:space="preserve">  New Mexico </t>
  </si>
  <si>
    <t xml:space="preserve">  New York </t>
  </si>
  <si>
    <t xml:space="preserve">  North Carolina </t>
  </si>
  <si>
    <t>#</t>
  </si>
  <si>
    <t xml:space="preserve">  North Dakota </t>
  </si>
  <si>
    <t xml:space="preserve">  Ohio </t>
  </si>
  <si>
    <t xml:space="preserve">  Oklahoma </t>
  </si>
  <si>
    <t xml:space="preserve">  Oregon </t>
  </si>
  <si>
    <t xml:space="preserve">  Pennsylvania </t>
  </si>
  <si>
    <t xml:space="preserve">  Rhode Island </t>
  </si>
  <si>
    <t xml:space="preserve">  South Carolina </t>
  </si>
  <si>
    <t xml:space="preserve">  South Dakota </t>
  </si>
  <si>
    <t xml:space="preserve">  Tennessee </t>
  </si>
  <si>
    <t xml:space="preserve">  Texas</t>
  </si>
  <si>
    <t xml:space="preserve">  Utah </t>
  </si>
  <si>
    <t xml:space="preserve">  Vermont </t>
  </si>
  <si>
    <t xml:space="preserve">  Virginia </t>
  </si>
  <si>
    <t xml:space="preserve">  Washington </t>
  </si>
  <si>
    <t xml:space="preserve">  West Virginia </t>
  </si>
  <si>
    <t xml:space="preserve">  Wisconsin </t>
  </si>
  <si>
    <t xml:space="preserve">  Wyoming </t>
  </si>
  <si>
    <t>Number of states in which high-poverty districts have higher
      current expenditures than low-poverty districts</t>
  </si>
  <si>
    <t>Median percent</t>
  </si>
  <si>
    <t>Unweighted mean percent</t>
  </si>
  <si>
    <t>Weighted mean percent</t>
  </si>
  <si>
    <t>† Not applicable.</t>
  </si>
  <si>
    <t># Rounds to zero.</t>
  </si>
  <si>
    <r>
      <rPr>
        <vertAlign val="superscript"/>
        <sz val="11"/>
        <rFont val="Calibri"/>
        <family val="2"/>
      </rPr>
      <t>1</t>
    </r>
    <r>
      <rPr>
        <sz val="11"/>
        <rFont val="Calibri"/>
        <family val="2"/>
      </rPr>
      <t xml:space="preserve"> Percent difference was calculated by dividing the difference between expenditures in the high-poverty districts from that in low-poverty districts by the expenditures in low-poverty districts.. </t>
    </r>
  </si>
  <si>
    <r>
      <rPr>
        <vertAlign val="superscript"/>
        <sz val="11"/>
        <rFont val="Calibri"/>
        <family val="2"/>
      </rPr>
      <t xml:space="preserve">2 </t>
    </r>
    <r>
      <rPr>
        <sz val="11"/>
        <rFont val="Calibri"/>
        <family val="2"/>
      </rPr>
      <t>Expenditures per student for low-poverty districts and high-poverty districts exclude the District of Columbia and Hawaii since they are both unitary, state-wide, systems and not comparable to other local education agencies.</t>
    </r>
  </si>
  <si>
    <r>
      <t>3</t>
    </r>
    <r>
      <rPr>
        <sz val="11"/>
        <rFont val="Calibri"/>
        <family val="2"/>
      </rPr>
      <t xml:space="preserve"> State or jurisdiction has only one district. Expenditures not used in the calculation of U.S. total expenditures.</t>
    </r>
  </si>
  <si>
    <r>
      <t>NOTE: Current expenditures were used in order to exclude expenditures for capital outlay, which tend to have substantial changes from year to year. The current expenditures are for public elementary and secondary education only, and exclude expenditures for adult education, community services, and other programs that are not allocable to expenditures per student in public schools. Current expenditures have been adjusted by subtracting all  federal education revenues other than impact aid, since Impact Aid is intended as a substitute for foregone</t>
    </r>
    <r>
      <rPr>
        <sz val="11"/>
        <rFont val="Calibri"/>
        <family val="2"/>
      </rPr>
      <t xml:space="preserve"> local or state revenue. The federal revenues other than Impact Aid were subtracted from current expenditures to examine the distribution of funds provided through state and local education finance systems.  High- and low-poverty districts represent the top and bottom quartiles, respectively. Quartiles were calculated based on ranking regular local education agencies by poverty rate, calculated as the percentage of children ages 5–17 in families living below the poverty level. Quartiles are pupil weighted, meaning that each quartile contains approximately the same number of children.</t>
    </r>
  </si>
  <si>
    <t>SOURCE: U.S. Department of Commerce, Census Bureau, “Small Area Income and Poverty Estimates,” 2007–08; and U.S. Department of Education, National Center for Education Statistics (NCES), Common Core of Data (CCD), “Local Education Agency Universe Survey,” 2007–08.</t>
  </si>
  <si>
    <t>Table 30B. Current expenditures minus federal revenue (other than Impact Aid) and total current expenditures per pupil in membership, by poverty quartile and state: 2006–07</t>
  </si>
  <si>
    <t>SOURCE: U.S. Department of Commerce, Census Bureau, “Small Area Income and Poverty Estimates,” 2006–07; and U.S. Department of Education, National Center for Education Statistics (NCES), Common Core of Data (CCD), “Local Education Agency Universe Survey,” 2006–07.</t>
  </si>
  <si>
    <t>Table 30C. Current expenditures minus federal revenue (other than Impact Aid) and total current expenditures per pupil in membership, by poverty quartile and state: 1999-2000</t>
  </si>
  <si>
    <t>SOURCE: U.S. Department of Commerce, Census Bureau, “Small Area Income and Poverty Estimates,” 1999-2000; and U.S. Department of Education, National Center for Education Statistics (NCES), Common Core of Data (CCD), “Local Education Agency Universe Survey,” 1999-2000.</t>
  </si>
  <si>
    <t>Table 30. Current expenditures minus federal revenue (other than Impact Aid) and total current expenditures per pupil in membership, by poverty quartile and state: 2007–08</t>
  </si>
  <si>
    <t>High middle poverty districts</t>
  </si>
  <si>
    <r>
      <t>Percent difference between high- and low-poverty districts</t>
    </r>
    <r>
      <rPr>
        <vertAlign val="superscript"/>
        <sz val="11"/>
        <rFont val="Calibri"/>
        <family val="2"/>
      </rPr>
      <t>2</t>
    </r>
  </si>
  <si>
    <r>
      <t>U.S. total</t>
    </r>
    <r>
      <rPr>
        <b/>
        <vertAlign val="superscript"/>
        <sz val="11"/>
        <rFont val="Calibri"/>
        <family val="2"/>
      </rPr>
      <t>3</t>
    </r>
  </si>
  <si>
    <t xml:space="preserve"> </t>
  </si>
  <si>
    <t>ALABAMA</t>
  </si>
  <si>
    <t>ALASKA</t>
  </si>
  <si>
    <t>ARIZONA</t>
  </si>
  <si>
    <t>ARKANSAS</t>
  </si>
  <si>
    <t>CALIFORNIA</t>
  </si>
  <si>
    <t>COLORADO</t>
  </si>
  <si>
    <t>CONNECTICUT</t>
  </si>
  <si>
    <t>DELAWARE</t>
  </si>
  <si>
    <r>
      <t xml:space="preserve">  District of Columbia</t>
    </r>
    <r>
      <rPr>
        <vertAlign val="superscript"/>
        <sz val="11"/>
        <rFont val="Calibri"/>
        <family val="2"/>
      </rPr>
      <t>4</t>
    </r>
  </si>
  <si>
    <t>DISTRICT.OF.COLUMBIA</t>
  </si>
  <si>
    <t>FLORIDA</t>
  </si>
  <si>
    <t>GEORGIA</t>
  </si>
  <si>
    <r>
      <t xml:space="preserve">  Hawaii</t>
    </r>
    <r>
      <rPr>
        <vertAlign val="superscript"/>
        <sz val="11"/>
        <rFont val="Calibri"/>
        <family val="2"/>
      </rPr>
      <t>4</t>
    </r>
  </si>
  <si>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</si>
  <si>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</si>
  <si>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</si>
  <si>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</si>
  <si>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</si>
  <si>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</si>
  <si>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</si>
  <si>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</si>
  <si>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</si>
  <si>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</si>
  <si>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</si>
  <si>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</si>
  <si>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</si>
  <si>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</si>
  <si>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</si>
  <si>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</si>
  <si>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</si>
  <si>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</si>
  <si>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NEW.HAMPSHIRE</t>
  </si>
  <si>
    <t>NEW.JERSEY</t>
  </si>
  <si>
    <t>NEW.MEXICO</t>
  </si>
  <si>
    <t>NEW.YORK</t>
  </si>
  <si>
    <t>NORTH.CAROLINA</t>
  </si>
  <si>
    <t>NORTH.DAKOTA</t>
  </si>
  <si>
    <t>OHIO</t>
  </si>
  <si>
    <t>OKLAHOMA</t>
  </si>
  <si>
    <t>OREGON</t>
  </si>
  <si>
    <t>PENNSYLVANIA</t>
  </si>
  <si>
    <t>RHODE.ISLAND</t>
  </si>
  <si>
    <t>SOUTH.CAROLINA</t>
  </si>
  <si>
    <t>SOUTH.DAKOTA</t>
  </si>
  <si>
    <t>TENNESSEE</t>
  </si>
  <si>
    <t>TEXAS</t>
  </si>
  <si>
    <t>UTAH</t>
  </si>
  <si>
    <t>VERMONT</t>
  </si>
  <si>
    <t>VIRGINIA</t>
  </si>
  <si>
    <t>WASHINGTON</t>
  </si>
  <si>
    <t>WEST.VIRGINIA</t>
  </si>
  <si>
    <t>WISCONSIN</t>
  </si>
  <si>
    <t>WYOMING</t>
  </si>
  <si>
    <t>Median</t>
  </si>
  <si>
    <t>Unweighted mean</t>
  </si>
  <si>
    <t>Weighted mean</t>
  </si>
  <si>
    <r>
      <rPr>
        <vertAlign val="superscript"/>
        <sz val="11"/>
        <rFont val="Calibri"/>
        <family val="2"/>
      </rPr>
      <t>1</t>
    </r>
    <r>
      <rPr>
        <sz val="11"/>
        <rFont val="Calibri"/>
        <family val="2"/>
      </rPr>
      <t xml:space="preserve"> Percent difference was calculated by dividing the difference between expenditures in the high poverty districts from that in low poverty districts by the expenditures in low poverty districts.. </t>
    </r>
  </si>
  <si>
    <r>
      <rPr>
        <vertAlign val="superscript"/>
        <sz val="11"/>
        <rFont val="Calibri"/>
        <family val="2"/>
      </rPr>
      <t>2</t>
    </r>
    <r>
      <rPr>
        <sz val="11"/>
        <rFont val="Calibri"/>
        <family val="2"/>
      </rPr>
      <t>Expenditures per student for low poverty districts and high poverty districts exclude the District of Columbia and Hawaii since they are both unitary, state-wide, systems and not comparable to other local education agencies.</t>
    </r>
  </si>
  <si>
    <r>
      <t>NOTE: Current expenditures were used in order to exclude expenditures for capital outlay, which tend to have substantial increases and decreases from year to year. The current expenditures shown here are for public elementary and secondary education only and do not include expenditures for adult education, community services, and certain other programs that are included in total expenditures. Current expenditures have been adjusted by subtracting all  federal education revenues other than impact aid, since Impact Aid is intended as a substitute for foregone</t>
    </r>
    <r>
      <rPr>
        <sz val="11"/>
        <rFont val="Calibri"/>
        <family val="2"/>
      </rPr>
      <t xml:space="preserve"> local or state revenue. The federal revenues other than Impact Aid were subtracted from current expenditures to examine the distribution of funds provided through state and local education finance systems.  High- and low-poverty districts represent the top and bottom quartiles, respectively. Quartiles were calculated based on ranking local education agencies (LEAs) by poverty rate, calculated as the percentage of children ages 5–17 in families living below the poverty level. Quartiles are pupil weighted, meaning that each quartile contains approximately the same number of children.</t>
    </r>
  </si>
  <si>
    <t>st</t>
  </si>
  <si>
    <t>r1</t>
  </si>
  <si>
    <t>r2</t>
  </si>
  <si>
    <t>r3</t>
  </si>
  <si>
    <t>r4</t>
  </si>
  <si>
    <t>r5</t>
  </si>
  <si>
    <t>cr1</t>
  </si>
  <si>
    <t>cr2</t>
  </si>
  <si>
    <t>cr3</t>
  </si>
  <si>
    <t>cr4</t>
  </si>
  <si>
    <t>cr5</t>
  </si>
  <si>
    <t>e1</t>
  </si>
  <si>
    <t>e2</t>
  </si>
  <si>
    <t>e3</t>
  </si>
  <si>
    <t>e4</t>
  </si>
  <si>
    <t>e5</t>
  </si>
  <si>
    <t>comp1</t>
  </si>
  <si>
    <t>comp2</t>
  </si>
  <si>
    <t>z</t>
  </si>
  <si>
    <t>zz</t>
  </si>
  <si>
    <t>zzz</t>
  </si>
  <si>
    <t xml:space="preserve">libname cwi "k:\ecicsd\ccd\ccd200708\cwi";                                                                                              </t>
  </si>
  <si>
    <t xml:space="preserve">*this runs with cwi 2005;                                                                                                               </t>
  </si>
  <si>
    <t xml:space="preserve">                                                                                                                                        </t>
  </si>
  <si>
    <t xml:space="preserve">DATA CWIDATA; set CWI.cwi_district_2005_1a                                                                                              </t>
  </si>
  <si>
    <t xml:space="preserve">(keep=leaid d_CWI_2005 d_STD_CWI_2005 d_CWI_1999 d_STD_CWI_1999 STATE_NAME);                                                            </t>
  </si>
  <si>
    <t xml:space="preserve">proc sort data=cwidata;by leaid;                                                                                                        </t>
  </si>
  <si>
    <t xml:space="preserve">proc print data=cwidata;                                                                                                                </t>
  </si>
  <si>
    <t xml:space="preserve">run;                                                                                                                                    </t>
  </si>
  <si>
    <t xml:space="preserve">*/;                                                                                                                                     </t>
  </si>
  <si>
    <t xml:space="preserve">*this runs with cwi 2004;                                                                                                               </t>
  </si>
  <si>
    <t xml:space="preserve">/*                                                                                                                                      </t>
  </si>
  <si>
    <t xml:space="preserve">data cwidata;set cwi.cwi_district_1a                                                                                                    </t>
  </si>
  <si>
    <t xml:space="preserve">(keep=leaid CWI_2004 STD_CWI_2004 CWI_1999 STD_CWI_1999 STATE_NAME);                                                                    </t>
  </si>
  <si>
    <t xml:space="preserve"> proc sort data=cwidata;by leaid;                                                                                                       </t>
  </si>
  <si>
    <t xml:space="preserve">libname f33 "k:\ecicsd\ccd\ccd9900";                                                                                                    </t>
  </si>
  <si>
    <t xml:space="preserve">data sdf;set f33.sdf001d;                                                                                                               </t>
  </si>
  <si>
    <t xml:space="preserve">data sdfs(keep=leaid name st e13 e17 e07 e08 e09 v40 v45 v90 e11 v60 v65 tcurelsc                                                       </t>
  </si>
  <si>
    <t xml:space="preserve">fedrev c14 c15 c16 c17 c18 c19 c25 b11 c20 b10 b12 b13 c36 adjcurex v33);set sdf;                                                       </t>
  </si>
  <si>
    <t xml:space="preserve">length leaid $7;                                                                                                                        </t>
  </si>
  <si>
    <t xml:space="preserve">leaid=ncesid;                                                                                                                           </t>
  </si>
  <si>
    <t xml:space="preserve">st=input(substr(leaid,1,2),2.);                                                                                                         </t>
  </si>
  <si>
    <t xml:space="preserve">*tstrev=tstrev+tfedrev;                                                                                                                 </t>
  </si>
  <si>
    <t xml:space="preserve">fedrev=sum(c14,c15,c16,c17,c18,c19,c25,b11,c20,b12,b13,c36);                                                                            </t>
  </si>
  <si>
    <t xml:space="preserve">adjcurex=sum(e13,e17,e07,e08,e09,v40,v45,v90,e11,v60,v65,-fedrev);                                                                      </t>
  </si>
  <si>
    <t xml:space="preserve">if v33 &gt; 0 and adjcurex &gt; 0;                                                                                                            </t>
  </si>
  <si>
    <t xml:space="preserve">proc sort data=sdfs;by leaid;                                                                                                           </t>
  </si>
  <si>
    <t xml:space="preserve">data cwisdfs;merge sdfs(in=ins) cwidata(in=inc);by leaid;                                                                               </t>
  </si>
  <si>
    <t xml:space="preserve">if ins;                                                                                                                                 </t>
  </si>
  <si>
    <t xml:space="preserve">oldv=v33;                                                                                                                               </t>
  </si>
  <si>
    <t xml:space="preserve">*v33=v33*d_cwi_2005;                                                                                                                    </t>
  </si>
  <si>
    <t xml:space="preserve">*the following adjusts for CWI calculated using 1999 dollars to 2008 dollars;                                                           </t>
  </si>
  <si>
    <t xml:space="preserve">*adjcurex=adjcurex*1.22832;                                                                                                             </t>
  </si>
  <si>
    <t xml:space="preserve">*the following line uses the cwi adjusted data set;                                                                                     </t>
  </si>
  <si>
    <t xml:space="preserve">data sdfs;set cwisdfs;                                                                                                                  </t>
  </si>
  <si>
    <t xml:space="preserve">proc print data=cwisdfs;var v33 oldv;run;                                                                                               </t>
  </si>
  <si>
    <t xml:space="preserve">*the following calculates dc averages for stephanies table;                                                                             </t>
  </si>
  <si>
    <t xml:space="preserve">data dcha;set cwisdfs;st=input(substr(leaid,1,2),2.);                                                                                   </t>
  </si>
  <si>
    <t xml:space="preserve">if st=11 or st=15;                                                                                                                      </t>
  </si>
  <si>
    <t xml:space="preserve">proc summary data=dcha;class st;var adjcurex tcurelsc v33;                                                                              </t>
  </si>
  <si>
    <t xml:space="preserve">output out=sumdc sum=;                                                                                                                  </t>
  </si>
  <si>
    <t xml:space="preserve">proc print data=sumdc;                                                                                                                  </t>
  </si>
  <si>
    <t xml:space="preserve">*This is the poverty data for 2008;                                                                                                     </t>
  </si>
  <si>
    <t xml:space="preserve">data pov;infile "h:\titlei\2010 data\t110042710.dat";                                                                                   </t>
  </si>
  <si>
    <t xml:space="preserve">*this is the pov data for 2007;                                                                                                         </t>
  </si>
  <si>
    <t xml:space="preserve">data pov;infile "h:\titlei\2009 data\t109052809.dat";                                                                                   </t>
  </si>
  <si>
    <t xml:space="preserve">*this is the pov data for 2000;                                                                                                         </t>
  </si>
  <si>
    <t xml:space="preserve">data pov;infile "k:\ecicsd\titlei\2003 data\t103fin351903.dat";                                                                         </t>
  </si>
  <si>
    <t xml:space="preserve">input @1 st 2. id 5. nm $char36. (pov afd n d c fos pop) (8.);                                                                          </t>
  </si>
  <si>
    <t xml:space="preserve">substr(leaid,1,2)=put(st,z2.);                                                                                                          </t>
  </si>
  <si>
    <t xml:space="preserve">substr(leaid,3.5)=put(id,z5.);                                                                                                          </t>
  </si>
  <si>
    <t xml:space="preserve">if st=15 then do;                                                                                                                       </t>
  </si>
  <si>
    <t xml:space="preserve">leaid='1500030';nm='HAWAII';                                                                                                            </t>
  </si>
  <si>
    <t xml:space="preserve">end;                                                                                                                                    </t>
  </si>
  <si>
    <t xml:space="preserve">*this line is used to convert 2003 lea coding into 2008 era numbers;                                                                    </t>
  </si>
  <si>
    <t xml:space="preserve">if st=36 and (23 &lt; id &lt; 86) then do;                                                                                                    </t>
  </si>
  <si>
    <t xml:space="preserve">if id=24 then id=82024;if id=47 then id=82047;if id=61 then id=82061;                                                                   </t>
  </si>
  <si>
    <t xml:space="preserve">if id=81 then id=82081;if id=85 then id=82085;                                                                                          </t>
  </si>
  <si>
    <t xml:space="preserve">if st=36 and (82023 &lt; id &lt; 82086) then do;                                                                                              </t>
  </si>
  <si>
    <t xml:space="preserve">leaid='3620580'; nm='NEW YORK CITY';                                                                                                    </t>
  </si>
  <si>
    <t xml:space="preserve">proc summary data=pov;class leaid;var pov pop;id nm st;                                                                                 </t>
  </si>
  <si>
    <t xml:space="preserve">output out=sumpov sum=;                                                                                                                 </t>
  </si>
  <si>
    <t xml:space="preserve">data pov2;set sumpov;if leaid;                                                                                                          </t>
  </si>
  <si>
    <t xml:space="preserve">proc sort data=pov2;by leaid;                                                                                                           </t>
  </si>
  <si>
    <t xml:space="preserve">data mrg;merge sdfs(in=inf) pov2(in=inp);by leaid;                                                                                      </t>
  </si>
  <si>
    <t xml:space="preserve">if inf and inp;                                                                                                                         </t>
  </si>
  <si>
    <t xml:space="preserve">if v33 and pop;                                                                                                                         </t>
  </si>
  <si>
    <t xml:space="preserve">x=1;                                                                                                                                    </t>
  </si>
  <si>
    <t xml:space="preserve">povrt=pov/pop;                                                                                                                          </t>
  </si>
  <si>
    <t xml:space="preserve">*these statements do national totals;                                                                                                   </t>
  </si>
  <si>
    <t xml:space="preserve">proc univariate data=mrg noprint;                                                                                                       </t>
  </si>
  <si>
    <t xml:space="preserve">var povrt;                                                                                                                              </t>
  </si>
  <si>
    <t xml:space="preserve">output Out=quintiles97 pctlpre=NQ97_ pctlpts= 25 50 75 100 ;                                                                            </t>
  </si>
  <si>
    <t xml:space="preserve">weight v33;                                                                                                                             </t>
  </si>
  <si>
    <t xml:space="preserve">data qnat97;set quintiles97;                                                                                                            </t>
  </si>
  <si>
    <t xml:space="preserve">run ;                                                                                                                                   </t>
  </si>
  <si>
    <t xml:space="preserve">proc univariate data=mrg noprint;by st;                                                                                                 </t>
  </si>
  <si>
    <t xml:space="preserve">output Out=quintiles97 pctlpre=Q97_ pctlpts= 25 50 75 100 ;                                                                             </t>
  </si>
  <si>
    <t xml:space="preserve">weight v33 ;                                                                                                                            </t>
  </si>
  <si>
    <t xml:space="preserve">data q97;set quintiles97;                                                                                                               </t>
  </si>
  <si>
    <t xml:space="preserve">proc print data=q97;                                                                                                                    </t>
  </si>
  <si>
    <t xml:space="preserve">data mrg2;merge mrg qnat97;by x;                                                                                                        </t>
  </si>
  <si>
    <t xml:space="preserve">nquar=1;                                                                                                                                </t>
  </si>
  <si>
    <t xml:space="preserve">if povrt &gt; nq97_25 then nquar=2;                                                                                                        </t>
  </si>
  <si>
    <t xml:space="preserve">if povrt &gt; nq97_50 then nquar=3;                                                                                                        </t>
  </si>
  <si>
    <t xml:space="preserve">if povrt &gt; nq97_75 then nquar=4;                                                                                                        </t>
  </si>
  <si>
    <t xml:space="preserve">data mrg3;merge mrg2 q97;by st;                                                                                                         </t>
  </si>
  <si>
    <t xml:space="preserve">quar=1;                                                                                                                                 </t>
  </si>
  <si>
    <t xml:space="preserve">if povrt &gt; q97_25 then quar=2;                                                                                                          </t>
  </si>
  <si>
    <t xml:space="preserve">if povrt &gt; q97_50 then quar=3;                                                                                                          </t>
  </si>
  <si>
    <t xml:space="preserve">if povrt &gt; q97_75 then quar=4;                                                                                                          </t>
  </si>
  <si>
    <t xml:space="preserve">data forsteph;set mrg3;cwicurex=adjcurex/d_cwi_2005;                                                                                    </t>
  </si>
  <si>
    <t xml:space="preserve">proc print data=forsteph;var leaid st name nquar quar povrt pov pop adjcurex cwicurex                                                   </t>
  </si>
  <si>
    <t xml:space="preserve">d_cwi_2005 v33;                                                                                                                         </t>
  </si>
  <si>
    <t xml:space="preserve">proc summary data=mrg3;class st nquar quar;var adjcurex tcurelsc v33 oldv;                                                              </t>
  </si>
  <si>
    <t xml:space="preserve">output out=fin sum=;                                                                                                                    </t>
  </si>
  <si>
    <t xml:space="preserve">data nattot;set fin;if _type_=0 or _type_=2;                                                                                            </t>
  </si>
  <si>
    <t xml:space="preserve">st=0;                                                                                                                                   </t>
  </si>
  <si>
    <t xml:space="preserve">proc print data=nattot;run;                                                                                                             </t>
  </si>
  <si>
    <t xml:space="preserve">data sts;set fin;if _type_=4 or _type_=5;                                                                                               </t>
  </si>
  <si>
    <t xml:space="preserve">proc print data=sts;run;                                                                                                                </t>
  </si>
  <si>
    <t xml:space="preserve">proc sort data=sts;by st quar;                                                                                                          </t>
  </si>
  <si>
    <t xml:space="preserve">proc print data=sts;                                                                                                                    </t>
  </si>
  <si>
    <t xml:space="preserve">data all(keep=st quar adjcurex tcurelsc v33 oldv);set nattot(in=inn) sts(in=ins);                                                       </t>
  </si>
  <si>
    <t xml:space="preserve">if inn then quar=nquar;                                                                                                                 </t>
  </si>
  <si>
    <t xml:space="preserve">if quar=. then quar=0;                                                                                                                  </t>
  </si>
  <si>
    <t xml:space="preserve">if st=. then st=0;                                                                                                                      </t>
  </si>
  <si>
    <t xml:space="preserve">proc print data=all;run;                                                                                                                </t>
  </si>
  <si>
    <t xml:space="preserve">data finala(keep=st comp1 comp2 r1-r5 e1-e5 cr1-cr5);set all;by st;                                                                     </t>
  </si>
  <si>
    <t xml:space="preserve">retain r1-r5 cr1-cr5 e1-e5 0;                                                                                                           </t>
  </si>
  <si>
    <t xml:space="preserve">stcurex=adjcurex/v33;curex=tcurelsc/v33;                                                                                                </t>
  </si>
  <si>
    <t xml:space="preserve">array rs r1-r5;array es e1-e5;array crs cr1-cr5;                                                                                        </t>
  </si>
  <si>
    <t xml:space="preserve">if quar=0 then do;r1=stcurex;e1=oldv;cr1=curex;end;                                                                                     </t>
  </si>
  <si>
    <t xml:space="preserve">if quar &gt; 0 then do;_i_=quar+1;                                                                                                         </t>
  </si>
  <si>
    <t xml:space="preserve">rs=stcurex;es=oldv;crs=curex;end;                                                                                                       </t>
  </si>
  <si>
    <t xml:space="preserve">if quar=4 or last.st then do;comp1=(r2-r5)/r5*100;comp2=(cr2-cr5)/cr5*100;output;                                                       </t>
  </si>
  <si>
    <t xml:space="preserve">do over rs;rs=0;end;                                                                                                                    </t>
  </si>
  <si>
    <t xml:space="preserve">proc print data=finala;                                                                                                                 </t>
  </si>
  <si>
    <t xml:space="preserve">data fix;set finala;                                                                                                                    </t>
  </si>
  <si>
    <t xml:space="preserve">array rs r5-r2;array es e5-e2;array crs cr5-cr2;                                                                                        </t>
  </si>
  <si>
    <t xml:space="preserve">z=r5;zz=e5;zzz=cr5;                                                                                                                     </t>
  </si>
  <si>
    <t xml:space="preserve">do over rs;                                                                                                                             </t>
  </si>
  <si>
    <t xml:space="preserve">if rs=0 then do;rs=z;es=zz;crs=zzz;end;z=rs;zz=es;zzz=crs;end;                                                                          </t>
  </si>
  <si>
    <t xml:space="preserve">proc print data=fix;                                                                                                                    </t>
  </si>
  <si>
    <t xml:space="preserve">data fixagain;set fix;                                                                                                                  </t>
  </si>
  <si>
    <t xml:space="preserve">array rs r2-r5;array es e2-e5;array crs cr2-cr5;                                                                                        </t>
  </si>
  <si>
    <t xml:space="preserve">z=r2;zz=e2;zzz=cr2;                                                                                                                     </t>
  </si>
  <si>
    <t xml:space="preserve">data final;set fixagain;                                                                                                                </t>
  </si>
  <si>
    <t xml:space="preserve">if comp1=. then do;comp1=0;comp2=0;e3=0;e4=0;e5=0;r3=0;r4=0;r5=0;cr3=0;cr4=0;cr5=0;end;                                                 </t>
  </si>
  <si>
    <t xml:space="preserve">proc print data=final;var st comp1 r1 r2 r3 r4 r5 comp2 cr1 cr2 cr3 cr4 cr5 e1 e2 e3 e4 e5;                                             </t>
  </si>
  <si>
    <t xml:space="preserve">data _null_;set final;if st=0;                                                                                                          </t>
  </si>
  <si>
    <t xml:space="preserve">sm=sum(e2,e3,e4,e5);                                                                                                                    </t>
  </si>
  <si>
    <t xml:space="preserve">put @1 (e1 sm) (12.);                                                                                                                   </t>
  </si>
  <si>
    <t>run;</t>
  </si>
  <si>
    <t>Table 30. Current expenditures minus federal revenue (other than Impact Aid) and total current expenditures per pupil in membership, by poverty quartile and state: 2006–07</t>
  </si>
  <si>
    <t>Table 30B. Current expenditures minus federal revenue (other than Impact Aid) and total current expenditures per pupil in membership, by poverty quartile and state: 2006–07 (in 2008-09 dollars)</t>
  </si>
  <si>
    <t xml:space="preserve">Table A1. Current expenditures minus federal revenue other than Impact Aid per pupil in membership, by poverty quartile and state: 2011-12 </t>
  </si>
  <si>
    <t>[No adjustment for students in poverty]</t>
  </si>
  <si>
    <t>State</t>
  </si>
  <si>
    <t>2011-12</t>
  </si>
  <si>
    <t>Low-poverty districts</t>
  </si>
  <si>
    <t>High-middle poverty districts</t>
  </si>
  <si>
    <t>High-poverty districts</t>
  </si>
  <si>
    <r>
      <t>Percent difference between high- and low-poverty districts</t>
    </r>
    <r>
      <rPr>
        <b/>
        <vertAlign val="superscript"/>
        <sz val="11"/>
        <rFont val="Arial"/>
        <family val="2"/>
      </rPr>
      <t>1</t>
    </r>
  </si>
  <si>
    <t xml:space="preserve">    United States</t>
  </si>
  <si>
    <t xml:space="preserve">Alabama </t>
  </si>
  <si>
    <t>Alaska</t>
  </si>
  <si>
    <t xml:space="preserve">Arizona </t>
  </si>
  <si>
    <t xml:space="preserve">Arkansas </t>
  </si>
  <si>
    <t xml:space="preserve">California </t>
  </si>
  <si>
    <t xml:space="preserve">Colorado </t>
  </si>
  <si>
    <t xml:space="preserve">Connecticut </t>
  </si>
  <si>
    <t xml:space="preserve">Delaware </t>
  </si>
  <si>
    <r>
      <t>District of Columbia</t>
    </r>
    <r>
      <rPr>
        <vertAlign val="superscript"/>
        <sz val="11"/>
        <rFont val="Arial"/>
        <family val="2"/>
      </rPr>
      <t>2</t>
    </r>
  </si>
  <si>
    <t xml:space="preserve">Florida </t>
  </si>
  <si>
    <t xml:space="preserve">Georgia </t>
  </si>
  <si>
    <r>
      <t>Hawaii</t>
    </r>
    <r>
      <rPr>
        <vertAlign val="superscript"/>
        <sz val="11"/>
        <rFont val="Arial"/>
        <family val="2"/>
      </rPr>
      <t>2</t>
    </r>
  </si>
  <si>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</si>
  <si>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</si>
  <si>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</si>
  <si>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</si>
  <si>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</si>
  <si>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</si>
  <si>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</si>
  <si>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</si>
  <si>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</si>
  <si>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Massachusetts </t>
  </si>
  <si>
    <t xml:space="preserve">Michigan </t>
  </si>
  <si>
    <t xml:space="preserve">Minnesota </t>
  </si>
  <si>
    <t xml:space="preserve">Mississippi </t>
  </si>
  <si>
    <t xml:space="preserve">Missouri </t>
  </si>
  <si>
    <t xml:space="preserve">Montana </t>
  </si>
  <si>
    <t xml:space="preserve">Nebraska </t>
  </si>
  <si>
    <t>Nevada</t>
  </si>
  <si>
    <t xml:space="preserve">New Hampshire </t>
  </si>
  <si>
    <t>New Jersey</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</si>
  <si>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</si>
  <si>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</si>
  <si>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</si>
  <si>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</si>
  <si>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</si>
  <si>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</si>
  <si>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</si>
  <si>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</si>
  <si>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</si>
  <si>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</si>
  <si>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</si>
  <si>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</si>
  <si>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Texas</t>
  </si>
  <si>
    <t xml:space="preserve">Utah </t>
  </si>
  <si>
    <t xml:space="preserve">Vermont </t>
  </si>
  <si>
    <t xml:space="preserve">Virginia </t>
  </si>
  <si>
    <t xml:space="preserve">Washington </t>
  </si>
  <si>
    <t xml:space="preserve">West Virginia </t>
  </si>
  <si>
    <t xml:space="preserve">Wisconsin </t>
  </si>
  <si>
    <t xml:space="preserve">Wyoming </t>
  </si>
  <si>
    <r>
      <rPr>
        <vertAlign val="superscript"/>
        <sz val="11"/>
        <rFont val="Calibri"/>
        <family val="2"/>
      </rPr>
      <t>1</t>
    </r>
    <r>
      <rPr>
        <sz val="11"/>
        <rFont val="Calibri"/>
        <family val="2"/>
      </rPr>
      <t xml:space="preserve"> Percent difference was calculated by dividing the difference between expenditures in the high-poverty districts from that in low-poverty districts by the expenditures in high-poverty districts.</t>
    </r>
  </si>
  <si>
    <r>
      <rPr>
        <vertAlign val="superscript"/>
        <sz val="11"/>
        <rFont val="Calibri"/>
        <family val="2"/>
      </rPr>
      <t xml:space="preserve">2 </t>
    </r>
    <r>
      <rPr>
        <sz val="11"/>
        <rFont val="Calibri"/>
        <family val="2"/>
      </rPr>
      <t xml:space="preserve">Quartiles are not shown for states or jurisdictions where a single district comprised 50 percent or more of the total state enrollment. </t>
    </r>
  </si>
  <si>
    <t>NOTE: Current expenditures were used in order to exclude expenditures for capital outlay, which tend to have substantial changes from year to year. The current expenditures are for public elementary and secondary education only, and exclude expenditures for adult education, community services, and other programs that are not allocable to expenditures per student in public schools. Current expenditures have been adjusted by subtracting all federal education revenues other than Impact Aid, since Impact Aid is intended as a substitute for foregone local or state revenue. The federal revenues other than Impact Aid were subtracted from current expenditures to examine the distribution of funds provided through state and local education finance systems. High- and low-poverty districts represent the top and bottom quartiles, respectively. Quartiles were calculated based on ranking local education agencies by poverty rate, calculated as the percentage of children ages 5–17 in families living below the poverty level. Quartiles are pupil weighted, meaning that each quartile contains approximately the same number of children. Current expenditures minus federal revenue other than Impact Aid per pupil have not been adjusted for students in poverty (i.e., current expenditures minus federal revenue other than Impact Aid per pupil = (total current expenditures - total federal revenue + total Impact Aid) / total student membership). Only school districts in both the “School District Finance Survey (F-33)” and the “Small Area Income and Poverty Estimates” data files, with student membership greater than zero, reporting fiscal data, and with total current expenditures minus total federal revenues plus Impact Aid not less than zero were used in this analysis; 1,359,465 students in the F-33 were excluded from the analysis due to the data for their districts not meeting these criteria. Among these students, 102,315 were from regular local school districts, 2,321 were from local school districts that are components of supervisory unions, 115,021 were from regional education service agencies, 36,052 were from state-operated agencies, 1,078,962 were from charter agencies, and 24,794 were from other education agencies.</t>
  </si>
  <si>
    <t>SOURCE: U.S. Department of Education, Office of Planning, Evaluation and Policy Development, unpublished tabulations. Data based on U.S. Department of Commerce, Census Bureau, “Small Area Income and Poverty Estimates,” 2011; U.S. Department of Education, National Center for Education Statistics, Common Core of Data (CCD), "School District Finance Survey (F-33)," fiscal year 2012, Version Preliminary 0d; and U.S. Department of Education, National Center for Education Statistics, Common Core of Data (CCD), "Local Education Agency Universe Survey," 2011-12, Version Provisional 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</si>
</sst>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6">
    <font>
      <sz val="10"/>
      <name val="MS Sans Serif"/>
    </font>
    <font>
      <sz val="10"/>
      <name val="MS Sans Serif"/>
      <family val="2"/>
    </font>
    <font>
      <sz val="11"/>
      <name val="Calibri"/>
      <family val="2"/>
    </font>
    <font>
      <vertAlign val="superscript"/>
      <sz val="11"/>
      <name val="Calibri"/>
      <family val="2"/>
    </font>
    <font>
      <sz val="11"/>
      <name val="Calibri"/>
      <family val="2"/>
    </font>
    <font>
      <b/>
      <sz val="11"/>
      <name val="Calibri"/>
      <family val="2"/>
    </font>
    <font>
      <b/>
      <vertAlign val="superscript"/>
      <sz val="11"/>
      <name val="Calibri"/>
      <family val="2"/>
    </font>
    <font>
      <sz val="10"/>
      <name val="Courier New"/>
      <family val="3"/>
    </font>
    <font>
      <sz val="11"/>
      <name val="Arial"/>
      <family val="2"/>
    </font>
    <font>
      <vertAlign val="superscript"/>
      <sz val="11"/>
      <name val="Arial"/>
      <family val="2"/>
    </font>
    <font>
      <b/>
      <sz val="11"/>
      <name val="Arial"/>
      <family val="2"/>
    </font>
    <font>
      <b/>
      <sz val="10"/>
      <name val="Arial"/>
      <family val="2"/>
    </font>
    <font>
      <b/>
      <vertAlign val="superscript"/>
      <sz val="11"/>
      <name val="Arial"/>
      <family val="2"/>
    </font>
    <font>
      <sz val="11"/>
      <color theme="1"/>
      <name val="Calibri"/>
      <family val="2"/>
      <scheme val="minor"/>
    </font>
    <font>
      <sz val="11"/>
      <name val="Calibri"/>
      <family val="2"/>
      <scheme val="minor"/>
    </font>
    <font>
      <sz val="10"/>
      <name val="Calibri"/>
      <family val="2"/>
      <scheme val="minor"/>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double">
        <color indexed="64"/>
      </bottom>
      <diagonal/>
    </border>
    <border>
      <left/>
      <right/>
      <top/>
      <bottom style="medium">
        <color indexed="64"/>
      </bottom>
      <diagonal/>
    </border>
    <border>
      <left/>
      <right/>
      <top style="thin">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style="double">
        <color indexed="64"/>
      </top>
      <bottom/>
      <diagonal/>
    </border>
  </borders>
  <cellStyleXfs count="4">
    <xf numFmtId="0" fontId="0" fillId="0" borderId="0"/>
    <xf numFmtId="0" fontId="1" fillId="0" borderId="0"/>
    <xf numFmtId="0" fontId="13" fillId="0" borderId="0"/>
    <xf numFmtId="9" fontId="1" fillId="0" borderId="0" applyFont="0" applyFill="0" applyBorder="0" applyAlignment="0" applyProtection="0"/>
  </cellStyleXfs>
  <cellXfs count="90">
    <xf numFmtId="0" fontId="0" fillId="0" borderId="0" xfId="0"/>
    <xf numFmtId="0" fontId="4" fillId="0" borderId="0" xfId="0" applyFont="1"/>
    <xf numFmtId="0" fontId="4" fillId="0" borderId="0" xfId="0" applyFont="1" applyAlignment="1"/>
    <xf numFmtId="0" fontId="5" fillId="2" borderId="0" xfId="0" applyNumberFormat="1" applyFont="1" applyFill="1"/>
    <xf numFmtId="165" fontId="5" fillId="2" borderId="0" xfId="0" applyNumberFormat="1" applyFont="1" applyFill="1"/>
    <xf numFmtId="9" fontId="5" fillId="2" borderId="0" xfId="3" applyFont="1" applyFill="1" applyAlignment="1"/>
    <xf numFmtId="9" fontId="5" fillId="2" borderId="0" xfId="3" applyNumberFormat="1" applyFont="1" applyFill="1" applyAlignment="1"/>
    <xf numFmtId="0" fontId="3" fillId="2" borderId="0" xfId="0" applyFont="1" applyFill="1" applyBorder="1"/>
    <xf numFmtId="9" fontId="2" fillId="2" borderId="0" xfId="3" applyNumberFormat="1" applyFont="1" applyFill="1" applyAlignment="1"/>
    <xf numFmtId="0" fontId="2" fillId="2" borderId="0" xfId="0" applyFont="1" applyFill="1" applyAlignment="1">
      <alignment horizontal="right"/>
    </xf>
    <xf numFmtId="3" fontId="2" fillId="2" borderId="0" xfId="0" applyNumberFormat="1" applyFont="1" applyFill="1"/>
    <xf numFmtId="3" fontId="2" fillId="2" borderId="1" xfId="0" applyNumberFormat="1" applyFont="1" applyFill="1" applyBorder="1"/>
    <xf numFmtId="9" fontId="2" fillId="2" borderId="1" xfId="3" applyNumberFormat="1" applyFont="1" applyFill="1" applyBorder="1" applyAlignment="1"/>
    <xf numFmtId="0" fontId="2" fillId="2" borderId="0" xfId="0" applyFont="1" applyFill="1" applyBorder="1"/>
    <xf numFmtId="0" fontId="2" fillId="2" borderId="0" xfId="0" applyNumberFormat="1" applyFont="1" applyFill="1"/>
    <xf numFmtId="164" fontId="5" fillId="2" borderId="0" xfId="3" applyNumberFormat="1" applyFont="1" applyFill="1" applyAlignment="1"/>
    <xf numFmtId="164" fontId="2" fillId="2" borderId="0" xfId="3" applyNumberFormat="1" applyFont="1" applyFill="1" applyAlignment="1"/>
    <xf numFmtId="164" fontId="2" fillId="2" borderId="1" xfId="3" applyNumberFormat="1" applyFont="1" applyFill="1" applyBorder="1" applyAlignment="1"/>
    <xf numFmtId="164" fontId="2" fillId="2" borderId="0" xfId="0" quotePrefix="1" applyNumberFormat="1" applyFont="1" applyFill="1" applyAlignment="1"/>
    <xf numFmtId="164" fontId="2" fillId="2" borderId="2" xfId="3" applyNumberFormat="1" applyFont="1" applyFill="1" applyBorder="1" applyAlignment="1"/>
    <xf numFmtId="0" fontId="2" fillId="0" borderId="4" xfId="0" applyNumberFormat="1" applyFont="1" applyFill="1" applyBorder="1" applyAlignment="1">
      <alignment horizontal="right" wrapText="1"/>
    </xf>
    <xf numFmtId="1" fontId="2" fillId="2" borderId="0" xfId="0" quotePrefix="1" applyNumberFormat="1" applyFont="1" applyFill="1" applyAlignment="1"/>
    <xf numFmtId="164" fontId="2" fillId="2" borderId="0" xfId="3" applyNumberFormat="1" applyFont="1" applyFill="1" applyAlignment="1">
      <alignment horizontal="right"/>
    </xf>
    <xf numFmtId="164" fontId="2" fillId="2" borderId="2" xfId="0" quotePrefix="1" applyNumberFormat="1" applyFont="1" applyFill="1" applyBorder="1" applyAlignment="1"/>
    <xf numFmtId="0" fontId="2" fillId="2" borderId="4" xfId="0" applyNumberFormat="1" applyFont="1" applyFill="1" applyBorder="1" applyAlignment="1">
      <alignment horizontal="right" wrapText="1"/>
    </xf>
    <xf numFmtId="0" fontId="2" fillId="2" borderId="0" xfId="0" applyFont="1" applyFill="1"/>
    <xf numFmtId="0" fontId="2" fillId="2" borderId="2" xfId="0" applyFont="1" applyFill="1" applyBorder="1"/>
    <xf numFmtId="0" fontId="0" fillId="0" borderId="0" xfId="0" quotePrefix="1" applyNumberFormat="1"/>
    <xf numFmtId="0" fontId="2" fillId="0" borderId="4" xfId="0" applyNumberFormat="1" applyFont="1" applyFill="1" applyBorder="1" applyAlignment="1">
      <alignment horizontal="center" wrapText="1"/>
    </xf>
    <xf numFmtId="3" fontId="5" fillId="2" borderId="0" xfId="0" applyNumberFormat="1" applyFont="1" applyFill="1"/>
    <xf numFmtId="0" fontId="7" fillId="0" borderId="0" xfId="0" applyFont="1"/>
    <xf numFmtId="3" fontId="7" fillId="0" borderId="0" xfId="0" applyNumberFormat="1" applyFont="1"/>
    <xf numFmtId="3" fontId="2" fillId="2" borderId="0" xfId="0" applyNumberFormat="1" applyFont="1" applyFill="1" applyAlignment="1">
      <alignment horizontal="right"/>
    </xf>
    <xf numFmtId="0" fontId="2" fillId="0" borderId="0" xfId="0" applyFont="1"/>
    <xf numFmtId="0" fontId="10" fillId="2" borderId="5" xfId="0" applyNumberFormat="1" applyFont="1" applyFill="1" applyBorder="1" applyAlignment="1">
      <alignment horizontal="right" wrapText="1"/>
    </xf>
    <xf numFmtId="0" fontId="8" fillId="2" borderId="5" xfId="0" quotePrefix="1" applyNumberFormat="1" applyFont="1" applyFill="1" applyBorder="1"/>
    <xf numFmtId="9" fontId="8" fillId="2" borderId="5" xfId="3" applyFont="1" applyFill="1" applyBorder="1" applyAlignment="1"/>
    <xf numFmtId="3" fontId="8" fillId="0" borderId="5" xfId="0" applyNumberFormat="1" applyFont="1" applyBorder="1"/>
    <xf numFmtId="164" fontId="8" fillId="2" borderId="5" xfId="0" applyNumberFormat="1" applyFont="1" applyFill="1" applyBorder="1" applyAlignment="1">
      <alignment horizontal="right"/>
    </xf>
    <xf numFmtId="0" fontId="10" fillId="2" borderId="3" xfId="0" applyFont="1" applyFill="1" applyBorder="1" applyAlignment="1">
      <alignment horizontal="center"/>
    </xf>
    <xf numFmtId="9" fontId="10" fillId="2" borderId="0" xfId="3" applyFont="1" applyFill="1" applyBorder="1" applyAlignment="1"/>
    <xf numFmtId="165" fontId="10" fillId="0" borderId="0" xfId="0" applyNumberFormat="1" applyFont="1" applyBorder="1"/>
    <xf numFmtId="9" fontId="8" fillId="2" borderId="0" xfId="3" applyFont="1" applyFill="1" applyBorder="1" applyAlignment="1"/>
    <xf numFmtId="3" fontId="8" fillId="0" borderId="0" xfId="0" applyNumberFormat="1" applyFont="1" applyBorder="1"/>
    <xf numFmtId="164" fontId="8" fillId="2" borderId="0" xfId="0" applyNumberFormat="1" applyFont="1" applyFill="1" applyBorder="1" applyAlignment="1">
      <alignment horizontal="right"/>
    </xf>
    <xf numFmtId="0" fontId="8" fillId="2" borderId="0" xfId="0" applyFont="1" applyFill="1" applyBorder="1" applyAlignment="1">
      <alignment horizontal="right"/>
    </xf>
    <xf numFmtId="0" fontId="10" fillId="2" borderId="0" xfId="0" applyNumberFormat="1" applyFont="1" applyFill="1" applyBorder="1" applyAlignment="1">
      <alignment horizontal="right" wrapText="1"/>
    </xf>
    <xf numFmtId="0" fontId="8" fillId="2" borderId="0" xfId="0" quotePrefix="1" applyNumberFormat="1" applyFont="1" applyFill="1" applyBorder="1"/>
    <xf numFmtId="0" fontId="8" fillId="2" borderId="0" xfId="0" applyNumberFormat="1" applyFont="1" applyFill="1" applyBorder="1"/>
    <xf numFmtId="0" fontId="10" fillId="2" borderId="3" xfId="0" applyFont="1" applyFill="1" applyBorder="1" applyAlignment="1">
      <alignment horizontal="left" wrapText="1"/>
    </xf>
    <xf numFmtId="164" fontId="10" fillId="2" borderId="3" xfId="0" applyNumberFormat="1" applyFont="1" applyFill="1" applyBorder="1" applyAlignment="1">
      <alignment horizontal="right"/>
    </xf>
    <xf numFmtId="0" fontId="10" fillId="2" borderId="3" xfId="0" applyNumberFormat="1" applyFont="1" applyFill="1" applyBorder="1"/>
    <xf numFmtId="0" fontId="10" fillId="2" borderId="0" xfId="0" applyFont="1" applyFill="1" applyBorder="1" applyAlignment="1">
      <alignment horizontal="left" wrapText="1"/>
    </xf>
    <xf numFmtId="0" fontId="2" fillId="2" borderId="0" xfId="0" applyFont="1" applyFill="1" applyBorder="1" applyAlignment="1">
      <alignment wrapText="1"/>
    </xf>
    <xf numFmtId="0" fontId="0" fillId="0" borderId="0" xfId="0" applyBorder="1" applyAlignment="1">
      <alignment wrapText="1"/>
    </xf>
    <xf numFmtId="0" fontId="2" fillId="2" borderId="3" xfId="0" applyFont="1" applyFill="1" applyBorder="1" applyAlignment="1">
      <alignment horizontal="center" wrapText="1"/>
    </xf>
    <xf numFmtId="0" fontId="14" fillId="2" borderId="0" xfId="0" applyFont="1" applyFill="1" applyAlignment="1">
      <alignment wrapText="1"/>
    </xf>
    <xf numFmtId="0" fontId="2" fillId="2" borderId="0" xfId="0" applyFont="1" applyFill="1" applyAlignment="1">
      <alignment wrapText="1"/>
    </xf>
    <xf numFmtId="0" fontId="0" fillId="0" borderId="0" xfId="0" applyAlignment="1">
      <alignment wrapText="1"/>
    </xf>
    <xf numFmtId="0" fontId="2" fillId="2" borderId="6" xfId="0" applyFont="1" applyFill="1" applyBorder="1" applyAlignment="1">
      <alignment horizontal="center" wrapText="1"/>
    </xf>
    <xf numFmtId="0" fontId="2" fillId="2" borderId="5" xfId="0" applyFont="1" applyFill="1" applyBorder="1" applyAlignment="1">
      <alignment horizontal="left" vertical="center" wrapText="1"/>
    </xf>
    <xf numFmtId="0" fontId="2" fillId="2" borderId="0" xfId="0" applyFont="1" applyFill="1" applyBorder="1" applyAlignment="1">
      <alignment horizontal="left" vertical="center" wrapText="1"/>
    </xf>
    <xf numFmtId="0" fontId="15" fillId="0" borderId="0" xfId="0" applyFont="1" applyBorder="1" applyAlignment="1">
      <alignment wrapText="1"/>
    </xf>
    <xf numFmtId="0" fontId="2" fillId="2" borderId="7" xfId="0" applyFont="1" applyFill="1" applyBorder="1" applyAlignment="1">
      <alignment wrapText="1"/>
    </xf>
    <xf numFmtId="0" fontId="0" fillId="0" borderId="7" xfId="0" applyBorder="1" applyAlignment="1">
      <alignment wrapText="1"/>
    </xf>
    <xf numFmtId="0" fontId="2" fillId="2" borderId="5" xfId="0" applyFont="1" applyFill="1" applyBorder="1" applyAlignment="1">
      <alignment horizontal="left" wrapText="1"/>
    </xf>
    <xf numFmtId="0" fontId="2" fillId="2" borderId="0" xfId="0" applyFont="1" applyFill="1" applyAlignment="1">
      <alignment horizontal="left" wrapText="1"/>
    </xf>
    <xf numFmtId="0" fontId="10" fillId="2" borderId="0" xfId="0" applyFont="1" applyFill="1" applyBorder="1" applyAlignment="1">
      <alignment horizontal="left" wrapText="1"/>
    </xf>
    <xf numFmtId="0" fontId="10" fillId="2" borderId="5" xfId="0" applyFont="1" applyFill="1" applyBorder="1" applyAlignment="1">
      <alignment horizontal="center" wrapText="1"/>
    </xf>
    <xf numFmtId="0" fontId="14" fillId="2" borderId="0" xfId="0" applyFont="1" applyFill="1" applyAlignment="1">
      <alignment horizontal="left" wrapText="1"/>
    </xf>
    <xf numFmtId="0" fontId="2" fillId="0" borderId="0" xfId="0" applyFont="1" applyFill="1" applyBorder="1" applyAlignment="1">
      <alignment wrapText="1"/>
    </xf>
    <xf numFmtId="0" fontId="1" fillId="0" borderId="0" xfId="0" applyFont="1" applyFill="1" applyBorder="1" applyAlignment="1">
      <alignment wrapText="1"/>
    </xf>
    <xf numFmtId="0" fontId="10" fillId="2" borderId="3" xfId="0" applyFont="1" applyFill="1" applyBorder="1" applyAlignment="1">
      <alignment horizontal="center" wrapText="1"/>
    </xf>
    <xf numFmtId="0" fontId="11" fillId="0" borderId="3" xfId="0" applyFont="1" applyBorder="1" applyAlignment="1">
      <alignment horizontal="center" wrapText="1"/>
    </xf>
    <xf numFmtId="0" fontId="2" fillId="2" borderId="3" xfId="0" applyFont="1" applyFill="1" applyBorder="1" applyAlignment="1">
      <alignment horizontal="left" wrapText="1"/>
    </xf>
    <xf numFmtId="0" fontId="2" fillId="2" borderId="2" xfId="0" applyFont="1" applyFill="1" applyBorder="1" applyAlignment="1">
      <alignment horizontal="center" wrapText="1"/>
    </xf>
    <xf numFmtId="0" fontId="2" fillId="2" borderId="2" xfId="0" applyNumberFormat="1" applyFont="1" applyFill="1" applyBorder="1" applyAlignment="1">
      <alignment horizontal="right" wrapText="1"/>
    </xf>
    <xf numFmtId="0" fontId="2" fillId="2" borderId="0" xfId="0" quotePrefix="1" applyNumberFormat="1" applyFont="1" applyFill="1"/>
    <xf numFmtId="9" fontId="2" fillId="2" borderId="0" xfId="3" applyFont="1" applyFill="1" applyAlignment="1"/>
    <xf numFmtId="0" fontId="2" fillId="2" borderId="1" xfId="0" quotePrefix="1" applyNumberFormat="1" applyFont="1" applyFill="1" applyBorder="1"/>
    <xf numFmtId="9" fontId="2" fillId="2" borderId="1" xfId="3" applyFont="1" applyFill="1" applyBorder="1" applyAlignment="1"/>
    <xf numFmtId="0" fontId="2" fillId="0" borderId="0" xfId="0" applyFont="1" applyBorder="1"/>
    <xf numFmtId="0" fontId="2" fillId="2" borderId="0" xfId="0" applyNumberFormat="1" applyFont="1" applyFill="1" applyBorder="1" applyAlignment="1">
      <alignment horizontal="right" wrapText="1"/>
    </xf>
    <xf numFmtId="9" fontId="2" fillId="2" borderId="0" xfId="0" quotePrefix="1" applyNumberFormat="1" applyFont="1" applyFill="1" applyAlignment="1"/>
    <xf numFmtId="9" fontId="2" fillId="2" borderId="2" xfId="3" applyFont="1" applyFill="1" applyBorder="1" applyAlignment="1"/>
    <xf numFmtId="0" fontId="2" fillId="0" borderId="2" xfId="0" applyFont="1" applyBorder="1"/>
    <xf numFmtId="9" fontId="2" fillId="2" borderId="0" xfId="3" applyFont="1" applyFill="1" applyBorder="1" applyAlignment="1"/>
    <xf numFmtId="3" fontId="2" fillId="0" borderId="0" xfId="0" applyNumberFormat="1" applyFont="1"/>
    <xf numFmtId="0" fontId="2" fillId="0" borderId="0" xfId="0" applyFont="1" applyAlignment="1"/>
    <xf numFmtId="0" fontId="2" fillId="0" borderId="0" xfId="0" applyFont="1" applyBorder="1" applyAlignment="1"/>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6"/>
  <sheetViews>
    <sheetView workbookViewId="0" xr3:uid="{AEA406A1-0E4B-5B11-9CD5-51D6E497D94C}">
      <selection activeCell="A66" sqref="A66:Q66"/>
    </sheetView>
  </sheetViews>
  <sheetFormatPr defaultRowHeight="15"/>
  <cols>
    <col min="1" max="1" width="23.42578125" style="1" customWidth="1"/>
    <col min="2" max="2" width="11.7109375" style="1" customWidth="1"/>
    <col min="3" max="5" width="10.28515625" style="1" customWidth="1"/>
    <col min="6" max="6" width="11.7109375" style="1" customWidth="1"/>
    <col min="7" max="7" width="12.28515625" style="2" customWidth="1"/>
    <col min="8" max="8" width="1.7109375" style="2" customWidth="1"/>
    <col min="9" max="9" width="11.7109375" style="2" customWidth="1"/>
    <col min="10" max="12" width="11.140625" style="2" customWidth="1"/>
    <col min="13" max="14" width="11.7109375" style="2" customWidth="1"/>
    <col min="15" max="15" width="1.7109375" style="2" customWidth="1"/>
    <col min="16" max="17" width="11.7109375" style="2" customWidth="1"/>
    <col min="18" max="18" width="10.28515625" style="1" customWidth="1"/>
    <col min="19" max="19" width="10" style="1" customWidth="1"/>
    <col min="20" max="20" width="10.5703125" style="1" customWidth="1"/>
    <col min="21" max="16384" width="9.140625" style="1"/>
  </cols>
  <sheetData>
    <row r="1" spans="1:20" ht="22.5" customHeight="1">
      <c r="A1" s="60" t="s">
        <v>0</v>
      </c>
      <c r="B1" s="60"/>
      <c r="C1" s="60"/>
      <c r="D1" s="60"/>
      <c r="E1" s="60"/>
      <c r="F1" s="60"/>
      <c r="G1" s="60"/>
      <c r="H1" s="60"/>
      <c r="I1" s="60"/>
      <c r="J1" s="60"/>
      <c r="K1" s="60"/>
      <c r="L1" s="60"/>
      <c r="M1" s="60"/>
      <c r="N1" s="60"/>
      <c r="O1" s="60"/>
      <c r="P1" s="61"/>
      <c r="Q1" s="61"/>
      <c r="R1" s="33"/>
      <c r="S1" s="33"/>
      <c r="T1" s="33"/>
    </row>
    <row r="2" spans="1:20" ht="12.95" customHeight="1" thickBot="1">
      <c r="A2" s="55" t="s">
        <v>1</v>
      </c>
      <c r="B2" s="59" t="s">
        <v>2</v>
      </c>
      <c r="C2" s="59"/>
      <c r="D2" s="59"/>
      <c r="E2" s="59"/>
      <c r="F2" s="59"/>
      <c r="G2" s="59"/>
      <c r="H2" s="74"/>
      <c r="I2" s="59" t="s">
        <v>3</v>
      </c>
      <c r="J2" s="59"/>
      <c r="K2" s="59"/>
      <c r="L2" s="59"/>
      <c r="M2" s="59"/>
      <c r="N2" s="59"/>
      <c r="O2" s="74"/>
      <c r="P2" s="59" t="s">
        <v>4</v>
      </c>
      <c r="Q2" s="59"/>
      <c r="R2" s="59"/>
      <c r="S2" s="59"/>
      <c r="T2" s="59"/>
    </row>
    <row r="3" spans="1:20" ht="90" customHeight="1" thickBot="1">
      <c r="A3" s="75"/>
      <c r="B3" s="24" t="s">
        <v>5</v>
      </c>
      <c r="C3" s="24" t="s">
        <v>6</v>
      </c>
      <c r="D3" s="24" t="s">
        <v>7</v>
      </c>
      <c r="E3" s="24" t="s">
        <v>8</v>
      </c>
      <c r="F3" s="24" t="s">
        <v>9</v>
      </c>
      <c r="G3" s="24" t="s">
        <v>10</v>
      </c>
      <c r="H3" s="76"/>
      <c r="I3" s="24" t="s">
        <v>5</v>
      </c>
      <c r="J3" s="24" t="s">
        <v>6</v>
      </c>
      <c r="K3" s="24" t="s">
        <v>7</v>
      </c>
      <c r="L3" s="24" t="s">
        <v>8</v>
      </c>
      <c r="M3" s="24" t="s">
        <v>9</v>
      </c>
      <c r="N3" s="24" t="s">
        <v>10</v>
      </c>
      <c r="O3" s="76"/>
      <c r="P3" s="28" t="s">
        <v>5</v>
      </c>
      <c r="Q3" s="20" t="s">
        <v>11</v>
      </c>
      <c r="R3" s="20" t="s">
        <v>12</v>
      </c>
      <c r="S3" s="20" t="s">
        <v>13</v>
      </c>
      <c r="T3" s="20" t="s">
        <v>14</v>
      </c>
    </row>
    <row r="4" spans="1:20" ht="17.25">
      <c r="A4" s="3" t="s">
        <v>15</v>
      </c>
      <c r="B4" s="4">
        <f>rawdata08!B2</f>
        <v>9204.4335719347964</v>
      </c>
      <c r="C4" s="4">
        <f>rawdata08!C2</f>
        <v>10297.283017254793</v>
      </c>
      <c r="D4" s="4">
        <f>rawdata08!D2</f>
        <v>8705.8477960166729</v>
      </c>
      <c r="E4" s="4">
        <f>rawdata08!E2</f>
        <v>8328.7734431097524</v>
      </c>
      <c r="F4" s="4">
        <f>rawdata08!F2</f>
        <v>9485.6238488987965</v>
      </c>
      <c r="G4" s="15">
        <f t="shared" ref="G4:G55" si="0">(F4-C4)/C4*100</f>
        <v>-7.8822653217934064</v>
      </c>
      <c r="H4" s="5"/>
      <c r="I4" s="4">
        <f>rawdata08!G2</f>
        <v>10064.702363660606</v>
      </c>
      <c r="J4" s="4">
        <f>rawdata08!H2</f>
        <v>10700.220301742445</v>
      </c>
      <c r="K4" s="4">
        <f>rawdata08!I2</f>
        <v>9354.4808374915756</v>
      </c>
      <c r="L4" s="4">
        <f>rawdata08!J2</f>
        <v>9275.4192599072558</v>
      </c>
      <c r="M4" s="4">
        <f>rawdata08!K2</f>
        <v>10929.615822005935</v>
      </c>
      <c r="N4" s="15">
        <f t="shared" ref="N4:N12" si="1">(M4-J4)/J4*100</f>
        <v>2.143839227554357</v>
      </c>
      <c r="O4" s="6"/>
      <c r="P4" s="29">
        <f>rawdata08!L2</f>
        <v>48037565</v>
      </c>
      <c r="Q4" s="29">
        <f>rawdata08!M2</f>
        <v>12023963</v>
      </c>
      <c r="R4" s="29">
        <f>rawdata08!N2</f>
        <v>11997255</v>
      </c>
      <c r="S4" s="29">
        <f>rawdata08!O2</f>
        <v>12025655</v>
      </c>
      <c r="T4" s="29">
        <f>rawdata08!P2</f>
        <v>11990692</v>
      </c>
    </row>
    <row r="5" spans="1:20">
      <c r="A5" s="77" t="s">
        <v>16</v>
      </c>
      <c r="B5" s="10">
        <f>rawdata08!B3</f>
        <v>8152.0704141366687</v>
      </c>
      <c r="C5" s="10">
        <f>rawdata08!C3</f>
        <v>8699.189463019251</v>
      </c>
      <c r="D5" s="10">
        <f>rawdata08!D3</f>
        <v>8107.4882595702293</v>
      </c>
      <c r="E5" s="10">
        <f>rawdata08!E3</f>
        <v>7869.6852842393337</v>
      </c>
      <c r="F5" s="10">
        <f>rawdata08!F3</f>
        <v>7902.8630492562597</v>
      </c>
      <c r="G5" s="16">
        <f t="shared" si="0"/>
        <v>-9.1540300064531319</v>
      </c>
      <c r="H5" s="78"/>
      <c r="I5" s="10">
        <f>rawdata08!G3</f>
        <v>9104.0274915569535</v>
      </c>
      <c r="J5" s="10">
        <f>rawdata08!H3</f>
        <v>9254.1185410334347</v>
      </c>
      <c r="K5" s="10">
        <f>rawdata08!I3</f>
        <v>8912.4633556282915</v>
      </c>
      <c r="L5" s="10">
        <f>rawdata08!J3</f>
        <v>8963.415847742257</v>
      </c>
      <c r="M5" s="10">
        <f>rawdata08!K3</f>
        <v>9398.8529151188268</v>
      </c>
      <c r="N5" s="16">
        <f t="shared" si="1"/>
        <v>1.5639995688798387</v>
      </c>
      <c r="O5" s="8"/>
      <c r="P5" s="10">
        <f>rawdata08!L3</f>
        <v>742919</v>
      </c>
      <c r="Q5" s="10">
        <f>rawdata08!M3</f>
        <v>197400</v>
      </c>
      <c r="R5" s="10">
        <f>rawdata08!N3</f>
        <v>175675</v>
      </c>
      <c r="S5" s="10">
        <f>rawdata08!O3</f>
        <v>241170</v>
      </c>
      <c r="T5" s="10">
        <f>rawdata08!P3</f>
        <v>128674</v>
      </c>
    </row>
    <row r="6" spans="1:20">
      <c r="A6" s="77" t="s">
        <v>17</v>
      </c>
      <c r="B6" s="10">
        <f>rawdata08!B4</f>
        <v>13348.863914747673</v>
      </c>
      <c r="C6" s="10">
        <f>rawdata08!C4</f>
        <v>11984.268306485079</v>
      </c>
      <c r="D6" s="10">
        <f>rawdata08!D4</f>
        <v>13522.622083687542</v>
      </c>
      <c r="E6" s="10">
        <f>rawdata08!E4</f>
        <v>13522.622083687542</v>
      </c>
      <c r="F6" s="10">
        <f>rawdata08!F4</f>
        <v>16851.648902402354</v>
      </c>
      <c r="G6" s="16">
        <f t="shared" si="0"/>
        <v>40.614749865733366</v>
      </c>
      <c r="H6" s="78"/>
      <c r="I6" s="10">
        <f>rawdata08!G4</f>
        <v>14630.282337089662</v>
      </c>
      <c r="J6" s="10">
        <f>rawdata08!H4</f>
        <v>13012.411815746784</v>
      </c>
      <c r="K6" s="10">
        <f>rawdata08!I4</f>
        <v>14558.70407103051</v>
      </c>
      <c r="L6" s="10">
        <f>rawdata08!J4</f>
        <v>14558.70407103051</v>
      </c>
      <c r="M6" s="10">
        <f>rawdata08!K4</f>
        <v>18979.585017875637</v>
      </c>
      <c r="N6" s="16">
        <f t="shared" si="1"/>
        <v>45.857549596668655</v>
      </c>
      <c r="O6" s="8"/>
      <c r="P6" s="10">
        <f>rawdata08!L4</f>
        <v>130624</v>
      </c>
      <c r="Q6" s="10">
        <f>rawdata08!M4</f>
        <v>79521</v>
      </c>
      <c r="R6" s="10">
        <f>rawdata08!N4</f>
        <v>21174</v>
      </c>
      <c r="S6" s="10">
        <f>rawdata08!O4</f>
        <v>21174</v>
      </c>
      <c r="T6" s="10">
        <f>rawdata08!P4</f>
        <v>29929</v>
      </c>
    </row>
    <row r="7" spans="1:20">
      <c r="A7" s="77" t="s">
        <v>18</v>
      </c>
      <c r="B7" s="10">
        <f>rawdata08!B5</f>
        <v>6654.5555649135913</v>
      </c>
      <c r="C7" s="10">
        <f>rawdata08!C5</f>
        <v>6610.0171642835567</v>
      </c>
      <c r="D7" s="10">
        <f>rawdata08!D5</f>
        <v>6625.5326550134796</v>
      </c>
      <c r="E7" s="10">
        <f>rawdata08!E5</f>
        <v>6608.8284932782399</v>
      </c>
      <c r="F7" s="10">
        <f>rawdata08!F5</f>
        <v>6776.8257267376184</v>
      </c>
      <c r="G7" s="16">
        <f t="shared" si="0"/>
        <v>2.5235723040991789</v>
      </c>
      <c r="H7" s="78"/>
      <c r="I7" s="10">
        <f>rawdata08!G5</f>
        <v>7510.0929794101803</v>
      </c>
      <c r="J7" s="10">
        <f>rawdata08!H5</f>
        <v>6993.8893677208334</v>
      </c>
      <c r="K7" s="10">
        <f>rawdata08!I5</f>
        <v>7239.8860770501778</v>
      </c>
      <c r="L7" s="10">
        <f>rawdata08!J5</f>
        <v>7548.0915522817404</v>
      </c>
      <c r="M7" s="10">
        <f>rawdata08!K5</f>
        <v>8303.4655844502595</v>
      </c>
      <c r="N7" s="16">
        <f t="shared" si="1"/>
        <v>18.724577239862608</v>
      </c>
      <c r="O7" s="8"/>
      <c r="P7" s="10">
        <f>rawdata08!L5</f>
        <v>985487</v>
      </c>
      <c r="Q7" s="10">
        <f>rawdata08!M5</f>
        <v>271494</v>
      </c>
      <c r="R7" s="10">
        <f>rawdata08!N5</f>
        <v>229980</v>
      </c>
      <c r="S7" s="10">
        <f>rawdata08!O5</f>
        <v>240562</v>
      </c>
      <c r="T7" s="10">
        <f>rawdata08!P5</f>
        <v>243451</v>
      </c>
    </row>
    <row r="8" spans="1:20">
      <c r="A8" s="77" t="s">
        <v>19</v>
      </c>
      <c r="B8" s="10">
        <f>rawdata08!B6</f>
        <v>7395.0550480156817</v>
      </c>
      <c r="C8" s="10">
        <f>rawdata08!C6</f>
        <v>7098.7715556437342</v>
      </c>
      <c r="D8" s="10">
        <f>rawdata08!D6</f>
        <v>7309.7133419038455</v>
      </c>
      <c r="E8" s="10">
        <f>rawdata08!E6</f>
        <v>7680.8889642887434</v>
      </c>
      <c r="F8" s="10">
        <f>rawdata08!F6</f>
        <v>7497.6145520752552</v>
      </c>
      <c r="G8" s="16">
        <f t="shared" si="0"/>
        <v>5.6184791031122696</v>
      </c>
      <c r="H8" s="78"/>
      <c r="I8" s="10">
        <f>rawdata08!G6</f>
        <v>8369.3512356063493</v>
      </c>
      <c r="J8" s="10">
        <f>rawdata08!H6</f>
        <v>7744.6968569680739</v>
      </c>
      <c r="K8" s="10">
        <f>rawdata08!I6</f>
        <v>8137.2672552508575</v>
      </c>
      <c r="L8" s="10">
        <f>rawdata08!J6</f>
        <v>8728.9252693188573</v>
      </c>
      <c r="M8" s="10">
        <f>rawdata08!K6</f>
        <v>8878.7383256347148</v>
      </c>
      <c r="N8" s="16">
        <f t="shared" si="1"/>
        <v>14.6428128771279</v>
      </c>
      <c r="O8" s="8"/>
      <c r="P8" s="10">
        <f>rawdata08!L6</f>
        <v>474949</v>
      </c>
      <c r="Q8" s="10">
        <f>rawdata08!M6</f>
        <v>120966</v>
      </c>
      <c r="R8" s="10">
        <f>rawdata08!N6</f>
        <v>117457</v>
      </c>
      <c r="S8" s="10">
        <f>rawdata08!O6</f>
        <v>117890</v>
      </c>
      <c r="T8" s="10">
        <f>rawdata08!P6</f>
        <v>118636</v>
      </c>
    </row>
    <row r="9" spans="1:20">
      <c r="A9" s="77" t="s">
        <v>20</v>
      </c>
      <c r="B9" s="10">
        <f>rawdata08!B7</f>
        <v>8303.5959156754507</v>
      </c>
      <c r="C9" s="10">
        <f>rawdata08!C7</f>
        <v>8269.6235506265402</v>
      </c>
      <c r="D9" s="10">
        <f>rawdata08!D7</f>
        <v>7961.2777902987182</v>
      </c>
      <c r="E9" s="10">
        <f>rawdata08!E7</f>
        <v>8035.7570225467725</v>
      </c>
      <c r="F9" s="10">
        <f>rawdata08!F7</f>
        <v>8952.8644638844253</v>
      </c>
      <c r="G9" s="16">
        <f t="shared" si="0"/>
        <v>8.2620558127596979</v>
      </c>
      <c r="H9" s="78"/>
      <c r="I9" s="10">
        <f>rawdata08!G7</f>
        <v>9210.9017408623367</v>
      </c>
      <c r="J9" s="10">
        <f>rawdata08!H7</f>
        <v>8734.2990565764958</v>
      </c>
      <c r="K9" s="10">
        <f>rawdata08!I7</f>
        <v>8678.1643340047285</v>
      </c>
      <c r="L9" s="10">
        <f>rawdata08!J7</f>
        <v>9092.9261499920049</v>
      </c>
      <c r="M9" s="10">
        <f>rawdata08!K7</f>
        <v>10350.854834824331</v>
      </c>
      <c r="N9" s="16">
        <f t="shared" si="1"/>
        <v>18.508134056053972</v>
      </c>
      <c r="O9" s="8"/>
      <c r="P9" s="10">
        <f>rawdata08!L7</f>
        <v>6086294</v>
      </c>
      <c r="Q9" s="10">
        <f>rawdata08!M7</f>
        <v>1521692</v>
      </c>
      <c r="R9" s="10">
        <f>rawdata08!N7</f>
        <v>1548517</v>
      </c>
      <c r="S9" s="10">
        <f>rawdata08!O7</f>
        <v>1500880</v>
      </c>
      <c r="T9" s="10">
        <f>rawdata08!P7</f>
        <v>1515205</v>
      </c>
    </row>
    <row r="10" spans="1:20">
      <c r="A10" s="77" t="s">
        <v>21</v>
      </c>
      <c r="B10" s="10">
        <f>rawdata08!B8</f>
        <v>8396.2380651185213</v>
      </c>
      <c r="C10" s="10">
        <f>rawdata08!C8</f>
        <v>8192.8548148519567</v>
      </c>
      <c r="D10" s="10">
        <f>rawdata08!D8</f>
        <v>7739.1989908546202</v>
      </c>
      <c r="E10" s="10">
        <f>rawdata08!E8</f>
        <v>7552.7685911367289</v>
      </c>
      <c r="F10" s="10">
        <f>rawdata08!F8</f>
        <v>10280.281356880123</v>
      </c>
      <c r="G10" s="16">
        <f t="shared" si="0"/>
        <v>25.478622399656008</v>
      </c>
      <c r="H10" s="78"/>
      <c r="I10" s="10">
        <f>rawdata08!G8</f>
        <v>9006.7932190797474</v>
      </c>
      <c r="J10" s="10">
        <f>rawdata08!H8</f>
        <v>8509.3739814977307</v>
      </c>
      <c r="K10" s="10">
        <f>rawdata08!I8</f>
        <v>8179.4436685638202</v>
      </c>
      <c r="L10" s="10">
        <f>rawdata08!J8</f>
        <v>8190.2059907398661</v>
      </c>
      <c r="M10" s="10">
        <f>rawdata08!K8</f>
        <v>11358.552560820839</v>
      </c>
      <c r="N10" s="16">
        <f t="shared" si="1"/>
        <v>33.482822420523419</v>
      </c>
      <c r="O10" s="8"/>
      <c r="P10" s="10">
        <f>rawdata08!L8</f>
        <v>796824</v>
      </c>
      <c r="Q10" s="10">
        <f>rawdata08!M8</f>
        <v>199435</v>
      </c>
      <c r="R10" s="10">
        <f>rawdata08!N8</f>
        <v>199773</v>
      </c>
      <c r="S10" s="10">
        <f>rawdata08!O8</f>
        <v>211660</v>
      </c>
      <c r="T10" s="10">
        <f>rawdata08!P8</f>
        <v>185956</v>
      </c>
    </row>
    <row r="11" spans="1:20">
      <c r="A11" s="77" t="s">
        <v>22</v>
      </c>
      <c r="B11" s="10">
        <f>rawdata08!B9</f>
        <v>13603.377558011598</v>
      </c>
      <c r="C11" s="10">
        <f>rawdata08!C9</f>
        <v>13657.692898244486</v>
      </c>
      <c r="D11" s="10">
        <f>rawdata08!D9</f>
        <v>13289.657493898847</v>
      </c>
      <c r="E11" s="10">
        <f>rawdata08!E9</f>
        <v>13987.301091347334</v>
      </c>
      <c r="F11" s="10">
        <f>rawdata08!F9</f>
        <v>13493.902672413133</v>
      </c>
      <c r="G11" s="16">
        <f t="shared" si="0"/>
        <v>-1.1992525168903632</v>
      </c>
      <c r="H11" s="78"/>
      <c r="I11" s="10">
        <f>rawdata08!G9</f>
        <v>14279.660627790829</v>
      </c>
      <c r="J11" s="10">
        <f>rawdata08!H9</f>
        <v>13906.879482923761</v>
      </c>
      <c r="K11" s="10">
        <f>rawdata08!I9</f>
        <v>13633.993940924009</v>
      </c>
      <c r="L11" s="10">
        <f>rawdata08!J9</f>
        <v>14586.627089517264</v>
      </c>
      <c r="M11" s="10">
        <f>rawdata08!K9</f>
        <v>15058.891074859719</v>
      </c>
      <c r="N11" s="16">
        <f t="shared" si="1"/>
        <v>8.2837533276283235</v>
      </c>
      <c r="O11" s="8"/>
      <c r="P11" s="10">
        <f>rawdata08!L9</f>
        <v>544417</v>
      </c>
      <c r="Q11" s="10">
        <f>rawdata08!M9</f>
        <v>136769</v>
      </c>
      <c r="R11" s="10">
        <f>rawdata08!N9</f>
        <v>142596</v>
      </c>
      <c r="S11" s="10">
        <f>rawdata08!O9</f>
        <v>134421</v>
      </c>
      <c r="T11" s="10">
        <f>rawdata08!P9</f>
        <v>130631</v>
      </c>
    </row>
    <row r="12" spans="1:20">
      <c r="A12" s="77" t="s">
        <v>23</v>
      </c>
      <c r="B12" s="10">
        <f>rawdata08!B10</f>
        <v>11170.127142272948</v>
      </c>
      <c r="C12" s="10">
        <f>rawdata08!C10</f>
        <v>10975.981565186565</v>
      </c>
      <c r="D12" s="10">
        <f>rawdata08!D10</f>
        <v>12059.790235615628</v>
      </c>
      <c r="E12" s="10">
        <f>rawdata08!E10</f>
        <v>10350.193847603174</v>
      </c>
      <c r="F12" s="10">
        <f>rawdata08!F10</f>
        <v>11438.12270582066</v>
      </c>
      <c r="G12" s="16">
        <f t="shared" si="0"/>
        <v>4.2104766474818742</v>
      </c>
      <c r="H12" s="78"/>
      <c r="I12" s="10">
        <f>rawdata08!G10</f>
        <v>12089.557232610878</v>
      </c>
      <c r="J12" s="10">
        <f>rawdata08!H10</f>
        <v>11712.960501048776</v>
      </c>
      <c r="K12" s="10">
        <f>rawdata08!I10</f>
        <v>13041.472782332521</v>
      </c>
      <c r="L12" s="10">
        <f>rawdata08!J10</f>
        <v>11205.732091742455</v>
      </c>
      <c r="M12" s="10">
        <f>rawdata08!K10</f>
        <v>12685.474567383324</v>
      </c>
      <c r="N12" s="16">
        <f t="shared" si="1"/>
        <v>8.3028886356055729</v>
      </c>
      <c r="O12" s="8"/>
      <c r="P12" s="10">
        <f>rawdata08!L10</f>
        <v>107596</v>
      </c>
      <c r="Q12" s="10">
        <f>rawdata08!M10</f>
        <v>33849</v>
      </c>
      <c r="R12" s="10">
        <f>rawdata08!N10</f>
        <v>27078</v>
      </c>
      <c r="S12" s="10">
        <f>rawdata08!O10</f>
        <v>27599</v>
      </c>
      <c r="T12" s="10">
        <f>rawdata08!P10</f>
        <v>19070</v>
      </c>
    </row>
    <row r="13" spans="1:20" ht="17.25">
      <c r="A13" s="14" t="s">
        <v>24</v>
      </c>
      <c r="B13" s="10">
        <f>rawdata08!B11</f>
        <v>15552.989293877061</v>
      </c>
      <c r="C13" s="9" t="s">
        <v>25</v>
      </c>
      <c r="D13" s="9" t="s">
        <v>25</v>
      </c>
      <c r="E13" s="9" t="s">
        <v>25</v>
      </c>
      <c r="F13" s="9" t="s">
        <v>25</v>
      </c>
      <c r="G13" s="9" t="s">
        <v>25</v>
      </c>
      <c r="H13" s="9"/>
      <c r="I13" s="10">
        <f>rawdata08!G11</f>
        <v>16990.118746885259</v>
      </c>
      <c r="J13" s="9" t="s">
        <v>25</v>
      </c>
      <c r="K13" s="9" t="s">
        <v>25</v>
      </c>
      <c r="L13" s="9" t="s">
        <v>25</v>
      </c>
      <c r="M13" s="9" t="s">
        <v>25</v>
      </c>
      <c r="N13" s="9" t="s">
        <v>25</v>
      </c>
      <c r="O13" s="9"/>
      <c r="P13" s="10">
        <f>rawdata08!L11</f>
        <v>58191</v>
      </c>
      <c r="Q13" s="9" t="s">
        <v>25</v>
      </c>
      <c r="R13" s="9" t="s">
        <v>25</v>
      </c>
      <c r="S13" s="9" t="s">
        <v>25</v>
      </c>
      <c r="T13" s="9" t="s">
        <v>25</v>
      </c>
    </row>
    <row r="14" spans="1:20">
      <c r="A14" s="77" t="s">
        <v>26</v>
      </c>
      <c r="B14" s="10">
        <f>rawdata08!B12</f>
        <v>8101.8516978621756</v>
      </c>
      <c r="C14" s="10">
        <f>rawdata08!C12</f>
        <v>8219.3965803355622</v>
      </c>
      <c r="D14" s="10">
        <f>rawdata08!D12</f>
        <v>7913.3755086759202</v>
      </c>
      <c r="E14" s="10">
        <f>rawdata08!E12</f>
        <v>7637.3326392568424</v>
      </c>
      <c r="F14" s="10">
        <f>rawdata08!F12</f>
        <v>8582.2993571250081</v>
      </c>
      <c r="G14" s="16">
        <f t="shared" si="0"/>
        <v>4.4151997441961868</v>
      </c>
      <c r="H14" s="78"/>
      <c r="I14" s="10">
        <f>rawdata08!G12</f>
        <v>9034.8246953524231</v>
      </c>
      <c r="J14" s="10">
        <f>rawdata08!H12</f>
        <v>8983.4665458838172</v>
      </c>
      <c r="K14" s="10">
        <f>rawdata08!I12</f>
        <v>8754.2574818661196</v>
      </c>
      <c r="L14" s="10">
        <f>rawdata08!J12</f>
        <v>8635.1791430014473</v>
      </c>
      <c r="M14" s="10">
        <f>rawdata08!K12</f>
        <v>9728.1040109644637</v>
      </c>
      <c r="N14" s="16">
        <f>(M14-J14)/J14*100</f>
        <v>8.2889768807770086</v>
      </c>
      <c r="O14" s="8"/>
      <c r="P14" s="10">
        <f>rawdata08!L12</f>
        <v>2645680</v>
      </c>
      <c r="Q14" s="10">
        <f>rawdata08!M12</f>
        <v>768321</v>
      </c>
      <c r="R14" s="10">
        <f>rawdata08!N12</f>
        <v>571582</v>
      </c>
      <c r="S14" s="10">
        <f>rawdata08!O12</f>
        <v>645462</v>
      </c>
      <c r="T14" s="10">
        <f>rawdata08!P12</f>
        <v>660315</v>
      </c>
    </row>
    <row r="15" spans="1:20">
      <c r="A15" s="77" t="s">
        <v>27</v>
      </c>
      <c r="B15" s="10">
        <f>rawdata08!B13</f>
        <v>8914.601369371996</v>
      </c>
      <c r="C15" s="10">
        <f>rawdata08!C13</f>
        <v>8800.4781972618293</v>
      </c>
      <c r="D15" s="10">
        <f>rawdata08!D13</f>
        <v>8872.9948188772614</v>
      </c>
      <c r="E15" s="10">
        <f>rawdata08!E13</f>
        <v>8918.8033579290241</v>
      </c>
      <c r="F15" s="10">
        <f>rawdata08!F13</f>
        <v>9080.337686520219</v>
      </c>
      <c r="G15" s="16">
        <f t="shared" si="0"/>
        <v>3.1800486630995208</v>
      </c>
      <c r="H15" s="78"/>
      <c r="I15" s="10">
        <f>rawdata08!G13</f>
        <v>9767.0166037873405</v>
      </c>
      <c r="J15" s="10">
        <f>rawdata08!H13</f>
        <v>9327.9057580190838</v>
      </c>
      <c r="K15" s="10">
        <f>rawdata08!I13</f>
        <v>9505.6169434082803</v>
      </c>
      <c r="L15" s="10">
        <f>rawdata08!J13</f>
        <v>9844.173480337693</v>
      </c>
      <c r="M15" s="10">
        <f>rawdata08!K13</f>
        <v>10434.251780277296</v>
      </c>
      <c r="N15" s="16">
        <f>(M15-J15)/J15*100</f>
        <v>11.860604630434873</v>
      </c>
      <c r="O15" s="8"/>
      <c r="P15" s="10">
        <f>rawdata08!L13</f>
        <v>1646010</v>
      </c>
      <c r="Q15" s="10">
        <f>rawdata08!M13</f>
        <v>457970</v>
      </c>
      <c r="R15" s="10">
        <f>rawdata08!N13</f>
        <v>369418</v>
      </c>
      <c r="S15" s="10">
        <f>rawdata08!O13</f>
        <v>421212</v>
      </c>
      <c r="T15" s="10">
        <f>rawdata08!P13</f>
        <v>397410</v>
      </c>
    </row>
    <row r="16" spans="1:20" ht="17.25">
      <c r="A16" s="14" t="s">
        <v>28</v>
      </c>
      <c r="B16" s="10">
        <f>rawdata08!B14</f>
        <v>10459.690823082097</v>
      </c>
      <c r="C16" s="9" t="s">
        <v>25</v>
      </c>
      <c r="D16" s="9" t="s">
        <v>25</v>
      </c>
      <c r="E16" s="9" t="s">
        <v>25</v>
      </c>
      <c r="F16" s="9" t="s">
        <v>25</v>
      </c>
      <c r="G16" s="9" t="s">
        <v>25</v>
      </c>
      <c r="H16" s="9"/>
      <c r="I16" s="10">
        <f>rawdata08!G14</f>
        <v>11799.968871076228</v>
      </c>
      <c r="J16" s="9" t="s">
        <v>25</v>
      </c>
      <c r="K16" s="9" t="s">
        <v>25</v>
      </c>
      <c r="L16" s="9" t="s">
        <v>25</v>
      </c>
      <c r="M16" s="9" t="s">
        <v>25</v>
      </c>
      <c r="N16" s="9" t="s">
        <v>25</v>
      </c>
      <c r="O16" s="9"/>
      <c r="P16" s="10">
        <f>rawdata08!L14</f>
        <v>179897</v>
      </c>
      <c r="Q16" s="9" t="s">
        <v>25</v>
      </c>
      <c r="R16" s="9" t="s">
        <v>25</v>
      </c>
      <c r="S16" s="9" t="s">
        <v>25</v>
      </c>
      <c r="T16" s="9" t="s">
        <v>25</v>
      </c>
    </row>
    <row r="17" spans="1:20">
      <c r="A17" s="77" t="s">
        <v>29</v>
      </c>
      <c r="B17" s="10">
        <f>rawdata08!B15</f>
        <v>6193.9219993680508</v>
      </c>
      <c r="C17" s="10">
        <f>rawdata08!C15</f>
        <v>6522.3349021149643</v>
      </c>
      <c r="D17" s="10">
        <f>rawdata08!D15</f>
        <v>5919.7957519512292</v>
      </c>
      <c r="E17" s="10">
        <f>rawdata08!E15</f>
        <v>5816.3344993085493</v>
      </c>
      <c r="F17" s="10">
        <f>rawdata08!F15</f>
        <v>6328.3730457571464</v>
      </c>
      <c r="G17" s="16">
        <f t="shared" si="0"/>
        <v>-2.9738101350012376</v>
      </c>
      <c r="H17" s="78"/>
      <c r="I17" s="10">
        <f>rawdata08!G15</f>
        <v>6931.0385037841743</v>
      </c>
      <c r="J17" s="10">
        <f>rawdata08!H15</f>
        <v>7052.8567629135396</v>
      </c>
      <c r="K17" s="10">
        <f>rawdata08!I15</f>
        <v>6526.9871471284896</v>
      </c>
      <c r="L17" s="10">
        <f>rawdata08!J15</f>
        <v>6621.3942894330103</v>
      </c>
      <c r="M17" s="10">
        <f>rawdata08!K15</f>
        <v>7372.4734162725545</v>
      </c>
      <c r="N17" s="16">
        <f t="shared" ref="N17:N55" si="2">(M17-J17)/J17*100</f>
        <v>4.5317332267355033</v>
      </c>
      <c r="O17" s="8"/>
      <c r="P17" s="10">
        <f>rawdata08!L15</f>
        <v>265844</v>
      </c>
      <c r="Q17" s="10">
        <f>rawdata08!M15</f>
        <v>86479</v>
      </c>
      <c r="R17" s="10">
        <f>rawdata08!N15</f>
        <v>51506</v>
      </c>
      <c r="S17" s="10">
        <f>rawdata08!O15</f>
        <v>61465</v>
      </c>
      <c r="T17" s="10">
        <f>rawdata08!P15</f>
        <v>66394</v>
      </c>
    </row>
    <row r="18" spans="1:20">
      <c r="A18" s="77" t="s">
        <v>30</v>
      </c>
      <c r="B18" s="10">
        <f>rawdata08!B16</f>
        <v>9076.4702655909805</v>
      </c>
      <c r="C18" s="10">
        <f>rawdata08!C16</f>
        <v>9913.9506119054968</v>
      </c>
      <c r="D18" s="10">
        <f>rawdata08!D16</f>
        <v>9608.0552993275123</v>
      </c>
      <c r="E18" s="10">
        <f>rawdata08!E16</f>
        <v>8376.0693087002746</v>
      </c>
      <c r="F18" s="10">
        <f>rawdata08!F16</f>
        <v>8400.9843946439287</v>
      </c>
      <c r="G18" s="16">
        <f t="shared" si="0"/>
        <v>-15.260981988801442</v>
      </c>
      <c r="H18" s="78"/>
      <c r="I18" s="10">
        <f>rawdata08!G16</f>
        <v>9899.8700304534141</v>
      </c>
      <c r="J18" s="10">
        <f>rawdata08!H16</f>
        <v>10148.488183338668</v>
      </c>
      <c r="K18" s="10">
        <f>rawdata08!I16</f>
        <v>10049.935124335456</v>
      </c>
      <c r="L18" s="10">
        <f>rawdata08!J16</f>
        <v>9177.4314015069558</v>
      </c>
      <c r="M18" s="10">
        <f>rawdata08!K16</f>
        <v>10238.619515730688</v>
      </c>
      <c r="N18" s="16">
        <f t="shared" si="2"/>
        <v>0.88812570664460067</v>
      </c>
      <c r="O18" s="8"/>
      <c r="P18" s="10">
        <f>rawdata08!L16</f>
        <v>2096645</v>
      </c>
      <c r="Q18" s="10">
        <f>rawdata08!M16</f>
        <v>527941</v>
      </c>
      <c r="R18" s="10">
        <f>rawdata08!N16</f>
        <v>522538</v>
      </c>
      <c r="S18" s="10">
        <f>rawdata08!O16</f>
        <v>531535</v>
      </c>
      <c r="T18" s="10">
        <f>rawdata08!P16</f>
        <v>514631</v>
      </c>
    </row>
    <row r="19" spans="1:20">
      <c r="A19" s="77" t="s">
        <v>31</v>
      </c>
      <c r="B19" s="10">
        <f>rawdata08!B17</f>
        <v>8164.1413334959143</v>
      </c>
      <c r="C19" s="10">
        <f>rawdata08!C17</f>
        <v>7682.5122086913516</v>
      </c>
      <c r="D19" s="10">
        <f>rawdata08!D17</f>
        <v>7756.1845742206569</v>
      </c>
      <c r="E19" s="10">
        <f>rawdata08!E17</f>
        <v>8326.9249819026936</v>
      </c>
      <c r="F19" s="10">
        <f>rawdata08!F17</f>
        <v>8910.6723196138209</v>
      </c>
      <c r="G19" s="16">
        <f t="shared" si="0"/>
        <v>15.986438778880583</v>
      </c>
      <c r="H19" s="78"/>
      <c r="I19" s="10">
        <f>rawdata08!G17</f>
        <v>8898.9595762820936</v>
      </c>
      <c r="J19" s="10">
        <f>rawdata08!H17</f>
        <v>7986.5047598442234</v>
      </c>
      <c r="K19" s="10">
        <f>rawdata08!I17</f>
        <v>8282.681654448088</v>
      </c>
      <c r="L19" s="10">
        <f>rawdata08!J17</f>
        <v>9115.1483979121422</v>
      </c>
      <c r="M19" s="10">
        <f>rawdata08!K17</f>
        <v>10247.637989075203</v>
      </c>
      <c r="N19" s="16">
        <f t="shared" si="2"/>
        <v>28.31192489360118</v>
      </c>
      <c r="O19" s="8"/>
      <c r="P19" s="10">
        <f>rawdata08!L17</f>
        <v>1033329</v>
      </c>
      <c r="Q19" s="10">
        <f>rawdata08!M17</f>
        <v>258832</v>
      </c>
      <c r="R19" s="10">
        <f>rawdata08!N17</f>
        <v>260123</v>
      </c>
      <c r="S19" s="10">
        <f>rawdata08!O17</f>
        <v>262470</v>
      </c>
      <c r="T19" s="10">
        <f>rawdata08!P17</f>
        <v>251904</v>
      </c>
    </row>
    <row r="20" spans="1:20">
      <c r="A20" s="77" t="s">
        <v>32</v>
      </c>
      <c r="B20" s="10">
        <f>rawdata08!B18</f>
        <v>8136.2416536542405</v>
      </c>
      <c r="C20" s="10">
        <f>rawdata08!C18</f>
        <v>7838.7487336611402</v>
      </c>
      <c r="D20" s="10">
        <f>rawdata08!D18</f>
        <v>8236.7185569557696</v>
      </c>
      <c r="E20" s="10">
        <f>rawdata08!E18</f>
        <v>8371.309607443327</v>
      </c>
      <c r="F20" s="10">
        <f>rawdata08!F18</f>
        <v>8099.2795807228094</v>
      </c>
      <c r="G20" s="16">
        <f t="shared" si="0"/>
        <v>3.3236279910707953</v>
      </c>
      <c r="H20" s="78"/>
      <c r="I20" s="10">
        <f>rawdata08!G18</f>
        <v>8693.7723935782906</v>
      </c>
      <c r="J20" s="10">
        <f>rawdata08!H18</f>
        <v>8147.9825059919449</v>
      </c>
      <c r="K20" s="10">
        <f>rawdata08!I18</f>
        <v>8701.1675315048178</v>
      </c>
      <c r="L20" s="10">
        <f>rawdata08!J18</f>
        <v>9097.830743133256</v>
      </c>
      <c r="M20" s="10">
        <f>rawdata08!K18</f>
        <v>8848.6607371493938</v>
      </c>
      <c r="N20" s="16">
        <f t="shared" si="2"/>
        <v>8.5994076526572947</v>
      </c>
      <c r="O20" s="8"/>
      <c r="P20" s="10">
        <f>rawdata08!L18</f>
        <v>484793</v>
      </c>
      <c r="Q20" s="10">
        <f>rawdata08!M18</f>
        <v>121413</v>
      </c>
      <c r="R20" s="10">
        <f>rawdata08!N18</f>
        <v>129504</v>
      </c>
      <c r="S20" s="10">
        <f>rawdata08!O18</f>
        <v>116722</v>
      </c>
      <c r="T20" s="10">
        <f>rawdata08!P18</f>
        <v>117154</v>
      </c>
    </row>
    <row r="21" spans="1:20">
      <c r="A21" s="77" t="s">
        <v>33</v>
      </c>
      <c r="B21" s="10">
        <f>rawdata08!B19</f>
        <v>8958.9954353571065</v>
      </c>
      <c r="C21" s="10">
        <f>rawdata08!C19</f>
        <v>8626.6096992944731</v>
      </c>
      <c r="D21" s="10">
        <f>rawdata08!D19</f>
        <v>8783.3199019221211</v>
      </c>
      <c r="E21" s="10">
        <f>rawdata08!E19</f>
        <v>9162.2470319065942</v>
      </c>
      <c r="F21" s="10">
        <f>rawdata08!F19</f>
        <v>9311.8712524464281</v>
      </c>
      <c r="G21" s="16">
        <f t="shared" si="0"/>
        <v>7.9435789613618333</v>
      </c>
      <c r="H21" s="78"/>
      <c r="I21" s="10">
        <f>rawdata08!G19</f>
        <v>9654.4449497202877</v>
      </c>
      <c r="J21" s="10">
        <f>rawdata08!H19</f>
        <v>8968.6108637577909</v>
      </c>
      <c r="K21" s="10">
        <f>rawdata08!I19</f>
        <v>9289.364036967816</v>
      </c>
      <c r="L21" s="10">
        <f>rawdata08!J19</f>
        <v>10111.296127547708</v>
      </c>
      <c r="M21" s="10">
        <f>rawdata08!K19</f>
        <v>10315.087448110797</v>
      </c>
      <c r="N21" s="16">
        <f t="shared" si="2"/>
        <v>15.013212244430468</v>
      </c>
      <c r="O21" s="8"/>
      <c r="P21" s="10">
        <f>rawdata08!L19</f>
        <v>466192</v>
      </c>
      <c r="Q21" s="10">
        <f>rawdata08!M19</f>
        <v>116792</v>
      </c>
      <c r="R21" s="10">
        <f>rawdata08!N19</f>
        <v>116642</v>
      </c>
      <c r="S21" s="10">
        <f>rawdata08!O19</f>
        <v>152539</v>
      </c>
      <c r="T21" s="10">
        <f>rawdata08!P19</f>
        <v>80219</v>
      </c>
    </row>
    <row r="22" spans="1:20">
      <c r="A22" s="77" t="s">
        <v>34</v>
      </c>
      <c r="B22" s="10">
        <f>rawdata08!B20</f>
        <v>7638.995283918327</v>
      </c>
      <c r="C22" s="10">
        <f>rawdata08!C20</f>
        <v>7159.8494984254594</v>
      </c>
      <c r="D22" s="10">
        <f>rawdata08!D20</f>
        <v>8275.8408902055708</v>
      </c>
      <c r="E22" s="10">
        <f>rawdata08!E20</f>
        <v>7251.4811407543702</v>
      </c>
      <c r="F22" s="10">
        <f>rawdata08!F20</f>
        <v>7707.226290625189</v>
      </c>
      <c r="G22" s="16">
        <f t="shared" si="0"/>
        <v>7.6450879633727586</v>
      </c>
      <c r="H22" s="78"/>
      <c r="I22" s="10">
        <f>rawdata08!G20</f>
        <v>8685.8422957903604</v>
      </c>
      <c r="J22" s="10">
        <f>rawdata08!H20</f>
        <v>7805.7793539416107</v>
      </c>
      <c r="K22" s="10">
        <f>rawdata08!I20</f>
        <v>9330.4413351019084</v>
      </c>
      <c r="L22" s="10">
        <f>rawdata08!J20</f>
        <v>8319.7056117755292</v>
      </c>
      <c r="M22" s="10">
        <f>rawdata08!K20</f>
        <v>9142.7101615929314</v>
      </c>
      <c r="N22" s="16">
        <f t="shared" si="2"/>
        <v>17.127448100057087</v>
      </c>
      <c r="O22" s="8"/>
      <c r="P22" s="10">
        <f>rawdata08!L20</f>
        <v>666019</v>
      </c>
      <c r="Q22" s="10">
        <f>rawdata08!M20</f>
        <v>171161</v>
      </c>
      <c r="R22" s="10">
        <f>rawdata08!N20</f>
        <v>193753</v>
      </c>
      <c r="S22" s="10">
        <f>rawdata08!O20</f>
        <v>135875</v>
      </c>
      <c r="T22" s="10">
        <f>rawdata08!P20</f>
        <v>165230</v>
      </c>
    </row>
    <row r="23" spans="1:20">
      <c r="A23" s="77" t="s">
        <v>35</v>
      </c>
      <c r="B23" s="10">
        <f>rawdata08!B21</f>
        <v>8279.6653852603085</v>
      </c>
      <c r="C23" s="10">
        <f>rawdata08!C21</f>
        <v>8466.9215363054991</v>
      </c>
      <c r="D23" s="10">
        <f>rawdata08!D21</f>
        <v>8503.1102885554592</v>
      </c>
      <c r="E23" s="10">
        <f>rawdata08!E21</f>
        <v>8215.3555651393472</v>
      </c>
      <c r="F23" s="10">
        <f>rawdata08!F21</f>
        <v>7918.140148436355</v>
      </c>
      <c r="G23" s="16">
        <f t="shared" si="0"/>
        <v>-6.481474825484236</v>
      </c>
      <c r="H23" s="78"/>
      <c r="I23" s="10">
        <f>rawdata08!G21</f>
        <v>9749.1367585594417</v>
      </c>
      <c r="J23" s="10">
        <f>rawdata08!H21</f>
        <v>9599.8958327740165</v>
      </c>
      <c r="K23" s="10">
        <f>rawdata08!I21</f>
        <v>10088.902108533281</v>
      </c>
      <c r="L23" s="10">
        <f>rawdata08!J21</f>
        <v>9617.0200365997225</v>
      </c>
      <c r="M23" s="10">
        <f>rawdata08!K21</f>
        <v>9777.1256112673054</v>
      </c>
      <c r="N23" s="16">
        <f t="shared" si="2"/>
        <v>1.8461635582359859</v>
      </c>
      <c r="O23" s="8"/>
      <c r="P23" s="10">
        <f>rawdata08!L21</f>
        <v>644084</v>
      </c>
      <c r="Q23" s="10">
        <f>rawdata08!M21</f>
        <v>186239</v>
      </c>
      <c r="R23" s="10">
        <f>rawdata08!N21</f>
        <v>136161</v>
      </c>
      <c r="S23" s="10">
        <f>rawdata08!O21</f>
        <v>171586</v>
      </c>
      <c r="T23" s="10">
        <f>rawdata08!P21</f>
        <v>150098</v>
      </c>
    </row>
    <row r="24" spans="1:20">
      <c r="A24" s="77" t="s">
        <v>36</v>
      </c>
      <c r="B24" s="10">
        <f>rawdata08!B22</f>
        <v>10957.504238654448</v>
      </c>
      <c r="C24" s="10">
        <f>rawdata08!C22</f>
        <v>10942.625751090211</v>
      </c>
      <c r="D24" s="10">
        <f>rawdata08!D22</f>
        <v>10903.199106071266</v>
      </c>
      <c r="E24" s="10">
        <f>rawdata08!E22</f>
        <v>11220.656284995879</v>
      </c>
      <c r="F24" s="10">
        <f>rawdata08!F22</f>
        <v>10763.549846363947</v>
      </c>
      <c r="G24" s="16">
        <f t="shared" si="0"/>
        <v>-1.6364984858266065</v>
      </c>
      <c r="H24" s="78"/>
      <c r="I24" s="10">
        <f>rawdata08!G22</f>
        <v>11909.02235305131</v>
      </c>
      <c r="J24" s="10">
        <f>rawdata08!H22</f>
        <v>11507.787222925585</v>
      </c>
      <c r="K24" s="10">
        <f>rawdata08!I22</f>
        <v>11771.986094441916</v>
      </c>
      <c r="L24" s="10">
        <f>rawdata08!J22</f>
        <v>12313.098231453505</v>
      </c>
      <c r="M24" s="10">
        <f>rawdata08!K22</f>
        <v>12068.304028678729</v>
      </c>
      <c r="N24" s="16">
        <f t="shared" si="2"/>
        <v>4.8707609455664436</v>
      </c>
      <c r="O24" s="8"/>
      <c r="P24" s="10">
        <f>rawdata08!L22</f>
        <v>192278</v>
      </c>
      <c r="Q24" s="10">
        <f>rawdata08!M22</f>
        <v>49761</v>
      </c>
      <c r="R24" s="10">
        <f>rawdata08!N22</f>
        <v>48326</v>
      </c>
      <c r="S24" s="10">
        <f>rawdata08!O22</f>
        <v>47327</v>
      </c>
      <c r="T24" s="10">
        <f>rawdata08!P22</f>
        <v>46864</v>
      </c>
    </row>
    <row r="25" spans="1:20">
      <c r="A25" s="77" t="s">
        <v>37</v>
      </c>
      <c r="B25" s="10">
        <f>rawdata08!B23</f>
        <v>12147.021402388555</v>
      </c>
      <c r="C25" s="10">
        <f>rawdata08!C23</f>
        <v>11611.912288826692</v>
      </c>
      <c r="D25" s="10">
        <f>rawdata08!D23</f>
        <v>13237.265402231473</v>
      </c>
      <c r="E25" s="10">
        <f>rawdata08!E23</f>
        <v>11353.585915249849</v>
      </c>
      <c r="F25" s="10">
        <f>rawdata08!F23</f>
        <v>11552.799125289695</v>
      </c>
      <c r="G25" s="16">
        <f t="shared" si="0"/>
        <v>-0.50907345893300393</v>
      </c>
      <c r="H25" s="78"/>
      <c r="I25" s="10">
        <f>rawdata08!G23</f>
        <v>12966.105001773678</v>
      </c>
      <c r="J25" s="10">
        <f>rawdata08!H23</f>
        <v>12102.297485049232</v>
      </c>
      <c r="K25" s="10">
        <f>rawdata08!I23</f>
        <v>13998.6123668253</v>
      </c>
      <c r="L25" s="10">
        <f>rawdata08!J23</f>
        <v>12117.679775227027</v>
      </c>
      <c r="M25" s="10">
        <f>rawdata08!K23</f>
        <v>12920.088517334645</v>
      </c>
      <c r="N25" s="16">
        <f t="shared" si="2"/>
        <v>6.7573205277401627</v>
      </c>
      <c r="O25" s="8"/>
      <c r="P25" s="10">
        <f>rawdata08!L23</f>
        <v>845700</v>
      </c>
      <c r="Q25" s="10">
        <f>rawdata08!M23</f>
        <v>248315</v>
      </c>
      <c r="R25" s="10">
        <f>rawdata08!N23</f>
        <v>301953</v>
      </c>
      <c r="S25" s="10">
        <f>rawdata08!O23</f>
        <v>104283</v>
      </c>
      <c r="T25" s="10">
        <f>rawdata08!P23</f>
        <v>191149</v>
      </c>
    </row>
    <row r="26" spans="1:20">
      <c r="A26" s="77" t="s">
        <v>38</v>
      </c>
      <c r="B26" s="10">
        <f>rawdata08!B24</f>
        <v>13305.62352558724</v>
      </c>
      <c r="C26" s="10">
        <f>rawdata08!C24</f>
        <v>12685.495601579276</v>
      </c>
      <c r="D26" s="10">
        <f>rawdata08!D24</f>
        <v>11947.950419845998</v>
      </c>
      <c r="E26" s="10">
        <f>rawdata08!E24</f>
        <v>13441.755584385784</v>
      </c>
      <c r="F26" s="10">
        <f>rawdata08!F24</f>
        <v>15204.833466178276</v>
      </c>
      <c r="G26" s="16">
        <f t="shared" si="0"/>
        <v>19.859987687712852</v>
      </c>
      <c r="H26" s="78"/>
      <c r="I26" s="10">
        <f>rawdata08!G24</f>
        <v>14090.265910478709</v>
      </c>
      <c r="J26" s="10">
        <f>rawdata08!H24</f>
        <v>13090.223903858143</v>
      </c>
      <c r="K26" s="10">
        <f>rawdata08!I24</f>
        <v>12441.090902756001</v>
      </c>
      <c r="L26" s="10">
        <f>rawdata08!J24</f>
        <v>14220.899856143045</v>
      </c>
      <c r="M26" s="10">
        <f>rawdata08!K24</f>
        <v>16687.736769987194</v>
      </c>
      <c r="N26" s="16">
        <f t="shared" si="2"/>
        <v>27.482439510211425</v>
      </c>
      <c r="O26" s="8"/>
      <c r="P26" s="10">
        <f>rawdata08!L24</f>
        <v>910532</v>
      </c>
      <c r="Q26" s="10">
        <f>rawdata08!M24</f>
        <v>230992</v>
      </c>
      <c r="R26" s="10">
        <f>rawdata08!N24</f>
        <v>229608</v>
      </c>
      <c r="S26" s="10">
        <f>rawdata08!O24</f>
        <v>226614</v>
      </c>
      <c r="T26" s="10">
        <f>rawdata08!P24</f>
        <v>223318</v>
      </c>
    </row>
    <row r="27" spans="1:20">
      <c r="A27" s="77" t="s">
        <v>39</v>
      </c>
      <c r="B27" s="10">
        <f>rawdata08!B25</f>
        <v>8883.8077502938213</v>
      </c>
      <c r="C27" s="10">
        <f>rawdata08!C25</f>
        <v>9266.2530880867362</v>
      </c>
      <c r="D27" s="10">
        <f>rawdata08!D25</f>
        <v>8562.8644169457584</v>
      </c>
      <c r="E27" s="10">
        <f>rawdata08!E25</f>
        <v>8341.3866556028352</v>
      </c>
      <c r="F27" s="10">
        <f>rawdata08!F25</f>
        <v>9357.4718552146733</v>
      </c>
      <c r="G27" s="16">
        <f t="shared" si="0"/>
        <v>0.9844191202290119</v>
      </c>
      <c r="H27" s="78"/>
      <c r="I27" s="10">
        <f>rawdata08!G25</f>
        <v>9444.3051888291338</v>
      </c>
      <c r="J27" s="10">
        <f>rawdata08!H25</f>
        <v>9448.6677468719063</v>
      </c>
      <c r="K27" s="10">
        <f>rawdata08!I25</f>
        <v>8878.6860009833617</v>
      </c>
      <c r="L27" s="10">
        <f>rawdata08!J25</f>
        <v>8849.5074402578412</v>
      </c>
      <c r="M27" s="10">
        <f>rawdata08!K25</f>
        <v>10597.30054355571</v>
      </c>
      <c r="N27" s="16">
        <f t="shared" si="2"/>
        <v>12.156558230805311</v>
      </c>
      <c r="O27" s="8"/>
      <c r="P27" s="10">
        <f>rawdata08!L25</f>
        <v>1576637</v>
      </c>
      <c r="Q27" s="10">
        <f>rawdata08!M25</f>
        <v>399924</v>
      </c>
      <c r="R27" s="10">
        <f>rawdata08!N25</f>
        <v>388463</v>
      </c>
      <c r="S27" s="10">
        <f>rawdata08!O25</f>
        <v>395282</v>
      </c>
      <c r="T27" s="10">
        <f>rawdata08!P25</f>
        <v>392968</v>
      </c>
    </row>
    <row r="28" spans="1:20">
      <c r="A28" s="77" t="s">
        <v>40</v>
      </c>
      <c r="B28" s="10">
        <f>rawdata08!B26</f>
        <v>8952.9833226395294</v>
      </c>
      <c r="C28" s="10">
        <f>rawdata08!C26</f>
        <v>8414.4770367145411</v>
      </c>
      <c r="D28" s="10">
        <f>rawdata08!D26</f>
        <v>8638.019884960564</v>
      </c>
      <c r="E28" s="10">
        <f>rawdata08!E26</f>
        <v>8782.3083931772981</v>
      </c>
      <c r="F28" s="10">
        <f>rawdata08!F26</f>
        <v>10000.288633900811</v>
      </c>
      <c r="G28" s="16">
        <f t="shared" si="0"/>
        <v>18.84622882999102</v>
      </c>
      <c r="H28" s="78"/>
      <c r="I28" s="10">
        <f>rawdata08!G26</f>
        <v>9551.2494342231566</v>
      </c>
      <c r="J28" s="10">
        <f>rawdata08!H26</f>
        <v>8716.2229687275831</v>
      </c>
      <c r="K28" s="10">
        <f>rawdata08!I26</f>
        <v>9072.0069043616204</v>
      </c>
      <c r="L28" s="10">
        <f>rawdata08!J26</f>
        <v>9334.8012657855797</v>
      </c>
      <c r="M28" s="10">
        <f>rawdata08!K26</f>
        <v>11116.116911921086</v>
      </c>
      <c r="N28" s="16">
        <f t="shared" si="2"/>
        <v>27.533645614665204</v>
      </c>
      <c r="O28" s="8"/>
      <c r="P28" s="10">
        <f>rawdata08!L26</f>
        <v>804204</v>
      </c>
      <c r="Q28" s="10">
        <f>rawdata08!M26</f>
        <v>202127</v>
      </c>
      <c r="R28" s="10">
        <f>rawdata08!N26</f>
        <v>200453</v>
      </c>
      <c r="S28" s="10">
        <f>rawdata08!O26</f>
        <v>204142</v>
      </c>
      <c r="T28" s="10">
        <f>rawdata08!P26</f>
        <v>197482</v>
      </c>
    </row>
    <row r="29" spans="1:20">
      <c r="A29" s="77" t="s">
        <v>41</v>
      </c>
      <c r="B29" s="10">
        <f>rawdata08!B27</f>
        <v>6501.2797887125898</v>
      </c>
      <c r="C29" s="10">
        <f>rawdata08!C27</f>
        <v>6356.1229740159506</v>
      </c>
      <c r="D29" s="10">
        <f>rawdata08!D27</f>
        <v>6462.3723706511864</v>
      </c>
      <c r="E29" s="10">
        <f>rawdata08!E27</f>
        <v>6559.8766438833454</v>
      </c>
      <c r="F29" s="10">
        <f>rawdata08!F27</f>
        <v>6637.6295781219978</v>
      </c>
      <c r="G29" s="16">
        <f t="shared" si="0"/>
        <v>4.428904306239132</v>
      </c>
      <c r="H29" s="78"/>
      <c r="I29" s="10">
        <f>rawdata08!G27</f>
        <v>7885.293841933867</v>
      </c>
      <c r="J29" s="10">
        <f>rawdata08!H27</f>
        <v>7143.2258168253147</v>
      </c>
      <c r="K29" s="10">
        <f>rawdata08!I27</f>
        <v>7937.7062334706179</v>
      </c>
      <c r="L29" s="10">
        <f>rawdata08!J27</f>
        <v>7987.1677020475336</v>
      </c>
      <c r="M29" s="10">
        <f>rawdata08!K27</f>
        <v>8545.4953017923635</v>
      </c>
      <c r="N29" s="16">
        <f t="shared" si="2"/>
        <v>19.630759560535125</v>
      </c>
      <c r="O29" s="8"/>
      <c r="P29" s="10">
        <f>rawdata08!L27</f>
        <v>490706</v>
      </c>
      <c r="Q29" s="10">
        <f>rawdata08!M27</f>
        <v>124384</v>
      </c>
      <c r="R29" s="10">
        <f>rawdata08!N27</f>
        <v>122131</v>
      </c>
      <c r="S29" s="10">
        <f>rawdata08!O27</f>
        <v>134894</v>
      </c>
      <c r="T29" s="10">
        <f>rawdata08!P27</f>
        <v>109297</v>
      </c>
    </row>
    <row r="30" spans="1:20">
      <c r="A30" s="77" t="s">
        <v>42</v>
      </c>
      <c r="B30" s="10">
        <f>rawdata08!B28</f>
        <v>8125.5479490176431</v>
      </c>
      <c r="C30" s="10">
        <f>rawdata08!C28</f>
        <v>8503.3750866813552</v>
      </c>
      <c r="D30" s="10">
        <f>rawdata08!D28</f>
        <v>8046.6884731357231</v>
      </c>
      <c r="E30" s="10">
        <f>rawdata08!E28</f>
        <v>7665.2803618985081</v>
      </c>
      <c r="F30" s="10">
        <f>rawdata08!F28</f>
        <v>8271.4376125363233</v>
      </c>
      <c r="G30" s="16">
        <f t="shared" si="0"/>
        <v>-2.7275931236799185</v>
      </c>
      <c r="H30" s="78"/>
      <c r="I30" s="10">
        <f>rawdata08!G28</f>
        <v>8860.7413591584573</v>
      </c>
      <c r="J30" s="10">
        <f>rawdata08!H28</f>
        <v>8806.1102674613558</v>
      </c>
      <c r="K30" s="10">
        <f>rawdata08!I28</f>
        <v>8629.0622630530233</v>
      </c>
      <c r="L30" s="10">
        <f>rawdata08!J28</f>
        <v>8496.3244682791574</v>
      </c>
      <c r="M30" s="10">
        <f>rawdata08!K28</f>
        <v>9506.609559125025</v>
      </c>
      <c r="N30" s="16">
        <f t="shared" si="2"/>
        <v>7.954695891692606</v>
      </c>
      <c r="O30" s="8"/>
      <c r="P30" s="10">
        <f>rawdata08!L28</f>
        <v>898350</v>
      </c>
      <c r="Q30" s="10">
        <f>rawdata08!M28</f>
        <v>227846</v>
      </c>
      <c r="R30" s="10">
        <f>rawdata08!N28</f>
        <v>226844</v>
      </c>
      <c r="S30" s="10">
        <f>rawdata08!O28</f>
        <v>219288</v>
      </c>
      <c r="T30" s="10">
        <f>rawdata08!P28</f>
        <v>224372</v>
      </c>
    </row>
    <row r="31" spans="1:20">
      <c r="A31" s="77" t="s">
        <v>43</v>
      </c>
      <c r="B31" s="10">
        <f>rawdata08!B29</f>
        <v>8669.3560823788357</v>
      </c>
      <c r="C31" s="10">
        <f>rawdata08!C29</f>
        <v>8183.5922166769469</v>
      </c>
      <c r="D31" s="10">
        <f>rawdata08!D29</f>
        <v>8606.8395172105502</v>
      </c>
      <c r="E31" s="10">
        <f>rawdata08!E29</f>
        <v>8173.2302423885712</v>
      </c>
      <c r="F31" s="10">
        <f>rawdata08!F29</f>
        <v>9796.0499083436807</v>
      </c>
      <c r="G31" s="16">
        <f t="shared" si="0"/>
        <v>19.703543981343355</v>
      </c>
      <c r="H31" s="78"/>
      <c r="I31" s="10">
        <f>rawdata08!G29</f>
        <v>9549.3628117595927</v>
      </c>
      <c r="J31" s="10">
        <f>rawdata08!H29</f>
        <v>8704.1440026916389</v>
      </c>
      <c r="K31" s="10">
        <f>rawdata08!I29</f>
        <v>9347.2004917299964</v>
      </c>
      <c r="L31" s="10">
        <f>rawdata08!J29</f>
        <v>8987.2652362352183</v>
      </c>
      <c r="M31" s="10">
        <f>rawdata08!K29</f>
        <v>11275.796818638755</v>
      </c>
      <c r="N31" s="16">
        <f t="shared" si="2"/>
        <v>29.545154757916087</v>
      </c>
      <c r="O31" s="8"/>
      <c r="P31" s="10">
        <f>rawdata08!L29</f>
        <v>142658</v>
      </c>
      <c r="Q31" s="10">
        <f>rawdata08!M29</f>
        <v>35666</v>
      </c>
      <c r="R31" s="10">
        <f>rawdata08!N29</f>
        <v>35792</v>
      </c>
      <c r="S31" s="10">
        <f>rawdata08!O29</f>
        <v>37378</v>
      </c>
      <c r="T31" s="10">
        <f>rawdata08!P29</f>
        <v>33822</v>
      </c>
    </row>
    <row r="32" spans="1:20">
      <c r="A32" s="77" t="s">
        <v>44</v>
      </c>
      <c r="B32" s="10">
        <f>rawdata08!B30</f>
        <v>8166.9938219311116</v>
      </c>
      <c r="C32" s="10">
        <f>rawdata08!C30</f>
        <v>7910.111280341388</v>
      </c>
      <c r="D32" s="10">
        <f>rawdata08!D30</f>
        <v>8110.5234385677186</v>
      </c>
      <c r="E32" s="10">
        <f>rawdata08!E30</f>
        <v>8339.5693660110719</v>
      </c>
      <c r="F32" s="10">
        <f>rawdata08!F30</f>
        <v>8311.1997680807308</v>
      </c>
      <c r="G32" s="16">
        <f t="shared" si="0"/>
        <v>5.0705795850957029</v>
      </c>
      <c r="H32" s="78"/>
      <c r="I32" s="10">
        <f>rawdata08!G30</f>
        <v>9159.2350765543324</v>
      </c>
      <c r="J32" s="10">
        <f>rawdata08!H30</f>
        <v>8396.588866477312</v>
      </c>
      <c r="K32" s="10">
        <f>rawdata08!I30</f>
        <v>8957.3732403990707</v>
      </c>
      <c r="L32" s="10">
        <f>rawdata08!J30</f>
        <v>9317.7455698667491</v>
      </c>
      <c r="M32" s="10">
        <f>rawdata08!K30</f>
        <v>9973.094603735557</v>
      </c>
      <c r="N32" s="16">
        <f t="shared" si="2"/>
        <v>18.775549956391387</v>
      </c>
      <c r="O32" s="8"/>
      <c r="P32" s="10">
        <f>rawdata08!L30</f>
        <v>290382</v>
      </c>
      <c r="Q32" s="10">
        <f>rawdata08!M30</f>
        <v>72879</v>
      </c>
      <c r="R32" s="10">
        <f>rawdata08!N30</f>
        <v>73170</v>
      </c>
      <c r="S32" s="10">
        <f>rawdata08!O30</f>
        <v>71894</v>
      </c>
      <c r="T32" s="10">
        <f>rawdata08!P30</f>
        <v>72439</v>
      </c>
    </row>
    <row r="33" spans="1:20">
      <c r="A33" s="77" t="s">
        <v>45</v>
      </c>
      <c r="B33" s="10">
        <f>rawdata08!B31</f>
        <v>7641.2858928671385</v>
      </c>
      <c r="C33" s="10">
        <f>rawdata08!C31</f>
        <v>7562.4135748939461</v>
      </c>
      <c r="D33" s="10">
        <f>rawdata08!D31</f>
        <v>7949.1765782250686</v>
      </c>
      <c r="E33" s="10">
        <f>rawdata08!E31</f>
        <v>7949.1765782250686</v>
      </c>
      <c r="F33" s="10">
        <f>rawdata08!F31</f>
        <v>7949.1765782250686</v>
      </c>
      <c r="G33" s="16">
        <f t="shared" si="0"/>
        <v>5.1142799782217194</v>
      </c>
      <c r="H33" s="78"/>
      <c r="I33" s="10">
        <f>rawdata08!G31</f>
        <v>8284.7990559173086</v>
      </c>
      <c r="J33" s="10">
        <f>rawdata08!H31</f>
        <v>8187.7036116905338</v>
      </c>
      <c r="K33" s="10">
        <f>rawdata08!I31</f>
        <v>8663.8266239707227</v>
      </c>
      <c r="L33" s="10">
        <f>rawdata08!J31</f>
        <v>8663.8266239707227</v>
      </c>
      <c r="M33" s="10">
        <f>rawdata08!K31</f>
        <v>8663.8266239707227</v>
      </c>
      <c r="N33" s="16">
        <f t="shared" si="2"/>
        <v>5.8150982847055301</v>
      </c>
      <c r="O33" s="8"/>
      <c r="P33" s="10">
        <f>rawdata08!L31</f>
        <v>428776</v>
      </c>
      <c r="Q33" s="10">
        <f>rawdata08!M31</f>
        <v>341336</v>
      </c>
      <c r="R33" s="10">
        <f>rawdata08!N31</f>
        <v>87440</v>
      </c>
      <c r="S33" s="10">
        <f>rawdata08!O31</f>
        <v>87440</v>
      </c>
      <c r="T33" s="10">
        <f>rawdata08!P31</f>
        <v>87440</v>
      </c>
    </row>
    <row r="34" spans="1:20">
      <c r="A34" s="14" t="s">
        <v>46</v>
      </c>
      <c r="B34" s="10">
        <f>rawdata08!B32</f>
        <v>11288.693092380972</v>
      </c>
      <c r="C34" s="10">
        <f>rawdata08!C32</f>
        <v>11700.506680831937</v>
      </c>
      <c r="D34" s="10">
        <f>rawdata08!D32</f>
        <v>11913.296202531645</v>
      </c>
      <c r="E34" s="10">
        <f>rawdata08!E32</f>
        <v>10893.510026586426</v>
      </c>
      <c r="F34" s="10">
        <f>rawdata08!F32</f>
        <v>10636.955720312948</v>
      </c>
      <c r="G34" s="16">
        <f t="shared" si="0"/>
        <v>-9.0897855069928291</v>
      </c>
      <c r="H34" s="78"/>
      <c r="I34" s="10">
        <f>rawdata08!G32</f>
        <v>11983.078479874073</v>
      </c>
      <c r="J34" s="10">
        <f>rawdata08!H32</f>
        <v>12049.442242471296</v>
      </c>
      <c r="K34" s="10">
        <f>rawdata08!I32</f>
        <v>12472.830379746836</v>
      </c>
      <c r="L34" s="10">
        <f>rawdata08!J32</f>
        <v>11687.80528018796</v>
      </c>
      <c r="M34" s="10">
        <f>rawdata08!K32</f>
        <v>11714.721664686847</v>
      </c>
      <c r="N34" s="16">
        <f t="shared" si="2"/>
        <v>-2.7778927111218583</v>
      </c>
      <c r="O34" s="8"/>
      <c r="P34" s="10">
        <f>rawdata08!L32</f>
        <v>195668</v>
      </c>
      <c r="Q34" s="10">
        <f>rawdata08!M32</f>
        <v>48946</v>
      </c>
      <c r="R34" s="10">
        <f>rawdata08!N32</f>
        <v>49375</v>
      </c>
      <c r="S34" s="10">
        <f>rawdata08!O32</f>
        <v>48521</v>
      </c>
      <c r="T34" s="10">
        <f>rawdata08!P32</f>
        <v>48826</v>
      </c>
    </row>
    <row r="35" spans="1:20">
      <c r="A35" s="14" t="s">
        <v>47</v>
      </c>
      <c r="B35" s="10">
        <f>rawdata08!B33</f>
        <v>15851.677623012391</v>
      </c>
      <c r="C35" s="10">
        <f>rawdata08!C33</f>
        <v>15172.484599589323</v>
      </c>
      <c r="D35" s="10">
        <f>rawdata08!D33</f>
        <v>14784.724574175701</v>
      </c>
      <c r="E35" s="10">
        <f>rawdata08!E33</f>
        <v>14472.142491801305</v>
      </c>
      <c r="F35" s="10">
        <f>rawdata08!F33</f>
        <v>19004.758037142994</v>
      </c>
      <c r="G35" s="16">
        <f t="shared" si="0"/>
        <v>25.258047964388116</v>
      </c>
      <c r="H35" s="78"/>
      <c r="I35" s="10">
        <f>rawdata08!G33</f>
        <v>16537.130646707901</v>
      </c>
      <c r="J35" s="10">
        <f>rawdata08!H33</f>
        <v>15467.198402987184</v>
      </c>
      <c r="K35" s="10">
        <f>rawdata08!I33</f>
        <v>15169.655354311593</v>
      </c>
      <c r="L35" s="10">
        <f>rawdata08!J33</f>
        <v>15094.253392303757</v>
      </c>
      <c r="M35" s="10">
        <f>rawdata08!K33</f>
        <v>20451.768050235176</v>
      </c>
      <c r="N35" s="16">
        <f t="shared" si="2"/>
        <v>32.226713056744146</v>
      </c>
      <c r="O35" s="8"/>
      <c r="P35" s="10">
        <f>rawdata08!L33</f>
        <v>1328606</v>
      </c>
      <c r="Q35" s="10">
        <f>rawdata08!M33</f>
        <v>332621</v>
      </c>
      <c r="R35" s="10">
        <f>rawdata08!N33</f>
        <v>333647</v>
      </c>
      <c r="S35" s="10">
        <f>rawdata08!O33</f>
        <v>332370</v>
      </c>
      <c r="T35" s="10">
        <f>rawdata08!P33</f>
        <v>329968</v>
      </c>
    </row>
    <row r="36" spans="1:20">
      <c r="A36" s="14" t="s">
        <v>48</v>
      </c>
      <c r="B36" s="10">
        <f>rawdata08!B34</f>
        <v>7948.4325852087104</v>
      </c>
      <c r="C36" s="10">
        <f>rawdata08!C34</f>
        <v>7515.0129910723008</v>
      </c>
      <c r="D36" s="10">
        <f>rawdata08!D34</f>
        <v>8016.2949111793778</v>
      </c>
      <c r="E36" s="10">
        <f>rawdata08!E34</f>
        <v>8008.6232040275436</v>
      </c>
      <c r="F36" s="10">
        <f>rawdata08!F34</f>
        <v>8693.0566952858044</v>
      </c>
      <c r="G36" s="16">
        <f t="shared" si="0"/>
        <v>15.675870495673102</v>
      </c>
      <c r="H36" s="78"/>
      <c r="I36" s="10">
        <f>rawdata08!G34</f>
        <v>9068.2064763178296</v>
      </c>
      <c r="J36" s="10">
        <f>rawdata08!H34</f>
        <v>8404.820045973418</v>
      </c>
      <c r="K36" s="10">
        <f>rawdata08!I34</f>
        <v>8975.5576332309338</v>
      </c>
      <c r="L36" s="10">
        <f>rawdata08!J34</f>
        <v>9077.6722421598588</v>
      </c>
      <c r="M36" s="10">
        <f>rawdata08!K34</f>
        <v>10323.796342792753</v>
      </c>
      <c r="N36" s="16">
        <f t="shared" si="2"/>
        <v>22.831854653909918</v>
      </c>
      <c r="O36" s="8"/>
      <c r="P36" s="10">
        <f>rawdata08!L34</f>
        <v>329045</v>
      </c>
      <c r="Q36" s="10">
        <f>rawdata08!M34</f>
        <v>153567</v>
      </c>
      <c r="R36" s="10">
        <f>rawdata08!N34</f>
        <v>14974</v>
      </c>
      <c r="S36" s="10">
        <f>rawdata08!O34</f>
        <v>78857</v>
      </c>
      <c r="T36" s="10">
        <f>rawdata08!P34</f>
        <v>81647</v>
      </c>
    </row>
    <row r="37" spans="1:20">
      <c r="A37" s="14" t="s">
        <v>49</v>
      </c>
      <c r="B37" s="10">
        <f>rawdata08!B35</f>
        <v>16479.513124026693</v>
      </c>
      <c r="C37" s="10">
        <f>rawdata08!C35</f>
        <v>17296.278388278388</v>
      </c>
      <c r="D37" s="10">
        <f>rawdata08!D35</f>
        <v>15743.521271007632</v>
      </c>
      <c r="E37" s="10">
        <f>rawdata08!E35</f>
        <v>16588.351446109351</v>
      </c>
      <c r="F37" s="10">
        <f>rawdata08!F35</f>
        <v>15272.635276676658</v>
      </c>
      <c r="G37" s="16">
        <f t="shared" si="0"/>
        <v>-11.699875928067534</v>
      </c>
      <c r="H37" s="78"/>
      <c r="I37" s="10">
        <f>rawdata08!G35</f>
        <v>17618.26918210206</v>
      </c>
      <c r="J37" s="10">
        <f>rawdata08!H35</f>
        <v>17665.761172161172</v>
      </c>
      <c r="K37" s="10">
        <f>rawdata08!I35</f>
        <v>16463.374015828904</v>
      </c>
      <c r="L37" s="10">
        <f>rawdata08!J35</f>
        <v>18278.108209514612</v>
      </c>
      <c r="M37" s="10">
        <f>rawdata08!K35</f>
        <v>17347.810113119984</v>
      </c>
      <c r="N37" s="16">
        <f t="shared" si="2"/>
        <v>-1.7998152241650121</v>
      </c>
      <c r="O37" s="8"/>
      <c r="P37" s="10">
        <f>rawdata08!L35</f>
        <v>2726526</v>
      </c>
      <c r="Q37" s="10">
        <f>rawdata08!M35</f>
        <v>682500</v>
      </c>
      <c r="R37" s="10">
        <f>rawdata08!N35</f>
        <v>681538</v>
      </c>
      <c r="S37" s="10">
        <f>rawdata08!O35</f>
        <v>1207343</v>
      </c>
      <c r="T37" s="10">
        <f>rawdata08!P35</f>
        <v>155145</v>
      </c>
    </row>
    <row r="38" spans="1:20">
      <c r="A38" s="14" t="s">
        <v>50</v>
      </c>
      <c r="B38" s="10">
        <f>rawdata08!B36</f>
        <v>7250.0184617656832</v>
      </c>
      <c r="C38" s="10">
        <f>rawdata08!C36</f>
        <v>7301.3175707584296</v>
      </c>
      <c r="D38" s="10">
        <f>rawdata08!D36</f>
        <v>7437.8433457380825</v>
      </c>
      <c r="E38" s="10">
        <f>rawdata08!E36</f>
        <v>6962.5633139342108</v>
      </c>
      <c r="F38" s="10">
        <f>rawdata08!F36</f>
        <v>7301.4382882244581</v>
      </c>
      <c r="G38" s="22" t="s">
        <v>51</v>
      </c>
      <c r="H38" s="78"/>
      <c r="I38" s="10">
        <f>rawdata08!G36</f>
        <v>8130.7937991189474</v>
      </c>
      <c r="J38" s="10">
        <f>rawdata08!H36</f>
        <v>7917.9810891078714</v>
      </c>
      <c r="K38" s="10">
        <f>rawdata08!I36</f>
        <v>8237.1256423888008</v>
      </c>
      <c r="L38" s="10">
        <f>rawdata08!J36</f>
        <v>7895.9078903739955</v>
      </c>
      <c r="M38" s="10">
        <f>rawdata08!K36</f>
        <v>8506.5626328468188</v>
      </c>
      <c r="N38" s="16">
        <f t="shared" si="2"/>
        <v>7.4334800388524744</v>
      </c>
      <c r="O38" s="8"/>
      <c r="P38" s="10">
        <f>rawdata08!L36</f>
        <v>1408316</v>
      </c>
      <c r="Q38" s="10">
        <f>rawdata08!M36</f>
        <v>381156</v>
      </c>
      <c r="R38" s="10">
        <f>rawdata08!N36</f>
        <v>338580</v>
      </c>
      <c r="S38" s="10">
        <f>rawdata08!O36</f>
        <v>349844</v>
      </c>
      <c r="T38" s="10">
        <f>rawdata08!P36</f>
        <v>338736</v>
      </c>
    </row>
    <row r="39" spans="1:20">
      <c r="A39" s="14" t="s">
        <v>52</v>
      </c>
      <c r="B39" s="10">
        <f>rawdata08!B37</f>
        <v>8201.341499597338</v>
      </c>
      <c r="C39" s="10">
        <f>rawdata08!C37</f>
        <v>7557.5071045153145</v>
      </c>
      <c r="D39" s="10">
        <f>rawdata08!D37</f>
        <v>8192.6154965441983</v>
      </c>
      <c r="E39" s="10">
        <f>rawdata08!E37</f>
        <v>8377.4906866263373</v>
      </c>
      <c r="F39" s="10">
        <f>rawdata08!F37</f>
        <v>8839.5276918751752</v>
      </c>
      <c r="G39" s="16">
        <f t="shared" si="0"/>
        <v>16.96353797132263</v>
      </c>
      <c r="H39" s="78"/>
      <c r="I39" s="10">
        <f>rawdata08!G37</f>
        <v>9256.0929089136607</v>
      </c>
      <c r="J39" s="10">
        <f>rawdata08!H37</f>
        <v>8288.4433217556052</v>
      </c>
      <c r="K39" s="10">
        <f>rawdata08!I37</f>
        <v>9024.0087304474346</v>
      </c>
      <c r="L39" s="10">
        <f>rawdata08!J37</f>
        <v>9233.5349806897029</v>
      </c>
      <c r="M39" s="10">
        <f>rawdata08!K37</f>
        <v>10958.673039077874</v>
      </c>
      <c r="N39" s="16">
        <f t="shared" si="2"/>
        <v>32.216299414311223</v>
      </c>
      <c r="O39" s="8"/>
      <c r="P39" s="10">
        <f>rawdata08!L37</f>
        <v>94372</v>
      </c>
      <c r="Q39" s="10">
        <f>rawdata08!M37</f>
        <v>25336</v>
      </c>
      <c r="R39" s="10">
        <f>rawdata08!N37</f>
        <v>21992</v>
      </c>
      <c r="S39" s="10">
        <f>rawdata08!O37</f>
        <v>29259</v>
      </c>
      <c r="T39" s="10">
        <f>rawdata08!P37</f>
        <v>17785</v>
      </c>
    </row>
    <row r="40" spans="1:20">
      <c r="A40" s="77" t="s">
        <v>53</v>
      </c>
      <c r="B40" s="10">
        <f>rawdata08!B38</f>
        <v>8904.1865452543698</v>
      </c>
      <c r="C40" s="10">
        <f>rawdata08!C38</f>
        <v>9233.4072108061773</v>
      </c>
      <c r="D40" s="10">
        <f>rawdata08!D38</f>
        <v>8312.5030259854339</v>
      </c>
      <c r="E40" s="10">
        <f>rawdata08!E38</f>
        <v>8296.215579510872</v>
      </c>
      <c r="F40" s="10">
        <f>rawdata08!F38</f>
        <v>9771.6366644074023</v>
      </c>
      <c r="G40" s="16">
        <f t="shared" si="0"/>
        <v>5.8291532184491599</v>
      </c>
      <c r="H40" s="78"/>
      <c r="I40" s="10">
        <f>rawdata08!G38</f>
        <v>9707.2021652369367</v>
      </c>
      <c r="J40" s="10">
        <f>rawdata08!H38</f>
        <v>9560.3013471237955</v>
      </c>
      <c r="K40" s="10">
        <f>rawdata08!I38</f>
        <v>8794.4128204950866</v>
      </c>
      <c r="L40" s="10">
        <f>rawdata08!J38</f>
        <v>9027.1101455652115</v>
      </c>
      <c r="M40" s="10">
        <f>rawdata08!K38</f>
        <v>11446.709324633253</v>
      </c>
      <c r="N40" s="16">
        <f t="shared" si="2"/>
        <v>19.731679044583476</v>
      </c>
      <c r="O40" s="8"/>
      <c r="P40" s="10">
        <f>rawdata08!L38</f>
        <v>1743920</v>
      </c>
      <c r="Q40" s="10">
        <f>rawdata08!M38</f>
        <v>438564</v>
      </c>
      <c r="R40" s="10">
        <f>rawdata08!N38</f>
        <v>433743</v>
      </c>
      <c r="S40" s="10">
        <f>rawdata08!O38</f>
        <v>436368</v>
      </c>
      <c r="T40" s="10">
        <f>rawdata08!P38</f>
        <v>435245</v>
      </c>
    </row>
    <row r="41" spans="1:20">
      <c r="A41" s="77" t="s">
        <v>54</v>
      </c>
      <c r="B41" s="10">
        <f>rawdata08!B39</f>
        <v>6547.2550317135292</v>
      </c>
      <c r="C41" s="10">
        <f>rawdata08!C39</f>
        <v>6272.6531476017972</v>
      </c>
      <c r="D41" s="10">
        <f>rawdata08!D39</f>
        <v>6488.8880558315059</v>
      </c>
      <c r="E41" s="10">
        <f>rawdata08!E39</f>
        <v>6763.214957475926</v>
      </c>
      <c r="F41" s="10">
        <f>rawdata08!F39</f>
        <v>6665.3874520294512</v>
      </c>
      <c r="G41" s="16">
        <f t="shared" si="0"/>
        <v>6.2610556519900493</v>
      </c>
      <c r="H41" s="78"/>
      <c r="I41" s="10">
        <f>rawdata08!G39</f>
        <v>7458.9690605803326</v>
      </c>
      <c r="J41" s="10">
        <f>rawdata08!H39</f>
        <v>6772.9643599606625</v>
      </c>
      <c r="K41" s="10">
        <f>rawdata08!I39</f>
        <v>7254.2407827407169</v>
      </c>
      <c r="L41" s="10">
        <f>rawdata08!J39</f>
        <v>7860.6110218900558</v>
      </c>
      <c r="M41" s="10">
        <f>rawdata08!K39</f>
        <v>7950.9169093841019</v>
      </c>
      <c r="N41" s="16">
        <f t="shared" si="2"/>
        <v>17.391979151508203</v>
      </c>
      <c r="O41" s="8"/>
      <c r="P41" s="10">
        <f>rawdata08!L39</f>
        <v>640736</v>
      </c>
      <c r="Q41" s="10">
        <f>rawdata08!M39</f>
        <v>160662</v>
      </c>
      <c r="R41" s="10">
        <f>rawdata08!N39</f>
        <v>160053</v>
      </c>
      <c r="S41" s="10">
        <f>rawdata08!O39</f>
        <v>160027</v>
      </c>
      <c r="T41" s="10">
        <f>rawdata08!P39</f>
        <v>159994</v>
      </c>
    </row>
    <row r="42" spans="1:20">
      <c r="A42" s="77" t="s">
        <v>55</v>
      </c>
      <c r="B42" s="10">
        <f>rawdata08!B40</f>
        <v>8259.3721333013727</v>
      </c>
      <c r="C42" s="10">
        <f>rawdata08!C40</f>
        <v>7842.1840977490538</v>
      </c>
      <c r="D42" s="10">
        <f>rawdata08!D40</f>
        <v>8783.293005416177</v>
      </c>
      <c r="E42" s="10">
        <f>rawdata08!E40</f>
        <v>8025.4347856260492</v>
      </c>
      <c r="F42" s="10">
        <f>rawdata08!F40</f>
        <v>8439.2142717585702</v>
      </c>
      <c r="G42" s="16">
        <f t="shared" si="0"/>
        <v>7.6130599150418101</v>
      </c>
      <c r="H42" s="78"/>
      <c r="I42" s="10">
        <f>rawdata08!G40</f>
        <v>9085.1020882632292</v>
      </c>
      <c r="J42" s="10">
        <f>rawdata08!H40</f>
        <v>8369.2703493613299</v>
      </c>
      <c r="K42" s="10">
        <f>rawdata08!I40</f>
        <v>9654.7355961914473</v>
      </c>
      <c r="L42" s="10">
        <f>rawdata08!J40</f>
        <v>8906.144600052743</v>
      </c>
      <c r="M42" s="10">
        <f>rawdata08!K40</f>
        <v>9483.1822895531805</v>
      </c>
      <c r="N42" s="16">
        <f t="shared" si="2"/>
        <v>13.309546635410751</v>
      </c>
      <c r="O42" s="8"/>
      <c r="P42" s="10">
        <f>rawdata08!L40</f>
        <v>554863</v>
      </c>
      <c r="Q42" s="10">
        <f>rawdata08!M40</f>
        <v>144206</v>
      </c>
      <c r="R42" s="10">
        <f>rawdata08!N40</f>
        <v>133489</v>
      </c>
      <c r="S42" s="10">
        <f>rawdata08!O40</f>
        <v>144094</v>
      </c>
      <c r="T42" s="10">
        <f>rawdata08!P40</f>
        <v>133074</v>
      </c>
    </row>
    <row r="43" spans="1:20">
      <c r="A43" s="77" t="s">
        <v>56</v>
      </c>
      <c r="B43" s="10">
        <f>rawdata08!B41</f>
        <v>9953.645667257073</v>
      </c>
      <c r="C43" s="10">
        <f>rawdata08!C41</f>
        <v>11264.316401843182</v>
      </c>
      <c r="D43" s="10">
        <f>rawdata08!D41</f>
        <v>10088.039387379311</v>
      </c>
      <c r="E43" s="10">
        <f>rawdata08!E41</f>
        <v>9629.19679043203</v>
      </c>
      <c r="F43" s="10">
        <f>rawdata08!F41</f>
        <v>8825.0938036960415</v>
      </c>
      <c r="G43" s="16">
        <f t="shared" si="0"/>
        <v>-21.654421903028307</v>
      </c>
      <c r="H43" s="78"/>
      <c r="I43" s="10">
        <f>rawdata08!G41</f>
        <v>10685.975347203635</v>
      </c>
      <c r="J43" s="10">
        <f>rawdata08!H41</f>
        <v>11555.896713025315</v>
      </c>
      <c r="K43" s="10">
        <f>rawdata08!I41</f>
        <v>10496.74120726661</v>
      </c>
      <c r="L43" s="10">
        <f>rawdata08!J41</f>
        <v>10301.638654971443</v>
      </c>
      <c r="M43" s="10">
        <f>rawdata08!K41</f>
        <v>10387.794415027294</v>
      </c>
      <c r="N43" s="16">
        <f t="shared" si="2"/>
        <v>-10.10827914965167</v>
      </c>
      <c r="O43" s="8"/>
      <c r="P43" s="10">
        <f>rawdata08!L41</f>
        <v>1718588</v>
      </c>
      <c r="Q43" s="10">
        <f>rawdata08!M41</f>
        <v>429909</v>
      </c>
      <c r="R43" s="10">
        <f>rawdata08!N41</f>
        <v>432829</v>
      </c>
      <c r="S43" s="10">
        <f>rawdata08!O41</f>
        <v>428095</v>
      </c>
      <c r="T43" s="10">
        <f>rawdata08!P41</f>
        <v>427755</v>
      </c>
    </row>
    <row r="44" spans="1:20">
      <c r="A44" s="14" t="s">
        <v>57</v>
      </c>
      <c r="B44" s="10">
        <f>rawdata08!B42</f>
        <v>13107.167691152337</v>
      </c>
      <c r="C44" s="10">
        <f>rawdata08!C42</f>
        <v>12582.887405527666</v>
      </c>
      <c r="D44" s="10">
        <f>rawdata08!D42</f>
        <v>14021.605024424285</v>
      </c>
      <c r="E44" s="10">
        <f>rawdata08!E42</f>
        <v>12754.103585657371</v>
      </c>
      <c r="F44" s="10">
        <f>rawdata08!F42</f>
        <v>13093.683067805065</v>
      </c>
      <c r="G44" s="16">
        <f t="shared" si="0"/>
        <v>4.0594471349477823</v>
      </c>
      <c r="H44" s="78"/>
      <c r="I44" s="10">
        <f>rawdata08!G42</f>
        <v>14233.165521653269</v>
      </c>
      <c r="J44" s="10">
        <f>rawdata08!H42</f>
        <v>13084.79064379103</v>
      </c>
      <c r="K44" s="10">
        <f>rawdata08!I42</f>
        <v>14765.750174459177</v>
      </c>
      <c r="L44" s="10">
        <f>rawdata08!J42</f>
        <v>13937.742363877822</v>
      </c>
      <c r="M44" s="10">
        <f>rawdata08!K42</f>
        <v>15221.224657453862</v>
      </c>
      <c r="N44" s="16">
        <f t="shared" si="2"/>
        <v>16.327613271188326</v>
      </c>
      <c r="O44" s="8"/>
      <c r="P44" s="10">
        <f>rawdata08!L42</f>
        <v>143812</v>
      </c>
      <c r="Q44" s="10">
        <f>rawdata08!M42</f>
        <v>36254</v>
      </c>
      <c r="R44" s="10">
        <f>rawdata08!N42</f>
        <v>35825</v>
      </c>
      <c r="S44" s="10">
        <f>rawdata08!O42</f>
        <v>37650</v>
      </c>
      <c r="T44" s="10">
        <f>rawdata08!P42</f>
        <v>34083</v>
      </c>
    </row>
    <row r="45" spans="1:20">
      <c r="A45" s="14" t="s">
        <v>58</v>
      </c>
      <c r="B45" s="10">
        <f>rawdata08!B43</f>
        <v>8219.4221068405841</v>
      </c>
      <c r="C45" s="10">
        <f>rawdata08!C43</f>
        <v>7858.0176612073874</v>
      </c>
      <c r="D45" s="10">
        <f>rawdata08!D43</f>
        <v>8325.1706336832631</v>
      </c>
      <c r="E45" s="10">
        <f>rawdata08!E43</f>
        <v>8801.313323154458</v>
      </c>
      <c r="F45" s="10">
        <f>rawdata08!F43</f>
        <v>8078.3716030929654</v>
      </c>
      <c r="G45" s="16">
        <f t="shared" si="0"/>
        <v>2.8041924997623457</v>
      </c>
      <c r="H45" s="78"/>
      <c r="I45" s="10">
        <f>rawdata08!G43</f>
        <v>9190.1841181395412</v>
      </c>
      <c r="J45" s="10">
        <f>rawdata08!H43</f>
        <v>8491.4626165444206</v>
      </c>
      <c r="K45" s="10">
        <f>rawdata08!I43</f>
        <v>9296.4764577486749</v>
      </c>
      <c r="L45" s="10">
        <f>rawdata08!J43</f>
        <v>9863.8761652950016</v>
      </c>
      <c r="M45" s="10">
        <f>rawdata08!K43</f>
        <v>9428.7370390857632</v>
      </c>
      <c r="N45" s="16">
        <f t="shared" si="2"/>
        <v>11.037844301583513</v>
      </c>
      <c r="O45" s="8"/>
      <c r="P45" s="10">
        <f>rawdata08!L43</f>
        <v>710685</v>
      </c>
      <c r="Q45" s="10">
        <f>rawdata08!M43</f>
        <v>235318</v>
      </c>
      <c r="R45" s="10">
        <f>rawdata08!N43</f>
        <v>144315</v>
      </c>
      <c r="S45" s="10">
        <f>rawdata08!O43</f>
        <v>161118</v>
      </c>
      <c r="T45" s="10">
        <f>rawdata08!P43</f>
        <v>169934</v>
      </c>
    </row>
    <row r="46" spans="1:20">
      <c r="A46" s="14" t="s">
        <v>59</v>
      </c>
      <c r="B46" s="10">
        <f>rawdata08!B44</f>
        <v>7236.8066852183674</v>
      </c>
      <c r="C46" s="10">
        <f>rawdata08!C44</f>
        <v>6798.4910865430838</v>
      </c>
      <c r="D46" s="10">
        <f>rawdata08!D44</f>
        <v>6991.5477667493797</v>
      </c>
      <c r="E46" s="10">
        <f>rawdata08!E44</f>
        <v>7173.1839374342007</v>
      </c>
      <c r="F46" s="10">
        <f>rawdata08!F44</f>
        <v>8540.2658326817818</v>
      </c>
      <c r="G46" s="16">
        <f t="shared" si="0"/>
        <v>25.620019559727929</v>
      </c>
      <c r="H46" s="78"/>
      <c r="I46" s="10">
        <f>rawdata08!G44</f>
        <v>8303.3616012815546</v>
      </c>
      <c r="J46" s="10">
        <f>rawdata08!H44</f>
        <v>7562.6867855127584</v>
      </c>
      <c r="K46" s="10">
        <f>rawdata08!I44</f>
        <v>7713.0893300248135</v>
      </c>
      <c r="L46" s="10">
        <f>rawdata08!J44</f>
        <v>8123.6777460269714</v>
      </c>
      <c r="M46" s="10">
        <f>rawdata08!K44</f>
        <v>10757.476544175137</v>
      </c>
      <c r="N46" s="16">
        <f t="shared" si="2"/>
        <v>42.244110450037212</v>
      </c>
      <c r="O46" s="8"/>
      <c r="P46" s="10">
        <f>rawdata08!L44</f>
        <v>121103</v>
      </c>
      <c r="Q46" s="10">
        <f>rawdata08!M44</f>
        <v>47849</v>
      </c>
      <c r="R46" s="10">
        <f>rawdata08!N44</f>
        <v>12896</v>
      </c>
      <c r="S46" s="10">
        <f>rawdata08!O44</f>
        <v>39894</v>
      </c>
      <c r="T46" s="10">
        <f>rawdata08!P44</f>
        <v>20464</v>
      </c>
    </row>
    <row r="47" spans="1:20">
      <c r="A47" s="77" t="s">
        <v>60</v>
      </c>
      <c r="B47" s="10">
        <f>rawdata08!B45</f>
        <v>6843.1604932143218</v>
      </c>
      <c r="C47" s="10">
        <f>rawdata08!C45</f>
        <v>6876.6809344832209</v>
      </c>
      <c r="D47" s="10">
        <f>rawdata08!D45</f>
        <v>6690.5649405125077</v>
      </c>
      <c r="E47" s="10">
        <f>rawdata08!E45</f>
        <v>6849.1526041181778</v>
      </c>
      <c r="F47" s="10">
        <f>rawdata08!F45</f>
        <v>6935.9906047735521</v>
      </c>
      <c r="G47" s="16">
        <f t="shared" si="0"/>
        <v>0.86247523849655472</v>
      </c>
      <c r="H47" s="78"/>
      <c r="I47" s="10">
        <f>rawdata08!G45</f>
        <v>7706.4541249251524</v>
      </c>
      <c r="J47" s="10">
        <f>rawdata08!H45</f>
        <v>7445.2052379575634</v>
      </c>
      <c r="K47" s="10">
        <f>rawdata08!I45</f>
        <v>7494.3801479560707</v>
      </c>
      <c r="L47" s="10">
        <f>rawdata08!J45</f>
        <v>7768.0357497035029</v>
      </c>
      <c r="M47" s="10">
        <f>rawdata08!K45</f>
        <v>8162.8535351305527</v>
      </c>
      <c r="N47" s="16">
        <f t="shared" si="2"/>
        <v>9.6390666776280991</v>
      </c>
      <c r="O47" s="8"/>
      <c r="P47" s="10">
        <f>rawdata08!L45</f>
        <v>966963</v>
      </c>
      <c r="Q47" s="10">
        <f>rawdata08!M45</f>
        <v>283622</v>
      </c>
      <c r="R47" s="10">
        <f>rawdata08!N45</f>
        <v>209792</v>
      </c>
      <c r="S47" s="10">
        <f>rawdata08!O45</f>
        <v>247051</v>
      </c>
      <c r="T47" s="10">
        <f>rawdata08!P45</f>
        <v>226498</v>
      </c>
    </row>
    <row r="48" spans="1:20">
      <c r="A48" s="77" t="s">
        <v>61</v>
      </c>
      <c r="B48" s="10">
        <f>rawdata08!B46</f>
        <v>7323.6634698804019</v>
      </c>
      <c r="C48" s="10">
        <f>rawdata08!C46</f>
        <v>7311.9138114426087</v>
      </c>
      <c r="D48" s="10">
        <f>rawdata08!D46</f>
        <v>7340.0067799893459</v>
      </c>
      <c r="E48" s="10">
        <f>rawdata08!E46</f>
        <v>7287.535122332778</v>
      </c>
      <c r="F48" s="10">
        <f>rawdata08!F46</f>
        <v>7355.4328613413572</v>
      </c>
      <c r="G48" s="16">
        <f t="shared" si="0"/>
        <v>0.59518001744829707</v>
      </c>
      <c r="H48" s="78"/>
      <c r="I48" s="10">
        <f>rawdata08!G46</f>
        <v>8232.2490557729561</v>
      </c>
      <c r="J48" s="10">
        <f>rawdata08!H46</f>
        <v>7733.4767152998893</v>
      </c>
      <c r="K48" s="10">
        <f>rawdata08!I46</f>
        <v>8055.9313900298939</v>
      </c>
      <c r="L48" s="10">
        <f>rawdata08!J46</f>
        <v>8370.6628561939851</v>
      </c>
      <c r="M48" s="10">
        <f>rawdata08!K46</f>
        <v>8772.219143211305</v>
      </c>
      <c r="N48" s="16">
        <f t="shared" si="2"/>
        <v>13.431765118738518</v>
      </c>
      <c r="O48" s="8"/>
      <c r="P48" s="10">
        <f>rawdata08!L46</f>
        <v>4578348</v>
      </c>
      <c r="Q48" s="10">
        <f>rawdata08!M46</f>
        <v>1154492</v>
      </c>
      <c r="R48" s="10">
        <f>rawdata08!N46</f>
        <v>1135695</v>
      </c>
      <c r="S48" s="10">
        <f>rawdata08!O46</f>
        <v>1144215</v>
      </c>
      <c r="T48" s="10">
        <f>rawdata08!P46</f>
        <v>1143946</v>
      </c>
    </row>
    <row r="49" spans="1:21">
      <c r="A49" s="77" t="s">
        <v>62</v>
      </c>
      <c r="B49" s="10">
        <f>rawdata08!B47</f>
        <v>5118.2156120464342</v>
      </c>
      <c r="C49" s="10">
        <f>rawdata08!C47</f>
        <v>4908.9251606181633</v>
      </c>
      <c r="D49" s="10">
        <f>rawdata08!D47</f>
        <v>5026.8040253732051</v>
      </c>
      <c r="E49" s="10">
        <f>rawdata08!E47</f>
        <v>4889.3363215731633</v>
      </c>
      <c r="F49" s="10">
        <f>rawdata08!F47</f>
        <v>5698.7926547137076</v>
      </c>
      <c r="G49" s="16">
        <f t="shared" si="0"/>
        <v>16.090436668952581</v>
      </c>
      <c r="H49" s="78"/>
      <c r="I49" s="10">
        <f>rawdata08!G47</f>
        <v>5765.1308433726281</v>
      </c>
      <c r="J49" s="10">
        <f>rawdata08!H47</f>
        <v>5409.2877644198852</v>
      </c>
      <c r="K49" s="10">
        <f>rawdata08!I47</f>
        <v>5549.8521486144891</v>
      </c>
      <c r="L49" s="10">
        <f>rawdata08!J47</f>
        <v>5541.6787160208214</v>
      </c>
      <c r="M49" s="10">
        <f>rawdata08!K47</f>
        <v>6622.8455754771549</v>
      </c>
      <c r="N49" s="16">
        <f t="shared" si="2"/>
        <v>22.434706081631742</v>
      </c>
      <c r="O49" s="8"/>
      <c r="P49" s="10">
        <f>rawdata08!L47</f>
        <v>556314</v>
      </c>
      <c r="Q49" s="10">
        <f>rawdata08!M47</f>
        <v>195806</v>
      </c>
      <c r="R49" s="10">
        <f>rawdata08!N47</f>
        <v>83868</v>
      </c>
      <c r="S49" s="10">
        <f>rawdata08!O47</f>
        <v>138320</v>
      </c>
      <c r="T49" s="10">
        <f>rawdata08!P47</f>
        <v>138320</v>
      </c>
      <c r="U49" s="33"/>
    </row>
    <row r="50" spans="1:21">
      <c r="A50" s="77" t="s">
        <v>63</v>
      </c>
      <c r="B50" s="10">
        <f>rawdata08!B48</f>
        <v>13060.049089559907</v>
      </c>
      <c r="C50" s="10">
        <f>rawdata08!C48</f>
        <v>12786.829134720701</v>
      </c>
      <c r="D50" s="10">
        <f>rawdata08!D48</f>
        <v>12742.479309891842</v>
      </c>
      <c r="E50" s="10">
        <f>rawdata08!E48</f>
        <v>13481.673401473734</v>
      </c>
      <c r="F50" s="10">
        <f>rawdata08!F48</f>
        <v>13260.419054605474</v>
      </c>
      <c r="G50" s="16">
        <f t="shared" si="0"/>
        <v>3.7037322927762517</v>
      </c>
      <c r="H50" s="78"/>
      <c r="I50" s="10">
        <f>rawdata08!G48</f>
        <v>13488.61236371939</v>
      </c>
      <c r="J50" s="10">
        <f>rawdata08!H48</f>
        <v>13031.900328587075</v>
      </c>
      <c r="K50" s="10">
        <f>rawdata08!I48</f>
        <v>12980.864386740815</v>
      </c>
      <c r="L50" s="10">
        <f>rawdata08!J48</f>
        <v>13851.152840503923</v>
      </c>
      <c r="M50" s="10">
        <f>rawdata08!K48</f>
        <v>14129.430104075926</v>
      </c>
      <c r="N50" s="16">
        <f t="shared" si="2"/>
        <v>8.4218705470090516</v>
      </c>
      <c r="O50" s="8"/>
      <c r="P50" s="10">
        <f>rawdata08!L48</f>
        <v>87595</v>
      </c>
      <c r="Q50" s="10">
        <f>rawdata08!M48</f>
        <v>21912</v>
      </c>
      <c r="R50" s="10">
        <f>rawdata08!N48</f>
        <v>22837</v>
      </c>
      <c r="S50" s="10">
        <f>rawdata08!O48</f>
        <v>21035</v>
      </c>
      <c r="T50" s="10">
        <f>rawdata08!P48</f>
        <v>21811</v>
      </c>
      <c r="U50" s="33"/>
    </row>
    <row r="51" spans="1:21">
      <c r="A51" s="77" t="s">
        <v>64</v>
      </c>
      <c r="B51" s="10">
        <f>rawdata08!B49</f>
        <v>9973.2527824109548</v>
      </c>
      <c r="C51" s="10">
        <f>rawdata08!C49</f>
        <v>11391.402518225386</v>
      </c>
      <c r="D51" s="10">
        <f>rawdata08!D49</f>
        <v>9798.6238309046403</v>
      </c>
      <c r="E51" s="10">
        <f>rawdata08!E49</f>
        <v>9179.3229377070365</v>
      </c>
      <c r="F51" s="10">
        <f>rawdata08!F49</f>
        <v>9127.7706052381</v>
      </c>
      <c r="G51" s="16">
        <f t="shared" si="0"/>
        <v>-19.871406610078484</v>
      </c>
      <c r="H51" s="78"/>
      <c r="I51" s="10">
        <f>rawdata08!G49</f>
        <v>10662.305206859935</v>
      </c>
      <c r="J51" s="10">
        <f>rawdata08!H49</f>
        <v>11842.203855588021</v>
      </c>
      <c r="K51" s="10">
        <f>rawdata08!I49</f>
        <v>10325.989172191334</v>
      </c>
      <c r="L51" s="10">
        <f>rawdata08!J49</f>
        <v>9860.6253534782263</v>
      </c>
      <c r="M51" s="10">
        <f>rawdata08!K49</f>
        <v>10266.581273910819</v>
      </c>
      <c r="N51" s="16">
        <f t="shared" si="2"/>
        <v>-13.305146583283209</v>
      </c>
      <c r="O51" s="8"/>
      <c r="P51" s="10">
        <f>rawdata08!L49</f>
        <v>1230857</v>
      </c>
      <c r="Q51" s="10">
        <f>rawdata08!M49</f>
        <v>379553</v>
      </c>
      <c r="R51" s="10">
        <f>rawdata08!N49</f>
        <v>246772</v>
      </c>
      <c r="S51" s="10">
        <f>rawdata08!O49</f>
        <v>309425</v>
      </c>
      <c r="T51" s="10">
        <f>rawdata08!P49</f>
        <v>295107</v>
      </c>
      <c r="U51" s="33"/>
    </row>
    <row r="52" spans="1:21">
      <c r="A52" s="77" t="s">
        <v>65</v>
      </c>
      <c r="B52" s="10">
        <f>rawdata08!B50</f>
        <v>8155.2716846546537</v>
      </c>
      <c r="C52" s="10">
        <f>rawdata08!C50</f>
        <v>8164.0924092409241</v>
      </c>
      <c r="D52" s="10">
        <f>rawdata08!D50</f>
        <v>7826.5816522838459</v>
      </c>
      <c r="E52" s="10">
        <f>rawdata08!E50</f>
        <v>8291.2162589291365</v>
      </c>
      <c r="F52" s="10">
        <f>rawdata08!F50</f>
        <v>8343.5901553780059</v>
      </c>
      <c r="G52" s="16">
        <f t="shared" si="0"/>
        <v>2.1986246252419748</v>
      </c>
      <c r="H52" s="78"/>
      <c r="I52" s="10">
        <f>rawdata08!G50</f>
        <v>8900.9504883563714</v>
      </c>
      <c r="J52" s="10">
        <f>rawdata08!H50</f>
        <v>8595.5628896222952</v>
      </c>
      <c r="K52" s="10">
        <f>rawdata08!I50</f>
        <v>8441.7476109335621</v>
      </c>
      <c r="L52" s="10">
        <f>rawdata08!J50</f>
        <v>9098.4970604968712</v>
      </c>
      <c r="M52" s="10">
        <f>rawdata08!K50</f>
        <v>9504.1514433693337</v>
      </c>
      <c r="N52" s="16">
        <f t="shared" si="2"/>
        <v>10.57043692675447</v>
      </c>
      <c r="O52" s="8"/>
      <c r="P52" s="10">
        <f>rawdata08!L50</f>
        <v>1029576</v>
      </c>
      <c r="Q52" s="10">
        <f>rawdata08!M50</f>
        <v>272700</v>
      </c>
      <c r="R52" s="10">
        <f>rawdata08!N50</f>
        <v>254702</v>
      </c>
      <c r="S52" s="10">
        <f>rawdata08!O50</f>
        <v>253104</v>
      </c>
      <c r="T52" s="10">
        <f>rawdata08!P50</f>
        <v>249070</v>
      </c>
      <c r="U52" s="33"/>
    </row>
    <row r="53" spans="1:21">
      <c r="A53" s="14" t="s">
        <v>66</v>
      </c>
      <c r="B53" s="10">
        <f>rawdata08!B51</f>
        <v>8714.3840843345697</v>
      </c>
      <c r="C53" s="10">
        <f>rawdata08!C51</f>
        <v>8806.4790065708876</v>
      </c>
      <c r="D53" s="10">
        <f>rawdata08!D51</f>
        <v>8675.8016088828463</v>
      </c>
      <c r="E53" s="10">
        <f>rawdata08!E51</f>
        <v>8837.2397448086758</v>
      </c>
      <c r="F53" s="10">
        <f>rawdata08!F51</f>
        <v>8522.4363778064198</v>
      </c>
      <c r="G53" s="16">
        <f t="shared" si="0"/>
        <v>-3.2253824548100498</v>
      </c>
      <c r="H53" s="78"/>
      <c r="I53" s="10">
        <f>rawdata08!G51</f>
        <v>9852.0808561236627</v>
      </c>
      <c r="J53" s="10">
        <f>rawdata08!H51</f>
        <v>9687.3120614767795</v>
      </c>
      <c r="K53" s="10">
        <f>rawdata08!I51</f>
        <v>9812.7266032177649</v>
      </c>
      <c r="L53" s="10">
        <f>rawdata08!J51</f>
        <v>9980.1854684248956</v>
      </c>
      <c r="M53" s="10">
        <f>rawdata08!K51</f>
        <v>9931.7766254009166</v>
      </c>
      <c r="N53" s="16">
        <f t="shared" si="2"/>
        <v>2.5235541332078215</v>
      </c>
      <c r="O53" s="8"/>
      <c r="P53" s="10">
        <f>rawdata08!L51</f>
        <v>281735</v>
      </c>
      <c r="Q53" s="10">
        <f>rawdata08!M51</f>
        <v>71832</v>
      </c>
      <c r="R53" s="10">
        <f>rawdata08!N51</f>
        <v>70608</v>
      </c>
      <c r="S53" s="10">
        <f>rawdata08!O51</f>
        <v>72573</v>
      </c>
      <c r="T53" s="10">
        <f>rawdata08!P51</f>
        <v>66722</v>
      </c>
      <c r="U53" s="33"/>
    </row>
    <row r="54" spans="1:21">
      <c r="A54" s="77" t="s">
        <v>67</v>
      </c>
      <c r="B54" s="10">
        <f>rawdata08!B52</f>
        <v>9956.5840062954467</v>
      </c>
      <c r="C54" s="10">
        <f>rawdata08!C52</f>
        <v>9805.1478506325984</v>
      </c>
      <c r="D54" s="10">
        <f>rawdata08!D52</f>
        <v>9740.163277780608</v>
      </c>
      <c r="E54" s="10">
        <f>rawdata08!E52</f>
        <v>10047.514410369096</v>
      </c>
      <c r="F54" s="10">
        <f>rawdata08!F52</f>
        <v>10236.080469655612</v>
      </c>
      <c r="G54" s="16">
        <f t="shared" si="0"/>
        <v>4.3949629887040471</v>
      </c>
      <c r="H54" s="78"/>
      <c r="I54" s="10">
        <f>rawdata08!G52</f>
        <v>10660.71994368203</v>
      </c>
      <c r="J54" s="10">
        <f>rawdata08!H52</f>
        <v>10128.929967419246</v>
      </c>
      <c r="K54" s="10">
        <f>rawdata08!I52</f>
        <v>10198.230154062727</v>
      </c>
      <c r="L54" s="10">
        <f>rawdata08!J52</f>
        <v>10731.555409973294</v>
      </c>
      <c r="M54" s="10">
        <f>rawdata08!K52</f>
        <v>11597.207680514528</v>
      </c>
      <c r="N54" s="16">
        <f t="shared" si="2"/>
        <v>14.495881774463337</v>
      </c>
      <c r="O54" s="8"/>
      <c r="P54" s="10">
        <f>rawdata08!L52</f>
        <v>867929</v>
      </c>
      <c r="Q54" s="10">
        <f>rawdata08!M52</f>
        <v>218227</v>
      </c>
      <c r="R54" s="10">
        <f>rawdata08!N52</f>
        <v>215951</v>
      </c>
      <c r="S54" s="10">
        <f>rawdata08!O52</f>
        <v>219807</v>
      </c>
      <c r="T54" s="10">
        <f>rawdata08!P52</f>
        <v>213944</v>
      </c>
      <c r="U54" s="33"/>
    </row>
    <row r="55" spans="1:21" ht="15.75" thickBot="1">
      <c r="A55" s="79" t="s">
        <v>68</v>
      </c>
      <c r="B55" s="10">
        <f>rawdata08!B53</f>
        <v>12826.074821783675</v>
      </c>
      <c r="C55" s="10">
        <f>rawdata08!C53</f>
        <v>12933.659798577104</v>
      </c>
      <c r="D55" s="10">
        <f>rawdata08!D53</f>
        <v>12498.607137479295</v>
      </c>
      <c r="E55" s="10">
        <f>rawdata08!E53</f>
        <v>12079.20792079208</v>
      </c>
      <c r="F55" s="10">
        <f>rawdata08!F53</f>
        <v>13765.577766942955</v>
      </c>
      <c r="G55" s="17">
        <f t="shared" si="0"/>
        <v>6.4321930630754238</v>
      </c>
      <c r="H55" s="80"/>
      <c r="I55" s="11">
        <f>rawdata08!G53</f>
        <v>13840.239094788989</v>
      </c>
      <c r="J55" s="11">
        <f>rawdata08!H53</f>
        <v>13665.249930703132</v>
      </c>
      <c r="K55" s="11">
        <f>rawdata08!I53</f>
        <v>13523.791597650956</v>
      </c>
      <c r="L55" s="11">
        <f>rawdata08!J53</f>
        <v>12942.504776793468</v>
      </c>
      <c r="M55" s="11">
        <f>rawdata08!K53</f>
        <v>15190.736226231107</v>
      </c>
      <c r="N55" s="17">
        <f t="shared" si="2"/>
        <v>11.163252068302878</v>
      </c>
      <c r="O55" s="12"/>
      <c r="P55" s="11">
        <f>rawdata08!L53</f>
        <v>85991</v>
      </c>
      <c r="Q55" s="11">
        <f>rawdata08!M53</f>
        <v>21646</v>
      </c>
      <c r="R55" s="11">
        <f>rawdata08!N53</f>
        <v>26564</v>
      </c>
      <c r="S55" s="11">
        <f>rawdata08!O53</f>
        <v>17271</v>
      </c>
      <c r="T55" s="11">
        <f>rawdata08!P53</f>
        <v>20510</v>
      </c>
      <c r="U55" s="33"/>
    </row>
    <row r="56" spans="1:21" ht="30" customHeight="1" thickTop="1">
      <c r="A56" s="63" t="s">
        <v>69</v>
      </c>
      <c r="B56" s="64"/>
      <c r="C56" s="64"/>
      <c r="D56" s="64"/>
      <c r="E56" s="64"/>
      <c r="F56" s="64"/>
      <c r="G56" s="21">
        <f>+data08!V4</f>
        <v>36</v>
      </c>
      <c r="H56" s="21"/>
      <c r="I56" s="21"/>
      <c r="J56" s="21"/>
      <c r="K56" s="21"/>
      <c r="L56" s="21"/>
      <c r="M56" s="21"/>
      <c r="N56" s="21">
        <f>+data08!W4</f>
        <v>45</v>
      </c>
      <c r="O56" s="21"/>
      <c r="P56" s="21"/>
      <c r="Q56" s="21"/>
      <c r="R56" s="81"/>
      <c r="S56" s="81"/>
      <c r="T56" s="81"/>
      <c r="U56" s="81"/>
    </row>
    <row r="57" spans="1:21">
      <c r="A57" s="25" t="s">
        <v>70</v>
      </c>
      <c r="B57" s="82"/>
      <c r="C57" s="82"/>
      <c r="D57" s="82"/>
      <c r="E57" s="82"/>
      <c r="F57" s="82"/>
      <c r="G57" s="18">
        <f>+data08!G57</f>
        <v>4.2104766474818742</v>
      </c>
      <c r="H57" s="83"/>
      <c r="I57" s="83"/>
      <c r="J57" s="83"/>
      <c r="K57" s="83"/>
      <c r="L57" s="83"/>
      <c r="M57" s="83"/>
      <c r="N57" s="18">
        <f>+data08!N57</f>
        <v>12.156558230805311</v>
      </c>
      <c r="O57" s="83"/>
      <c r="P57" s="83"/>
      <c r="Q57" s="83"/>
      <c r="R57" s="33"/>
      <c r="S57" s="33"/>
      <c r="T57" s="33"/>
      <c r="U57" s="33"/>
    </row>
    <row r="58" spans="1:21">
      <c r="A58" s="25" t="s">
        <v>71</v>
      </c>
      <c r="B58" s="82"/>
      <c r="C58" s="82"/>
      <c r="D58" s="82"/>
      <c r="E58" s="82"/>
      <c r="F58" s="82"/>
      <c r="G58" s="18">
        <f>+data08!G58</f>
        <v>4.940610968390029</v>
      </c>
      <c r="H58" s="83"/>
      <c r="I58" s="83"/>
      <c r="J58" s="83"/>
      <c r="K58" s="83"/>
      <c r="L58" s="83"/>
      <c r="M58" s="83"/>
      <c r="N58" s="18">
        <f>+data08!N58</f>
        <v>13.995849746404012</v>
      </c>
      <c r="O58" s="83"/>
      <c r="P58" s="83"/>
      <c r="Q58" s="83"/>
      <c r="R58" s="33"/>
      <c r="S58" s="33"/>
      <c r="T58" s="33"/>
      <c r="U58" s="33"/>
    </row>
    <row r="59" spans="1:21" ht="15.75" thickBot="1">
      <c r="A59" s="26" t="s">
        <v>72</v>
      </c>
      <c r="B59" s="76"/>
      <c r="C59" s="76"/>
      <c r="D59" s="76"/>
      <c r="E59" s="76"/>
      <c r="F59" s="76"/>
      <c r="G59" s="23">
        <f>+data08!G59</f>
        <v>2.2756886307486224</v>
      </c>
      <c r="H59" s="84"/>
      <c r="I59" s="84"/>
      <c r="J59" s="84"/>
      <c r="K59" s="84"/>
      <c r="L59" s="84"/>
      <c r="M59" s="84"/>
      <c r="N59" s="23">
        <f>+data08!N59</f>
        <v>12.109069569446872</v>
      </c>
      <c r="O59" s="84"/>
      <c r="P59" s="84"/>
      <c r="Q59" s="84"/>
      <c r="R59" s="85"/>
      <c r="S59" s="85"/>
      <c r="T59" s="85"/>
      <c r="U59" s="33"/>
    </row>
    <row r="60" spans="1:21">
      <c r="A60" s="13" t="s">
        <v>73</v>
      </c>
      <c r="B60" s="82"/>
      <c r="C60" s="82"/>
      <c r="D60" s="82"/>
      <c r="E60" s="82"/>
      <c r="F60" s="82"/>
      <c r="G60" s="86"/>
      <c r="H60" s="86"/>
      <c r="I60" s="86"/>
      <c r="J60" s="86"/>
      <c r="K60" s="86"/>
      <c r="L60" s="86"/>
      <c r="M60" s="86"/>
      <c r="N60" s="86"/>
      <c r="O60" s="86"/>
      <c r="P60" s="86"/>
      <c r="Q60" s="86"/>
      <c r="R60" s="33"/>
      <c r="S60" s="33"/>
      <c r="T60" s="33"/>
      <c r="U60" s="33"/>
    </row>
    <row r="61" spans="1:21">
      <c r="A61" s="13" t="s">
        <v>74</v>
      </c>
      <c r="B61" s="82"/>
      <c r="C61" s="82"/>
      <c r="D61" s="82"/>
      <c r="E61" s="82"/>
      <c r="F61" s="82"/>
      <c r="G61" s="86"/>
      <c r="H61" s="86"/>
      <c r="I61" s="86"/>
      <c r="J61" s="86"/>
      <c r="K61" s="86"/>
      <c r="L61" s="86"/>
      <c r="M61" s="86"/>
      <c r="N61" s="86"/>
      <c r="O61" s="86"/>
      <c r="P61" s="86"/>
      <c r="Q61" s="86"/>
      <c r="R61" s="33"/>
      <c r="S61" s="33"/>
      <c r="T61" s="33"/>
      <c r="U61" s="33"/>
    </row>
    <row r="62" spans="1:21" ht="18.75" customHeight="1">
      <c r="A62" s="53" t="s">
        <v>75</v>
      </c>
      <c r="B62" s="62"/>
      <c r="C62" s="62"/>
      <c r="D62" s="62"/>
      <c r="E62" s="62"/>
      <c r="F62" s="62"/>
      <c r="G62" s="62"/>
      <c r="H62" s="62"/>
      <c r="I62" s="62"/>
      <c r="J62" s="62"/>
      <c r="K62" s="62"/>
      <c r="L62" s="62"/>
      <c r="M62" s="62"/>
      <c r="N62" s="62"/>
      <c r="O62" s="62"/>
      <c r="P62" s="62"/>
      <c r="Q62" s="62"/>
      <c r="R62" s="33"/>
      <c r="S62" s="33"/>
      <c r="T62" s="33"/>
      <c r="U62" s="33"/>
    </row>
    <row r="63" spans="1:21" ht="30" customHeight="1">
      <c r="A63" s="53" t="s">
        <v>76</v>
      </c>
      <c r="B63" s="54"/>
      <c r="C63" s="54"/>
      <c r="D63" s="54"/>
      <c r="E63" s="54"/>
      <c r="F63" s="54"/>
      <c r="G63" s="54"/>
      <c r="H63" s="54"/>
      <c r="I63" s="54"/>
      <c r="J63" s="54"/>
      <c r="K63" s="54"/>
      <c r="L63" s="54"/>
      <c r="M63" s="54"/>
      <c r="N63" s="54"/>
      <c r="O63" s="54"/>
      <c r="P63" s="54"/>
      <c r="Q63" s="54"/>
      <c r="R63" s="33"/>
      <c r="S63" s="33"/>
      <c r="T63" s="33"/>
      <c r="U63" s="33"/>
    </row>
    <row r="64" spans="1:21" ht="17.25">
      <c r="A64" s="7" t="s">
        <v>77</v>
      </c>
      <c r="B64" s="82"/>
      <c r="C64" s="82"/>
      <c r="D64" s="82"/>
      <c r="E64" s="82"/>
      <c r="F64" s="82"/>
      <c r="G64" s="86"/>
      <c r="H64" s="86"/>
      <c r="I64" s="86"/>
      <c r="J64" s="86"/>
      <c r="K64" s="86"/>
      <c r="L64" s="86"/>
      <c r="M64" s="86"/>
      <c r="N64" s="86"/>
      <c r="O64" s="86"/>
      <c r="P64" s="86"/>
      <c r="Q64" s="86"/>
      <c r="R64" s="33"/>
      <c r="S64" s="33"/>
      <c r="T64" s="33"/>
      <c r="U64" s="33"/>
    </row>
    <row r="65" spans="1:17" ht="86.25" customHeight="1">
      <c r="A65" s="56" t="s">
        <v>78</v>
      </c>
      <c r="B65" s="56"/>
      <c r="C65" s="56"/>
      <c r="D65" s="56"/>
      <c r="E65" s="56"/>
      <c r="F65" s="56"/>
      <c r="G65" s="56"/>
      <c r="H65" s="56"/>
      <c r="I65" s="56"/>
      <c r="J65" s="56"/>
      <c r="K65" s="56"/>
      <c r="L65" s="56"/>
      <c r="M65" s="56"/>
      <c r="N65" s="56"/>
      <c r="O65" s="56"/>
      <c r="P65" s="56"/>
      <c r="Q65" s="56"/>
    </row>
    <row r="66" spans="1:17" ht="30" customHeight="1">
      <c r="A66" s="57" t="s">
        <v>79</v>
      </c>
      <c r="B66" s="58"/>
      <c r="C66" s="58"/>
      <c r="D66" s="58"/>
      <c r="E66" s="58"/>
      <c r="F66" s="58"/>
      <c r="G66" s="58"/>
      <c r="H66" s="58"/>
      <c r="I66" s="58"/>
      <c r="J66" s="58"/>
      <c r="K66" s="58"/>
      <c r="L66" s="58"/>
      <c r="M66" s="58"/>
      <c r="N66" s="58"/>
      <c r="O66" s="58"/>
      <c r="P66" s="58"/>
      <c r="Q66" s="58"/>
    </row>
  </sheetData>
  <mergeCells count="10">
    <mergeCell ref="A1:Q1"/>
    <mergeCell ref="A62:Q62"/>
    <mergeCell ref="B2:G2"/>
    <mergeCell ref="I2:N2"/>
    <mergeCell ref="A56:F56"/>
    <mergeCell ref="A63:Q63"/>
    <mergeCell ref="A2:A3"/>
    <mergeCell ref="A65:Q65"/>
    <mergeCell ref="A66:Q66"/>
    <mergeCell ref="P2:T2"/>
  </mergeCells>
  <phoneticPr fontId="0" type="noConversion"/>
  <pageMargins left="0.5" right="0.5" top="0.5" bottom="0.5" header="0.22" footer="0.22"/>
  <pageSetup scale="59" fitToHeight="2"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67"/>
  <sheetViews>
    <sheetView workbookViewId="0" xr3:uid="{7BE570AB-09E9-518F-B8F7-3F91B7162CA9}">
      <selection activeCell="K20" sqref="K20"/>
    </sheetView>
  </sheetViews>
  <sheetFormatPr defaultRowHeight="15"/>
  <cols>
    <col min="1" max="1" width="23.42578125" style="1" customWidth="1"/>
    <col min="2" max="2" width="11.7109375" style="1" customWidth="1"/>
    <col min="3" max="3" width="10.28515625" style="1" customWidth="1"/>
    <col min="4" max="4" width="11.7109375" style="1" customWidth="1"/>
    <col min="5" max="5" width="12.28515625" style="2" customWidth="1"/>
    <col min="6" max="6" width="10.28515625" style="2" customWidth="1"/>
    <col min="7" max="7" width="11.7109375" style="2" customWidth="1"/>
    <col min="8" max="8" width="11.140625" style="2" customWidth="1"/>
    <col min="9" max="10" width="11.7109375" style="2" customWidth="1"/>
    <col min="11" max="11" width="9.140625" style="2" customWidth="1"/>
    <col min="12" max="13" width="11.7109375" style="2" customWidth="1"/>
    <col min="14" max="14" width="10.28515625" style="1" customWidth="1"/>
    <col min="15" max="15" width="9.140625" style="1"/>
    <col min="16" max="16" width="10.140625" style="1" customWidth="1"/>
    <col min="17" max="17" width="11.7109375" style="1" customWidth="1"/>
    <col min="18" max="18" width="11.5703125" style="1" customWidth="1"/>
    <col min="19" max="19" width="10.42578125" style="1" customWidth="1"/>
    <col min="20" max="20" width="10.28515625" style="1" customWidth="1"/>
    <col min="21" max="16384" width="9.140625" style="1"/>
  </cols>
  <sheetData>
    <row r="1" spans="1:23" ht="31.5" customHeight="1">
      <c r="A1" s="65" t="s">
        <v>84</v>
      </c>
      <c r="B1" s="65"/>
      <c r="C1" s="65"/>
      <c r="D1" s="65"/>
      <c r="E1" s="65"/>
      <c r="F1" s="65"/>
      <c r="G1" s="65"/>
      <c r="H1" s="65"/>
      <c r="I1" s="65"/>
      <c r="J1" s="65"/>
      <c r="K1" s="65"/>
      <c r="L1" s="65"/>
      <c r="M1" s="65"/>
      <c r="N1" s="65"/>
      <c r="O1" s="65"/>
      <c r="P1" s="65"/>
      <c r="Q1" s="65"/>
      <c r="R1" s="33"/>
      <c r="S1" s="33"/>
      <c r="T1" s="33"/>
      <c r="U1" s="33"/>
      <c r="V1" s="33"/>
      <c r="W1" s="33"/>
    </row>
    <row r="2" spans="1:23" ht="45" customHeight="1" thickBot="1">
      <c r="A2" s="55" t="s">
        <v>1</v>
      </c>
      <c r="B2" s="59" t="s">
        <v>2</v>
      </c>
      <c r="C2" s="59"/>
      <c r="D2" s="59"/>
      <c r="E2" s="59"/>
      <c r="F2" s="59"/>
      <c r="G2" s="59"/>
      <c r="H2" s="74"/>
      <c r="I2" s="59" t="s">
        <v>3</v>
      </c>
      <c r="J2" s="59"/>
      <c r="K2" s="59"/>
      <c r="L2" s="59"/>
      <c r="M2" s="59"/>
      <c r="N2" s="59"/>
      <c r="O2" s="74"/>
      <c r="P2" s="59" t="s">
        <v>4</v>
      </c>
      <c r="Q2" s="59"/>
      <c r="R2" s="33"/>
      <c r="S2" s="33"/>
      <c r="T2" s="33"/>
      <c r="U2" s="33"/>
      <c r="V2" s="33"/>
      <c r="W2" s="33"/>
    </row>
    <row r="3" spans="1:23" ht="90" customHeight="1" thickBot="1">
      <c r="A3" s="75"/>
      <c r="B3" s="24" t="s">
        <v>5</v>
      </c>
      <c r="C3" s="24" t="s">
        <v>6</v>
      </c>
      <c r="D3" s="24" t="s">
        <v>7</v>
      </c>
      <c r="E3" s="24" t="s">
        <v>85</v>
      </c>
      <c r="F3" s="24" t="s">
        <v>9</v>
      </c>
      <c r="G3" s="24" t="s">
        <v>86</v>
      </c>
      <c r="H3" s="76"/>
      <c r="I3" s="24" t="s">
        <v>5</v>
      </c>
      <c r="J3" s="24" t="s">
        <v>6</v>
      </c>
      <c r="K3" s="24" t="s">
        <v>7</v>
      </c>
      <c r="L3" s="24" t="s">
        <v>8</v>
      </c>
      <c r="M3" s="24" t="s">
        <v>9</v>
      </c>
      <c r="N3" s="24" t="s">
        <v>86</v>
      </c>
      <c r="O3" s="76"/>
      <c r="P3" s="28" t="s">
        <v>5</v>
      </c>
      <c r="Q3" s="20" t="s">
        <v>11</v>
      </c>
      <c r="R3" s="20" t="s">
        <v>12</v>
      </c>
      <c r="S3" s="20" t="s">
        <v>13</v>
      </c>
      <c r="T3" s="20" t="s">
        <v>14</v>
      </c>
      <c r="U3" s="33"/>
      <c r="V3" s="33"/>
      <c r="W3" s="33"/>
    </row>
    <row r="4" spans="1:23" ht="17.25">
      <c r="A4" s="3" t="s">
        <v>87</v>
      </c>
      <c r="B4" s="4">
        <f>rawdata00!B2</f>
        <v>6189.8039495658231</v>
      </c>
      <c r="C4" s="4">
        <f>rawdata00!C2</f>
        <v>6870.499724162818</v>
      </c>
      <c r="D4" s="4">
        <f>rawdata00!D2</f>
        <v>6025.5573542226812</v>
      </c>
      <c r="E4" s="4">
        <f>rawdata00!E2</f>
        <v>5646.7530582743984</v>
      </c>
      <c r="F4" s="4">
        <f>rawdata00!F2</f>
        <v>6214.5683662496194</v>
      </c>
      <c r="G4" s="15">
        <f t="shared" ref="G4:G55" si="0">(F4-C4)/C4*100</f>
        <v>-9.5470691252101734</v>
      </c>
      <c r="H4" s="5"/>
      <c r="I4" s="4">
        <f>rawdata00!G2</f>
        <v>6726.5759965942707</v>
      </c>
      <c r="J4" s="4">
        <f>rawdata00!H2</f>
        <v>7116.2150705800341</v>
      </c>
      <c r="K4" s="4">
        <f>rawdata00!I2</f>
        <v>6430.578943396773</v>
      </c>
      <c r="L4" s="4">
        <f>rawdata00!J2</f>
        <v>6234.5304363971673</v>
      </c>
      <c r="M4" s="4">
        <f>rawdata00!K2</f>
        <v>7124.2956643130547</v>
      </c>
      <c r="N4" s="15">
        <f t="shared" ref="N4:N12" si="1">(M4-J4)/J4*100</f>
        <v>0.11355184817878107</v>
      </c>
      <c r="O4" s="6"/>
      <c r="P4" s="29">
        <f>rawdata00!L2</f>
        <v>46195103</v>
      </c>
      <c r="Q4" s="29">
        <f>rawdata00!M2</f>
        <v>11550292</v>
      </c>
      <c r="R4" s="29">
        <f>rawdata00!N2</f>
        <v>11608596</v>
      </c>
      <c r="S4" s="29">
        <f>rawdata00!O2</f>
        <v>11493246</v>
      </c>
      <c r="T4" s="29">
        <f>rawdata00!P2</f>
        <v>11542969</v>
      </c>
      <c r="U4" s="33"/>
      <c r="V4" s="33">
        <f>SUM(V5:V55)</f>
        <v>25</v>
      </c>
      <c r="W4" s="33">
        <f>SUM(W5:W55)</f>
        <v>40</v>
      </c>
    </row>
    <row r="5" spans="1:23">
      <c r="A5" s="77" t="s">
        <v>16</v>
      </c>
      <c r="B5" s="10">
        <f>rawdata00!B3</f>
        <v>5105.0105178968588</v>
      </c>
      <c r="C5" s="10">
        <f>rawdata00!C3</f>
        <v>5281.3158662732258</v>
      </c>
      <c r="D5" s="10">
        <f>rawdata00!D3</f>
        <v>5165.2105710364058</v>
      </c>
      <c r="E5" s="10">
        <f>rawdata00!E3</f>
        <v>4857.1860534157258</v>
      </c>
      <c r="F5" s="10">
        <f>rawdata00!F3</f>
        <v>5112.8186574640986</v>
      </c>
      <c r="G5" s="16">
        <f t="shared" si="0"/>
        <v>-3.1904399031529174</v>
      </c>
      <c r="H5" s="78"/>
      <c r="I5" s="10">
        <f>rawdata00!G3</f>
        <v>5683.9823934789038</v>
      </c>
      <c r="J5" s="10">
        <f>rawdata00!H3</f>
        <v>5698.0122572067839</v>
      </c>
      <c r="K5" s="10">
        <f>rawdata00!I3</f>
        <v>5633.40704590514</v>
      </c>
      <c r="L5" s="10">
        <f>rawdata00!J3</f>
        <v>5513.678296150505</v>
      </c>
      <c r="M5" s="10">
        <f>rawdata00!K3</f>
        <v>5893.6379828565068</v>
      </c>
      <c r="N5" s="16">
        <f t="shared" si="1"/>
        <v>3.4332275330278135</v>
      </c>
      <c r="O5" s="8"/>
      <c r="P5" s="10">
        <f>rawdata00!L3</f>
        <v>730184</v>
      </c>
      <c r="Q5" s="10">
        <f>rawdata00!M3</f>
        <v>185034</v>
      </c>
      <c r="R5" s="10">
        <f>rawdata00!N3</f>
        <v>183596</v>
      </c>
      <c r="S5" s="10">
        <f>rawdata00!O3</f>
        <v>181894</v>
      </c>
      <c r="T5" s="10">
        <f>rawdata00!P3</f>
        <v>179660</v>
      </c>
      <c r="U5" s="33"/>
      <c r="V5" s="33">
        <f>IF(G5&lt;0,0,1)</f>
        <v>0</v>
      </c>
      <c r="W5" s="33">
        <f>IF(N5&lt;0,0,1)</f>
        <v>1</v>
      </c>
    </row>
    <row r="6" spans="1:23">
      <c r="A6" s="77" t="s">
        <v>17</v>
      </c>
      <c r="B6" s="10">
        <f>rawdata00!B4</f>
        <v>8067.7523301862648</v>
      </c>
      <c r="C6" s="10">
        <f>rawdata00!C4</f>
        <v>8273.496081637255</v>
      </c>
      <c r="D6" s="10">
        <f>rawdata00!D4</f>
        <v>6728.8890688914989</v>
      </c>
      <c r="E6" s="10">
        <f>rawdata00!E4</f>
        <v>7701.4634146341459</v>
      </c>
      <c r="F6" s="10">
        <f>rawdata00!F4</f>
        <v>10202.580138174912</v>
      </c>
      <c r="G6" s="16">
        <f t="shared" si="0"/>
        <v>23.316431620958806</v>
      </c>
      <c r="H6" s="78"/>
      <c r="I6" s="10">
        <f>rawdata00!G4</f>
        <v>8845.9441959916276</v>
      </c>
      <c r="J6" s="10">
        <f>rawdata00!H4</f>
        <v>8863.759373061961</v>
      </c>
      <c r="K6" s="10">
        <f>rawdata00!I4</f>
        <v>7239.8444777449276</v>
      </c>
      <c r="L6" s="10">
        <f>rawdata00!J4</f>
        <v>8425.8823529411766</v>
      </c>
      <c r="M6" s="10">
        <f>rawdata00!K4</f>
        <v>11661.831636161225</v>
      </c>
      <c r="N6" s="16">
        <f t="shared" si="1"/>
        <v>31.567556669046599</v>
      </c>
      <c r="O6" s="8"/>
      <c r="P6" s="10">
        <f>rawdata00!L4</f>
        <v>132822</v>
      </c>
      <c r="Q6" s="10">
        <f>rawdata00!M4</f>
        <v>35474</v>
      </c>
      <c r="R6" s="10">
        <f>rawdata00!N4</f>
        <v>49382</v>
      </c>
      <c r="S6" s="10">
        <f>rawdata00!O4</f>
        <v>17425</v>
      </c>
      <c r="T6" s="10">
        <f>rawdata00!P4</f>
        <v>30541</v>
      </c>
      <c r="U6" s="33"/>
      <c r="V6" s="33">
        <f t="shared" ref="V6:V55" si="2">IF(G6&lt;0,0,1)</f>
        <v>1</v>
      </c>
      <c r="W6" s="33">
        <f t="shared" ref="W6:W55" si="3">IF(N6&lt;0,0,1)</f>
        <v>1</v>
      </c>
    </row>
    <row r="7" spans="1:23">
      <c r="A7" s="77" t="s">
        <v>18</v>
      </c>
      <c r="B7" s="10">
        <f>rawdata00!B5</f>
        <v>4724.2487376405625</v>
      </c>
      <c r="C7" s="10">
        <f>rawdata00!C5</f>
        <v>4787.5114784205689</v>
      </c>
      <c r="D7" s="10">
        <f>rawdata00!D5</f>
        <v>4830.4714894129329</v>
      </c>
      <c r="E7" s="10">
        <f>rawdata00!E5</f>
        <v>4820.820825560364</v>
      </c>
      <c r="F7" s="10">
        <f>rawdata00!F5</f>
        <v>4431.9230748661676</v>
      </c>
      <c r="G7" s="16">
        <f t="shared" si="0"/>
        <v>-7.4274162089677587</v>
      </c>
      <c r="H7" s="78"/>
      <c r="I7" s="10">
        <f>rawdata00!G5</f>
        <v>5250.8235481312604</v>
      </c>
      <c r="J7" s="10">
        <f>rawdata00!H5</f>
        <v>4977.2316466096372</v>
      </c>
      <c r="K7" s="10">
        <f>rawdata00!I5</f>
        <v>5194.4799771253138</v>
      </c>
      <c r="L7" s="10">
        <f>rawdata00!J5</f>
        <v>5349.3196087158267</v>
      </c>
      <c r="M7" s="10">
        <f>rawdata00!K5</f>
        <v>5502.3825185708101</v>
      </c>
      <c r="N7" s="16">
        <f t="shared" si="1"/>
        <v>10.551063507741141</v>
      </c>
      <c r="O7" s="8"/>
      <c r="P7" s="10">
        <f>rawdata00!L5</f>
        <v>804446</v>
      </c>
      <c r="Q7" s="10">
        <f>rawdata00!M5</f>
        <v>206910</v>
      </c>
      <c r="R7" s="10">
        <f>rawdata00!N5</f>
        <v>199347</v>
      </c>
      <c r="S7" s="10">
        <f>rawdata00!O5</f>
        <v>211202</v>
      </c>
      <c r="T7" s="10">
        <f>rawdata00!P5</f>
        <v>186987</v>
      </c>
      <c r="U7" s="33"/>
      <c r="V7" s="33">
        <f t="shared" si="2"/>
        <v>0</v>
      </c>
      <c r="W7" s="33">
        <f t="shared" si="3"/>
        <v>1</v>
      </c>
    </row>
    <row r="8" spans="1:23">
      <c r="A8" s="77" t="s">
        <v>19</v>
      </c>
      <c r="B8" s="10">
        <f>rawdata00!B6</f>
        <v>4855.4745302839037</v>
      </c>
      <c r="C8" s="10">
        <f>rawdata00!C6</f>
        <v>4853.7414092655836</v>
      </c>
      <c r="D8" s="10">
        <f>rawdata00!D6</f>
        <v>4987.2784553594456</v>
      </c>
      <c r="E8" s="10">
        <f>rawdata00!E6</f>
        <v>4781.7582798682161</v>
      </c>
      <c r="F8" s="10">
        <f>rawdata00!F6</f>
        <v>4804.543058156235</v>
      </c>
      <c r="G8" s="16">
        <f t="shared" si="0"/>
        <v>-1.0136170628173766</v>
      </c>
      <c r="H8" s="78"/>
      <c r="I8" s="10">
        <f>rawdata00!G6</f>
        <v>5377.3103110142847</v>
      </c>
      <c r="J8" s="10">
        <f>rawdata00!H6</f>
        <v>5206.1177155279393</v>
      </c>
      <c r="K8" s="10">
        <f>rawdata00!I6</f>
        <v>5457.5610744684773</v>
      </c>
      <c r="L8" s="10">
        <f>rawdata00!J6</f>
        <v>5333.145482920062</v>
      </c>
      <c r="M8" s="10">
        <f>rawdata00!K6</f>
        <v>5526.2421146399547</v>
      </c>
      <c r="N8" s="16">
        <f t="shared" si="1"/>
        <v>6.1490042408607435</v>
      </c>
      <c r="O8" s="8"/>
      <c r="P8" s="10">
        <f>rawdata00!L6</f>
        <v>450751</v>
      </c>
      <c r="Q8" s="10">
        <f>rawdata00!M6</f>
        <v>116841</v>
      </c>
      <c r="R8" s="10">
        <f>rawdata00!N6</f>
        <v>108556</v>
      </c>
      <c r="S8" s="10">
        <f>rawdata00!O6</f>
        <v>115340</v>
      </c>
      <c r="T8" s="10">
        <f>rawdata00!P6</f>
        <v>110014</v>
      </c>
      <c r="U8" s="33"/>
      <c r="V8" s="33">
        <f t="shared" si="2"/>
        <v>0</v>
      </c>
      <c r="W8" s="33">
        <f t="shared" si="3"/>
        <v>1</v>
      </c>
    </row>
    <row r="9" spans="1:23">
      <c r="A9" s="77" t="s">
        <v>20</v>
      </c>
      <c r="B9" s="10">
        <f>rawdata00!B7</f>
        <v>5204.9465360639078</v>
      </c>
      <c r="C9" s="10">
        <f>rawdata00!C7</f>
        <v>5182.4967964214593</v>
      </c>
      <c r="D9" s="10">
        <f>rawdata00!D7</f>
        <v>5139.558922554379</v>
      </c>
      <c r="E9" s="10">
        <f>rawdata00!E7</f>
        <v>5328.8798055138259</v>
      </c>
      <c r="F9" s="10">
        <f>rawdata00!F7</f>
        <v>5034.3765326140265</v>
      </c>
      <c r="G9" s="16">
        <f t="shared" si="0"/>
        <v>-2.8580869342690307</v>
      </c>
      <c r="H9" s="78"/>
      <c r="I9" s="10">
        <f>rawdata00!G7</f>
        <v>5964.5384248675045</v>
      </c>
      <c r="J9" s="10">
        <f>rawdata00!H7</f>
        <v>5759.0205671432868</v>
      </c>
      <c r="K9" s="10">
        <f>rawdata00!I7</f>
        <v>5783.3071767184083</v>
      </c>
      <c r="L9" s="10">
        <f>rawdata00!J7</f>
        <v>6165.6314690061163</v>
      </c>
      <c r="M9" s="10">
        <f>rawdata00!K7</f>
        <v>6149.3583455942453</v>
      </c>
      <c r="N9" s="16">
        <f t="shared" si="1"/>
        <v>6.7778500510648847</v>
      </c>
      <c r="O9" s="8"/>
      <c r="P9" s="10">
        <f>rawdata00!L7</f>
        <v>5871341</v>
      </c>
      <c r="Q9" s="10">
        <f>rawdata00!M7</f>
        <v>1478815</v>
      </c>
      <c r="R9" s="10">
        <f>rawdata00!N7</f>
        <v>1482098</v>
      </c>
      <c r="S9" s="10">
        <f>rawdata00!O7</f>
        <v>2127452</v>
      </c>
      <c r="T9" s="10">
        <f>rawdata00!P7</f>
        <v>782976</v>
      </c>
      <c r="U9" s="33"/>
      <c r="V9" s="33">
        <f t="shared" si="2"/>
        <v>0</v>
      </c>
      <c r="W9" s="33">
        <f t="shared" si="3"/>
        <v>1</v>
      </c>
    </row>
    <row r="10" spans="1:23">
      <c r="A10" s="77" t="s">
        <v>21</v>
      </c>
      <c r="B10" s="10">
        <f>rawdata00!B8</f>
        <v>5772.486337442142</v>
      </c>
      <c r="C10" s="10">
        <f>rawdata00!C8</f>
        <v>6211.4202369106197</v>
      </c>
      <c r="D10" s="10">
        <f>rawdata00!D8</f>
        <v>5503.762189637202</v>
      </c>
      <c r="E10" s="10">
        <f>rawdata00!E8</f>
        <v>5576.9477646895548</v>
      </c>
      <c r="F10" s="10">
        <f>rawdata00!F8</f>
        <v>5626.5517541568734</v>
      </c>
      <c r="G10" s="16">
        <f t="shared" si="0"/>
        <v>-9.4160185665467537</v>
      </c>
      <c r="H10" s="78"/>
      <c r="I10" s="10">
        <f>rawdata00!G8</f>
        <v>6105.8456609417417</v>
      </c>
      <c r="J10" s="10">
        <f>rawdata00!H8</f>
        <v>6391.7703775393829</v>
      </c>
      <c r="K10" s="10">
        <f>rawdata00!I8</f>
        <v>5764.8952726338184</v>
      </c>
      <c r="L10" s="10">
        <f>rawdata00!J8</f>
        <v>5916.3876504230057</v>
      </c>
      <c r="M10" s="10">
        <f>rawdata00!K8</f>
        <v>6207.9626244160063</v>
      </c>
      <c r="N10" s="16">
        <f t="shared" si="1"/>
        <v>-2.8756939355843452</v>
      </c>
      <c r="O10" s="8"/>
      <c r="P10" s="10">
        <f>rawdata00!L8</f>
        <v>705395</v>
      </c>
      <c r="Q10" s="10">
        <f>rawdata00!M8</f>
        <v>220083</v>
      </c>
      <c r="R10" s="10">
        <f>rawdata00!N8</f>
        <v>140078</v>
      </c>
      <c r="S10" s="10">
        <f>rawdata00!O8</f>
        <v>172929</v>
      </c>
      <c r="T10" s="10">
        <f>rawdata00!P8</f>
        <v>172305</v>
      </c>
      <c r="U10" s="33"/>
      <c r="V10" s="33">
        <f t="shared" si="2"/>
        <v>0</v>
      </c>
      <c r="W10" s="33">
        <f t="shared" si="3"/>
        <v>0</v>
      </c>
    </row>
    <row r="11" spans="1:23">
      <c r="A11" s="77" t="s">
        <v>22</v>
      </c>
      <c r="B11" s="10">
        <f>rawdata00!B9</f>
        <v>8967.4637936658473</v>
      </c>
      <c r="C11" s="10">
        <f>rawdata00!C9</f>
        <v>8649.1884309665347</v>
      </c>
      <c r="D11" s="10">
        <f>rawdata00!D9</f>
        <v>8874.0462656169257</v>
      </c>
      <c r="E11" s="10">
        <f>rawdata00!E9</f>
        <v>9101.7650221001077</v>
      </c>
      <c r="F11" s="10">
        <f>rawdata00!F9</f>
        <v>9253.3128362797852</v>
      </c>
      <c r="G11" s="16">
        <f t="shared" si="0"/>
        <v>6.9847525017528191</v>
      </c>
      <c r="H11" s="78"/>
      <c r="I11" s="10">
        <f>rawdata00!G9</f>
        <v>9379.7380284823794</v>
      </c>
      <c r="J11" s="10">
        <f>rawdata00!H9</f>
        <v>8799.8723457944616</v>
      </c>
      <c r="K11" s="10">
        <f>rawdata00!I9</f>
        <v>9056.8668875581352</v>
      </c>
      <c r="L11" s="10">
        <f>rawdata00!J9</f>
        <v>9426.8605901326009</v>
      </c>
      <c r="M11" s="10">
        <f>rawdata00!K9</f>
        <v>10258.332052267486</v>
      </c>
      <c r="N11" s="16">
        <f t="shared" si="1"/>
        <v>16.573646175333842</v>
      </c>
      <c r="O11" s="8"/>
      <c r="P11" s="10">
        <f>rawdata00!L9</f>
        <v>530363</v>
      </c>
      <c r="Q11" s="10">
        <f>rawdata00!M9</f>
        <v>134739</v>
      </c>
      <c r="R11" s="10">
        <f>rawdata00!N9</f>
        <v>131588</v>
      </c>
      <c r="S11" s="10">
        <f>rawdata00!O9</f>
        <v>133936</v>
      </c>
      <c r="T11" s="10">
        <f>rawdata00!P9</f>
        <v>130100</v>
      </c>
      <c r="U11" s="33"/>
      <c r="V11" s="33">
        <f t="shared" si="2"/>
        <v>1</v>
      </c>
      <c r="W11" s="33">
        <f t="shared" si="3"/>
        <v>1</v>
      </c>
    </row>
    <row r="12" spans="1:23">
      <c r="A12" s="77" t="s">
        <v>23</v>
      </c>
      <c r="B12" s="10">
        <f>rawdata00!B10</f>
        <v>7449.3498243778495</v>
      </c>
      <c r="C12" s="10">
        <f>rawdata00!C10</f>
        <v>7941.7006032027921</v>
      </c>
      <c r="D12" s="10">
        <f>rawdata00!D10</f>
        <v>7601.6628251564043</v>
      </c>
      <c r="E12" s="10">
        <f>rawdata00!E10</f>
        <v>6880.5733745149282</v>
      </c>
      <c r="F12" s="10">
        <f>rawdata00!F10</f>
        <v>7231.2895044083898</v>
      </c>
      <c r="G12" s="16">
        <f t="shared" si="0"/>
        <v>-8.9453271319231309</v>
      </c>
      <c r="H12" s="78"/>
      <c r="I12" s="10">
        <f>rawdata00!G10</f>
        <v>7987.0992451984157</v>
      </c>
      <c r="J12" s="10">
        <f>rawdata00!H10</f>
        <v>8394.500750176061</v>
      </c>
      <c r="K12" s="10">
        <f>rawdata00!I10</f>
        <v>8122.1188673032602</v>
      </c>
      <c r="L12" s="10">
        <f>rawdata00!J10</f>
        <v>7439.5739288825534</v>
      </c>
      <c r="M12" s="10">
        <f>rawdata00!K10</f>
        <v>7876.0417086034058</v>
      </c>
      <c r="N12" s="16">
        <f t="shared" si="1"/>
        <v>-6.1761748197089785</v>
      </c>
      <c r="O12" s="8"/>
      <c r="P12" s="10">
        <f>rawdata00!L10</f>
        <v>107048</v>
      </c>
      <c r="Q12" s="10">
        <f>rawdata00!M10</f>
        <v>32659</v>
      </c>
      <c r="R12" s="10">
        <f>rawdata00!N10</f>
        <v>24296</v>
      </c>
      <c r="S12" s="10">
        <f>rawdata00!O10</f>
        <v>25254</v>
      </c>
      <c r="T12" s="10">
        <f>rawdata00!P10</f>
        <v>24839</v>
      </c>
      <c r="U12" s="33"/>
      <c r="V12" s="33">
        <f t="shared" si="2"/>
        <v>0</v>
      </c>
      <c r="W12" s="33">
        <f t="shared" si="3"/>
        <v>0</v>
      </c>
    </row>
    <row r="13" spans="1:23" ht="17.25">
      <c r="A13" s="14" t="s">
        <v>97</v>
      </c>
      <c r="B13" s="10">
        <f>rawdata00!B11</f>
        <v>8278.1719001724086</v>
      </c>
      <c r="C13" s="9"/>
      <c r="D13" s="9"/>
      <c r="E13" s="9"/>
      <c r="F13" s="9"/>
      <c r="G13" s="9"/>
      <c r="H13" s="9"/>
      <c r="I13" s="10">
        <f>rawdata00!G11</f>
        <v>10874.367598428535</v>
      </c>
      <c r="J13" s="9"/>
      <c r="K13" s="9"/>
      <c r="L13" s="9"/>
      <c r="M13" s="9"/>
      <c r="N13" s="9"/>
      <c r="O13" s="9"/>
      <c r="P13" s="10"/>
      <c r="Q13" s="10"/>
      <c r="R13" s="10"/>
      <c r="S13" s="10"/>
      <c r="T13" s="10"/>
      <c r="U13" s="33"/>
      <c r="V13" s="33"/>
      <c r="W13" s="33"/>
    </row>
    <row r="14" spans="1:23">
      <c r="A14" s="77" t="s">
        <v>26</v>
      </c>
      <c r="B14" s="10">
        <f>rawdata00!B12</f>
        <v>5116.3207728525695</v>
      </c>
      <c r="C14" s="10">
        <f>rawdata00!C12</f>
        <v>5111.5796125922225</v>
      </c>
      <c r="D14" s="10">
        <f>rawdata00!D12</f>
        <v>5065.4582174218649</v>
      </c>
      <c r="E14" s="10">
        <f>rawdata00!E12</f>
        <v>4957.1545572901578</v>
      </c>
      <c r="F14" s="10">
        <f>rawdata00!F12</f>
        <v>5319.5221667914293</v>
      </c>
      <c r="G14" s="16">
        <f t="shared" si="0"/>
        <v>4.0680683851024568</v>
      </c>
      <c r="H14" s="78"/>
      <c r="I14" s="10">
        <f>rawdata00!G12</f>
        <v>5701.0799357750966</v>
      </c>
      <c r="J14" s="10">
        <f>rawdata00!H12</f>
        <v>5605.5259986478941</v>
      </c>
      <c r="K14" s="10">
        <f>rawdata00!I12</f>
        <v>5584.3158995884933</v>
      </c>
      <c r="L14" s="10">
        <f>rawdata00!J12</f>
        <v>5621.5592874610293</v>
      </c>
      <c r="M14" s="10">
        <f>rawdata00!K12</f>
        <v>6009.8484174305122</v>
      </c>
      <c r="N14" s="16">
        <f>(M14-J14)/J14*100</f>
        <v>7.2129255823654104</v>
      </c>
      <c r="O14" s="8"/>
      <c r="P14" s="10">
        <f>rawdata00!L12</f>
        <v>2377271</v>
      </c>
      <c r="Q14" s="10">
        <f>rawdata00!M12</f>
        <v>680420</v>
      </c>
      <c r="R14" s="10">
        <f>rawdata00!N12</f>
        <v>606066</v>
      </c>
      <c r="S14" s="10">
        <f>rawdata00!O12</f>
        <v>517698</v>
      </c>
      <c r="T14" s="10">
        <f>rawdata00!P12</f>
        <v>573087</v>
      </c>
      <c r="U14" s="33"/>
      <c r="V14" s="33">
        <f t="shared" si="2"/>
        <v>1</v>
      </c>
      <c r="W14" s="33">
        <f t="shared" si="3"/>
        <v>1</v>
      </c>
    </row>
    <row r="15" spans="1:23">
      <c r="A15" s="77" t="s">
        <v>27</v>
      </c>
      <c r="B15" s="10">
        <f>rawdata00!B13</f>
        <v>5893.4650136583314</v>
      </c>
      <c r="C15" s="10">
        <f>rawdata00!C13</f>
        <v>6057.6221828956695</v>
      </c>
      <c r="D15" s="10">
        <f>rawdata00!D13</f>
        <v>5871.4673298666066</v>
      </c>
      <c r="E15" s="10">
        <f>rawdata00!E13</f>
        <v>5722.5278468250535</v>
      </c>
      <c r="F15" s="10">
        <f>rawdata00!F13</f>
        <v>5892.5428973277076</v>
      </c>
      <c r="G15" s="16">
        <f t="shared" si="0"/>
        <v>-2.725149911694404</v>
      </c>
      <c r="H15" s="78"/>
      <c r="I15" s="10">
        <f>rawdata00!G13</f>
        <v>6374.2256354971851</v>
      </c>
      <c r="J15" s="10">
        <f>rawdata00!H13</f>
        <v>6286.5579689818896</v>
      </c>
      <c r="K15" s="10">
        <f>rawdata00!I13</f>
        <v>6256.2073543307997</v>
      </c>
      <c r="L15" s="10">
        <f>rawdata00!J13</f>
        <v>6273.5301508678767</v>
      </c>
      <c r="M15" s="10">
        <f>rawdata00!K13</f>
        <v>6679.0182841068918</v>
      </c>
      <c r="N15" s="16">
        <f>(M15-J15)/J15*100</f>
        <v>6.2428489017585758</v>
      </c>
      <c r="O15" s="8"/>
      <c r="P15" s="10">
        <f>rawdata00!L13</f>
        <v>1422941</v>
      </c>
      <c r="Q15" s="10">
        <f>rawdata00!M13</f>
        <v>392158</v>
      </c>
      <c r="R15" s="10">
        <f>rawdata00!N13</f>
        <v>344994</v>
      </c>
      <c r="S15" s="10">
        <f>rawdata00!O13</f>
        <v>330289</v>
      </c>
      <c r="T15" s="10">
        <f>rawdata00!P13</f>
        <v>355500</v>
      </c>
      <c r="U15" s="33"/>
      <c r="V15" s="33">
        <f t="shared" si="2"/>
        <v>0</v>
      </c>
      <c r="W15" s="33">
        <f t="shared" si="3"/>
        <v>1</v>
      </c>
    </row>
    <row r="16" spans="1:23" ht="17.25">
      <c r="A16" s="14" t="s">
        <v>101</v>
      </c>
      <c r="B16" s="10">
        <f>rawdata00!B14</f>
        <v>6017.948993866351</v>
      </c>
      <c r="C16" s="9"/>
      <c r="D16" s="9"/>
      <c r="E16" s="9"/>
      <c r="F16" s="9"/>
      <c r="G16" s="9"/>
      <c r="H16" s="9"/>
      <c r="I16" s="10">
        <f>rawdata00!G14</f>
        <v>6531.4591628107173</v>
      </c>
      <c r="J16" s="9"/>
      <c r="K16" s="9"/>
      <c r="L16" s="9"/>
      <c r="M16" s="9"/>
      <c r="N16" s="9"/>
      <c r="O16" s="9"/>
      <c r="P16" s="10"/>
      <c r="Q16" s="10"/>
      <c r="R16" s="10"/>
      <c r="S16" s="10"/>
      <c r="T16" s="10"/>
      <c r="U16" s="33"/>
      <c r="V16" s="33"/>
      <c r="W16" s="33"/>
    </row>
    <row r="17" spans="1:23">
      <c r="A17" s="77" t="s">
        <v>29</v>
      </c>
      <c r="B17" s="10">
        <f>rawdata00!B15</f>
        <v>4804.1522887467909</v>
      </c>
      <c r="C17" s="10">
        <f>rawdata00!C15</f>
        <v>4995.0074007941166</v>
      </c>
      <c r="D17" s="10">
        <f>rawdata00!D15</f>
        <v>4539.9854916577033</v>
      </c>
      <c r="E17" s="10">
        <f>rawdata00!E15</f>
        <v>4674.0798720413823</v>
      </c>
      <c r="F17" s="10">
        <f>rawdata00!F15</f>
        <v>4836.402266288952</v>
      </c>
      <c r="G17" s="16">
        <f t="shared" si="0"/>
        <v>-3.1752732634580139</v>
      </c>
      <c r="H17" s="78"/>
      <c r="I17" s="10">
        <f>rawdata00!G15</f>
        <v>5233.4415425123061</v>
      </c>
      <c r="J17" s="10">
        <f>rawdata00!H15</f>
        <v>5311.7613889998356</v>
      </c>
      <c r="K17" s="10">
        <f>rawdata00!I15</f>
        <v>4918.703254371263</v>
      </c>
      <c r="L17" s="10">
        <f>rawdata00!J15</f>
        <v>5121.7818918137109</v>
      </c>
      <c r="M17" s="10">
        <f>rawdata00!K15</f>
        <v>5438.945253310495</v>
      </c>
      <c r="N17" s="16">
        <f t="shared" ref="N17:N55" si="4">(M17-J17)/J17*100</f>
        <v>2.3943821078643581</v>
      </c>
      <c r="O17" s="8"/>
      <c r="P17" s="10">
        <f>rawdata00!L15</f>
        <v>244588</v>
      </c>
      <c r="Q17" s="10">
        <f>rawdata00!M15</f>
        <v>85126</v>
      </c>
      <c r="R17" s="10">
        <f>rawdata00!N15</f>
        <v>39977</v>
      </c>
      <c r="S17" s="10">
        <f>rawdata00!O15</f>
        <v>58769</v>
      </c>
      <c r="T17" s="10">
        <f>rawdata00!P15</f>
        <v>60716</v>
      </c>
      <c r="U17" s="33"/>
      <c r="V17" s="33">
        <f t="shared" si="2"/>
        <v>0</v>
      </c>
      <c r="W17" s="33">
        <f t="shared" si="3"/>
        <v>1</v>
      </c>
    </row>
    <row r="18" spans="1:23">
      <c r="A18" s="77" t="s">
        <v>30</v>
      </c>
      <c r="B18" s="10">
        <f>rawdata00!B16</f>
        <v>6463.1724570697143</v>
      </c>
      <c r="C18" s="10">
        <f>rawdata00!C16</f>
        <v>7409.879010100808</v>
      </c>
      <c r="D18" s="10">
        <f>rawdata00!D16</f>
        <v>6623.4347922329398</v>
      </c>
      <c r="E18" s="10">
        <f>rawdata00!E16</f>
        <v>5912.4522153286962</v>
      </c>
      <c r="F18" s="10">
        <f>rawdata00!F16</f>
        <v>5863.6492373258525</v>
      </c>
      <c r="G18" s="16">
        <f t="shared" si="0"/>
        <v>-20.867139269982758</v>
      </c>
      <c r="H18" s="78"/>
      <c r="I18" s="10">
        <f>rawdata00!G16</f>
        <v>7020.1617838894581</v>
      </c>
      <c r="J18" s="10">
        <f>rawdata00!H16</f>
        <v>7601.3427780719549</v>
      </c>
      <c r="K18" s="10">
        <f>rawdata00!I16</f>
        <v>6913.8500072788765</v>
      </c>
      <c r="L18" s="10">
        <f>rawdata00!J16</f>
        <v>6781.1802408628364</v>
      </c>
      <c r="M18" s="10">
        <f>rawdata00!K16</f>
        <v>6799.4389523514101</v>
      </c>
      <c r="N18" s="16">
        <f t="shared" si="4"/>
        <v>-10.549502227867482</v>
      </c>
      <c r="O18" s="8"/>
      <c r="P18" s="10">
        <f>rawdata00!L16</f>
        <v>2001559</v>
      </c>
      <c r="Q18" s="10">
        <f>rawdata00!M16</f>
        <v>500455</v>
      </c>
      <c r="R18" s="10">
        <f>rawdata00!N16</f>
        <v>501451</v>
      </c>
      <c r="S18" s="10">
        <f>rawdata00!O16</f>
        <v>925506</v>
      </c>
      <c r="T18" s="10">
        <f>rawdata00!P16</f>
        <v>74147</v>
      </c>
      <c r="U18" s="33"/>
      <c r="V18" s="33">
        <f t="shared" si="2"/>
        <v>0</v>
      </c>
      <c r="W18" s="33">
        <f t="shared" si="3"/>
        <v>0</v>
      </c>
    </row>
    <row r="19" spans="1:23">
      <c r="A19" s="77" t="s">
        <v>31</v>
      </c>
      <c r="B19" s="10">
        <f>rawdata00!B17</f>
        <v>6400.1087910017486</v>
      </c>
      <c r="C19" s="10">
        <f>rawdata00!C17</f>
        <v>6153.6040948215159</v>
      </c>
      <c r="D19" s="10">
        <f>rawdata00!D17</f>
        <v>6154.9048679951247</v>
      </c>
      <c r="E19" s="10">
        <f>rawdata00!E17</f>
        <v>6305.9958941746672</v>
      </c>
      <c r="F19" s="10">
        <f>rawdata00!F17</f>
        <v>7070.7240029019595</v>
      </c>
      <c r="G19" s="16">
        <f t="shared" si="0"/>
        <v>14.903784740591838</v>
      </c>
      <c r="H19" s="78"/>
      <c r="I19" s="10">
        <f>rawdata00!G17</f>
        <v>6804.7545922160743</v>
      </c>
      <c r="J19" s="10">
        <f>rawdata00!H17</f>
        <v>6361.4677939229568</v>
      </c>
      <c r="K19" s="10">
        <f>rawdata00!I17</f>
        <v>6431.1758176073781</v>
      </c>
      <c r="L19" s="10">
        <f>rawdata00!J17</f>
        <v>6743.9300157441421</v>
      </c>
      <c r="M19" s="10">
        <f>rawdata00!K17</f>
        <v>7805.8976473397952</v>
      </c>
      <c r="N19" s="16">
        <f t="shared" si="4"/>
        <v>22.705921026538668</v>
      </c>
      <c r="O19" s="8"/>
      <c r="P19" s="10">
        <f>rawdata00!L17</f>
        <v>987214</v>
      </c>
      <c r="Q19" s="10">
        <f>rawdata00!M17</f>
        <v>248509</v>
      </c>
      <c r="R19" s="10">
        <f>rawdata00!N17</f>
        <v>257642</v>
      </c>
      <c r="S19" s="10">
        <f>rawdata00!O17</f>
        <v>259144</v>
      </c>
      <c r="T19" s="10">
        <f>rawdata00!P17</f>
        <v>221919</v>
      </c>
      <c r="U19" s="33"/>
      <c r="V19" s="33">
        <f t="shared" si="2"/>
        <v>1</v>
      </c>
      <c r="W19" s="33">
        <f t="shared" si="3"/>
        <v>1</v>
      </c>
    </row>
    <row r="20" spans="1:23">
      <c r="A20" s="77" t="s">
        <v>32</v>
      </c>
      <c r="B20" s="10">
        <f>rawdata00!B18</f>
        <v>5802.8537977757223</v>
      </c>
      <c r="C20" s="10">
        <f>rawdata00!C18</f>
        <v>5652.3040383859297</v>
      </c>
      <c r="D20" s="10">
        <f>rawdata00!D18</f>
        <v>5846.6552509571429</v>
      </c>
      <c r="E20" s="10">
        <f>rawdata00!E18</f>
        <v>5886.1139842103194</v>
      </c>
      <c r="F20" s="10">
        <f>rawdata00!F18</f>
        <v>5809.3900565970253</v>
      </c>
      <c r="G20" s="16">
        <f t="shared" si="0"/>
        <v>2.7791501862655101</v>
      </c>
      <c r="H20" s="78"/>
      <c r="I20" s="10">
        <f>rawdata00!G18</f>
        <v>6125.607807339431</v>
      </c>
      <c r="J20" s="10">
        <f>rawdata00!H18</f>
        <v>5840.454468863587</v>
      </c>
      <c r="K20" s="10">
        <f>rawdata00!I18</f>
        <v>6118.1687478797476</v>
      </c>
      <c r="L20" s="10">
        <f>rawdata00!J18</f>
        <v>6280.4566700271016</v>
      </c>
      <c r="M20" s="10">
        <f>rawdata00!K18</f>
        <v>6260.3147552020873</v>
      </c>
      <c r="N20" s="16">
        <f t="shared" si="4"/>
        <v>7.188829029946965</v>
      </c>
      <c r="O20" s="8"/>
      <c r="P20" s="10">
        <f>rawdata00!L18</f>
        <v>496251</v>
      </c>
      <c r="Q20" s="10">
        <f>rawdata00!M18</f>
        <v>124629</v>
      </c>
      <c r="R20" s="10">
        <f>rawdata00!N18</f>
        <v>123806</v>
      </c>
      <c r="S20" s="10">
        <f>rawdata00!O18</f>
        <v>152758</v>
      </c>
      <c r="T20" s="10">
        <f>rawdata00!P18</f>
        <v>95058</v>
      </c>
      <c r="U20" s="33"/>
      <c r="V20" s="33">
        <f t="shared" si="2"/>
        <v>1</v>
      </c>
      <c r="W20" s="33">
        <f t="shared" si="3"/>
        <v>1</v>
      </c>
    </row>
    <row r="21" spans="1:23">
      <c r="A21" s="77" t="s">
        <v>33</v>
      </c>
      <c r="B21" s="10">
        <f>rawdata00!B19</f>
        <v>5803.9081591130371</v>
      </c>
      <c r="C21" s="10">
        <f>rawdata00!C19</f>
        <v>5770.6698853349426</v>
      </c>
      <c r="D21" s="10">
        <f>rawdata00!D19</f>
        <v>5859.4521434165272</v>
      </c>
      <c r="E21" s="10">
        <f>rawdata00!E19</f>
        <v>5746.3480186808902</v>
      </c>
      <c r="F21" s="10">
        <f>rawdata00!F19</f>
        <v>5841.9390869194303</v>
      </c>
      <c r="G21" s="16">
        <f t="shared" si="0"/>
        <v>1.2350247545021564</v>
      </c>
      <c r="H21" s="78"/>
      <c r="I21" s="10">
        <f>rawdata00!G19</f>
        <v>6248.0351615013096</v>
      </c>
      <c r="J21" s="10">
        <f>rawdata00!H19</f>
        <v>5970.9724854862425</v>
      </c>
      <c r="K21" s="10">
        <f>rawdata00!I19</f>
        <v>6213.4648779325134</v>
      </c>
      <c r="L21" s="10">
        <f>rawdata00!J19</f>
        <v>6333.7259748985907</v>
      </c>
      <c r="M21" s="10">
        <f>rawdata00!K19</f>
        <v>6479.5739778194065</v>
      </c>
      <c r="N21" s="16">
        <f t="shared" si="4"/>
        <v>8.5179004520525172</v>
      </c>
      <c r="O21" s="8"/>
      <c r="P21" s="10">
        <f>rawdata00!L19</f>
        <v>469377</v>
      </c>
      <c r="Q21" s="10">
        <f>rawdata00!M19</f>
        <v>117647</v>
      </c>
      <c r="R21" s="10">
        <f>rawdata00!N19</f>
        <v>117476</v>
      </c>
      <c r="S21" s="10">
        <f>rawdata00!O19</f>
        <v>120551</v>
      </c>
      <c r="T21" s="10">
        <f>rawdata00!P19</f>
        <v>113703</v>
      </c>
      <c r="U21" s="33"/>
      <c r="V21" s="33">
        <f t="shared" si="2"/>
        <v>1</v>
      </c>
      <c r="W21" s="33">
        <f t="shared" si="3"/>
        <v>1</v>
      </c>
    </row>
    <row r="22" spans="1:23">
      <c r="A22" s="77" t="s">
        <v>34</v>
      </c>
      <c r="B22" s="10">
        <f>rawdata00!B20</f>
        <v>5279.225389695066</v>
      </c>
      <c r="C22" s="10">
        <f>rawdata00!C20</f>
        <v>5262.8778549687495</v>
      </c>
      <c r="D22" s="10">
        <f>rawdata00!D20</f>
        <v>5584.7599151465911</v>
      </c>
      <c r="E22" s="10">
        <f>rawdata00!E20</f>
        <v>5076.8050416135184</v>
      </c>
      <c r="F22" s="10">
        <f>rawdata00!F20</f>
        <v>5201.4198858620648</v>
      </c>
      <c r="G22" s="16">
        <f t="shared" si="0"/>
        <v>-1.1677635468712511</v>
      </c>
      <c r="H22" s="78"/>
      <c r="I22" s="10">
        <f>rawdata00!G20</f>
        <v>5938.0757254430619</v>
      </c>
      <c r="J22" s="10">
        <f>rawdata00!H20</f>
        <v>5663.7933037477633</v>
      </c>
      <c r="K22" s="10">
        <f>rawdata00!I20</f>
        <v>6214.4869786125564</v>
      </c>
      <c r="L22" s="10">
        <f>rawdata00!J20</f>
        <v>5786.3628900872682</v>
      </c>
      <c r="M22" s="10">
        <f>rawdata00!K20</f>
        <v>6114.4798517947511</v>
      </c>
      <c r="N22" s="16">
        <f t="shared" si="4"/>
        <v>7.9573268987193799</v>
      </c>
      <c r="O22" s="8"/>
      <c r="P22" s="10">
        <f>rawdata00!L20</f>
        <v>646467</v>
      </c>
      <c r="Q22" s="10">
        <f>rawdata00!M20</f>
        <v>172156</v>
      </c>
      <c r="R22" s="10">
        <f>rawdata00!N20</f>
        <v>155091</v>
      </c>
      <c r="S22" s="10">
        <f>rawdata00!O20</f>
        <v>158362</v>
      </c>
      <c r="T22" s="10">
        <f>rawdata00!P20</f>
        <v>160858</v>
      </c>
      <c r="U22" s="33"/>
      <c r="V22" s="33">
        <f t="shared" si="2"/>
        <v>0</v>
      </c>
      <c r="W22" s="33">
        <f t="shared" si="3"/>
        <v>1</v>
      </c>
    </row>
    <row r="23" spans="1:23">
      <c r="A23" s="77" t="s">
        <v>35</v>
      </c>
      <c r="B23" s="10">
        <f>rawdata00!B21</f>
        <v>4962.5030802325655</v>
      </c>
      <c r="C23" s="10">
        <f>rawdata00!C21</f>
        <v>5126.2277987082889</v>
      </c>
      <c r="D23" s="10">
        <f>rawdata00!D21</f>
        <v>5289.6984688379225</v>
      </c>
      <c r="E23" s="10">
        <f>rawdata00!E21</f>
        <v>4841.1205419081043</v>
      </c>
      <c r="F23" s="10">
        <f>rawdata00!F21</f>
        <v>4624.4751486379055</v>
      </c>
      <c r="G23" s="16">
        <f t="shared" si="0"/>
        <v>-9.7879507070835885</v>
      </c>
      <c r="H23" s="78"/>
      <c r="I23" s="10">
        <f>rawdata00!G21</f>
        <v>5695.3520123076105</v>
      </c>
      <c r="J23" s="10">
        <f>rawdata00!H21</f>
        <v>5701.4304695909577</v>
      </c>
      <c r="K23" s="10">
        <f>rawdata00!I21</f>
        <v>6012.7367804369997</v>
      </c>
      <c r="L23" s="10">
        <f>rawdata00!J21</f>
        <v>5594.1810168938218</v>
      </c>
      <c r="M23" s="10">
        <f>rawdata00!K21</f>
        <v>5552.6306949871796</v>
      </c>
      <c r="N23" s="16">
        <f t="shared" si="4"/>
        <v>-2.6098673902525658</v>
      </c>
      <c r="O23" s="8"/>
      <c r="P23" s="10">
        <f>rawdata00!L21</f>
        <v>750755</v>
      </c>
      <c r="Q23" s="10">
        <f>rawdata00!M21</f>
        <v>237824</v>
      </c>
      <c r="R23" s="10">
        <f>rawdata00!N21</f>
        <v>138261</v>
      </c>
      <c r="S23" s="10">
        <f>rawdata00!O21</f>
        <v>196048</v>
      </c>
      <c r="T23" s="10">
        <f>rawdata00!P21</f>
        <v>178622</v>
      </c>
      <c r="U23" s="33"/>
      <c r="V23" s="33">
        <f t="shared" si="2"/>
        <v>0</v>
      </c>
      <c r="W23" s="33">
        <f t="shared" si="3"/>
        <v>0</v>
      </c>
    </row>
    <row r="24" spans="1:23">
      <c r="A24" s="77" t="s">
        <v>36</v>
      </c>
      <c r="B24" s="10">
        <f>rawdata00!B22</f>
        <v>7047.2747843846037</v>
      </c>
      <c r="C24" s="10">
        <f>rawdata00!C22</f>
        <v>7207.0933915502028</v>
      </c>
      <c r="D24" s="10">
        <f>rawdata00!D22</f>
        <v>6725.6801319043698</v>
      </c>
      <c r="E24" s="10">
        <f>rawdata00!E22</f>
        <v>7220.1362920217916</v>
      </c>
      <c r="F24" s="10">
        <f>rawdata00!F22</f>
        <v>7000.0194155907193</v>
      </c>
      <c r="G24" s="16">
        <f t="shared" si="0"/>
        <v>-2.8731967897386039</v>
      </c>
      <c r="H24" s="78"/>
      <c r="I24" s="10">
        <f>rawdata00!G22</f>
        <v>7510.8131301267085</v>
      </c>
      <c r="J24" s="10">
        <f>rawdata00!H22</f>
        <v>7502.4068142368878</v>
      </c>
      <c r="K24" s="10">
        <f>rawdata00!I22</f>
        <v>7106.6982687551526</v>
      </c>
      <c r="L24" s="10">
        <f>rawdata00!J22</f>
        <v>7741.1210872990259</v>
      </c>
      <c r="M24" s="10">
        <f>rawdata00!K22</f>
        <v>7665.0616445005335</v>
      </c>
      <c r="N24" s="16">
        <f t="shared" si="4"/>
        <v>2.1680353290757957</v>
      </c>
      <c r="O24" s="8"/>
      <c r="P24" s="10">
        <f>rawdata00!L22</f>
        <v>208589</v>
      </c>
      <c r="Q24" s="10">
        <f>rawdata00!M22</f>
        <v>55883</v>
      </c>
      <c r="R24" s="10">
        <f>rawdata00!N22</f>
        <v>48520</v>
      </c>
      <c r="S24" s="10">
        <f>rawdata00!O22</f>
        <v>52681</v>
      </c>
      <c r="T24" s="10">
        <f>rawdata00!P22</f>
        <v>51505</v>
      </c>
      <c r="U24" s="33"/>
      <c r="V24" s="33">
        <f t="shared" si="2"/>
        <v>0</v>
      </c>
      <c r="W24" s="33">
        <f t="shared" si="3"/>
        <v>1</v>
      </c>
    </row>
    <row r="25" spans="1:23">
      <c r="A25" s="77" t="s">
        <v>37</v>
      </c>
      <c r="B25" s="10">
        <f>rawdata00!B23</f>
        <v>7021.4048963951509</v>
      </c>
      <c r="C25" s="10">
        <f>rawdata00!C23</f>
        <v>7858.6638286416182</v>
      </c>
      <c r="D25" s="10">
        <f>rawdata00!D23</f>
        <v>6727.4366550121485</v>
      </c>
      <c r="E25" s="10">
        <f>rawdata00!E23</f>
        <v>6718.1863670480134</v>
      </c>
      <c r="F25" s="10">
        <f>rawdata00!F23</f>
        <v>6633.7880697759529</v>
      </c>
      <c r="G25" s="16">
        <f t="shared" si="0"/>
        <v>-15.586310670288425</v>
      </c>
      <c r="H25" s="78"/>
      <c r="I25" s="10">
        <f>rawdata00!G23</f>
        <v>7495.6058597985784</v>
      </c>
      <c r="J25" s="10">
        <f>rawdata00!H23</f>
        <v>8161.7127425081189</v>
      </c>
      <c r="K25" s="10">
        <f>rawdata00!I23</f>
        <v>7080.1622038045089</v>
      </c>
      <c r="L25" s="10">
        <f>rawdata00!J23</f>
        <v>7164.6234676007007</v>
      </c>
      <c r="M25" s="10">
        <f>rawdata00!K23</f>
        <v>7485.4735087219942</v>
      </c>
      <c r="N25" s="16">
        <f t="shared" si="4"/>
        <v>-8.2855064264160116</v>
      </c>
      <c r="O25" s="8"/>
      <c r="P25" s="10">
        <f>rawdata00!L23</f>
        <v>846582</v>
      </c>
      <c r="Q25" s="10">
        <f>rawdata00!M23</f>
        <v>237724</v>
      </c>
      <c r="R25" s="10">
        <f>rawdata00!N23</f>
        <v>236246</v>
      </c>
      <c r="S25" s="10">
        <f>rawdata00!O23</f>
        <v>175868</v>
      </c>
      <c r="T25" s="10">
        <f>rawdata00!P23</f>
        <v>196744</v>
      </c>
      <c r="U25" s="33"/>
      <c r="V25" s="33">
        <f t="shared" si="2"/>
        <v>0</v>
      </c>
      <c r="W25" s="33">
        <f t="shared" si="3"/>
        <v>0</v>
      </c>
    </row>
    <row r="26" spans="1:23">
      <c r="A26" s="77" t="s">
        <v>38</v>
      </c>
      <c r="B26" s="10">
        <f>rawdata00!B24</f>
        <v>8153.3060338214991</v>
      </c>
      <c r="C26" s="10">
        <f>rawdata00!C24</f>
        <v>7573.952874004005</v>
      </c>
      <c r="D26" s="10">
        <f>rawdata00!D24</f>
        <v>7947.7201072890684</v>
      </c>
      <c r="E26" s="10">
        <f>rawdata00!E24</f>
        <v>8133.298235483926</v>
      </c>
      <c r="F26" s="10">
        <f>rawdata00!F24</f>
        <v>8980.5782262235589</v>
      </c>
      <c r="G26" s="16">
        <f t="shared" si="0"/>
        <v>18.571878854006322</v>
      </c>
      <c r="H26" s="78"/>
      <c r="I26" s="10">
        <f>rawdata00!G24</f>
        <v>8649.072177777969</v>
      </c>
      <c r="J26" s="10">
        <f>rawdata00!H24</f>
        <v>7840.7899782692066</v>
      </c>
      <c r="K26" s="10">
        <f>rawdata00!I24</f>
        <v>8265.3907195811098</v>
      </c>
      <c r="L26" s="10">
        <f>rawdata00!J24</f>
        <v>8610.3883973302982</v>
      </c>
      <c r="M26" s="10">
        <f>rawdata00!K24</f>
        <v>9913.5991864858461</v>
      </c>
      <c r="N26" s="16">
        <f t="shared" si="4"/>
        <v>26.43622918049638</v>
      </c>
      <c r="O26" s="8"/>
      <c r="P26" s="10">
        <f>rawdata00!L24</f>
        <v>932129</v>
      </c>
      <c r="Q26" s="10">
        <f>rawdata00!M24</f>
        <v>234690</v>
      </c>
      <c r="R26" s="10">
        <f>rawdata00!N24</f>
        <v>233761</v>
      </c>
      <c r="S26" s="10">
        <f>rawdata00!O24</f>
        <v>235532</v>
      </c>
      <c r="T26" s="10">
        <f>rawdata00!P24</f>
        <v>228146</v>
      </c>
      <c r="U26" s="33"/>
      <c r="V26" s="33">
        <f t="shared" si="2"/>
        <v>1</v>
      </c>
      <c r="W26" s="33">
        <f t="shared" si="3"/>
        <v>1</v>
      </c>
    </row>
    <row r="27" spans="1:23">
      <c r="A27" s="77" t="s">
        <v>39</v>
      </c>
      <c r="B27" s="10">
        <f>rawdata00!B25</f>
        <v>6914.1653103577628</v>
      </c>
      <c r="C27" s="10">
        <f>rawdata00!C25</f>
        <v>7214.5856589791701</v>
      </c>
      <c r="D27" s="10">
        <f>rawdata00!D25</f>
        <v>6615.9862037747735</v>
      </c>
      <c r="E27" s="10">
        <f>rawdata00!E25</f>
        <v>6472.1200216054394</v>
      </c>
      <c r="F27" s="10">
        <f>rawdata00!F25</f>
        <v>7343.9073893106815</v>
      </c>
      <c r="G27" s="16">
        <f t="shared" si="0"/>
        <v>1.7925039142138319</v>
      </c>
      <c r="H27" s="78"/>
      <c r="I27" s="10">
        <f>rawdata00!G25</f>
        <v>7347.9709820483185</v>
      </c>
      <c r="J27" s="10">
        <f>rawdata00!H25</f>
        <v>7361.3210460062228</v>
      </c>
      <c r="K27" s="10">
        <f>rawdata00!I25</f>
        <v>6858.1212729527069</v>
      </c>
      <c r="L27" s="10">
        <f>rawdata00!J25</f>
        <v>6899.6097941427943</v>
      </c>
      <c r="M27" s="10">
        <f>rawdata00!K25</f>
        <v>8266.0447679761783</v>
      </c>
      <c r="N27" s="16">
        <f t="shared" si="4"/>
        <v>12.290235900807508</v>
      </c>
      <c r="O27" s="8"/>
      <c r="P27" s="10">
        <f>rawdata00!L25</f>
        <v>1652770</v>
      </c>
      <c r="Q27" s="10">
        <f>rawdata00!M25</f>
        <v>421030</v>
      </c>
      <c r="R27" s="10">
        <f>rawdata00!N25</f>
        <v>406488</v>
      </c>
      <c r="S27" s="10">
        <f>rawdata00!O25</f>
        <v>412859</v>
      </c>
      <c r="T27" s="10">
        <f>rawdata00!P25</f>
        <v>412393</v>
      </c>
      <c r="U27" s="33"/>
      <c r="V27" s="33">
        <f t="shared" si="2"/>
        <v>1</v>
      </c>
      <c r="W27" s="33">
        <f t="shared" si="3"/>
        <v>1</v>
      </c>
    </row>
    <row r="28" spans="1:23">
      <c r="A28" s="77" t="s">
        <v>40</v>
      </c>
      <c r="B28" s="10">
        <f>rawdata00!B26</f>
        <v>6542.5074098218429</v>
      </c>
      <c r="C28" s="10">
        <f>rawdata00!C26</f>
        <v>6228.753567325155</v>
      </c>
      <c r="D28" s="10">
        <f>rawdata00!D26</f>
        <v>6299.424772731697</v>
      </c>
      <c r="E28" s="10">
        <f>rawdata00!E26</f>
        <v>6135.244897574581</v>
      </c>
      <c r="F28" s="10">
        <f>rawdata00!F26</f>
        <v>7535.7436558721201</v>
      </c>
      <c r="G28" s="16">
        <f t="shared" si="0"/>
        <v>20.983172225711161</v>
      </c>
      <c r="H28" s="78"/>
      <c r="I28" s="10">
        <f>rawdata00!G26</f>
        <v>6888.2395073704938</v>
      </c>
      <c r="J28" s="10">
        <f>rawdata00!H26</f>
        <v>6404.5995330047072</v>
      </c>
      <c r="K28" s="10">
        <f>rawdata00!I26</f>
        <v>6534.7861633995835</v>
      </c>
      <c r="L28" s="10">
        <f>rawdata00!J26</f>
        <v>6462.5869249759717</v>
      </c>
      <c r="M28" s="10">
        <f>rawdata00!K26</f>
        <v>8189.2654679934794</v>
      </c>
      <c r="N28" s="16">
        <f t="shared" si="4"/>
        <v>27.865379026305792</v>
      </c>
      <c r="O28" s="8"/>
      <c r="P28" s="10">
        <f>rawdata00!L26</f>
        <v>839089</v>
      </c>
      <c r="Q28" s="10">
        <f>rawdata00!M26</f>
        <v>215848</v>
      </c>
      <c r="R28" s="10">
        <f>rawdata00!N26</f>
        <v>205484</v>
      </c>
      <c r="S28" s="10">
        <f>rawdata00!O26</f>
        <v>212252</v>
      </c>
      <c r="T28" s="10">
        <f>rawdata00!P26</f>
        <v>205505</v>
      </c>
      <c r="U28" s="33"/>
      <c r="V28" s="33">
        <f t="shared" si="2"/>
        <v>1</v>
      </c>
      <c r="W28" s="33">
        <f t="shared" si="3"/>
        <v>1</v>
      </c>
    </row>
    <row r="29" spans="1:23">
      <c r="A29" s="77" t="s">
        <v>41</v>
      </c>
      <c r="B29" s="10">
        <f>rawdata00!B27</f>
        <v>4294.3973441878015</v>
      </c>
      <c r="C29" s="10">
        <f>rawdata00!C27</f>
        <v>4128.248941085868</v>
      </c>
      <c r="D29" s="10">
        <f>rawdata00!D27</f>
        <v>4376.5867531575286</v>
      </c>
      <c r="E29" s="10">
        <f>rawdata00!E27</f>
        <v>4500.7567533301108</v>
      </c>
      <c r="F29" s="10">
        <f>rawdata00!F27</f>
        <v>4166.5821044534277</v>
      </c>
      <c r="G29" s="16">
        <f t="shared" si="0"/>
        <v>0.92855745655388899</v>
      </c>
      <c r="H29" s="78"/>
      <c r="I29" s="10">
        <f>rawdata00!G27</f>
        <v>5025.4461812664085</v>
      </c>
      <c r="J29" s="10">
        <f>rawdata00!H27</f>
        <v>4567.0725837504815</v>
      </c>
      <c r="K29" s="10">
        <f>rawdata00!I27</f>
        <v>5033.1370778976971</v>
      </c>
      <c r="L29" s="10">
        <f>rawdata00!J27</f>
        <v>5285.8784281718263</v>
      </c>
      <c r="M29" s="10">
        <f>rawdata00!K27</f>
        <v>5216.2064845578489</v>
      </c>
      <c r="N29" s="16">
        <f t="shared" si="4"/>
        <v>14.21334758543072</v>
      </c>
      <c r="O29" s="8"/>
      <c r="P29" s="10">
        <f>rawdata00!L27</f>
        <v>498228</v>
      </c>
      <c r="Q29" s="10">
        <f>rawdata00!M27</f>
        <v>124656</v>
      </c>
      <c r="R29" s="10">
        <f>rawdata00!N27</f>
        <v>125177</v>
      </c>
      <c r="S29" s="10">
        <f>rawdata00!O27</f>
        <v>126197</v>
      </c>
      <c r="T29" s="10">
        <f>rawdata00!P27</f>
        <v>122198</v>
      </c>
      <c r="U29" s="33"/>
      <c r="V29" s="33">
        <f t="shared" si="2"/>
        <v>1</v>
      </c>
      <c r="W29" s="33">
        <f t="shared" si="3"/>
        <v>1</v>
      </c>
    </row>
    <row r="30" spans="1:23">
      <c r="A30" s="77" t="s">
        <v>42</v>
      </c>
      <c r="B30" s="10">
        <f>rawdata00!B28</f>
        <v>5530.1699876167959</v>
      </c>
      <c r="C30" s="10">
        <f>rawdata00!C28</f>
        <v>5884.1802609936258</v>
      </c>
      <c r="D30" s="10">
        <f>rawdata00!D28</f>
        <v>5445.7148115849304</v>
      </c>
      <c r="E30" s="10">
        <f>rawdata00!E28</f>
        <v>5055.809619833818</v>
      </c>
      <c r="F30" s="10">
        <f>rawdata00!F28</f>
        <v>5722.3031619471449</v>
      </c>
      <c r="G30" s="16">
        <f t="shared" si="0"/>
        <v>-2.751056083709198</v>
      </c>
      <c r="H30" s="78"/>
      <c r="I30" s="10">
        <f>rawdata00!G28</f>
        <v>5972.4953811311761</v>
      </c>
      <c r="J30" s="10">
        <f>rawdata00!H28</f>
        <v>6081.4219833246798</v>
      </c>
      <c r="K30" s="10">
        <f>rawdata00!I28</f>
        <v>5808.7539933302078</v>
      </c>
      <c r="L30" s="10">
        <f>rawdata00!J28</f>
        <v>5532.3496844701713</v>
      </c>
      <c r="M30" s="10">
        <f>rawdata00!K28</f>
        <v>6458.9458998878617</v>
      </c>
      <c r="N30" s="16">
        <f t="shared" si="4"/>
        <v>6.2078230650390047</v>
      </c>
      <c r="O30" s="8"/>
      <c r="P30" s="10">
        <f>rawdata00!L28</f>
        <v>906066</v>
      </c>
      <c r="Q30" s="10">
        <f>rawdata00!M28</f>
        <v>229201</v>
      </c>
      <c r="R30" s="10">
        <f>rawdata00!N28</f>
        <v>228193</v>
      </c>
      <c r="S30" s="10">
        <f>rawdata00!O28</f>
        <v>222166</v>
      </c>
      <c r="T30" s="10">
        <f>rawdata00!P28</f>
        <v>226506</v>
      </c>
      <c r="U30" s="33"/>
      <c r="V30" s="33">
        <f t="shared" si="2"/>
        <v>0</v>
      </c>
      <c r="W30" s="33">
        <f t="shared" si="3"/>
        <v>1</v>
      </c>
    </row>
    <row r="31" spans="1:23">
      <c r="A31" s="77" t="s">
        <v>43</v>
      </c>
      <c r="B31" s="10">
        <f>rawdata00!B29</f>
        <v>5654.6244893016255</v>
      </c>
      <c r="C31" s="10">
        <f>rawdata00!C29</f>
        <v>5814.8035872173805</v>
      </c>
      <c r="D31" s="10">
        <f>rawdata00!D29</f>
        <v>5447.70683270256</v>
      </c>
      <c r="E31" s="10">
        <f>rawdata00!E29</f>
        <v>5249.4554379506062</v>
      </c>
      <c r="F31" s="10">
        <f>rawdata00!F29</f>
        <v>6133.5788792982257</v>
      </c>
      <c r="G31" s="16">
        <f t="shared" si="0"/>
        <v>5.4821334426773332</v>
      </c>
      <c r="H31" s="78"/>
      <c r="I31" s="10">
        <f>rawdata00!G29</f>
        <v>6153.2955581192282</v>
      </c>
      <c r="J31" s="10">
        <f>rawdata00!H29</f>
        <v>6165.9719590754075</v>
      </c>
      <c r="K31" s="10">
        <f>rawdata00!I29</f>
        <v>5855.2272819761529</v>
      </c>
      <c r="L31" s="10">
        <f>rawdata00!J29</f>
        <v>5726.2156772511125</v>
      </c>
      <c r="M31" s="10">
        <f>rawdata00!K29</f>
        <v>6942.4466499845366</v>
      </c>
      <c r="N31" s="16">
        <f t="shared" si="4"/>
        <v>12.592900130956192</v>
      </c>
      <c r="O31" s="8"/>
      <c r="P31" s="10">
        <f>rawdata00!L29</f>
        <v>156893</v>
      </c>
      <c r="Q31" s="10">
        <f>rawdata00!M29</f>
        <v>39585</v>
      </c>
      <c r="R31" s="10">
        <f>rawdata00!N29</f>
        <v>49146</v>
      </c>
      <c r="S31" s="10">
        <f>rawdata00!O29</f>
        <v>32595</v>
      </c>
      <c r="T31" s="10">
        <f>rawdata00!P29</f>
        <v>35567</v>
      </c>
      <c r="U31" s="33"/>
      <c r="V31" s="33">
        <f t="shared" si="2"/>
        <v>1</v>
      </c>
      <c r="W31" s="33">
        <f t="shared" si="3"/>
        <v>1</v>
      </c>
    </row>
    <row r="32" spans="1:23">
      <c r="A32" s="77" t="s">
        <v>44</v>
      </c>
      <c r="B32" s="10">
        <f>rawdata00!B30</f>
        <v>5765.4079018170542</v>
      </c>
      <c r="C32" s="10">
        <f>rawdata00!C30</f>
        <v>5737.5881601599376</v>
      </c>
      <c r="D32" s="10">
        <f>rawdata00!D30</f>
        <v>5913.6751042244705</v>
      </c>
      <c r="E32" s="10">
        <f>rawdata00!E30</f>
        <v>5610.3469419505991</v>
      </c>
      <c r="F32" s="10">
        <f>rawdata00!F30</f>
        <v>6059.0200061981341</v>
      </c>
      <c r="G32" s="16">
        <f t="shared" si="0"/>
        <v>5.602211888788414</v>
      </c>
      <c r="H32" s="78"/>
      <c r="I32" s="10">
        <f>rawdata00!G30</f>
        <v>6176.4313891789225</v>
      </c>
      <c r="J32" s="10">
        <f>rawdata00!H30</f>
        <v>6008.1218415060812</v>
      </c>
      <c r="K32" s="10">
        <f>rawdata00!I30</f>
        <v>6274.3842574806849</v>
      </c>
      <c r="L32" s="10">
        <f>rawdata00!J30</f>
        <v>6116.8766987892268</v>
      </c>
      <c r="M32" s="10">
        <f>rawdata00!K30</f>
        <v>6580.9028614717126</v>
      </c>
      <c r="N32" s="16">
        <f t="shared" si="4"/>
        <v>9.5334454772316999</v>
      </c>
      <c r="O32" s="8"/>
      <c r="P32" s="10">
        <f>rawdata00!L30</f>
        <v>280619</v>
      </c>
      <c r="Q32" s="10">
        <f>rawdata00!M30</f>
        <v>72028</v>
      </c>
      <c r="R32" s="10">
        <f>rawdata00!N30</f>
        <v>70281</v>
      </c>
      <c r="S32" s="10">
        <f>rawdata00!O30</f>
        <v>109269</v>
      </c>
      <c r="T32" s="10">
        <f>rawdata00!P30</f>
        <v>29041</v>
      </c>
      <c r="U32" s="33"/>
      <c r="V32" s="33">
        <f t="shared" si="2"/>
        <v>1</v>
      </c>
      <c r="W32" s="33">
        <f t="shared" si="3"/>
        <v>1</v>
      </c>
    </row>
    <row r="33" spans="1:23">
      <c r="A33" s="77" t="s">
        <v>45</v>
      </c>
      <c r="B33" s="10">
        <f>rawdata00!B31</f>
        <v>5408.6483830349189</v>
      </c>
      <c r="C33" s="10">
        <f>rawdata00!C31</f>
        <v>5611.4981723621913</v>
      </c>
      <c r="D33" s="10">
        <f>rawdata00!D31</f>
        <v>5259.0452917557586</v>
      </c>
      <c r="E33" s="10">
        <f>rawdata00!E31</f>
        <v>6357.170340240752</v>
      </c>
      <c r="F33" s="10">
        <f>rawdata00!F31</f>
        <v>6357.170340240752</v>
      </c>
      <c r="G33" s="16">
        <f t="shared" si="0"/>
        <v>13.28829030990606</v>
      </c>
      <c r="H33" s="78"/>
      <c r="I33" s="10">
        <f>rawdata00!G31</f>
        <v>5751.2637818248822</v>
      </c>
      <c r="J33" s="10">
        <f>rawdata00!H31</f>
        <v>5975.8849937443274</v>
      </c>
      <c r="K33" s="10">
        <f>rawdata00!I31</f>
        <v>5587.3230894546487</v>
      </c>
      <c r="L33" s="10">
        <f>rawdata00!J31</f>
        <v>6780.2451492332211</v>
      </c>
      <c r="M33" s="10">
        <f>rawdata00!K31</f>
        <v>6780.2451492332211</v>
      </c>
      <c r="N33" s="16">
        <f t="shared" si="4"/>
        <v>13.460100994763346</v>
      </c>
      <c r="O33" s="8"/>
      <c r="P33" s="10">
        <f>rawdata00!L31</f>
        <v>325610</v>
      </c>
      <c r="Q33" s="10">
        <f>rawdata00!M31</f>
        <v>81526</v>
      </c>
      <c r="R33" s="10">
        <f>rawdata00!N31</f>
        <v>225891</v>
      </c>
      <c r="S33" s="10">
        <f>rawdata00!O31</f>
        <v>18193</v>
      </c>
      <c r="T33" s="10">
        <f>rawdata00!P31</f>
        <v>18193</v>
      </c>
      <c r="U33" s="33"/>
      <c r="V33" s="33">
        <f t="shared" si="2"/>
        <v>1</v>
      </c>
      <c r="W33" s="33">
        <f t="shared" si="3"/>
        <v>1</v>
      </c>
    </row>
    <row r="34" spans="1:23">
      <c r="A34" s="14" t="s">
        <v>46</v>
      </c>
      <c r="B34" s="10">
        <f>rawdata00!B32</f>
        <v>6580.87757339989</v>
      </c>
      <c r="C34" s="10">
        <f>rawdata00!C32</f>
        <v>6692.7600967801973</v>
      </c>
      <c r="D34" s="10">
        <f>rawdata00!D32</f>
        <v>7088.3763175126205</v>
      </c>
      <c r="E34" s="10">
        <f>rawdata00!E32</f>
        <v>6198.4626966203095</v>
      </c>
      <c r="F34" s="10">
        <f>rawdata00!F32</f>
        <v>6366.1118002480889</v>
      </c>
      <c r="G34" s="16">
        <f t="shared" si="0"/>
        <v>-4.8806216240927975</v>
      </c>
      <c r="H34" s="78"/>
      <c r="I34" s="10">
        <f>rawdata00!G32</f>
        <v>6850.3024318597945</v>
      </c>
      <c r="J34" s="10">
        <f>rawdata00!H32</f>
        <v>6863.7074260189838</v>
      </c>
      <c r="K34" s="10">
        <f>rawdata00!I32</f>
        <v>7352.9138415394036</v>
      </c>
      <c r="L34" s="10">
        <f>rawdata00!J32</f>
        <v>6557.1536114743058</v>
      </c>
      <c r="M34" s="10">
        <f>rawdata00!K32</f>
        <v>6655.8761154015447</v>
      </c>
      <c r="N34" s="16">
        <f t="shared" si="4"/>
        <v>-3.0279745000433871</v>
      </c>
      <c r="O34" s="8"/>
      <c r="P34" s="10">
        <f>rawdata00!L32</f>
        <v>201533</v>
      </c>
      <c r="Q34" s="10">
        <f>rawdata00!M32</f>
        <v>53730</v>
      </c>
      <c r="R34" s="10">
        <f>rawdata00!N32</f>
        <v>47343</v>
      </c>
      <c r="S34" s="10">
        <f>rawdata00!O32</f>
        <v>50478</v>
      </c>
      <c r="T34" s="10">
        <f>rawdata00!P32</f>
        <v>49982</v>
      </c>
      <c r="U34" s="33"/>
      <c r="V34" s="33">
        <f t="shared" si="2"/>
        <v>0</v>
      </c>
      <c r="W34" s="33">
        <f t="shared" si="3"/>
        <v>0</v>
      </c>
    </row>
    <row r="35" spans="1:23">
      <c r="A35" s="14" t="s">
        <v>47</v>
      </c>
      <c r="B35" s="10">
        <f>rawdata00!B33</f>
        <v>9934.1763221924848</v>
      </c>
      <c r="C35" s="10">
        <f>rawdata00!C33</f>
        <v>9937.9745715026329</v>
      </c>
      <c r="D35" s="10">
        <f>rawdata00!D33</f>
        <v>9438.7357675447638</v>
      </c>
      <c r="E35" s="10">
        <f>rawdata00!E33</f>
        <v>9167.3553112597474</v>
      </c>
      <c r="F35" s="10">
        <f>rawdata00!F33</f>
        <v>11183.365468999225</v>
      </c>
      <c r="G35" s="16">
        <f t="shared" si="0"/>
        <v>12.531636990376077</v>
      </c>
      <c r="H35" s="78"/>
      <c r="I35" s="10">
        <f>rawdata00!G33</f>
        <v>10343.094172770858</v>
      </c>
      <c r="J35" s="10">
        <f>rawdata00!H33</f>
        <v>10109.297649981982</v>
      </c>
      <c r="K35" s="10">
        <f>rawdata00!I33</f>
        <v>9675.3333735402502</v>
      </c>
      <c r="L35" s="10">
        <f>rawdata00!J33</f>
        <v>9517.2824247246772</v>
      </c>
      <c r="M35" s="10">
        <f>rawdata00!K33</f>
        <v>12064.826499433088</v>
      </c>
      <c r="N35" s="16">
        <f t="shared" si="4"/>
        <v>19.343864600273111</v>
      </c>
      <c r="O35" s="8"/>
      <c r="P35" s="10">
        <f>rawdata00!L33</f>
        <v>1250234</v>
      </c>
      <c r="Q35" s="10">
        <f>rawdata00!M33</f>
        <v>316338</v>
      </c>
      <c r="R35" s="10">
        <f>rawdata00!N33</f>
        <v>315037</v>
      </c>
      <c r="S35" s="10">
        <f>rawdata00!O33</f>
        <v>306641</v>
      </c>
      <c r="T35" s="10">
        <f>rawdata00!P33</f>
        <v>312218</v>
      </c>
      <c r="U35" s="33"/>
      <c r="V35" s="33">
        <f t="shared" si="2"/>
        <v>1</v>
      </c>
      <c r="W35" s="33">
        <f t="shared" si="3"/>
        <v>1</v>
      </c>
    </row>
    <row r="36" spans="1:23">
      <c r="A36" s="14" t="s">
        <v>48</v>
      </c>
      <c r="B36" s="10">
        <f>rawdata00!B34</f>
        <v>5046.312817999994</v>
      </c>
      <c r="C36" s="10">
        <f>rawdata00!C34</f>
        <v>4872.8888230111088</v>
      </c>
      <c r="D36" s="10">
        <f>rawdata00!D34</f>
        <v>5135.4369151485016</v>
      </c>
      <c r="E36" s="10">
        <f>rawdata00!E34</f>
        <v>4972.5847409447524</v>
      </c>
      <c r="F36" s="10">
        <f>rawdata00!F34</f>
        <v>5334.4589929321965</v>
      </c>
      <c r="G36" s="16">
        <f t="shared" si="0"/>
        <v>9.4722081025413001</v>
      </c>
      <c r="H36" s="78"/>
      <c r="I36" s="10">
        <f>rawdata00!G34</f>
        <v>5747.9791302632757</v>
      </c>
      <c r="J36" s="10">
        <f>rawdata00!H34</f>
        <v>5382.5275657336724</v>
      </c>
      <c r="K36" s="10">
        <f>rawdata00!I34</f>
        <v>5796.0987297138463</v>
      </c>
      <c r="L36" s="10">
        <f>rawdata00!J34</f>
        <v>5647.5939004207039</v>
      </c>
      <c r="M36" s="10">
        <f>rawdata00!K34</f>
        <v>6378.1337484464639</v>
      </c>
      <c r="N36" s="16">
        <f t="shared" si="4"/>
        <v>18.497001093891917</v>
      </c>
      <c r="O36" s="8"/>
      <c r="P36" s="10">
        <f>rawdata00!L34</f>
        <v>324489</v>
      </c>
      <c r="Q36" s="10">
        <f>rawdata00!M34</f>
        <v>121437</v>
      </c>
      <c r="R36" s="10">
        <f>rawdata00!N34</f>
        <v>44242</v>
      </c>
      <c r="S36" s="10">
        <f>rawdata00!O34</f>
        <v>79153</v>
      </c>
      <c r="T36" s="10">
        <f>rawdata00!P34</f>
        <v>79657</v>
      </c>
      <c r="U36" s="33"/>
      <c r="V36" s="33">
        <f t="shared" si="2"/>
        <v>1</v>
      </c>
      <c r="W36" s="33">
        <f t="shared" si="3"/>
        <v>1</v>
      </c>
    </row>
    <row r="37" spans="1:23">
      <c r="A37" s="14" t="s">
        <v>49</v>
      </c>
      <c r="B37" s="10">
        <f>rawdata00!B35</f>
        <v>9484.04186121983</v>
      </c>
      <c r="C37" s="10">
        <f>rawdata00!C35</f>
        <v>10708.03231096534</v>
      </c>
      <c r="D37" s="10">
        <f>rawdata00!D35</f>
        <v>9714.0054276074516</v>
      </c>
      <c r="E37" s="10">
        <f>rawdata00!E35</f>
        <v>8648.4658158979073</v>
      </c>
      <c r="F37" s="10">
        <f>rawdata00!F35</f>
        <v>9470.6504347047703</v>
      </c>
      <c r="G37" s="16">
        <f t="shared" si="0"/>
        <v>-11.555641973488017</v>
      </c>
      <c r="H37" s="78"/>
      <c r="I37" s="10">
        <f>rawdata00!G35</f>
        <v>10134.546976720763</v>
      </c>
      <c r="J37" s="10">
        <f>rawdata00!H35</f>
        <v>10919.095160003546</v>
      </c>
      <c r="K37" s="10">
        <f>rawdata00!I35</f>
        <v>10154.321492648469</v>
      </c>
      <c r="L37" s="10">
        <f>rawdata00!J35</f>
        <v>9597.1852622314673</v>
      </c>
      <c r="M37" s="10">
        <f>rawdata00!K35</f>
        <v>10644.616262546017</v>
      </c>
      <c r="N37" s="16">
        <f t="shared" si="4"/>
        <v>-2.51375130846868</v>
      </c>
      <c r="O37" s="8"/>
      <c r="P37" s="10">
        <f>rawdata00!L35</f>
        <v>2859544</v>
      </c>
      <c r="Q37" s="10">
        <f>rawdata00!M35</f>
        <v>721984</v>
      </c>
      <c r="R37" s="10">
        <f>rawdata00!N35</f>
        <v>708968</v>
      </c>
      <c r="S37" s="10">
        <f>rawdata00!O35</f>
        <v>1249850</v>
      </c>
      <c r="T37" s="10">
        <f>rawdata00!P35</f>
        <v>178742</v>
      </c>
      <c r="U37" s="33"/>
      <c r="V37" s="33">
        <f t="shared" si="2"/>
        <v>0</v>
      </c>
      <c r="W37" s="33">
        <f t="shared" si="3"/>
        <v>0</v>
      </c>
    </row>
    <row r="38" spans="1:23">
      <c r="A38" s="14" t="s">
        <v>50</v>
      </c>
      <c r="B38" s="10">
        <f>rawdata00!B36</f>
        <v>5572.2875808704284</v>
      </c>
      <c r="C38" s="10">
        <f>rawdata00!C36</f>
        <v>5702.4083499918806</v>
      </c>
      <c r="D38" s="10">
        <f>rawdata00!D36</f>
        <v>5618.1376030301071</v>
      </c>
      <c r="E38" s="10">
        <f>rawdata00!E36</f>
        <v>5512.6615186119507</v>
      </c>
      <c r="F38" s="10">
        <f>rawdata00!F36</f>
        <v>5442.7454177228092</v>
      </c>
      <c r="G38" s="16">
        <f t="shared" si="0"/>
        <v>-4.5535660782595686</v>
      </c>
      <c r="H38" s="78"/>
      <c r="I38" s="10">
        <f>rawdata00!G36</f>
        <v>6057.8327597167372</v>
      </c>
      <c r="J38" s="10">
        <f>rawdata00!H36</f>
        <v>6056.1687020891777</v>
      </c>
      <c r="K38" s="10">
        <f>rawdata00!I36</f>
        <v>6048.4967826629654</v>
      </c>
      <c r="L38" s="10">
        <f>rawdata00!J36</f>
        <v>5991.5493590607684</v>
      </c>
      <c r="M38" s="10">
        <f>rawdata00!K36</f>
        <v>6133.7776560649099</v>
      </c>
      <c r="N38" s="16">
        <f t="shared" si="4"/>
        <v>1.28148599871334</v>
      </c>
      <c r="O38" s="8"/>
      <c r="P38" s="10">
        <f>rawdata00!L36</f>
        <v>1261586</v>
      </c>
      <c r="Q38" s="10">
        <f>rawdata00!M36</f>
        <v>357174</v>
      </c>
      <c r="R38" s="10">
        <f>rawdata00!N36</f>
        <v>278802</v>
      </c>
      <c r="S38" s="10">
        <f>rawdata00!O36</f>
        <v>311574</v>
      </c>
      <c r="T38" s="10">
        <f>rawdata00!P36</f>
        <v>314036</v>
      </c>
      <c r="U38" s="33"/>
      <c r="V38" s="33">
        <f t="shared" si="2"/>
        <v>0</v>
      </c>
      <c r="W38" s="33">
        <f t="shared" si="3"/>
        <v>1</v>
      </c>
    </row>
    <row r="39" spans="1:23">
      <c r="A39" s="14" t="s">
        <v>52</v>
      </c>
      <c r="B39" s="10">
        <f>rawdata00!B37</f>
        <v>5057.7863601090039</v>
      </c>
      <c r="C39" s="10">
        <f>rawdata00!C37</f>
        <v>4755.2552552552552</v>
      </c>
      <c r="D39" s="10">
        <f>rawdata00!D37</f>
        <v>5154.4680079753489</v>
      </c>
      <c r="E39" s="10">
        <f>rawdata00!E37</f>
        <v>5046.3616495288597</v>
      </c>
      <c r="F39" s="10">
        <f>rawdata00!F37</f>
        <v>5281.311691160342</v>
      </c>
      <c r="G39" s="16">
        <f t="shared" si="0"/>
        <v>11.062632974827528</v>
      </c>
      <c r="H39" s="78"/>
      <c r="I39" s="10">
        <f>rawdata00!G37</f>
        <v>5617.4676508274533</v>
      </c>
      <c r="J39" s="10">
        <f>rawdata00!H37</f>
        <v>5169.7411697411699</v>
      </c>
      <c r="K39" s="10">
        <f>rawdata00!I37</f>
        <v>5540.0761283306147</v>
      </c>
      <c r="L39" s="10">
        <f>rawdata00!J37</f>
        <v>5497.6890831571782</v>
      </c>
      <c r="M39" s="10">
        <f>rawdata00!K37</f>
        <v>6275.5721283907287</v>
      </c>
      <c r="N39" s="16">
        <f t="shared" si="4"/>
        <v>21.390451133647833</v>
      </c>
      <c r="O39" s="8"/>
      <c r="P39" s="10">
        <f>rawdata00!L37</f>
        <v>110822</v>
      </c>
      <c r="Q39" s="10">
        <f>rawdata00!M37</f>
        <v>27972</v>
      </c>
      <c r="R39" s="10">
        <f>rawdata00!N37</f>
        <v>27585</v>
      </c>
      <c r="S39" s="10">
        <f>rawdata00!O37</f>
        <v>27911</v>
      </c>
      <c r="T39" s="10">
        <f>rawdata00!P37</f>
        <v>27354</v>
      </c>
      <c r="U39" s="33"/>
      <c r="V39" s="33">
        <f t="shared" si="2"/>
        <v>1</v>
      </c>
      <c r="W39" s="33">
        <f t="shared" si="3"/>
        <v>1</v>
      </c>
    </row>
    <row r="40" spans="1:23">
      <c r="A40" s="77" t="s">
        <v>53</v>
      </c>
      <c r="B40" s="10">
        <f>rawdata00!B38</f>
        <v>6176.4715242136635</v>
      </c>
      <c r="C40" s="10">
        <f>rawdata00!C38</f>
        <v>6544.3836897752954</v>
      </c>
      <c r="D40" s="10">
        <f>rawdata00!D38</f>
        <v>5842.4339988535867</v>
      </c>
      <c r="E40" s="10">
        <f>rawdata00!E38</f>
        <v>5751.9125062512694</v>
      </c>
      <c r="F40" s="10">
        <f>rawdata00!F38</f>
        <v>6570.8470209054603</v>
      </c>
      <c r="G40" s="16">
        <f t="shared" si="0"/>
        <v>0.40436704790873312</v>
      </c>
      <c r="H40" s="78"/>
      <c r="I40" s="10">
        <f>rawdata00!G38</f>
        <v>6585.4026685453364</v>
      </c>
      <c r="J40" s="10">
        <f>rawdata00!H38</f>
        <v>6703.6308563785842</v>
      </c>
      <c r="K40" s="10">
        <f>rawdata00!I38</f>
        <v>6083.5168986214485</v>
      </c>
      <c r="L40" s="10">
        <f>rawdata00!J38</f>
        <v>6162.3976047538035</v>
      </c>
      <c r="M40" s="10">
        <f>rawdata00!K38</f>
        <v>7400.2895419570204</v>
      </c>
      <c r="N40" s="16">
        <f t="shared" si="4"/>
        <v>10.392259068316049</v>
      </c>
      <c r="O40" s="8"/>
      <c r="P40" s="10">
        <f>rawdata00!L38</f>
        <v>1822566</v>
      </c>
      <c r="Q40" s="10">
        <f>rawdata00!M38</f>
        <v>457578</v>
      </c>
      <c r="R40" s="10">
        <f>rawdata00!N38</f>
        <v>455333</v>
      </c>
      <c r="S40" s="10">
        <f>rawdata00!O38</f>
        <v>457907</v>
      </c>
      <c r="T40" s="10">
        <f>rawdata00!P38</f>
        <v>451748</v>
      </c>
      <c r="U40" s="33"/>
      <c r="V40" s="33">
        <f t="shared" si="2"/>
        <v>1</v>
      </c>
      <c r="W40" s="33">
        <f t="shared" si="3"/>
        <v>1</v>
      </c>
    </row>
    <row r="41" spans="1:23">
      <c r="A41" s="77" t="s">
        <v>54</v>
      </c>
      <c r="B41" s="10">
        <f>rawdata00!B39</f>
        <v>4717.4370686025595</v>
      </c>
      <c r="C41" s="10">
        <f>rawdata00!C39</f>
        <v>4536.1548548077044</v>
      </c>
      <c r="D41" s="10">
        <f>rawdata00!D39</f>
        <v>4642.5088428499239</v>
      </c>
      <c r="E41" s="10">
        <f>rawdata00!E39</f>
        <v>4820.5340948558642</v>
      </c>
      <c r="F41" s="10">
        <f>rawdata00!F39</f>
        <v>4873.158609381805</v>
      </c>
      <c r="G41" s="16">
        <f t="shared" si="0"/>
        <v>7.4292824068147221</v>
      </c>
      <c r="H41" s="78"/>
      <c r="I41" s="10">
        <f>rawdata00!G39</f>
        <v>5246.700327893951</v>
      </c>
      <c r="J41" s="10">
        <f>rawdata00!H39</f>
        <v>4824.4452648597726</v>
      </c>
      <c r="K41" s="10">
        <f>rawdata00!I39</f>
        <v>5095.4080343607884</v>
      </c>
      <c r="L41" s="10">
        <f>rawdata00!J39</f>
        <v>5408.7009094534278</v>
      </c>
      <c r="M41" s="10">
        <f>rawdata00!K39</f>
        <v>5663.6692029820924</v>
      </c>
      <c r="N41" s="16">
        <f t="shared" si="4"/>
        <v>17.395242189502024</v>
      </c>
      <c r="O41" s="8"/>
      <c r="P41" s="10">
        <f>rawdata00!L39</f>
        <v>627032</v>
      </c>
      <c r="Q41" s="10">
        <f>rawdata00!M39</f>
        <v>157102</v>
      </c>
      <c r="R41" s="10">
        <f>rawdata00!N39</f>
        <v>158320</v>
      </c>
      <c r="S41" s="10">
        <f>rawdata00!O39</f>
        <v>155478</v>
      </c>
      <c r="T41" s="10">
        <f>rawdata00!P39</f>
        <v>156132</v>
      </c>
      <c r="U41" s="33"/>
      <c r="V41" s="33">
        <f t="shared" si="2"/>
        <v>1</v>
      </c>
      <c r="W41" s="33">
        <f t="shared" si="3"/>
        <v>1</v>
      </c>
    </row>
    <row r="42" spans="1:23">
      <c r="A42" s="77" t="s">
        <v>55</v>
      </c>
      <c r="B42" s="10">
        <f>rawdata00!B40</f>
        <v>6130.2693022368949</v>
      </c>
      <c r="C42" s="10">
        <f>rawdata00!C40</f>
        <v>5970.2643171806167</v>
      </c>
      <c r="D42" s="10">
        <f>rawdata00!D40</f>
        <v>6284.1749730325555</v>
      </c>
      <c r="E42" s="10">
        <f>rawdata00!E40</f>
        <v>6085.5753862546617</v>
      </c>
      <c r="F42" s="10">
        <f>rawdata00!F40</f>
        <v>6134.621288704182</v>
      </c>
      <c r="G42" s="16">
        <f t="shared" si="0"/>
        <v>2.7529262155210721</v>
      </c>
      <c r="H42" s="78"/>
      <c r="I42" s="10">
        <f>rawdata00!G40</f>
        <v>6625.9734773001728</v>
      </c>
      <c r="J42" s="10">
        <f>rawdata00!H40</f>
        <v>6225.516773974924</v>
      </c>
      <c r="K42" s="10">
        <f>rawdata00!I40</f>
        <v>6819.4448537863473</v>
      </c>
      <c r="L42" s="10">
        <f>rawdata00!J40</f>
        <v>6688.4434381104602</v>
      </c>
      <c r="M42" s="10">
        <f>rawdata00!K40</f>
        <v>6762.806544610431</v>
      </c>
      <c r="N42" s="16">
        <f t="shared" si="4"/>
        <v>8.6304445099495481</v>
      </c>
      <c r="O42" s="8"/>
      <c r="P42" s="10">
        <f>rawdata00!L40</f>
        <v>534938</v>
      </c>
      <c r="Q42" s="10">
        <f>rawdata00!M40</f>
        <v>141648</v>
      </c>
      <c r="R42" s="10">
        <f>rawdata00!N40</f>
        <v>169649</v>
      </c>
      <c r="S42" s="10">
        <f>rawdata00!O40</f>
        <v>90096</v>
      </c>
      <c r="T42" s="10">
        <f>rawdata00!P40</f>
        <v>133545</v>
      </c>
      <c r="U42" s="33"/>
      <c r="V42" s="33">
        <f t="shared" si="2"/>
        <v>1</v>
      </c>
      <c r="W42" s="33">
        <f t="shared" si="3"/>
        <v>1</v>
      </c>
    </row>
    <row r="43" spans="1:23">
      <c r="A43" s="77" t="s">
        <v>56</v>
      </c>
      <c r="B43" s="10">
        <f>rawdata00!B41</f>
        <v>6695.1365653002285</v>
      </c>
      <c r="C43" s="10">
        <f>rawdata00!C41</f>
        <v>7604.9542072507793</v>
      </c>
      <c r="D43" s="10">
        <f>rawdata00!D41</f>
        <v>6709.1165299183494</v>
      </c>
      <c r="E43" s="10">
        <f>rawdata00!E41</f>
        <v>6499.3778102987644</v>
      </c>
      <c r="F43" s="10">
        <f>rawdata00!F41</f>
        <v>5954.4499219232302</v>
      </c>
      <c r="G43" s="16">
        <f t="shared" si="0"/>
        <v>-21.703014118795238</v>
      </c>
      <c r="H43" s="78"/>
      <c r="I43" s="10">
        <f>rawdata00!G41</f>
        <v>7103.8237386419996</v>
      </c>
      <c r="J43" s="10">
        <f>rawdata00!H41</f>
        <v>7717.8880303525166</v>
      </c>
      <c r="K43" s="10">
        <f>rawdata00!I41</f>
        <v>6917.3338170588459</v>
      </c>
      <c r="L43" s="10">
        <f>rawdata00!J41</f>
        <v>6900.777116066045</v>
      </c>
      <c r="M43" s="10">
        <f>rawdata00!K41</f>
        <v>6876.2074663180447</v>
      </c>
      <c r="N43" s="16">
        <f t="shared" si="4"/>
        <v>-10.905581432697048</v>
      </c>
      <c r="O43" s="8"/>
      <c r="P43" s="10">
        <f>rawdata00!L41</f>
        <v>1782444</v>
      </c>
      <c r="Q43" s="10">
        <f>rawdata00!M41</f>
        <v>447014</v>
      </c>
      <c r="R43" s="10">
        <f>rawdata00!N41</f>
        <v>452047</v>
      </c>
      <c r="S43" s="10">
        <f>rawdata00!O41</f>
        <v>442791</v>
      </c>
      <c r="T43" s="10">
        <f>rawdata00!P41</f>
        <v>440592</v>
      </c>
      <c r="U43" s="33"/>
      <c r="V43" s="33">
        <f t="shared" si="2"/>
        <v>0</v>
      </c>
      <c r="W43" s="33">
        <f t="shared" si="3"/>
        <v>0</v>
      </c>
    </row>
    <row r="44" spans="1:23">
      <c r="A44" s="14" t="s">
        <v>57</v>
      </c>
      <c r="B44" s="10">
        <f>rawdata00!B42</f>
        <v>7966.862137997181</v>
      </c>
      <c r="C44" s="10">
        <f>rawdata00!C42</f>
        <v>7570.6116831965073</v>
      </c>
      <c r="D44" s="10">
        <f>rawdata00!D42</f>
        <v>8327.6064250456784</v>
      </c>
      <c r="E44" s="10">
        <f>rawdata00!E42</f>
        <v>8264.7888026745841</v>
      </c>
      <c r="F44" s="10">
        <f>rawdata00!F42</f>
        <v>7734.5494445206423</v>
      </c>
      <c r="G44" s="16">
        <f t="shared" si="0"/>
        <v>2.1654493478777423</v>
      </c>
      <c r="H44" s="78"/>
      <c r="I44" s="10">
        <f>rawdata00!G42</f>
        <v>8472.9226075145962</v>
      </c>
      <c r="J44" s="10">
        <f>rawdata00!H42</f>
        <v>7799.3641152185264</v>
      </c>
      <c r="K44" s="10">
        <f>rawdata00!I42</f>
        <v>8677.4387084458267</v>
      </c>
      <c r="L44" s="10">
        <f>rawdata00!J42</f>
        <v>8712.0331329058663</v>
      </c>
      <c r="M44" s="10">
        <f>rawdata00!K42</f>
        <v>8783.0201618433694</v>
      </c>
      <c r="N44" s="16">
        <f t="shared" si="4"/>
        <v>12.612003133761659</v>
      </c>
      <c r="O44" s="8"/>
      <c r="P44" s="10">
        <f>rawdata00!L42</f>
        <v>155351</v>
      </c>
      <c r="Q44" s="10">
        <f>rawdata00!M42</f>
        <v>42146</v>
      </c>
      <c r="R44" s="10">
        <f>rawdata00!N42</f>
        <v>36669</v>
      </c>
      <c r="S44" s="10">
        <f>rawdata00!O42</f>
        <v>40081</v>
      </c>
      <c r="T44" s="10">
        <f>rawdata00!P42</f>
        <v>36455</v>
      </c>
      <c r="U44" s="33"/>
      <c r="V44" s="33">
        <f t="shared" si="2"/>
        <v>1</v>
      </c>
      <c r="W44" s="33">
        <f t="shared" si="3"/>
        <v>1</v>
      </c>
    </row>
    <row r="45" spans="1:23">
      <c r="A45" s="14" t="s">
        <v>58</v>
      </c>
      <c r="B45" s="10">
        <f>rawdata00!B43</f>
        <v>5542.0993431116713</v>
      </c>
      <c r="C45" s="10">
        <f>rawdata00!C43</f>
        <v>5418.3665082457828</v>
      </c>
      <c r="D45" s="10">
        <f>rawdata00!D43</f>
        <v>5471.0863158512093</v>
      </c>
      <c r="E45" s="10">
        <f>rawdata00!E43</f>
        <v>5460.2955530273357</v>
      </c>
      <c r="F45" s="10">
        <f>rawdata00!F43</f>
        <v>5839.824205544287</v>
      </c>
      <c r="G45" s="16">
        <f t="shared" si="0"/>
        <v>7.7783165213560403</v>
      </c>
      <c r="H45" s="78"/>
      <c r="I45" s="10">
        <f>rawdata00!G43</f>
        <v>6085.5319595668734</v>
      </c>
      <c r="J45" s="10">
        <f>rawdata00!H43</f>
        <v>5763.9254857783817</v>
      </c>
      <c r="K45" s="10">
        <f>rawdata00!I43</f>
        <v>5980.1255076756152</v>
      </c>
      <c r="L45" s="10">
        <f>rawdata00!J43</f>
        <v>6051.4389093011541</v>
      </c>
      <c r="M45" s="10">
        <f>rawdata00!K43</f>
        <v>6616.4853402175913</v>
      </c>
      <c r="N45" s="16">
        <f t="shared" si="4"/>
        <v>14.7913059692179</v>
      </c>
      <c r="O45" s="8"/>
      <c r="P45" s="10">
        <f>rawdata00!L43</f>
        <v>666780</v>
      </c>
      <c r="Q45" s="10">
        <f>rawdata00!M43</f>
        <v>206833</v>
      </c>
      <c r="R45" s="10">
        <f>rawdata00!N43</f>
        <v>136406</v>
      </c>
      <c r="S45" s="10">
        <f>rawdata00!O43</f>
        <v>160851</v>
      </c>
      <c r="T45" s="10">
        <f>rawdata00!P43</f>
        <v>162690</v>
      </c>
      <c r="U45" s="33"/>
      <c r="V45" s="33">
        <f t="shared" si="2"/>
        <v>1</v>
      </c>
      <c r="W45" s="33">
        <f t="shared" si="3"/>
        <v>1</v>
      </c>
    </row>
    <row r="46" spans="1:23">
      <c r="A46" s="14" t="s">
        <v>59</v>
      </c>
      <c r="B46" s="10">
        <f>rawdata00!B44</f>
        <v>5005.396608504072</v>
      </c>
      <c r="C46" s="10">
        <f>rawdata00!C44</f>
        <v>4792.0916085167291</v>
      </c>
      <c r="D46" s="10">
        <f>rawdata00!D44</f>
        <v>4992.0424403183024</v>
      </c>
      <c r="E46" s="10">
        <f>rawdata00!E44</f>
        <v>4857.6327433628321</v>
      </c>
      <c r="F46" s="10">
        <f>rawdata00!F44</f>
        <v>5471.0880679772445</v>
      </c>
      <c r="G46" s="16">
        <f t="shared" si="0"/>
        <v>14.169104327091143</v>
      </c>
      <c r="H46" s="78"/>
      <c r="I46" s="10">
        <f>rawdata00!G44</f>
        <v>5552.6418816737933</v>
      </c>
      <c r="J46" s="10">
        <f>rawdata00!H44</f>
        <v>5173.6446591519052</v>
      </c>
      <c r="K46" s="10">
        <f>rawdata00!I44</f>
        <v>5436.6901429921645</v>
      </c>
      <c r="L46" s="10">
        <f>rawdata00!J44</f>
        <v>5329.0652654867254</v>
      </c>
      <c r="M46" s="10">
        <f>rawdata00!K44</f>
        <v>6438.2516022179016</v>
      </c>
      <c r="N46" s="16">
        <f t="shared" si="4"/>
        <v>24.44325086820513</v>
      </c>
      <c r="O46" s="8"/>
      <c r="P46" s="10">
        <f>rawdata00!L44</f>
        <v>130267</v>
      </c>
      <c r="Q46" s="10">
        <f>rawdata00!M44</f>
        <v>33534</v>
      </c>
      <c r="R46" s="10">
        <f>rawdata00!N44</f>
        <v>32799</v>
      </c>
      <c r="S46" s="10">
        <f>rawdata00!O44</f>
        <v>36160</v>
      </c>
      <c r="T46" s="10">
        <f>rawdata00!P44</f>
        <v>27774</v>
      </c>
      <c r="U46" s="33"/>
      <c r="V46" s="33">
        <f t="shared" si="2"/>
        <v>1</v>
      </c>
      <c r="W46" s="33">
        <f t="shared" si="3"/>
        <v>1</v>
      </c>
    </row>
    <row r="47" spans="1:23">
      <c r="A47" s="77" t="s">
        <v>60</v>
      </c>
      <c r="B47" s="10">
        <f>rawdata00!B45</f>
        <v>4886.6793353776693</v>
      </c>
      <c r="C47" s="10">
        <f>rawdata00!C45</f>
        <v>4803.0618336886992</v>
      </c>
      <c r="D47" s="10">
        <f>rawdata00!D45</f>
        <v>4878.4129942510881</v>
      </c>
      <c r="E47" s="10">
        <f>rawdata00!E45</f>
        <v>4923.5596842426621</v>
      </c>
      <c r="F47" s="10">
        <f>rawdata00!F45</f>
        <v>4945.3690189468734</v>
      </c>
      <c r="G47" s="16">
        <f t="shared" si="0"/>
        <v>2.962843081886454</v>
      </c>
      <c r="H47" s="78"/>
      <c r="I47" s="10">
        <f>rawdata00!G45</f>
        <v>5393.6886451166311</v>
      </c>
      <c r="J47" s="10">
        <f>rawdata00!H45</f>
        <v>5122.1066098081019</v>
      </c>
      <c r="K47" s="10">
        <f>rawdata00!I45</f>
        <v>5337.7316784391051</v>
      </c>
      <c r="L47" s="10">
        <f>rawdata00!J45</f>
        <v>5468.2149243316326</v>
      </c>
      <c r="M47" s="10">
        <f>rawdata00!K45</f>
        <v>5660.4158099980568</v>
      </c>
      <c r="N47" s="16">
        <f t="shared" si="4"/>
        <v>10.509527450271531</v>
      </c>
      <c r="O47" s="8"/>
      <c r="P47" s="10">
        <f>rawdata00!L45</f>
        <v>907222</v>
      </c>
      <c r="Q47" s="10">
        <f>rawdata00!M45</f>
        <v>234500</v>
      </c>
      <c r="R47" s="10">
        <f>rawdata00!N45</f>
        <v>222129</v>
      </c>
      <c r="S47" s="10">
        <f>rawdata00!O45</f>
        <v>229290</v>
      </c>
      <c r="T47" s="10">
        <f>rawdata00!P45</f>
        <v>221303</v>
      </c>
      <c r="U47" s="33"/>
      <c r="V47" s="33">
        <f t="shared" si="2"/>
        <v>1</v>
      </c>
      <c r="W47" s="33">
        <f t="shared" si="3"/>
        <v>1</v>
      </c>
    </row>
    <row r="48" spans="1:23">
      <c r="A48" s="77" t="s">
        <v>61</v>
      </c>
      <c r="B48" s="10">
        <f>rawdata00!B46</f>
        <v>5562.8828690630698</v>
      </c>
      <c r="C48" s="10">
        <f>rawdata00!C46</f>
        <v>5628.1520053506138</v>
      </c>
      <c r="D48" s="10">
        <f>rawdata00!D46</f>
        <v>5570.3588994662459</v>
      </c>
      <c r="E48" s="10">
        <f>rawdata00!E46</f>
        <v>5493.003988048009</v>
      </c>
      <c r="F48" s="10">
        <f>rawdata00!F46</f>
        <v>5571.1212328411957</v>
      </c>
      <c r="G48" s="16">
        <f t="shared" si="0"/>
        <v>-1.0133125838676642</v>
      </c>
      <c r="H48" s="78"/>
      <c r="I48" s="10">
        <f>rawdata00!G46</f>
        <v>6112.557701584662</v>
      </c>
      <c r="J48" s="10">
        <f>rawdata00!H46</f>
        <v>5870.9763592846602</v>
      </c>
      <c r="K48" s="10">
        <f>rawdata00!I46</f>
        <v>6021.7131998912992</v>
      </c>
      <c r="L48" s="10">
        <f>rawdata00!J46</f>
        <v>6147.7044851216469</v>
      </c>
      <c r="M48" s="10">
        <f>rawdata00!K46</f>
        <v>6465.985077884663</v>
      </c>
      <c r="N48" s="16">
        <f t="shared" si="4"/>
        <v>10.134749012556076</v>
      </c>
      <c r="O48" s="8"/>
      <c r="P48" s="10">
        <f>rawdata00!L46</f>
        <v>3963496</v>
      </c>
      <c r="Q48" s="10">
        <f>rawdata00!M46</f>
        <v>1018201</v>
      </c>
      <c r="R48" s="10">
        <f>rawdata00!N46</f>
        <v>964114</v>
      </c>
      <c r="S48" s="10">
        <f>rawdata00!O46</f>
        <v>1151942</v>
      </c>
      <c r="T48" s="10">
        <f>rawdata00!P46</f>
        <v>829239</v>
      </c>
      <c r="U48" s="33"/>
      <c r="V48" s="33">
        <f t="shared" si="2"/>
        <v>0</v>
      </c>
      <c r="W48" s="33">
        <f t="shared" si="3"/>
        <v>1</v>
      </c>
    </row>
    <row r="49" spans="1:31">
      <c r="A49" s="77" t="s">
        <v>62</v>
      </c>
      <c r="B49" s="10">
        <f>rawdata00!B47</f>
        <v>3973.536890349179</v>
      </c>
      <c r="C49" s="10">
        <f>rawdata00!C47</f>
        <v>3919.0000277231015</v>
      </c>
      <c r="D49" s="10">
        <f>rawdata00!D47</f>
        <v>3767.6169745876691</v>
      </c>
      <c r="E49" s="10">
        <f>rawdata00!E47</f>
        <v>3866.3525838824917</v>
      </c>
      <c r="F49" s="10">
        <f>rawdata00!F47</f>
        <v>4331.3610974346784</v>
      </c>
      <c r="G49" s="16">
        <f t="shared" si="0"/>
        <v>10.522099178222113</v>
      </c>
      <c r="H49" s="78"/>
      <c r="I49" s="10">
        <f>rawdata00!G47</f>
        <v>4352.59032929777</v>
      </c>
      <c r="J49" s="10">
        <f>rawdata00!H47</f>
        <v>4216.8154473122449</v>
      </c>
      <c r="K49" s="10">
        <f>rawdata00!I47</f>
        <v>4031.3937849508034</v>
      </c>
      <c r="L49" s="10">
        <f>rawdata00!J47</f>
        <v>4254.3973212112951</v>
      </c>
      <c r="M49" s="10">
        <f>rawdata00!K47</f>
        <v>4912.6670175379022</v>
      </c>
      <c r="N49" s="16">
        <f t="shared" si="4"/>
        <v>16.501826530473036</v>
      </c>
      <c r="O49" s="8"/>
      <c r="P49" s="10">
        <f>rawdata00!L47</f>
        <v>477835</v>
      </c>
      <c r="Q49" s="10">
        <f>rawdata00!M47</f>
        <v>144284</v>
      </c>
      <c r="R49" s="10">
        <f>rawdata00!N47</f>
        <v>113016</v>
      </c>
      <c r="S49" s="10">
        <f>rawdata00!O47</f>
        <v>102733</v>
      </c>
      <c r="T49" s="10">
        <f>rawdata00!P47</f>
        <v>117802</v>
      </c>
      <c r="U49" s="33"/>
      <c r="V49" s="33">
        <f t="shared" si="2"/>
        <v>1</v>
      </c>
      <c r="W49" s="33">
        <f t="shared" si="3"/>
        <v>1</v>
      </c>
      <c r="X49" s="33"/>
      <c r="Y49" s="33"/>
      <c r="Z49" s="33"/>
      <c r="AA49" s="33"/>
      <c r="AB49" s="33"/>
      <c r="AC49" s="33"/>
      <c r="AD49" s="33"/>
      <c r="AE49" s="33"/>
    </row>
    <row r="50" spans="1:31">
      <c r="A50" s="77" t="s">
        <v>63</v>
      </c>
      <c r="B50" s="10">
        <f>rawdata00!B48</f>
        <v>7548.9405663817206</v>
      </c>
      <c r="C50" s="10">
        <f>rawdata00!C48</f>
        <v>7840.1593176697779</v>
      </c>
      <c r="D50" s="10">
        <f>rawdata00!D48</f>
        <v>7393.0139882888743</v>
      </c>
      <c r="E50" s="10">
        <f>rawdata00!E48</f>
        <v>7324.3254111875176</v>
      </c>
      <c r="F50" s="10">
        <f>rawdata00!F48</f>
        <v>7638.284801572675</v>
      </c>
      <c r="G50" s="16">
        <f t="shared" si="0"/>
        <v>-2.5748777278304509</v>
      </c>
      <c r="H50" s="78"/>
      <c r="I50" s="10">
        <f>rawdata00!G48</f>
        <v>7827.492606247215</v>
      </c>
      <c r="J50" s="10">
        <f>rawdata00!H48</f>
        <v>7954.6990666237525</v>
      </c>
      <c r="K50" s="10">
        <f>rawdata00!I48</f>
        <v>7585.4342875731945</v>
      </c>
      <c r="L50" s="10">
        <f>rawdata00!J48</f>
        <v>7601.6005147384085</v>
      </c>
      <c r="M50" s="10">
        <f>rawdata00!K48</f>
        <v>8171.8474833108085</v>
      </c>
      <c r="N50" s="16">
        <f t="shared" si="4"/>
        <v>2.7298130937242506</v>
      </c>
      <c r="O50" s="8"/>
      <c r="P50" s="10">
        <f>rawdata00!L48</f>
        <v>98732</v>
      </c>
      <c r="Q50" s="10">
        <f>rawdata00!M48</f>
        <v>24856</v>
      </c>
      <c r="R50" s="10">
        <f>rawdata00!N48</f>
        <v>24592</v>
      </c>
      <c r="S50" s="10">
        <f>rawdata00!O48</f>
        <v>24867</v>
      </c>
      <c r="T50" s="10">
        <f>rawdata00!P48</f>
        <v>24417</v>
      </c>
      <c r="U50" s="33"/>
      <c r="V50" s="33">
        <f t="shared" si="2"/>
        <v>0</v>
      </c>
      <c r="W50" s="33">
        <f t="shared" si="3"/>
        <v>1</v>
      </c>
      <c r="X50" s="33"/>
      <c r="Y50" s="33"/>
      <c r="Z50" s="33"/>
      <c r="AA50" s="33"/>
      <c r="AB50" s="33"/>
      <c r="AC50" s="33"/>
      <c r="AD50" s="33"/>
      <c r="AE50" s="33"/>
    </row>
    <row r="51" spans="1:31">
      <c r="A51" s="77" t="s">
        <v>64</v>
      </c>
      <c r="B51" s="10">
        <f>rawdata00!B49</f>
        <v>6435.5314899361329</v>
      </c>
      <c r="C51" s="10">
        <f>rawdata00!C49</f>
        <v>7185.4021053347615</v>
      </c>
      <c r="D51" s="10">
        <f>rawdata00!D49</f>
        <v>6009.0413884213767</v>
      </c>
      <c r="E51" s="10">
        <f>rawdata00!E49</f>
        <v>6340.1872690475584</v>
      </c>
      <c r="F51" s="10">
        <f>rawdata00!F49</f>
        <v>6161.6959200570609</v>
      </c>
      <c r="G51" s="16">
        <f t="shared" si="0"/>
        <v>-14.247027101206426</v>
      </c>
      <c r="H51" s="78"/>
      <c r="I51" s="10">
        <f>rawdata00!G49</f>
        <v>6843.7988542646717</v>
      </c>
      <c r="J51" s="10">
        <f>rawdata00!H49</f>
        <v>7425.2436100198966</v>
      </c>
      <c r="K51" s="10">
        <f>rawdata00!I49</f>
        <v>6289.2773766219661</v>
      </c>
      <c r="L51" s="10">
        <f>rawdata00!J49</f>
        <v>6762.196650667287</v>
      </c>
      <c r="M51" s="10">
        <f>rawdata00!K49</f>
        <v>6860.6840884734356</v>
      </c>
      <c r="N51" s="16">
        <f t="shared" si="4"/>
        <v>-7.6032457815205357</v>
      </c>
      <c r="O51" s="8"/>
      <c r="P51" s="10">
        <f>rawdata00!L49</f>
        <v>1124518</v>
      </c>
      <c r="Q51" s="10">
        <f>rawdata00!M49</f>
        <v>294015</v>
      </c>
      <c r="R51" s="10">
        <f>rawdata00!N49</f>
        <v>276285</v>
      </c>
      <c r="S51" s="10">
        <f>rawdata00!O49</f>
        <v>275219</v>
      </c>
      <c r="T51" s="10">
        <f>rawdata00!P49</f>
        <v>278999</v>
      </c>
      <c r="U51" s="33"/>
      <c r="V51" s="33">
        <f t="shared" si="2"/>
        <v>0</v>
      </c>
      <c r="W51" s="33">
        <f t="shared" si="3"/>
        <v>0</v>
      </c>
      <c r="X51" s="33"/>
      <c r="Y51" s="33"/>
      <c r="Z51" s="33"/>
      <c r="AA51" s="33"/>
      <c r="AB51" s="33"/>
      <c r="AC51" s="33"/>
      <c r="AD51" s="33"/>
      <c r="AE51" s="33"/>
    </row>
    <row r="52" spans="1:31">
      <c r="A52" s="77" t="s">
        <v>65</v>
      </c>
      <c r="B52" s="10">
        <f>rawdata00!B50</f>
        <v>5804.8687175828973</v>
      </c>
      <c r="C52" s="10">
        <f>rawdata00!C50</f>
        <v>5789.5168566975635</v>
      </c>
      <c r="D52" s="10">
        <f>rawdata00!D50</f>
        <v>5637.6803222502058</v>
      </c>
      <c r="E52" s="10">
        <f>rawdata00!E50</f>
        <v>6025.7364379165238</v>
      </c>
      <c r="F52" s="10">
        <f>rawdata00!F50</f>
        <v>5777.7513384889944</v>
      </c>
      <c r="G52" s="16">
        <f t="shared" si="0"/>
        <v>-0.20322107180598772</v>
      </c>
      <c r="H52" s="78"/>
      <c r="I52" s="10">
        <f>rawdata00!G50</f>
        <v>6261.4908230830697</v>
      </c>
      <c r="J52" s="10">
        <f>rawdata00!H50</f>
        <v>6035.9476741233775</v>
      </c>
      <c r="K52" s="10">
        <f>rawdata00!I50</f>
        <v>5983.3059913583957</v>
      </c>
      <c r="L52" s="10">
        <f>rawdata00!J50</f>
        <v>6538.7581667239774</v>
      </c>
      <c r="M52" s="10">
        <f>rawdata00!K50</f>
        <v>6516.8680383187348</v>
      </c>
      <c r="N52" s="16">
        <f t="shared" si="4"/>
        <v>7.9676032689465464</v>
      </c>
      <c r="O52" s="8"/>
      <c r="P52" s="10">
        <f>rawdata00!L50</f>
        <v>1003714</v>
      </c>
      <c r="Q52" s="10">
        <f>rawdata00!M50</f>
        <v>256011</v>
      </c>
      <c r="R52" s="10">
        <f>rawdata00!N50</f>
        <v>259674</v>
      </c>
      <c r="S52" s="10">
        <f>rawdata00!O50</f>
        <v>244284</v>
      </c>
      <c r="T52" s="10">
        <f>rawdata00!P50</f>
        <v>243745</v>
      </c>
      <c r="U52" s="33"/>
      <c r="V52" s="33">
        <f t="shared" si="2"/>
        <v>0</v>
      </c>
      <c r="W52" s="33">
        <f t="shared" si="3"/>
        <v>1</v>
      </c>
      <c r="X52" s="33"/>
      <c r="Y52" s="33"/>
      <c r="Z52" s="33"/>
      <c r="AA52" s="33"/>
      <c r="AB52" s="33"/>
      <c r="AC52" s="33"/>
      <c r="AD52" s="33"/>
      <c r="AE52" s="33"/>
    </row>
    <row r="53" spans="1:31">
      <c r="A53" s="14" t="s">
        <v>66</v>
      </c>
      <c r="B53" s="10">
        <f>rawdata00!B51</f>
        <v>6391.4297104288235</v>
      </c>
      <c r="C53" s="10">
        <f>rawdata00!C51</f>
        <v>6337.2877506579562</v>
      </c>
      <c r="D53" s="10">
        <f>rawdata00!D51</f>
        <v>6437.278057643075</v>
      </c>
      <c r="E53" s="10">
        <f>rawdata00!E51</f>
        <v>6461.8661883005861</v>
      </c>
      <c r="F53" s="10">
        <f>rawdata00!F51</f>
        <v>6331.748034553043</v>
      </c>
      <c r="G53" s="16">
        <f t="shared" si="0"/>
        <v>-8.7414621568004669E-2</v>
      </c>
      <c r="H53" s="78"/>
      <c r="I53" s="10">
        <f>rawdata00!G51</f>
        <v>7113.3609639084207</v>
      </c>
      <c r="J53" s="10">
        <f>rawdata00!H51</f>
        <v>6932.2405247618663</v>
      </c>
      <c r="K53" s="10">
        <f>rawdata00!I51</f>
        <v>7091.9013406006552</v>
      </c>
      <c r="L53" s="10">
        <f>rawdata00!J51</f>
        <v>7158.8698601339802</v>
      </c>
      <c r="M53" s="10">
        <f>rawdata00!K51</f>
        <v>7277.9356914074961</v>
      </c>
      <c r="N53" s="16">
        <f t="shared" si="4"/>
        <v>4.9867739789294889</v>
      </c>
      <c r="O53" s="8"/>
      <c r="P53" s="10">
        <f>rawdata00!L51</f>
        <v>290982</v>
      </c>
      <c r="Q53" s="10">
        <f>rawdata00!M51</f>
        <v>74853</v>
      </c>
      <c r="R53" s="10">
        <f>rawdata00!N51</f>
        <v>72654</v>
      </c>
      <c r="S53" s="10">
        <f>rawdata00!O51</f>
        <v>71354</v>
      </c>
      <c r="T53" s="10">
        <f>rawdata00!P51</f>
        <v>72121</v>
      </c>
      <c r="U53" s="33"/>
      <c r="V53" s="33">
        <f t="shared" si="2"/>
        <v>0</v>
      </c>
      <c r="W53" s="33">
        <f t="shared" si="3"/>
        <v>1</v>
      </c>
      <c r="X53" s="33"/>
      <c r="Y53" s="33"/>
      <c r="Z53" s="33"/>
      <c r="AA53" s="33"/>
      <c r="AB53" s="33"/>
      <c r="AC53" s="33"/>
      <c r="AD53" s="33"/>
      <c r="AE53" s="33"/>
    </row>
    <row r="54" spans="1:31">
      <c r="A54" s="77" t="s">
        <v>67</v>
      </c>
      <c r="B54" s="10">
        <f>rawdata00!B52</f>
        <v>7307.5145497141357</v>
      </c>
      <c r="C54" s="10">
        <f>rawdata00!C52</f>
        <v>7434.1040856694635</v>
      </c>
      <c r="D54" s="10">
        <f>rawdata00!D52</f>
        <v>7086.3478736995803</v>
      </c>
      <c r="E54" s="10">
        <f>rawdata00!E52</f>
        <v>7230.2585604472397</v>
      </c>
      <c r="F54" s="10">
        <f>rawdata00!F52</f>
        <v>7480.4791563321023</v>
      </c>
      <c r="G54" s="16">
        <f t="shared" si="0"/>
        <v>0.62381519182701317</v>
      </c>
      <c r="H54" s="78"/>
      <c r="I54" s="10">
        <f>rawdata00!G52</f>
        <v>7697.2131811004774</v>
      </c>
      <c r="J54" s="10">
        <f>rawdata00!H52</f>
        <v>7611.0042516426802</v>
      </c>
      <c r="K54" s="10">
        <f>rawdata00!I52</f>
        <v>7348.3847417411935</v>
      </c>
      <c r="L54" s="10">
        <f>rawdata00!J52</f>
        <v>7608.2886365905233</v>
      </c>
      <c r="M54" s="10">
        <f>rawdata00!K52</f>
        <v>8225.4450752356279</v>
      </c>
      <c r="N54" s="16">
        <f t="shared" si="4"/>
        <v>8.073058472675708</v>
      </c>
      <c r="O54" s="8"/>
      <c r="P54" s="10">
        <f>rawdata00!L52</f>
        <v>877165</v>
      </c>
      <c r="Q54" s="10">
        <f>rawdata00!M52</f>
        <v>219915</v>
      </c>
      <c r="R54" s="10">
        <f>rawdata00!N52</f>
        <v>219160</v>
      </c>
      <c r="S54" s="10">
        <f>rawdata00!O52</f>
        <v>220374</v>
      </c>
      <c r="T54" s="10">
        <f>rawdata00!P52</f>
        <v>217716</v>
      </c>
      <c r="U54" s="33"/>
      <c r="V54" s="33">
        <f t="shared" si="2"/>
        <v>1</v>
      </c>
      <c r="W54" s="33">
        <f t="shared" si="3"/>
        <v>1</v>
      </c>
      <c r="X54" s="33"/>
      <c r="Y54" s="33"/>
      <c r="Z54" s="33"/>
      <c r="AA54" s="33"/>
      <c r="AB54" s="33"/>
      <c r="AC54" s="33"/>
      <c r="AD54" s="33"/>
      <c r="AE54" s="33"/>
    </row>
    <row r="55" spans="1:31" ht="15.75" thickBot="1">
      <c r="A55" s="79" t="s">
        <v>68</v>
      </c>
      <c r="B55" s="10">
        <f>rawdata00!B53</f>
        <v>6811.3143889511657</v>
      </c>
      <c r="C55" s="10">
        <f>rawdata00!C53</f>
        <v>7156.0232220609578</v>
      </c>
      <c r="D55" s="10">
        <f>rawdata00!D53</f>
        <v>6300.887231580301</v>
      </c>
      <c r="E55" s="11">
        <f>rawdata00!E53</f>
        <v>6747.3729543496984</v>
      </c>
      <c r="F55" s="11">
        <f>rawdata00!F53</f>
        <v>7054.0947685565598</v>
      </c>
      <c r="G55" s="17">
        <f t="shared" si="0"/>
        <v>-1.4243728722143847</v>
      </c>
      <c r="H55" s="80"/>
      <c r="I55" s="11">
        <f>rawdata00!G53</f>
        <v>7438.481547185007</v>
      </c>
      <c r="J55" s="11">
        <f>rawdata00!H53</f>
        <v>7697.0887048578506</v>
      </c>
      <c r="K55" s="11">
        <f>rawdata00!I53</f>
        <v>6836.0978955038363</v>
      </c>
      <c r="L55" s="11">
        <f>rawdata00!J53</f>
        <v>7401.8087855297154</v>
      </c>
      <c r="M55" s="11">
        <f>rawdata00!K53</f>
        <v>7842.371952889619</v>
      </c>
      <c r="N55" s="17">
        <f t="shared" si="4"/>
        <v>1.8875090778163437</v>
      </c>
      <c r="O55" s="12"/>
      <c r="P55" s="11">
        <f>rawdata00!L53</f>
        <v>91883</v>
      </c>
      <c r="Q55" s="11">
        <f>rawdata00!M53</f>
        <v>23426</v>
      </c>
      <c r="R55" s="11">
        <f>rawdata00!N53</f>
        <v>23331</v>
      </c>
      <c r="S55" s="11">
        <f>rawdata00!O53</f>
        <v>23220</v>
      </c>
      <c r="T55" s="11">
        <f>rawdata00!P53</f>
        <v>21906</v>
      </c>
      <c r="U55" s="81"/>
      <c r="V55" s="33">
        <f t="shared" si="2"/>
        <v>0</v>
      </c>
      <c r="W55" s="33">
        <f t="shared" si="3"/>
        <v>1</v>
      </c>
      <c r="X55" s="81"/>
      <c r="Y55" s="81"/>
      <c r="Z55" s="81"/>
      <c r="AA55" s="81"/>
      <c r="AB55" s="81"/>
      <c r="AC55" s="81"/>
      <c r="AD55" s="81"/>
      <c r="AE55" s="81"/>
    </row>
    <row r="56" spans="1:31" ht="30" customHeight="1" thickTop="1">
      <c r="A56" s="63" t="s">
        <v>69</v>
      </c>
      <c r="B56" s="64"/>
      <c r="C56" s="64"/>
      <c r="D56" s="64"/>
      <c r="E56" s="21"/>
      <c r="F56" s="21"/>
      <c r="G56" s="21">
        <f>+V4</f>
        <v>25</v>
      </c>
      <c r="H56" s="21"/>
      <c r="I56" s="21"/>
      <c r="J56" s="21"/>
      <c r="K56" s="21"/>
      <c r="L56" s="21"/>
      <c r="M56" s="21"/>
      <c r="N56" s="21">
        <f>+W4</f>
        <v>40</v>
      </c>
      <c r="O56" s="81"/>
      <c r="P56" s="81"/>
      <c r="Q56" s="81"/>
      <c r="R56" s="81"/>
      <c r="S56" s="81"/>
      <c r="T56" s="81"/>
      <c r="U56" s="81"/>
      <c r="V56" s="81"/>
      <c r="W56" s="81"/>
      <c r="X56" s="81"/>
      <c r="Y56" s="81"/>
      <c r="Z56" s="81"/>
      <c r="AA56" s="81"/>
      <c r="AB56" s="81"/>
      <c r="AC56" s="81"/>
      <c r="AD56" s="81"/>
      <c r="AE56" s="81"/>
    </row>
    <row r="57" spans="1:31">
      <c r="A57" s="25" t="s">
        <v>142</v>
      </c>
      <c r="B57" s="82"/>
      <c r="C57" s="82"/>
      <c r="D57" s="82"/>
      <c r="E57" s="18"/>
      <c r="F57" s="83"/>
      <c r="G57" s="18">
        <f>MEDIAN(G$5:G$55)</f>
        <v>0.40436704790873312</v>
      </c>
      <c r="H57" s="83"/>
      <c r="I57" s="83"/>
      <c r="J57" s="18"/>
      <c r="K57" s="83"/>
      <c r="L57" s="83"/>
      <c r="M57" s="83"/>
      <c r="N57" s="18">
        <f>MEDIAN(N$5:N$55)</f>
        <v>8.073058472675708</v>
      </c>
      <c r="O57" s="33"/>
      <c r="P57" s="33"/>
      <c r="Q57" s="33"/>
      <c r="R57" s="33"/>
      <c r="S57" s="33"/>
      <c r="T57" s="33"/>
      <c r="U57" s="33"/>
      <c r="V57" s="33"/>
      <c r="W57" s="33"/>
      <c r="X57" s="33"/>
      <c r="Y57" s="33"/>
      <c r="Z57" s="33"/>
      <c r="AA57" s="33"/>
      <c r="AB57" s="33"/>
      <c r="AC57" s="33"/>
      <c r="AD57" s="33"/>
      <c r="AE57" s="33"/>
    </row>
    <row r="58" spans="1:31">
      <c r="A58" s="25" t="s">
        <v>143</v>
      </c>
      <c r="B58" s="82"/>
      <c r="C58" s="82"/>
      <c r="D58" s="82"/>
      <c r="E58" s="18"/>
      <c r="F58" s="83"/>
      <c r="G58" s="18">
        <f>AVERAGE(G$5:G$55)</f>
        <v>0.97515971109487332</v>
      </c>
      <c r="H58" s="83"/>
      <c r="I58" s="83"/>
      <c r="J58" s="18"/>
      <c r="K58" s="83"/>
      <c r="L58" s="83"/>
      <c r="M58" s="83"/>
      <c r="N58" s="18">
        <f>AVERAGE(N$5:N$55)</f>
        <v>8.5522622549946909</v>
      </c>
      <c r="O58" s="33"/>
      <c r="P58" s="33"/>
      <c r="Q58" s="33"/>
      <c r="R58" s="33"/>
      <c r="S58" s="33"/>
      <c r="T58" s="33"/>
      <c r="U58" s="33"/>
      <c r="V58" s="33"/>
      <c r="W58" s="33"/>
      <c r="X58" s="33"/>
      <c r="Y58" s="33"/>
      <c r="Z58" s="33"/>
      <c r="AA58" s="33"/>
      <c r="AB58" s="33"/>
      <c r="AC58" s="33"/>
      <c r="AD58" s="33"/>
      <c r="AE58" s="33"/>
    </row>
    <row r="59" spans="1:31" ht="15.75" thickBot="1">
      <c r="A59" s="26" t="s">
        <v>144</v>
      </c>
      <c r="B59" s="76"/>
      <c r="C59" s="76"/>
      <c r="D59" s="76"/>
      <c r="E59" s="19"/>
      <c r="F59" s="84"/>
      <c r="G59" s="19">
        <f>SUMPRODUCT(G5:G55, P5:P55)/SUM(P5:P55)</f>
        <v>-1.7925784343521243</v>
      </c>
      <c r="H59" s="84"/>
      <c r="I59" s="84"/>
      <c r="J59" s="19"/>
      <c r="K59" s="84"/>
      <c r="L59" s="84"/>
      <c r="M59" s="84"/>
      <c r="N59" s="19">
        <f>SUMPRODUCT(N5:N55, P5:P55)/SUM(P5:P55)</f>
        <v>6.7145004853573136</v>
      </c>
      <c r="O59" s="33"/>
      <c r="P59" s="33"/>
      <c r="Q59" s="33"/>
      <c r="R59" s="33"/>
      <c r="S59" s="33"/>
      <c r="T59" s="33"/>
      <c r="U59" s="33"/>
      <c r="V59" s="33"/>
      <c r="W59" s="33"/>
      <c r="X59" s="33"/>
      <c r="Y59" s="33"/>
      <c r="Z59" s="33"/>
      <c r="AA59" s="33"/>
      <c r="AB59" s="33"/>
      <c r="AC59" s="33"/>
      <c r="AD59" s="33"/>
      <c r="AE59" s="33"/>
    </row>
    <row r="60" spans="1:31">
      <c r="A60" s="13" t="s">
        <v>73</v>
      </c>
      <c r="B60" s="82"/>
      <c r="C60" s="82"/>
      <c r="D60" s="82"/>
      <c r="E60" s="86"/>
      <c r="F60" s="86"/>
      <c r="G60" s="86"/>
      <c r="H60" s="86"/>
      <c r="I60" s="86"/>
      <c r="J60" s="86"/>
      <c r="K60" s="86"/>
      <c r="L60" s="86"/>
      <c r="M60" s="86"/>
      <c r="N60" s="33"/>
      <c r="O60" s="33"/>
      <c r="P60" s="33"/>
      <c r="Q60" s="33"/>
      <c r="R60" s="33"/>
      <c r="S60" s="33"/>
      <c r="T60" s="33"/>
      <c r="U60" s="33"/>
      <c r="V60" s="33"/>
      <c r="W60" s="33"/>
      <c r="X60" s="33"/>
      <c r="Y60" s="33"/>
      <c r="Z60" s="33"/>
      <c r="AA60" s="33"/>
      <c r="AB60" s="33"/>
      <c r="AC60" s="33"/>
      <c r="AD60" s="33"/>
      <c r="AE60" s="33"/>
    </row>
    <row r="61" spans="1:31">
      <c r="A61" s="13" t="s">
        <v>74</v>
      </c>
      <c r="B61" s="82"/>
      <c r="C61" s="82"/>
      <c r="D61" s="82"/>
      <c r="E61" s="86"/>
      <c r="F61" s="86"/>
      <c r="G61" s="86"/>
      <c r="H61" s="86"/>
      <c r="I61" s="86"/>
      <c r="J61" s="86"/>
      <c r="K61" s="86"/>
      <c r="L61" s="86"/>
      <c r="M61" s="86"/>
      <c r="N61" s="33"/>
      <c r="O61" s="33"/>
      <c r="P61" s="33"/>
      <c r="Q61" s="33"/>
      <c r="R61" s="33"/>
      <c r="S61" s="33"/>
      <c r="T61" s="33"/>
      <c r="U61" s="33"/>
      <c r="V61" s="33"/>
      <c r="W61" s="33"/>
      <c r="X61" s="33"/>
      <c r="Y61" s="33"/>
      <c r="Z61" s="33"/>
      <c r="AA61" s="33"/>
      <c r="AB61" s="33"/>
      <c r="AC61" s="33"/>
      <c r="AD61" s="33"/>
      <c r="AE61" s="33"/>
    </row>
    <row r="62" spans="1:31">
      <c r="A62" s="53" t="s">
        <v>145</v>
      </c>
      <c r="B62" s="62"/>
      <c r="C62" s="62"/>
      <c r="D62" s="62"/>
      <c r="E62" s="62"/>
      <c r="F62" s="62"/>
      <c r="G62" s="62"/>
      <c r="H62" s="62"/>
      <c r="I62" s="62"/>
      <c r="J62" s="62"/>
      <c r="K62" s="62"/>
      <c r="L62" s="62"/>
      <c r="M62" s="62"/>
      <c r="N62" s="33"/>
      <c r="O62" s="33"/>
      <c r="P62" s="33"/>
      <c r="Q62" s="33"/>
      <c r="R62" s="33"/>
      <c r="S62" s="33"/>
      <c r="T62" s="33"/>
      <c r="U62" s="33"/>
      <c r="V62" s="33"/>
      <c r="W62" s="33"/>
      <c r="X62" s="33"/>
      <c r="Y62" s="33"/>
      <c r="Z62" s="33"/>
      <c r="AA62" s="33"/>
      <c r="AB62" s="33"/>
      <c r="AC62" s="33"/>
      <c r="AD62" s="33"/>
      <c r="AE62" s="33"/>
    </row>
    <row r="63" spans="1:31">
      <c r="A63" s="62"/>
      <c r="B63" s="62"/>
      <c r="C63" s="62"/>
      <c r="D63" s="62"/>
      <c r="E63" s="62"/>
      <c r="F63" s="62"/>
      <c r="G63" s="62"/>
      <c r="H63" s="62"/>
      <c r="I63" s="62"/>
      <c r="J63" s="62"/>
      <c r="K63" s="62"/>
      <c r="L63" s="62"/>
      <c r="M63" s="62"/>
      <c r="N63" s="33"/>
      <c r="O63" s="33"/>
      <c r="P63" s="33"/>
      <c r="Q63" s="33"/>
      <c r="R63" s="33"/>
      <c r="S63" s="33"/>
      <c r="T63" s="33"/>
      <c r="U63" s="33"/>
      <c r="V63" s="33"/>
      <c r="W63" s="33"/>
      <c r="X63" s="33"/>
      <c r="Y63" s="33"/>
      <c r="Z63" s="33"/>
      <c r="AA63" s="33"/>
      <c r="AB63" s="33"/>
      <c r="AC63" s="33"/>
      <c r="AD63" s="33"/>
      <c r="AE63" s="33"/>
    </row>
    <row r="64" spans="1:31" ht="30" customHeight="1">
      <c r="A64" s="53" t="s">
        <v>146</v>
      </c>
      <c r="B64" s="54"/>
      <c r="C64" s="54"/>
      <c r="D64" s="54"/>
      <c r="E64" s="54"/>
      <c r="F64" s="54"/>
      <c r="G64" s="54"/>
      <c r="H64" s="54"/>
      <c r="I64" s="54"/>
      <c r="J64" s="54"/>
      <c r="K64" s="54"/>
      <c r="L64" s="54"/>
      <c r="M64" s="54"/>
      <c r="N64" s="33"/>
      <c r="O64" s="33"/>
      <c r="P64" s="33"/>
      <c r="Q64" s="33"/>
      <c r="R64" s="33"/>
      <c r="S64" s="33"/>
      <c r="T64" s="33"/>
      <c r="U64" s="33"/>
      <c r="V64" s="33"/>
      <c r="W64" s="33"/>
      <c r="X64" s="33"/>
      <c r="Y64" s="33"/>
      <c r="Z64" s="33"/>
      <c r="AA64" s="33"/>
      <c r="AB64" s="33"/>
      <c r="AC64" s="33"/>
      <c r="AD64" s="33"/>
      <c r="AE64" s="33"/>
    </row>
    <row r="65" spans="1:13" ht="17.25">
      <c r="A65" s="7" t="s">
        <v>77</v>
      </c>
      <c r="B65" s="82"/>
      <c r="C65" s="82"/>
      <c r="D65" s="82"/>
      <c r="E65" s="86"/>
      <c r="F65" s="86"/>
      <c r="G65" s="86"/>
      <c r="H65" s="86"/>
      <c r="I65" s="86"/>
      <c r="J65" s="86"/>
      <c r="K65" s="86"/>
      <c r="L65" s="86"/>
      <c r="M65" s="86"/>
    </row>
    <row r="66" spans="1:13" ht="117.95" customHeight="1">
      <c r="A66" s="56" t="s">
        <v>147</v>
      </c>
      <c r="B66" s="56"/>
      <c r="C66" s="56"/>
      <c r="D66" s="56"/>
      <c r="E66" s="56"/>
      <c r="F66" s="56"/>
      <c r="G66" s="56"/>
      <c r="H66" s="56"/>
      <c r="I66" s="56"/>
      <c r="J66" s="56"/>
      <c r="K66" s="56"/>
      <c r="L66" s="56"/>
      <c r="M66" s="56"/>
    </row>
    <row r="67" spans="1:13" ht="30" customHeight="1">
      <c r="A67" s="57" t="s">
        <v>79</v>
      </c>
      <c r="B67" s="58"/>
      <c r="C67" s="58"/>
      <c r="D67" s="58"/>
      <c r="E67" s="58"/>
      <c r="F67" s="58"/>
      <c r="G67" s="58"/>
      <c r="H67" s="58"/>
      <c r="I67" s="58"/>
      <c r="J67" s="58"/>
      <c r="K67" s="58"/>
      <c r="L67" s="58"/>
      <c r="M67" s="58"/>
    </row>
  </sheetData>
  <mergeCells count="10">
    <mergeCell ref="A62:M63"/>
    <mergeCell ref="A64:M64"/>
    <mergeCell ref="A66:M66"/>
    <mergeCell ref="A67:M67"/>
    <mergeCell ref="A1:Q1"/>
    <mergeCell ref="A2:A3"/>
    <mergeCell ref="B2:G2"/>
    <mergeCell ref="I2:N2"/>
    <mergeCell ref="P2:Q2"/>
    <mergeCell ref="A56:D5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xr3:uid="{65FA3815-DCC1-5481-872F-D2879ED395ED}"/>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66"/>
  <sheetViews>
    <sheetView workbookViewId="0" xr3:uid="{FF0BDA26-1AD6-5648-BD9A-E01AA4DDCA7C}">
      <selection activeCell="A66" sqref="A66:Q66"/>
    </sheetView>
  </sheetViews>
  <sheetFormatPr defaultRowHeight="15"/>
  <cols>
    <col min="1" max="1" width="23.42578125" style="1" customWidth="1"/>
    <col min="2" max="2" width="11.7109375" style="1" customWidth="1"/>
    <col min="3" max="5" width="10.28515625" style="1" customWidth="1"/>
    <col min="6" max="6" width="11.7109375" style="1" customWidth="1"/>
    <col min="7" max="7" width="12.28515625" style="2" customWidth="1"/>
    <col min="8" max="8" width="1.7109375" style="2" customWidth="1"/>
    <col min="9" max="9" width="11.7109375" style="2" customWidth="1"/>
    <col min="10" max="12" width="11.140625" style="2" customWidth="1"/>
    <col min="13" max="14" width="11.7109375" style="2" customWidth="1"/>
    <col min="15" max="15" width="1.7109375" style="2" customWidth="1"/>
    <col min="16" max="17" width="11.7109375" style="2" customWidth="1"/>
    <col min="18" max="18" width="10.28515625" style="1" customWidth="1"/>
    <col min="19" max="19" width="10" style="1" customWidth="1"/>
    <col min="20" max="20" width="10.5703125" style="1" customWidth="1"/>
    <col min="21" max="16384" width="9.140625" style="1"/>
  </cols>
  <sheetData>
    <row r="1" spans="1:20" ht="22.5" customHeight="1">
      <c r="A1" s="60" t="s">
        <v>303</v>
      </c>
      <c r="B1" s="60"/>
      <c r="C1" s="60"/>
      <c r="D1" s="60"/>
      <c r="E1" s="60"/>
      <c r="F1" s="60"/>
      <c r="G1" s="60"/>
      <c r="H1" s="60"/>
      <c r="I1" s="60"/>
      <c r="J1" s="60"/>
      <c r="K1" s="60"/>
      <c r="L1" s="60"/>
      <c r="M1" s="60"/>
      <c r="N1" s="60"/>
      <c r="O1" s="60"/>
      <c r="P1" s="61"/>
      <c r="Q1" s="61"/>
      <c r="R1" s="33"/>
      <c r="S1" s="33"/>
      <c r="T1" s="33"/>
    </row>
    <row r="2" spans="1:20" ht="12.95" customHeight="1" thickBot="1">
      <c r="A2" s="55" t="s">
        <v>1</v>
      </c>
      <c r="B2" s="59" t="s">
        <v>2</v>
      </c>
      <c r="C2" s="59"/>
      <c r="D2" s="59"/>
      <c r="E2" s="59"/>
      <c r="F2" s="59"/>
      <c r="G2" s="59"/>
      <c r="H2" s="74"/>
      <c r="I2" s="59" t="s">
        <v>3</v>
      </c>
      <c r="J2" s="59"/>
      <c r="K2" s="59"/>
      <c r="L2" s="59"/>
      <c r="M2" s="59"/>
      <c r="N2" s="59"/>
      <c r="O2" s="74"/>
      <c r="P2" s="59" t="s">
        <v>4</v>
      </c>
      <c r="Q2" s="59"/>
      <c r="R2" s="59"/>
      <c r="S2" s="59"/>
      <c r="T2" s="59"/>
    </row>
    <row r="3" spans="1:20" ht="90" customHeight="1" thickBot="1">
      <c r="A3" s="75"/>
      <c r="B3" s="24" t="s">
        <v>5</v>
      </c>
      <c r="C3" s="24" t="s">
        <v>6</v>
      </c>
      <c r="D3" s="24" t="s">
        <v>7</v>
      </c>
      <c r="E3" s="24" t="s">
        <v>8</v>
      </c>
      <c r="F3" s="24" t="s">
        <v>9</v>
      </c>
      <c r="G3" s="24" t="s">
        <v>10</v>
      </c>
      <c r="H3" s="76"/>
      <c r="I3" s="24" t="s">
        <v>5</v>
      </c>
      <c r="J3" s="24" t="s">
        <v>6</v>
      </c>
      <c r="K3" s="24" t="s">
        <v>7</v>
      </c>
      <c r="L3" s="24" t="s">
        <v>8</v>
      </c>
      <c r="M3" s="24" t="s">
        <v>9</v>
      </c>
      <c r="N3" s="24" t="s">
        <v>10</v>
      </c>
      <c r="O3" s="76"/>
      <c r="P3" s="28" t="s">
        <v>5</v>
      </c>
      <c r="Q3" s="20" t="s">
        <v>11</v>
      </c>
      <c r="R3" s="20" t="s">
        <v>12</v>
      </c>
      <c r="S3" s="20" t="s">
        <v>13</v>
      </c>
      <c r="T3" s="20" t="s">
        <v>14</v>
      </c>
    </row>
    <row r="4" spans="1:20" ht="17.25">
      <c r="A4" s="3" t="s">
        <v>15</v>
      </c>
      <c r="B4" s="4">
        <f>+'Table 30(07)'!B4*211.702/204.138</f>
        <v>8968.1070993136946</v>
      </c>
      <c r="C4" s="4">
        <f>+'Table 30(07)'!C4*211.702/204.138</f>
        <v>10121.56500818421</v>
      </c>
      <c r="D4" s="4">
        <f>+'Table 30(07)'!D4*211.702/204.138</f>
        <v>8452.2548811318757</v>
      </c>
      <c r="E4" s="4">
        <f>+'Table 30(07)'!E4*211.702/204.138</f>
        <v>8171.4185740396379</v>
      </c>
      <c r="F4" s="4">
        <f>+'Table 30(07)'!F4*211.702/204.138</f>
        <v>9124.5062684476597</v>
      </c>
      <c r="G4" s="15">
        <f t="shared" ref="G4:G55" si="0">(F4-C4)/C4*100</f>
        <v>-9.8508357050548767</v>
      </c>
      <c r="H4" s="5"/>
      <c r="I4" s="4">
        <f>+'Table 30(07)'!I4*211.702/204.138</f>
        <v>9853.0157937338026</v>
      </c>
      <c r="J4" s="4">
        <f>+'Table 30(07)'!J4*211.702/204.138</f>
        <v>10524.856603624434</v>
      </c>
      <c r="K4" s="4">
        <f>+'Table 30(07)'!K4*211.702/204.138</f>
        <v>9130.8041334902973</v>
      </c>
      <c r="L4" s="4">
        <f>+'Table 30(07)'!L4*211.702/204.138</f>
        <v>9132.9856435475504</v>
      </c>
      <c r="M4" s="4">
        <f>+'Table 30(07)'!M4*211.702/204.138</f>
        <v>10621.422043415912</v>
      </c>
      <c r="N4" s="15">
        <f t="shared" ref="N4:N12" si="1">(M4-J4)/J4*100</f>
        <v>0.91749886414817761</v>
      </c>
      <c r="O4" s="6"/>
      <c r="P4" s="29">
        <f>rawdata07!L2</f>
        <v>48096498</v>
      </c>
      <c r="Q4" s="29">
        <f>rawdata07!M2</f>
        <v>12044938</v>
      </c>
      <c r="R4" s="29">
        <f>rawdata07!N2</f>
        <v>12005952</v>
      </c>
      <c r="S4" s="29">
        <f>rawdata07!O2</f>
        <v>12024859</v>
      </c>
      <c r="T4" s="29">
        <f>rawdata07!P2</f>
        <v>12020749</v>
      </c>
    </row>
    <row r="5" spans="1:20">
      <c r="A5" s="77" t="s">
        <v>16</v>
      </c>
      <c r="B5" s="10">
        <f>+'Table 30(07)'!B5*211.702/204.138</f>
        <v>7749.868927536153</v>
      </c>
      <c r="C5" s="10">
        <f>+'Table 30(07)'!C5*211.702/204.138</f>
        <v>8245.834076169087</v>
      </c>
      <c r="D5" s="10">
        <f>+'Table 30(07)'!D5*211.702/204.138</f>
        <v>7678.5563981704463</v>
      </c>
      <c r="E5" s="10">
        <f>+'Table 30(07)'!E5*211.702/204.138</f>
        <v>7445.8051187575029</v>
      </c>
      <c r="F5" s="10">
        <f>+'Table 30(07)'!F5*211.702/204.138</f>
        <v>7666.1750354143005</v>
      </c>
      <c r="G5" s="16">
        <f t="shared" si="0"/>
        <v>-7.0297199216029931</v>
      </c>
      <c r="H5" s="78"/>
      <c r="I5" s="10">
        <f>+'Table 30(07)'!I5*211.702/204.138</f>
        <v>8705.6907042490566</v>
      </c>
      <c r="J5" s="10">
        <f>+'Table 30(07)'!J5*211.702/204.138</f>
        <v>8805.5633543343483</v>
      </c>
      <c r="K5" s="10">
        <f>+'Table 30(07)'!K5*211.702/204.138</f>
        <v>8471.5852337749566</v>
      </c>
      <c r="L5" s="10">
        <f>+'Table 30(07)'!L5*211.702/204.138</f>
        <v>8594.6312179898778</v>
      </c>
      <c r="M5" s="10">
        <f>+'Table 30(07)'!M5*211.702/204.138</f>
        <v>9039.4252683804134</v>
      </c>
      <c r="N5" s="16">
        <f t="shared" si="1"/>
        <v>2.6558427284604296</v>
      </c>
      <c r="O5" s="8"/>
      <c r="P5" s="10">
        <f>rawdata07!L3</f>
        <v>743273</v>
      </c>
      <c r="Q5" s="10">
        <f>rawdata07!M3</f>
        <v>186532</v>
      </c>
      <c r="R5" s="10">
        <f>rawdata07!N3</f>
        <v>188508</v>
      </c>
      <c r="S5" s="10">
        <f>rawdata07!O3</f>
        <v>218957</v>
      </c>
      <c r="T5" s="10">
        <f>rawdata07!P3</f>
        <v>149276</v>
      </c>
    </row>
    <row r="6" spans="1:20">
      <c r="A6" s="77" t="s">
        <v>17</v>
      </c>
      <c r="B6" s="10">
        <f>+'Table 30(07)'!B6*211.702/204.138</f>
        <v>11422.947059036145</v>
      </c>
      <c r="C6" s="10">
        <f>+'Table 30(07)'!C6*211.702/204.138</f>
        <v>10257.366970120287</v>
      </c>
      <c r="D6" s="10">
        <f>+'Table 30(07)'!D6*211.702/204.138</f>
        <v>9967.0900355988051</v>
      </c>
      <c r="E6" s="10">
        <f>+'Table 30(07)'!E6*211.702/204.138</f>
        <v>9967.0900355988051</v>
      </c>
      <c r="F6" s="10">
        <f>+'Table 30(07)'!F6*211.702/204.138</f>
        <v>15154.693507955319</v>
      </c>
      <c r="G6" s="16">
        <f t="shared" si="0"/>
        <v>47.744480158513831</v>
      </c>
      <c r="H6" s="78"/>
      <c r="I6" s="10">
        <f>+'Table 30(07)'!I6*211.702/204.138</f>
        <v>12756.430264724666</v>
      </c>
      <c r="J6" s="10">
        <f>+'Table 30(07)'!J6*211.702/204.138</f>
        <v>11306.092522294184</v>
      </c>
      <c r="K6" s="10">
        <f>+'Table 30(07)'!K6*211.702/204.138</f>
        <v>10940.044351308254</v>
      </c>
      <c r="L6" s="10">
        <f>+'Table 30(07)'!L6*211.702/204.138</f>
        <v>10940.044351308254</v>
      </c>
      <c r="M6" s="10">
        <f>+'Table 30(07)'!M6*211.702/204.138</f>
        <v>17402.587772933635</v>
      </c>
      <c r="N6" s="16">
        <f t="shared" si="1"/>
        <v>53.922212635514285</v>
      </c>
      <c r="O6" s="8"/>
      <c r="P6" s="10">
        <f>rawdata07!L4</f>
        <v>132197</v>
      </c>
      <c r="Q6" s="10">
        <f>rawdata07!M4</f>
        <v>81385</v>
      </c>
      <c r="R6" s="10">
        <f>rawdata07!N4</f>
        <v>18266</v>
      </c>
      <c r="S6" s="10">
        <f>rawdata07!O4</f>
        <v>18266</v>
      </c>
      <c r="T6" s="10">
        <f>rawdata07!P4</f>
        <v>32546</v>
      </c>
    </row>
    <row r="7" spans="1:20">
      <c r="A7" s="77" t="s">
        <v>18</v>
      </c>
      <c r="B7" s="10">
        <f>+'Table 30(07)'!B7*211.702/204.138</f>
        <v>6532.0272125201145</v>
      </c>
      <c r="C7" s="10">
        <f>+'Table 30(07)'!C7*211.702/204.138</f>
        <v>6438.142215020307</v>
      </c>
      <c r="D7" s="10">
        <f>+'Table 30(07)'!D7*211.702/204.138</f>
        <v>6401.3183774584413</v>
      </c>
      <c r="E7" s="10">
        <f>+'Table 30(07)'!E7*211.702/204.138</f>
        <v>6510.8532388563426</v>
      </c>
      <c r="F7" s="10">
        <f>+'Table 30(07)'!F7*211.702/204.138</f>
        <v>6791.4460411684249</v>
      </c>
      <c r="G7" s="16">
        <f t="shared" si="0"/>
        <v>5.4876673168830195</v>
      </c>
      <c r="H7" s="78"/>
      <c r="I7" s="10">
        <f>+'Table 30(07)'!I7*211.702/204.138</f>
        <v>7390.0573648461941</v>
      </c>
      <c r="J7" s="10">
        <f>+'Table 30(07)'!J7*211.702/204.138</f>
        <v>6851.5185894652159</v>
      </c>
      <c r="K7" s="10">
        <f>+'Table 30(07)'!K7*211.702/204.138</f>
        <v>7014.7354837573121</v>
      </c>
      <c r="L7" s="10">
        <f>+'Table 30(07)'!L7*211.702/204.138</f>
        <v>7461.3244220962424</v>
      </c>
      <c r="M7" s="10">
        <f>+'Table 30(07)'!M7*211.702/204.138</f>
        <v>8278.4224815282341</v>
      </c>
      <c r="N7" s="16">
        <f t="shared" si="1"/>
        <v>20.82609677593231</v>
      </c>
      <c r="O7" s="8"/>
      <c r="P7" s="10">
        <f>rawdata07!L5</f>
        <v>967063</v>
      </c>
      <c r="Q7" s="10">
        <f>rawdata07!M5</f>
        <v>244735</v>
      </c>
      <c r="R7" s="10">
        <f>rawdata07!N5</f>
        <v>243907</v>
      </c>
      <c r="S7" s="10">
        <f>rawdata07!O5</f>
        <v>246812</v>
      </c>
      <c r="T7" s="10">
        <f>rawdata07!P5</f>
        <v>231609</v>
      </c>
    </row>
    <row r="8" spans="1:20">
      <c r="A8" s="77" t="s">
        <v>19</v>
      </c>
      <c r="B8" s="10">
        <f>+'Table 30(07)'!B8*211.702/204.138</f>
        <v>7436.1817113518955</v>
      </c>
      <c r="C8" s="10">
        <f>+'Table 30(07)'!C8*211.702/204.138</f>
        <v>7411.2361961774159</v>
      </c>
      <c r="D8" s="10">
        <f>+'Table 30(07)'!D8*211.702/204.138</f>
        <v>7798.8919174612665</v>
      </c>
      <c r="E8" s="10">
        <f>+'Table 30(07)'!E8*211.702/204.138</f>
        <v>7047.7150283366582</v>
      </c>
      <c r="F8" s="10">
        <f>+'Table 30(07)'!F8*211.702/204.138</f>
        <v>7432.9440071883955</v>
      </c>
      <c r="G8" s="16">
        <f t="shared" si="0"/>
        <v>0.29290405050342538</v>
      </c>
      <c r="H8" s="78"/>
      <c r="I8" s="10">
        <f>+'Table 30(07)'!I8*211.702/204.138</f>
        <v>8437.0006666649733</v>
      </c>
      <c r="J8" s="10">
        <f>+'Table 30(07)'!J8*211.702/204.138</f>
        <v>8089.4314999602084</v>
      </c>
      <c r="K8" s="10">
        <f>+'Table 30(07)'!K8*211.702/204.138</f>
        <v>8661.6020290107372</v>
      </c>
      <c r="L8" s="10">
        <f>+'Table 30(07)'!L8*211.702/204.138</f>
        <v>8128.4479028882843</v>
      </c>
      <c r="M8" s="10">
        <f>+'Table 30(07)'!M8*211.702/204.138</f>
        <v>8857.2078315556373</v>
      </c>
      <c r="N8" s="16">
        <f t="shared" si="1"/>
        <v>9.4911036900331709</v>
      </c>
      <c r="O8" s="8"/>
      <c r="P8" s="10">
        <f>rawdata07!L6</f>
        <v>473386</v>
      </c>
      <c r="Q8" s="10">
        <f>rawdata07!M6</f>
        <v>128868</v>
      </c>
      <c r="R8" s="10">
        <f>rawdata07!N6</f>
        <v>121828</v>
      </c>
      <c r="S8" s="10">
        <f>rawdata07!O6</f>
        <v>104490</v>
      </c>
      <c r="T8" s="10">
        <f>rawdata07!P6</f>
        <v>118200</v>
      </c>
    </row>
    <row r="9" spans="1:20">
      <c r="A9" s="77" t="s">
        <v>20</v>
      </c>
      <c r="B9" s="10">
        <f>+'Table 30(07)'!B9*211.702/204.138</f>
        <v>8025.6007719498402</v>
      </c>
      <c r="C9" s="10">
        <f>+'Table 30(07)'!C9*211.702/204.138</f>
        <v>8041.1898785769745</v>
      </c>
      <c r="D9" s="10">
        <f>+'Table 30(07)'!D9*211.702/204.138</f>
        <v>7760.0468220281964</v>
      </c>
      <c r="E9" s="10">
        <f>+'Table 30(07)'!E9*211.702/204.138</f>
        <v>7876.5641653283219</v>
      </c>
      <c r="F9" s="10">
        <f>+'Table 30(07)'!F9*211.702/204.138</f>
        <v>8426.1527879427758</v>
      </c>
      <c r="G9" s="16">
        <f t="shared" si="0"/>
        <v>4.7873873789674404</v>
      </c>
      <c r="H9" s="78"/>
      <c r="I9" s="10">
        <f>+'Table 30(07)'!I9*211.702/204.138</f>
        <v>8963.1684230269984</v>
      </c>
      <c r="J9" s="10">
        <f>+'Table 30(07)'!J9*211.702/204.138</f>
        <v>8496.3967089163107</v>
      </c>
      <c r="K9" s="10">
        <f>+'Table 30(07)'!K9*211.702/204.138</f>
        <v>8540.5856053860989</v>
      </c>
      <c r="L9" s="10">
        <f>+'Table 30(07)'!L9*211.702/204.138</f>
        <v>8965.3111247237139</v>
      </c>
      <c r="M9" s="10">
        <f>+'Table 30(07)'!M9*211.702/204.138</f>
        <v>9857.0753925772678</v>
      </c>
      <c r="N9" s="16">
        <f t="shared" si="1"/>
        <v>16.014773441934864</v>
      </c>
      <c r="O9" s="8"/>
      <c r="P9" s="10">
        <f>rawdata07!L7</f>
        <v>6184415</v>
      </c>
      <c r="Q9" s="10">
        <f>rawdata07!M7</f>
        <v>1555338</v>
      </c>
      <c r="R9" s="10">
        <f>rawdata07!N7</f>
        <v>1544681</v>
      </c>
      <c r="S9" s="10">
        <f>rawdata07!O7</f>
        <v>1545722</v>
      </c>
      <c r="T9" s="10">
        <f>rawdata07!P7</f>
        <v>1538674</v>
      </c>
    </row>
    <row r="10" spans="1:20">
      <c r="A10" s="77" t="s">
        <v>21</v>
      </c>
      <c r="B10" s="10">
        <f>+'Table 30(07)'!B10*211.702/204.138</f>
        <v>7776.8234400525362</v>
      </c>
      <c r="C10" s="10">
        <f>+'Table 30(07)'!C10*211.702/204.138</f>
        <v>7960.2868659044952</v>
      </c>
      <c r="D10" s="10">
        <f>+'Table 30(07)'!D10*211.702/204.138</f>
        <v>7780.1106454788069</v>
      </c>
      <c r="E10" s="10">
        <f>+'Table 30(07)'!E10*211.702/204.138</f>
        <v>7521.9710874347029</v>
      </c>
      <c r="F10" s="10">
        <f>+'Table 30(07)'!F10*211.702/204.138</f>
        <v>7754.6108775532966</v>
      </c>
      <c r="G10" s="16">
        <f t="shared" si="0"/>
        <v>-2.5837760851578113</v>
      </c>
      <c r="H10" s="78"/>
      <c r="I10" s="10">
        <f>+'Table 30(07)'!I10*211.702/204.138</f>
        <v>8396.7422669370753</v>
      </c>
      <c r="J10" s="10">
        <f>+'Table 30(07)'!J10*211.702/204.138</f>
        <v>8327.5805974919786</v>
      </c>
      <c r="K10" s="10">
        <f>+'Table 30(07)'!K10*211.702/204.138</f>
        <v>8220.1561045459748</v>
      </c>
      <c r="L10" s="10">
        <f>+'Table 30(07)'!L10*211.702/204.138</f>
        <v>8156.468698286466</v>
      </c>
      <c r="M10" s="10">
        <f>+'Table 30(07)'!M10*211.702/204.138</f>
        <v>8851.8498216164207</v>
      </c>
      <c r="N10" s="16">
        <f t="shared" si="1"/>
        <v>6.295576704263139</v>
      </c>
      <c r="O10" s="8"/>
      <c r="P10" s="10">
        <f>rawdata07!L8</f>
        <v>790211</v>
      </c>
      <c r="Q10" s="10">
        <f>rawdata07!M8</f>
        <v>281020</v>
      </c>
      <c r="R10" s="10">
        <f>rawdata07!N8</f>
        <v>129960</v>
      </c>
      <c r="S10" s="10">
        <f>rawdata07!O8</f>
        <v>187244</v>
      </c>
      <c r="T10" s="10">
        <f>rawdata07!P8</f>
        <v>191987</v>
      </c>
    </row>
    <row r="11" spans="1:20">
      <c r="A11" s="77" t="s">
        <v>22</v>
      </c>
      <c r="B11" s="10">
        <f>+'Table 30(07)'!B11*211.702/204.138</f>
        <v>13162.730407809617</v>
      </c>
      <c r="C11" s="10">
        <f>+'Table 30(07)'!C11*211.702/204.138</f>
        <v>13284.931113996236</v>
      </c>
      <c r="D11" s="10">
        <f>+'Table 30(07)'!D11*211.702/204.138</f>
        <v>12837.165961357161</v>
      </c>
      <c r="E11" s="10">
        <f>+'Table 30(07)'!E11*211.702/204.138</f>
        <v>13489.347314886791</v>
      </c>
      <c r="F11" s="10">
        <f>+'Table 30(07)'!F11*211.702/204.138</f>
        <v>13055.518842555164</v>
      </c>
      <c r="G11" s="16">
        <f t="shared" si="0"/>
        <v>-1.726860828050331</v>
      </c>
      <c r="H11" s="78"/>
      <c r="I11" s="10">
        <f>+'Table 30(07)'!I11*211.702/204.138</f>
        <v>13858.917362745693</v>
      </c>
      <c r="J11" s="10">
        <f>+'Table 30(07)'!J11*211.702/204.138</f>
        <v>13527.848234204526</v>
      </c>
      <c r="K11" s="10">
        <f>+'Table 30(07)'!K11*211.702/204.138</f>
        <v>13180.099720288967</v>
      </c>
      <c r="L11" s="10">
        <f>+'Table 30(07)'!L11*211.702/204.138</f>
        <v>14108.349025975811</v>
      </c>
      <c r="M11" s="10">
        <f>+'Table 30(07)'!M11*211.702/204.138</f>
        <v>14689.647361000953</v>
      </c>
      <c r="N11" s="16">
        <f t="shared" si="1"/>
        <v>8.5882034354796488</v>
      </c>
      <c r="O11" s="8"/>
      <c r="P11" s="10">
        <f>rawdata07!L9</f>
        <v>549230</v>
      </c>
      <c r="Q11" s="10">
        <f>rawdata07!M9</f>
        <v>138163</v>
      </c>
      <c r="R11" s="10">
        <f>rawdata07!N9</f>
        <v>143894</v>
      </c>
      <c r="S11" s="10">
        <f>rawdata07!O9</f>
        <v>135093</v>
      </c>
      <c r="T11" s="10">
        <f>rawdata07!P9</f>
        <v>132080</v>
      </c>
    </row>
    <row r="12" spans="1:20">
      <c r="A12" s="77" t="s">
        <v>23</v>
      </c>
      <c r="B12" s="10">
        <f>+'Table 30(07)'!B12*211.702/204.138</f>
        <v>11188.801693423911</v>
      </c>
      <c r="C12" s="10">
        <f>+'Table 30(07)'!C12*211.702/204.138</f>
        <v>11343.035529270152</v>
      </c>
      <c r="D12" s="10">
        <f>+'Table 30(07)'!D12*211.702/204.138</f>
        <v>11387.851781733518</v>
      </c>
      <c r="E12" s="10">
        <f>+'Table 30(07)'!E12*211.702/204.138</f>
        <v>10502.337050120024</v>
      </c>
      <c r="F12" s="10">
        <f>+'Table 30(07)'!F12*211.702/204.138</f>
        <v>11075.814547255221</v>
      </c>
      <c r="G12" s="16">
        <f t="shared" si="0"/>
        <v>-2.3558154369293849</v>
      </c>
      <c r="H12" s="78"/>
      <c r="I12" s="10">
        <f>+'Table 30(07)'!I12*211.702/204.138</f>
        <v>12113.570936617209</v>
      </c>
      <c r="J12" s="10">
        <f>+'Table 30(07)'!J12*211.702/204.138</f>
        <v>12161.777658132509</v>
      </c>
      <c r="K12" s="10">
        <f>+'Table 30(07)'!K12*211.702/204.138</f>
        <v>12254.071952709481</v>
      </c>
      <c r="L12" s="10">
        <f>+'Table 30(07)'!L12*211.702/204.138</f>
        <v>11393.004224661325</v>
      </c>
      <c r="M12" s="10">
        <f>+'Table 30(07)'!M12*211.702/204.138</f>
        <v>12287.848637389221</v>
      </c>
      <c r="N12" s="16">
        <f t="shared" si="1"/>
        <v>1.0366163796162589</v>
      </c>
      <c r="O12" s="8"/>
      <c r="P12" s="10">
        <f>rawdata07!L10</f>
        <v>108495</v>
      </c>
      <c r="Q12" s="10">
        <f>rawdata07!M10</f>
        <v>34573</v>
      </c>
      <c r="R12" s="10">
        <f>rawdata07!N10</f>
        <v>36994</v>
      </c>
      <c r="S12" s="10">
        <f>rawdata07!O10</f>
        <v>14863</v>
      </c>
      <c r="T12" s="10">
        <f>rawdata07!P10</f>
        <v>22065</v>
      </c>
    </row>
    <row r="13" spans="1:20" ht="17.25">
      <c r="A13" s="14" t="s">
        <v>24</v>
      </c>
      <c r="B13" s="10">
        <f>+'Table 30(07)'!B13*211.702/204.138</f>
        <v>14928.629338507899</v>
      </c>
      <c r="C13" s="32" t="s">
        <v>25</v>
      </c>
      <c r="D13" s="32" t="s">
        <v>25</v>
      </c>
      <c r="E13" s="32" t="s">
        <v>25</v>
      </c>
      <c r="F13" s="32" t="s">
        <v>25</v>
      </c>
      <c r="G13" s="9" t="s">
        <v>25</v>
      </c>
      <c r="H13" s="9"/>
      <c r="I13" s="10">
        <f>+'Table 30(07)'!I13*211.702/204.138</f>
        <v>17359.111046312668</v>
      </c>
      <c r="J13" s="32" t="s">
        <v>25</v>
      </c>
      <c r="K13" s="32" t="s">
        <v>25</v>
      </c>
      <c r="L13" s="32" t="s">
        <v>25</v>
      </c>
      <c r="M13" s="32" t="s">
        <v>25</v>
      </c>
      <c r="N13" s="9" t="s">
        <v>25</v>
      </c>
      <c r="O13" s="9"/>
      <c r="P13" s="10">
        <f>rawdata07!L11</f>
        <v>56943</v>
      </c>
      <c r="Q13" s="9" t="s">
        <v>25</v>
      </c>
      <c r="R13" s="9" t="s">
        <v>25</v>
      </c>
      <c r="S13" s="9" t="s">
        <v>25</v>
      </c>
      <c r="T13" s="9" t="s">
        <v>25</v>
      </c>
    </row>
    <row r="14" spans="1:20">
      <c r="A14" s="77" t="s">
        <v>26</v>
      </c>
      <c r="B14" s="10">
        <f>+'Table 30(07)'!B14*211.702/204.138</f>
        <v>7862.1021481543403</v>
      </c>
      <c r="C14" s="10">
        <f>+'Table 30(07)'!C14*211.702/204.138</f>
        <v>8077.4561785116557</v>
      </c>
      <c r="D14" s="10">
        <f>+'Table 30(07)'!D14*211.702/204.138</f>
        <v>7538.6464371513348</v>
      </c>
      <c r="E14" s="10">
        <f>+'Table 30(07)'!E14*211.702/204.138</f>
        <v>7746.8168155824551</v>
      </c>
      <c r="F14" s="10">
        <f>+'Table 30(07)'!F14*211.702/204.138</f>
        <v>8080.1907662277745</v>
      </c>
      <c r="G14" s="22" t="s">
        <v>51</v>
      </c>
      <c r="H14" s="78"/>
      <c r="I14" s="10">
        <f>+'Table 30(07)'!I14*211.702/204.138</f>
        <v>8829.232841591891</v>
      </c>
      <c r="J14" s="10">
        <f>+'Table 30(07)'!J14*211.702/204.138</f>
        <v>8844.6761336324271</v>
      </c>
      <c r="K14" s="10">
        <f>+'Table 30(07)'!K14*211.702/204.138</f>
        <v>8546.2265402833727</v>
      </c>
      <c r="L14" s="10">
        <f>+'Table 30(07)'!L14*211.702/204.138</f>
        <v>8647.0112670876842</v>
      </c>
      <c r="M14" s="10">
        <f>+'Table 30(07)'!M14*211.702/204.138</f>
        <v>9274.8108766611404</v>
      </c>
      <c r="N14" s="16">
        <f>(M14-J14)/J14*100</f>
        <v>4.863205125093268</v>
      </c>
      <c r="O14" s="8"/>
      <c r="P14" s="10">
        <f>rawdata07!L12</f>
        <v>2656176</v>
      </c>
      <c r="Q14" s="10">
        <f>rawdata07!M12</f>
        <v>696131</v>
      </c>
      <c r="R14" s="10">
        <f>rawdata07!N12</f>
        <v>697708</v>
      </c>
      <c r="S14" s="10">
        <f>rawdata07!O12</f>
        <v>598542</v>
      </c>
      <c r="T14" s="10">
        <f>rawdata07!P12</f>
        <v>663795</v>
      </c>
    </row>
    <row r="15" spans="1:20">
      <c r="A15" s="77" t="s">
        <v>27</v>
      </c>
      <c r="B15" s="10">
        <f>+'Table 30(07)'!B15*211.702/204.138</f>
        <v>8519.4571270052602</v>
      </c>
      <c r="C15" s="10">
        <f>+'Table 30(07)'!C15*211.702/204.138</f>
        <v>8455.3078293198832</v>
      </c>
      <c r="D15" s="10">
        <f>+'Table 30(07)'!D15*211.702/204.138</f>
        <v>8426.6805770322735</v>
      </c>
      <c r="E15" s="10">
        <f>+'Table 30(07)'!E15*211.702/204.138</f>
        <v>8565.4957577180339</v>
      </c>
      <c r="F15" s="10">
        <f>+'Table 30(07)'!F15*211.702/204.138</f>
        <v>8629.5267598714054</v>
      </c>
      <c r="G15" s="16">
        <f t="shared" si="0"/>
        <v>2.0604682179328262</v>
      </c>
      <c r="H15" s="78"/>
      <c r="I15" s="10">
        <f>+'Table 30(07)'!I15*211.702/204.138</f>
        <v>9426.1911030136907</v>
      </c>
      <c r="J15" s="10">
        <f>+'Table 30(07)'!J15*211.702/204.138</f>
        <v>8989.0455025730989</v>
      </c>
      <c r="K15" s="10">
        <f>+'Table 30(07)'!K15*211.702/204.138</f>
        <v>9098.4319573745579</v>
      </c>
      <c r="L15" s="10">
        <f>+'Table 30(07)'!L15*211.702/204.138</f>
        <v>9580.0124528519245</v>
      </c>
      <c r="M15" s="10">
        <f>+'Table 30(07)'!M15*211.702/204.138</f>
        <v>10050.007387126776</v>
      </c>
      <c r="N15" s="16">
        <f>(M15-J15)/J15*100</f>
        <v>11.802831393499771</v>
      </c>
      <c r="O15" s="8"/>
      <c r="P15" s="10">
        <f>rawdata07!L13</f>
        <v>1628409</v>
      </c>
      <c r="Q15" s="10">
        <f>rawdata07!M13</f>
        <v>436509</v>
      </c>
      <c r="R15" s="10">
        <f>rawdata07!N13</f>
        <v>380988</v>
      </c>
      <c r="S15" s="10">
        <f>rawdata07!O13</f>
        <v>404621</v>
      </c>
      <c r="T15" s="10">
        <f>rawdata07!P13</f>
        <v>406291</v>
      </c>
    </row>
    <row r="16" spans="1:20" ht="17.25">
      <c r="A16" s="14" t="s">
        <v>28</v>
      </c>
      <c r="B16" s="10">
        <f>+'Table 30(07)'!B16*211.702/204.138</f>
        <v>10269.856943849722</v>
      </c>
      <c r="C16" s="32" t="s">
        <v>25</v>
      </c>
      <c r="D16" s="32" t="s">
        <v>25</v>
      </c>
      <c r="E16" s="32" t="s">
        <v>25</v>
      </c>
      <c r="F16" s="32" t="s">
        <v>25</v>
      </c>
      <c r="G16" s="9" t="s">
        <v>25</v>
      </c>
      <c r="H16" s="9"/>
      <c r="I16" s="10">
        <f>+'Table 30(07)'!I16*211.702/204.138</f>
        <v>11470.162092824623</v>
      </c>
      <c r="J16" s="32" t="s">
        <v>25</v>
      </c>
      <c r="K16" s="32" t="s">
        <v>25</v>
      </c>
      <c r="L16" s="32" t="s">
        <v>25</v>
      </c>
      <c r="M16" s="32" t="s">
        <v>25</v>
      </c>
      <c r="N16" s="9" t="s">
        <v>25</v>
      </c>
      <c r="O16" s="9"/>
      <c r="P16" s="10">
        <f>rawdata07!L14</f>
        <v>180728</v>
      </c>
      <c r="Q16" s="9" t="s">
        <v>25</v>
      </c>
      <c r="R16" s="9" t="s">
        <v>25</v>
      </c>
      <c r="S16" s="9" t="s">
        <v>25</v>
      </c>
      <c r="T16" s="9" t="s">
        <v>25</v>
      </c>
    </row>
    <row r="17" spans="1:20">
      <c r="A17" s="77" t="s">
        <v>29</v>
      </c>
      <c r="B17" s="10">
        <f>+'Table 30(07)'!B17*211.702/204.138</f>
        <v>6090.0409778362628</v>
      </c>
      <c r="C17" s="10">
        <f>+'Table 30(07)'!C17*211.702/204.138</f>
        <v>6629.9841050568502</v>
      </c>
      <c r="D17" s="10">
        <f>+'Table 30(07)'!D17*211.702/204.138</f>
        <v>5975.9149649728279</v>
      </c>
      <c r="E17" s="10">
        <f>+'Table 30(07)'!E17*211.702/204.138</f>
        <v>5550.321579962565</v>
      </c>
      <c r="F17" s="10">
        <f>+'Table 30(07)'!F17*211.702/204.138</f>
        <v>6121.135706774935</v>
      </c>
      <c r="G17" s="16">
        <f t="shared" si="0"/>
        <v>-7.6749565341160357</v>
      </c>
      <c r="H17" s="78"/>
      <c r="I17" s="10">
        <f>+'Table 30(07)'!I17*211.702/204.138</f>
        <v>6856.2844683148405</v>
      </c>
      <c r="J17" s="10">
        <f>+'Table 30(07)'!J17*211.702/204.138</f>
        <v>7163.8753243020947</v>
      </c>
      <c r="K17" s="10">
        <f>+'Table 30(07)'!K17*211.702/204.138</f>
        <v>6627.7278237258106</v>
      </c>
      <c r="L17" s="10">
        <f>+'Table 30(07)'!L17*211.702/204.138</f>
        <v>6356.7931137321675</v>
      </c>
      <c r="M17" s="10">
        <f>+'Table 30(07)'!M17*211.702/204.138</f>
        <v>7211.4105200704207</v>
      </c>
      <c r="N17" s="16">
        <f t="shared" ref="N17:N55" si="2">(M17-J17)/J17*100</f>
        <v>0.66354024346392337</v>
      </c>
      <c r="O17" s="8"/>
      <c r="P17" s="10">
        <f>rawdata07!L15</f>
        <v>261609</v>
      </c>
      <c r="Q17" s="10">
        <f>rawdata07!M15</f>
        <v>73605</v>
      </c>
      <c r="R17" s="10">
        <f>rawdata07!N15</f>
        <v>57748</v>
      </c>
      <c r="S17" s="10">
        <f>rawdata07!O15</f>
        <v>65174</v>
      </c>
      <c r="T17" s="10">
        <f>rawdata07!P15</f>
        <v>65082</v>
      </c>
    </row>
    <row r="18" spans="1:20">
      <c r="A18" s="77" t="s">
        <v>30</v>
      </c>
      <c r="B18" s="10">
        <f>+'Table 30(07)'!B18*211.702/204.138</f>
        <v>8784.3906822018234</v>
      </c>
      <c r="C18" s="10">
        <f>+'Table 30(07)'!C18*211.702/204.138</f>
        <v>9591.6730797087257</v>
      </c>
      <c r="D18" s="10">
        <f>+'Table 30(07)'!D18*211.702/204.138</f>
        <v>9218.052996547789</v>
      </c>
      <c r="E18" s="10">
        <f>+'Table 30(07)'!E18*211.702/204.138</f>
        <v>8189.8531368541608</v>
      </c>
      <c r="F18" s="10">
        <f>+'Table 30(07)'!F18*211.702/204.138</f>
        <v>8135.1658066182508</v>
      </c>
      <c r="G18" s="16">
        <f t="shared" si="0"/>
        <v>-15.18512214695609</v>
      </c>
      <c r="H18" s="78"/>
      <c r="I18" s="10">
        <f>+'Table 30(07)'!I18*211.702/204.138</f>
        <v>9581.1851486609339</v>
      </c>
      <c r="J18" s="10">
        <f>+'Table 30(07)'!J18*211.702/204.138</f>
        <v>9827.5979400402666</v>
      </c>
      <c r="K18" s="10">
        <f>+'Table 30(07)'!K18*211.702/204.138</f>
        <v>9676.080109064058</v>
      </c>
      <c r="L18" s="10">
        <f>+'Table 30(07)'!L18*211.702/204.138</f>
        <v>9019.7802521731574</v>
      </c>
      <c r="M18" s="10">
        <f>+'Table 30(07)'!M18*211.702/204.138</f>
        <v>9803.4509167733213</v>
      </c>
      <c r="N18" s="16">
        <f t="shared" si="2"/>
        <v>-0.24570625919243078</v>
      </c>
      <c r="O18" s="8"/>
      <c r="P18" s="10">
        <f>rawdata07!L16</f>
        <v>2097796</v>
      </c>
      <c r="Q18" s="10">
        <f>rawdata07!M16</f>
        <v>527703</v>
      </c>
      <c r="R18" s="10">
        <f>rawdata07!N16</f>
        <v>521333</v>
      </c>
      <c r="S18" s="10">
        <f>rawdata07!O16</f>
        <v>526507</v>
      </c>
      <c r="T18" s="10">
        <f>rawdata07!P16</f>
        <v>522253</v>
      </c>
    </row>
    <row r="19" spans="1:20">
      <c r="A19" s="77" t="s">
        <v>31</v>
      </c>
      <c r="B19" s="10">
        <f>+'Table 30(07)'!B19*211.702/204.138</f>
        <v>8414.0625797261564</v>
      </c>
      <c r="C19" s="10">
        <f>+'Table 30(07)'!C19*211.702/204.138</f>
        <v>7873.5830016415566</v>
      </c>
      <c r="D19" s="10">
        <f>+'Table 30(07)'!D19*211.702/204.138</f>
        <v>7926.0275398740368</v>
      </c>
      <c r="E19" s="10">
        <f>+'Table 30(07)'!E19*211.702/204.138</f>
        <v>8622.1356501281753</v>
      </c>
      <c r="F19" s="10">
        <f>+'Table 30(07)'!F19*211.702/204.138</f>
        <v>9254.2446632439114</v>
      </c>
      <c r="G19" s="16">
        <f t="shared" si="0"/>
        <v>17.535366824919503</v>
      </c>
      <c r="H19" s="78"/>
      <c r="I19" s="10">
        <f>+'Table 30(07)'!I19*211.702/204.138</f>
        <v>9133.6502408277047</v>
      </c>
      <c r="J19" s="10">
        <f>+'Table 30(07)'!J19*211.702/204.138</f>
        <v>8167.7015474820182</v>
      </c>
      <c r="K19" s="10">
        <f>+'Table 30(07)'!K19*211.702/204.138</f>
        <v>8427.6597705182594</v>
      </c>
      <c r="L19" s="10">
        <f>+'Table 30(07)'!L19*211.702/204.138</f>
        <v>9400.908416360815</v>
      </c>
      <c r="M19" s="10">
        <f>+'Table 30(07)'!M19*211.702/204.138</f>
        <v>10570.478100896898</v>
      </c>
      <c r="N19" s="16">
        <f t="shared" si="2"/>
        <v>29.418025860110191</v>
      </c>
      <c r="O19" s="8"/>
      <c r="P19" s="10">
        <f>rawdata07!L17</f>
        <v>1034588</v>
      </c>
      <c r="Q19" s="10">
        <f>rawdata07!M17</f>
        <v>259180</v>
      </c>
      <c r="R19" s="10">
        <f>rawdata07!N17</f>
        <v>261988</v>
      </c>
      <c r="S19" s="10">
        <f>rawdata07!O17</f>
        <v>258540</v>
      </c>
      <c r="T19" s="10">
        <f>rawdata07!P17</f>
        <v>254880</v>
      </c>
    </row>
    <row r="20" spans="1:20">
      <c r="A20" s="77" t="s">
        <v>32</v>
      </c>
      <c r="B20" s="10">
        <f>+'Table 30(07)'!B20*211.702/204.138</f>
        <v>7956.0922605494534</v>
      </c>
      <c r="C20" s="10">
        <f>+'Table 30(07)'!C20*211.702/204.138</f>
        <v>7640.733025637458</v>
      </c>
      <c r="D20" s="10">
        <f>+'Table 30(07)'!D20*211.702/204.138</f>
        <v>8026.3294940183605</v>
      </c>
      <c r="E20" s="10">
        <f>+'Table 30(07)'!E20*211.702/204.138</f>
        <v>8266.8745189330566</v>
      </c>
      <c r="F20" s="10">
        <f>+'Table 30(07)'!F20*211.702/204.138</f>
        <v>7884.2518804880174</v>
      </c>
      <c r="G20" s="16">
        <f t="shared" si="0"/>
        <v>3.1871137760403929</v>
      </c>
      <c r="H20" s="78"/>
      <c r="I20" s="10">
        <f>+'Table 30(07)'!I20*211.702/204.138</f>
        <v>8528.4831539042352</v>
      </c>
      <c r="J20" s="10">
        <f>+'Table 30(07)'!J20*211.702/204.138</f>
        <v>7956.4834393511892</v>
      </c>
      <c r="K20" s="10">
        <f>+'Table 30(07)'!K20*211.702/204.138</f>
        <v>8493.5873191384944</v>
      </c>
      <c r="L20" s="10">
        <f>+'Table 30(07)'!L20*211.702/204.138</f>
        <v>8967.6258062567504</v>
      </c>
      <c r="M20" s="10">
        <f>+'Table 30(07)'!M20*211.702/204.138</f>
        <v>8697.7526788122159</v>
      </c>
      <c r="N20" s="16">
        <f t="shared" si="2"/>
        <v>9.3165434844601833</v>
      </c>
      <c r="O20" s="8"/>
      <c r="P20" s="10">
        <f>rawdata07!L18</f>
        <v>482685</v>
      </c>
      <c r="Q20" s="10">
        <f>rawdata07!M18</f>
        <v>122896</v>
      </c>
      <c r="R20" s="10">
        <f>rawdata07!N18</f>
        <v>118838</v>
      </c>
      <c r="S20" s="10">
        <f>rawdata07!O18</f>
        <v>124717</v>
      </c>
      <c r="T20" s="10">
        <f>rawdata07!P18</f>
        <v>116234</v>
      </c>
    </row>
    <row r="21" spans="1:20">
      <c r="A21" s="77" t="s">
        <v>33</v>
      </c>
      <c r="B21" s="10">
        <f>+'Table 30(07)'!B21*211.702/204.138</f>
        <v>8593.3092012921788</v>
      </c>
      <c r="C21" s="10">
        <f>+'Table 30(07)'!C21*211.702/204.138</f>
        <v>8283.6486219334201</v>
      </c>
      <c r="D21" s="10">
        <f>+'Table 30(07)'!D21*211.702/204.138</f>
        <v>8523.2716061560659</v>
      </c>
      <c r="E21" s="10">
        <f>+'Table 30(07)'!E21*211.702/204.138</f>
        <v>8908.1364159248533</v>
      </c>
      <c r="F21" s="10">
        <f>+'Table 30(07)'!F21*211.702/204.138</f>
        <v>8574.9500385418796</v>
      </c>
      <c r="G21" s="16">
        <f t="shared" si="0"/>
        <v>3.5165834513689105</v>
      </c>
      <c r="H21" s="78"/>
      <c r="I21" s="10">
        <f>+'Table 30(07)'!I21*211.702/204.138</f>
        <v>9315.6712148012575</v>
      </c>
      <c r="J21" s="10">
        <f>+'Table 30(07)'!J21*211.702/204.138</f>
        <v>8637.375737064116</v>
      </c>
      <c r="K21" s="10">
        <f>+'Table 30(07)'!K21*211.702/204.138</f>
        <v>9060.1928879476782</v>
      </c>
      <c r="L21" s="10">
        <f>+'Table 30(07)'!L21*211.702/204.138</f>
        <v>9892.3369857467551</v>
      </c>
      <c r="M21" s="10">
        <f>+'Table 30(07)'!M21*211.702/204.138</f>
        <v>9609.4471461786525</v>
      </c>
      <c r="N21" s="16">
        <f t="shared" si="2"/>
        <v>11.254244792700751</v>
      </c>
      <c r="O21" s="8"/>
      <c r="P21" s="10">
        <f>rawdata07!L19</f>
        <v>467659</v>
      </c>
      <c r="Q21" s="10">
        <f>rawdata07!M19</f>
        <v>117597</v>
      </c>
      <c r="R21" s="10">
        <f>rawdata07!N19</f>
        <v>117633</v>
      </c>
      <c r="S21" s="10">
        <f>rawdata07!O19</f>
        <v>146828</v>
      </c>
      <c r="T21" s="10">
        <f>rawdata07!P19</f>
        <v>85601</v>
      </c>
    </row>
    <row r="22" spans="1:20">
      <c r="A22" s="77" t="s">
        <v>34</v>
      </c>
      <c r="B22" s="10">
        <f>+'Table 30(07)'!B22*211.702/204.138</f>
        <v>7529.4444744348566</v>
      </c>
      <c r="C22" s="10">
        <f>+'Table 30(07)'!C22*211.702/204.138</f>
        <v>7133.8699615162068</v>
      </c>
      <c r="D22" s="10">
        <f>+'Table 30(07)'!D22*211.702/204.138</f>
        <v>8078.0658194495863</v>
      </c>
      <c r="E22" s="10">
        <f>+'Table 30(07)'!E22*211.702/204.138</f>
        <v>7269.988515837229</v>
      </c>
      <c r="F22" s="10">
        <f>+'Table 30(07)'!F22*211.702/204.138</f>
        <v>7467.1621836178647</v>
      </c>
      <c r="G22" s="16">
        <f t="shared" si="0"/>
        <v>4.6719694065017858</v>
      </c>
      <c r="H22" s="78"/>
      <c r="I22" s="10">
        <f>+'Table 30(07)'!I22*211.702/204.138</f>
        <v>8616.0816047125481</v>
      </c>
      <c r="J22" s="10">
        <f>+'Table 30(07)'!J22*211.702/204.138</f>
        <v>7798.2503638154767</v>
      </c>
      <c r="K22" s="10">
        <f>+'Table 30(07)'!K22*211.702/204.138</f>
        <v>9144.8334514242615</v>
      </c>
      <c r="L22" s="10">
        <f>+'Table 30(07)'!L22*211.702/204.138</f>
        <v>8383.5559761190452</v>
      </c>
      <c r="M22" s="10">
        <f>+'Table 30(07)'!M22*211.702/204.138</f>
        <v>8980.9524675120447</v>
      </c>
      <c r="N22" s="16">
        <f t="shared" si="2"/>
        <v>15.166249460063542</v>
      </c>
      <c r="O22" s="8"/>
      <c r="P22" s="10">
        <f>rawdata07!L20</f>
        <v>646049</v>
      </c>
      <c r="Q22" s="10">
        <f>rawdata07!M20</f>
        <v>162131</v>
      </c>
      <c r="R22" s="10">
        <f>rawdata07!N20</f>
        <v>195375</v>
      </c>
      <c r="S22" s="10">
        <f>rawdata07!O20</f>
        <v>127202</v>
      </c>
      <c r="T22" s="10">
        <f>rawdata07!P20</f>
        <v>161341</v>
      </c>
    </row>
    <row r="23" spans="1:20">
      <c r="A23" s="77" t="s">
        <v>35</v>
      </c>
      <c r="B23" s="10">
        <f>+'Table 30(07)'!B23*211.702/204.138</f>
        <v>7548.1812077756085</v>
      </c>
      <c r="C23" s="10">
        <f>+'Table 30(07)'!C23*211.702/204.138</f>
        <v>7544.0700394687447</v>
      </c>
      <c r="D23" s="10">
        <f>+'Table 30(07)'!D23*211.702/204.138</f>
        <v>7824.8660906960349</v>
      </c>
      <c r="E23" s="10">
        <f>+'Table 30(07)'!E23*211.702/204.138</f>
        <v>7165.801177750418</v>
      </c>
      <c r="F23" s="10">
        <f>+'Table 30(07)'!F23*211.702/204.138</f>
        <v>7602.6853175234592</v>
      </c>
      <c r="G23" s="16">
        <f t="shared" si="0"/>
        <v>0.77697155180232402</v>
      </c>
      <c r="H23" s="78"/>
      <c r="I23" s="10">
        <f>+'Table 30(07)'!I23*211.702/204.138</f>
        <v>9105.5333566160734</v>
      </c>
      <c r="J23" s="10">
        <f>+'Table 30(07)'!J23*211.702/204.138</f>
        <v>8969.0680579843138</v>
      </c>
      <c r="K23" s="10">
        <f>+'Table 30(07)'!K23*211.702/204.138</f>
        <v>9444.1218208531791</v>
      </c>
      <c r="L23" s="10">
        <f>+'Table 30(07)'!L23*211.702/204.138</f>
        <v>8601.0360982924867</v>
      </c>
      <c r="M23" s="10">
        <f>+'Table 30(07)'!M23*211.702/204.138</f>
        <v>9341.8820854678634</v>
      </c>
      <c r="N23" s="16">
        <f t="shared" si="2"/>
        <v>4.1566640488547577</v>
      </c>
      <c r="O23" s="8"/>
      <c r="P23" s="10">
        <f>rawdata07!L21</f>
        <v>650170</v>
      </c>
      <c r="Q23" s="10">
        <f>rawdata07!M21</f>
        <v>167639</v>
      </c>
      <c r="R23" s="10">
        <f>rawdata07!N21</f>
        <v>173899</v>
      </c>
      <c r="S23" s="10">
        <f>rawdata07!O21</f>
        <v>147059</v>
      </c>
      <c r="T23" s="10">
        <f>rawdata07!P21</f>
        <v>161573</v>
      </c>
    </row>
    <row r="24" spans="1:20">
      <c r="A24" s="77" t="s">
        <v>36</v>
      </c>
      <c r="B24" s="10">
        <f>+'Table 30(07)'!B24*211.702/204.138</f>
        <v>10924.273935276593</v>
      </c>
      <c r="C24" s="10">
        <f>+'Table 30(07)'!C24*211.702/204.138</f>
        <v>11430.554312467468</v>
      </c>
      <c r="D24" s="10">
        <f>+'Table 30(07)'!D24*211.702/204.138</f>
        <v>10538.587376448058</v>
      </c>
      <c r="E24" s="10">
        <f>+'Table 30(07)'!E24*211.702/204.138</f>
        <v>10813.666770778542</v>
      </c>
      <c r="F24" s="10">
        <f>+'Table 30(07)'!F24*211.702/204.138</f>
        <v>10890.693902630614</v>
      </c>
      <c r="G24" s="16">
        <f t="shared" si="0"/>
        <v>-4.722959141605414</v>
      </c>
      <c r="H24" s="78"/>
      <c r="I24" s="10">
        <f>+'Table 30(07)'!I24*211.702/204.138</f>
        <v>11929.780950505263</v>
      </c>
      <c r="J24" s="10">
        <f>+'Table 30(07)'!J24*211.702/204.138</f>
        <v>12059.22384794909</v>
      </c>
      <c r="K24" s="10">
        <f>+'Table 30(07)'!K24*211.702/204.138</f>
        <v>11372.641479229758</v>
      </c>
      <c r="L24" s="10">
        <f>+'Table 30(07)'!L24*211.702/204.138</f>
        <v>11912.314768635717</v>
      </c>
      <c r="M24" s="10">
        <f>+'Table 30(07)'!M24*211.702/204.138</f>
        <v>12360.920384105777</v>
      </c>
      <c r="N24" s="16">
        <f t="shared" si="2"/>
        <v>2.5017906621577199</v>
      </c>
      <c r="O24" s="8"/>
      <c r="P24" s="10">
        <f>rawdata07!L22</f>
        <v>193003</v>
      </c>
      <c r="Q24" s="10">
        <f>rawdata07!M22</f>
        <v>49714</v>
      </c>
      <c r="R24" s="10">
        <f>rawdata07!N22</f>
        <v>47393</v>
      </c>
      <c r="S24" s="10">
        <f>rawdata07!O22</f>
        <v>47648</v>
      </c>
      <c r="T24" s="10">
        <f>rawdata07!P22</f>
        <v>48248</v>
      </c>
    </row>
    <row r="25" spans="1:20">
      <c r="A25" s="77" t="s">
        <v>37</v>
      </c>
      <c r="B25" s="10">
        <f>+'Table 30(07)'!B25*211.702/204.138</f>
        <v>11369.538354286688</v>
      </c>
      <c r="C25" s="10">
        <f>+'Table 30(07)'!C25*211.702/204.138</f>
        <v>12471.229555457609</v>
      </c>
      <c r="D25" s="10">
        <f>+'Table 30(07)'!D25*211.702/204.138</f>
        <v>10592.333139990282</v>
      </c>
      <c r="E25" s="10">
        <f>+'Table 30(07)'!E25*211.702/204.138</f>
        <v>10984.758335187651</v>
      </c>
      <c r="F25" s="10">
        <f>+'Table 30(07)'!F25*211.702/204.138</f>
        <v>10905.327056639277</v>
      </c>
      <c r="G25" s="16">
        <f t="shared" si="0"/>
        <v>-12.556119601960722</v>
      </c>
      <c r="H25" s="78"/>
      <c r="I25" s="10">
        <f>+'Table 30(07)'!I25*211.702/204.138</f>
        <v>12158.190381433667</v>
      </c>
      <c r="J25" s="10">
        <f>+'Table 30(07)'!J25*211.702/204.138</f>
        <v>13028.990821719284</v>
      </c>
      <c r="K25" s="10">
        <f>+'Table 30(07)'!K25*211.702/204.138</f>
        <v>11185.971251555626</v>
      </c>
      <c r="L25" s="10">
        <f>+'Table 30(07)'!L25*211.702/204.138</f>
        <v>11851.861451754685</v>
      </c>
      <c r="M25" s="10">
        <f>+'Table 30(07)'!M25*211.702/204.138</f>
        <v>12123.526515281144</v>
      </c>
      <c r="N25" s="16">
        <f t="shared" si="2"/>
        <v>-6.9496119755394545</v>
      </c>
      <c r="O25" s="8"/>
      <c r="P25" s="10">
        <f>rawdata07!L23</f>
        <v>851640</v>
      </c>
      <c r="Q25" s="10">
        <f>rawdata07!M23</f>
        <v>273176</v>
      </c>
      <c r="R25" s="10">
        <f>rawdata07!N23</f>
        <v>163708</v>
      </c>
      <c r="S25" s="10">
        <f>rawdata07!O23</f>
        <v>236853</v>
      </c>
      <c r="T25" s="10">
        <f>rawdata07!P23</f>
        <v>177903</v>
      </c>
    </row>
    <row r="26" spans="1:20">
      <c r="A26" s="77" t="s">
        <v>38</v>
      </c>
      <c r="B26" s="10">
        <f>+'Table 30(07)'!B26*211.702/204.138</f>
        <v>12984.836234628576</v>
      </c>
      <c r="C26" s="10">
        <f>+'Table 30(07)'!C26*211.702/204.138</f>
        <v>12424.917386451913</v>
      </c>
      <c r="D26" s="10">
        <f>+'Table 30(07)'!D26*211.702/204.138</f>
        <v>11574.223456166348</v>
      </c>
      <c r="E26" s="10">
        <f>+'Table 30(07)'!E26*211.702/204.138</f>
        <v>13237.602645408529</v>
      </c>
      <c r="F26" s="10">
        <f>+'Table 30(07)'!F26*211.702/204.138</f>
        <v>14707.470656672116</v>
      </c>
      <c r="G26" s="16">
        <f t="shared" si="0"/>
        <v>18.370772208989429</v>
      </c>
      <c r="H26" s="78"/>
      <c r="I26" s="10">
        <f>+'Table 30(07)'!I26*211.702/204.138</f>
        <v>13807.227175642407</v>
      </c>
      <c r="J26" s="10">
        <f>+'Table 30(07)'!J26*211.702/204.138</f>
        <v>12836.874880642419</v>
      </c>
      <c r="K26" s="10">
        <f>+'Table 30(07)'!K26*211.702/204.138</f>
        <v>12072.886071733483</v>
      </c>
      <c r="L26" s="10">
        <f>+'Table 30(07)'!L26*211.702/204.138</f>
        <v>14044.618603584555</v>
      </c>
      <c r="M26" s="10">
        <f>+'Table 30(07)'!M26*211.702/204.138</f>
        <v>16290.994494239822</v>
      </c>
      <c r="N26" s="16">
        <f t="shared" si="2"/>
        <v>26.907792166815458</v>
      </c>
      <c r="O26" s="8"/>
      <c r="P26" s="10">
        <f>rawdata07!L24</f>
        <v>917878</v>
      </c>
      <c r="Q26" s="10">
        <f>rawdata07!M24</f>
        <v>236246</v>
      </c>
      <c r="R26" s="10">
        <f>rawdata07!N24</f>
        <v>225432</v>
      </c>
      <c r="S26" s="10">
        <f>rawdata07!O24</f>
        <v>228313</v>
      </c>
      <c r="T26" s="10">
        <f>rawdata07!P24</f>
        <v>227887</v>
      </c>
    </row>
    <row r="27" spans="1:20">
      <c r="A27" s="77" t="s">
        <v>39</v>
      </c>
      <c r="B27" s="10">
        <f>+'Table 30(07)'!B27*211.702/204.138</f>
        <v>9045.2922230414297</v>
      </c>
      <c r="C27" s="10">
        <f>+'Table 30(07)'!C27*211.702/204.138</f>
        <v>9494.7427289286279</v>
      </c>
      <c r="D27" s="10">
        <f>+'Table 30(07)'!D27*211.702/204.138</f>
        <v>8711.6513784805338</v>
      </c>
      <c r="E27" s="10">
        <f>+'Table 30(07)'!E27*211.702/204.138</f>
        <v>8542.1899668969709</v>
      </c>
      <c r="F27" s="10">
        <f>+'Table 30(07)'!F27*211.702/204.138</f>
        <v>9420.71846444728</v>
      </c>
      <c r="G27" s="16">
        <f t="shared" si="0"/>
        <v>-0.77963423122366904</v>
      </c>
      <c r="H27" s="78"/>
      <c r="I27" s="10">
        <f>+'Table 30(07)'!I27*211.702/204.138</f>
        <v>9669.1892005577374</v>
      </c>
      <c r="J27" s="10">
        <f>+'Table 30(07)'!J27*211.702/204.138</f>
        <v>9679.6724322114915</v>
      </c>
      <c r="K27" s="10">
        <f>+'Table 30(07)'!K27*211.702/204.138</f>
        <v>8997.6061207814528</v>
      </c>
      <c r="L27" s="10">
        <f>+'Table 30(07)'!L27*211.702/204.138</f>
        <v>9065.1160423730435</v>
      </c>
      <c r="M27" s="10">
        <f>+'Table 30(07)'!M27*211.702/204.138</f>
        <v>10928.114367811819</v>
      </c>
      <c r="N27" s="16">
        <f t="shared" si="2"/>
        <v>12.897563882904029</v>
      </c>
      <c r="O27" s="8"/>
      <c r="P27" s="10">
        <f>rawdata07!L25</f>
        <v>1601774</v>
      </c>
      <c r="Q27" s="10">
        <f>rawdata07!M25</f>
        <v>406500</v>
      </c>
      <c r="R27" s="10">
        <f>rawdata07!N25</f>
        <v>398248</v>
      </c>
      <c r="S27" s="10">
        <f>rawdata07!O25</f>
        <v>397317</v>
      </c>
      <c r="T27" s="10">
        <f>rawdata07!P25</f>
        <v>399709</v>
      </c>
    </row>
    <row r="28" spans="1:20">
      <c r="A28" s="77" t="s">
        <v>40</v>
      </c>
      <c r="B28" s="10">
        <f>+'Table 30(07)'!B28*211.702/204.138</f>
        <v>8871.8456115278186</v>
      </c>
      <c r="C28" s="10">
        <f>+'Table 30(07)'!C28*211.702/204.138</f>
        <v>8395.2668386663081</v>
      </c>
      <c r="D28" s="10">
        <f>+'Table 30(07)'!D28*211.702/204.138</f>
        <v>8526.5030556182865</v>
      </c>
      <c r="E28" s="10">
        <f>+'Table 30(07)'!E28*211.702/204.138</f>
        <v>8812.9009942907851</v>
      </c>
      <c r="F28" s="10">
        <f>+'Table 30(07)'!F28*211.702/204.138</f>
        <v>9790.6411640618862</v>
      </c>
      <c r="G28" s="16">
        <f t="shared" si="0"/>
        <v>16.620964553132069</v>
      </c>
      <c r="H28" s="78"/>
      <c r="I28" s="10">
        <f>+'Table 30(07)'!I28*211.702/204.138</f>
        <v>9480.1814317934877</v>
      </c>
      <c r="J28" s="10">
        <f>+'Table 30(07)'!J28*211.702/204.138</f>
        <v>8696.99135240541</v>
      </c>
      <c r="K28" s="10">
        <f>+'Table 30(07)'!K28*211.702/204.138</f>
        <v>8968.4778814844831</v>
      </c>
      <c r="L28" s="10">
        <f>+'Table 30(07)'!L28*211.702/204.138</f>
        <v>9378.8578466136187</v>
      </c>
      <c r="M28" s="10">
        <f>+'Table 30(07)'!M28*211.702/204.138</f>
        <v>10937.416772048648</v>
      </c>
      <c r="N28" s="16">
        <f t="shared" si="2"/>
        <v>25.760925001076167</v>
      </c>
      <c r="O28" s="8"/>
      <c r="P28" s="10">
        <f>rawdata07!L26</f>
        <v>805078</v>
      </c>
      <c r="Q28" s="10">
        <f>rawdata07!M26</f>
        <v>203833</v>
      </c>
      <c r="R28" s="10">
        <f>rawdata07!N26</f>
        <v>199738</v>
      </c>
      <c r="S28" s="10">
        <f>rawdata07!O26</f>
        <v>207399</v>
      </c>
      <c r="T28" s="10">
        <f>rawdata07!P26</f>
        <v>194108</v>
      </c>
    </row>
    <row r="29" spans="1:20">
      <c r="A29" s="77" t="s">
        <v>41</v>
      </c>
      <c r="B29" s="10">
        <f>+'Table 30(07)'!B29*211.702/204.138</f>
        <v>6277.3753389494923</v>
      </c>
      <c r="C29" s="10">
        <f>+'Table 30(07)'!C29*211.702/204.138</f>
        <v>6216.0085020543038</v>
      </c>
      <c r="D29" s="10">
        <f>+'Table 30(07)'!D29*211.702/204.138</f>
        <v>6208.5273556702059</v>
      </c>
      <c r="E29" s="10">
        <f>+'Table 30(07)'!E29*211.702/204.138</f>
        <v>6228.9421256652786</v>
      </c>
      <c r="F29" s="10">
        <f>+'Table 30(07)'!F29*211.702/204.138</f>
        <v>6459.6406115278542</v>
      </c>
      <c r="G29" s="16">
        <f t="shared" si="0"/>
        <v>3.9194301197148196</v>
      </c>
      <c r="H29" s="78"/>
      <c r="I29" s="10">
        <f>+'Table 30(07)'!I29*211.702/204.138</f>
        <v>7723.1827582074638</v>
      </c>
      <c r="J29" s="10">
        <f>+'Table 30(07)'!J29*211.702/204.138</f>
        <v>7146.6647555261598</v>
      </c>
      <c r="K29" s="10">
        <f>+'Table 30(07)'!K29*211.702/204.138</f>
        <v>7695.6740274866524</v>
      </c>
      <c r="L29" s="10">
        <f>+'Table 30(07)'!L29*211.702/204.138</f>
        <v>7722.6893711585608</v>
      </c>
      <c r="M29" s="10">
        <f>+'Table 30(07)'!M29*211.702/204.138</f>
        <v>8348.7591212608841</v>
      </c>
      <c r="N29" s="16">
        <f t="shared" si="2"/>
        <v>16.820354764860134</v>
      </c>
      <c r="O29" s="8"/>
      <c r="P29" s="10">
        <f>rawdata07!L27</f>
        <v>491410</v>
      </c>
      <c r="Q29" s="10">
        <f>rawdata07!M27</f>
        <v>125366</v>
      </c>
      <c r="R29" s="10">
        <f>rawdata07!N27</f>
        <v>122105</v>
      </c>
      <c r="S29" s="10">
        <f>rawdata07!O27</f>
        <v>122938</v>
      </c>
      <c r="T29" s="10">
        <f>rawdata07!P27</f>
        <v>121001</v>
      </c>
    </row>
    <row r="30" spans="1:20">
      <c r="A30" s="77" t="s">
        <v>42</v>
      </c>
      <c r="B30" s="10">
        <f>+'Table 30(07)'!B30*211.702/204.138</f>
        <v>7744.8655623501636</v>
      </c>
      <c r="C30" s="10">
        <f>+'Table 30(07)'!C30*211.702/204.138</f>
        <v>8278.3873249809385</v>
      </c>
      <c r="D30" s="10">
        <f>+'Table 30(07)'!D30*211.702/204.138</f>
        <v>7693.2811299489695</v>
      </c>
      <c r="E30" s="10">
        <f>+'Table 30(07)'!E30*211.702/204.138</f>
        <v>7337.2002013145457</v>
      </c>
      <c r="F30" s="10">
        <f>+'Table 30(07)'!F30*211.702/204.138</f>
        <v>7667.028304674559</v>
      </c>
      <c r="G30" s="16">
        <f t="shared" si="0"/>
        <v>-7.3850014055459434</v>
      </c>
      <c r="H30" s="78"/>
      <c r="I30" s="10">
        <f>+'Table 30(07)'!I30*211.702/204.138</f>
        <v>8504.6313348508174</v>
      </c>
      <c r="J30" s="10">
        <f>+'Table 30(07)'!J30*211.702/204.138</f>
        <v>8608.9491306152577</v>
      </c>
      <c r="K30" s="10">
        <f>+'Table 30(07)'!K30*211.702/204.138</f>
        <v>8320.5458259449861</v>
      </c>
      <c r="L30" s="10">
        <f>+'Table 30(07)'!L30*211.702/204.138</f>
        <v>8195.2078325073289</v>
      </c>
      <c r="M30" s="10">
        <f>+'Table 30(07)'!M30*211.702/204.138</f>
        <v>8899.0546059934677</v>
      </c>
      <c r="N30" s="16">
        <f t="shared" si="2"/>
        <v>3.3698128653883339</v>
      </c>
      <c r="O30" s="8"/>
      <c r="P30" s="10">
        <f>rawdata07!L28</f>
        <v>910142</v>
      </c>
      <c r="Q30" s="10">
        <f>rawdata07!M28</f>
        <v>229433</v>
      </c>
      <c r="R30" s="10">
        <f>rawdata07!N28</f>
        <v>227371</v>
      </c>
      <c r="S30" s="10">
        <f>rawdata07!O28</f>
        <v>228580</v>
      </c>
      <c r="T30" s="10">
        <f>rawdata07!P28</f>
        <v>224758</v>
      </c>
    </row>
    <row r="31" spans="1:20">
      <c r="A31" s="77" t="s">
        <v>43</v>
      </c>
      <c r="B31" s="10">
        <f>+'Table 30(07)'!B31*211.702/204.138</f>
        <v>8355.9973604908591</v>
      </c>
      <c r="C31" s="10">
        <f>+'Table 30(07)'!C31*211.702/204.138</f>
        <v>7880.689621507996</v>
      </c>
      <c r="D31" s="10">
        <f>+'Table 30(07)'!D31*211.702/204.138</f>
        <v>8145.2873178328246</v>
      </c>
      <c r="E31" s="10">
        <f>+'Table 30(07)'!E31*211.702/204.138</f>
        <v>7971.6323901547712</v>
      </c>
      <c r="F31" s="10">
        <f>+'Table 30(07)'!F31*211.702/204.138</f>
        <v>9462.710968722733</v>
      </c>
      <c r="G31" s="16">
        <f t="shared" si="0"/>
        <v>20.074656193755946</v>
      </c>
      <c r="H31" s="78"/>
      <c r="I31" s="10">
        <f>+'Table 30(07)'!I31*211.702/204.138</f>
        <v>9291.9952816995738</v>
      </c>
      <c r="J31" s="10">
        <f>+'Table 30(07)'!J31*211.702/204.138</f>
        <v>8397.6091092446259</v>
      </c>
      <c r="K31" s="10">
        <f>+'Table 30(07)'!K31*211.702/204.138</f>
        <v>8910.70728493977</v>
      </c>
      <c r="L31" s="10">
        <f>+'Table 30(07)'!L31*211.702/204.138</f>
        <v>8850.8696101420646</v>
      </c>
      <c r="M31" s="10">
        <f>+'Table 30(07)'!M31*211.702/204.138</f>
        <v>11064.54153158794</v>
      </c>
      <c r="N31" s="16">
        <f t="shared" si="2"/>
        <v>31.758234845765614</v>
      </c>
      <c r="O31" s="8"/>
      <c r="P31" s="10">
        <f>rawdata07!L29</f>
        <v>144215</v>
      </c>
      <c r="Q31" s="10">
        <f>rawdata07!M29</f>
        <v>36457</v>
      </c>
      <c r="R31" s="10">
        <f>rawdata07!N29</f>
        <v>35735</v>
      </c>
      <c r="S31" s="10">
        <f>rawdata07!O29</f>
        <v>36786</v>
      </c>
      <c r="T31" s="10">
        <f>rawdata07!P29</f>
        <v>35237</v>
      </c>
    </row>
    <row r="32" spans="1:20">
      <c r="A32" s="77" t="s">
        <v>44</v>
      </c>
      <c r="B32" s="10">
        <f>+'Table 30(07)'!B32*211.702/204.138</f>
        <v>8099.1047792723175</v>
      </c>
      <c r="C32" s="10">
        <f>+'Table 30(07)'!C32*211.702/204.138</f>
        <v>7877.3029461332217</v>
      </c>
      <c r="D32" s="10">
        <f>+'Table 30(07)'!D32*211.702/204.138</f>
        <v>8218.0265961739624</v>
      </c>
      <c r="E32" s="10">
        <f>+'Table 30(07)'!E32*211.702/204.138</f>
        <v>8356.5533583704073</v>
      </c>
      <c r="F32" s="10">
        <f>+'Table 30(07)'!F32*211.702/204.138</f>
        <v>7950.3593100626449</v>
      </c>
      <c r="G32" s="16">
        <f t="shared" si="0"/>
        <v>0.9274286444103923</v>
      </c>
      <c r="H32" s="78"/>
      <c r="I32" s="10">
        <f>+'Table 30(07)'!I32*211.702/204.138</f>
        <v>9041.6240633729085</v>
      </c>
      <c r="J32" s="10">
        <f>+'Table 30(07)'!J32*211.702/204.138</f>
        <v>8470.251623094251</v>
      </c>
      <c r="K32" s="10">
        <f>+'Table 30(07)'!K32*211.702/204.138</f>
        <v>8944.3593429930388</v>
      </c>
      <c r="L32" s="10">
        <f>+'Table 30(07)'!L32*211.702/204.138</f>
        <v>9291.0946106360498</v>
      </c>
      <c r="M32" s="10">
        <f>+'Table 30(07)'!M32*211.702/204.138</f>
        <v>9475.4198151985984</v>
      </c>
      <c r="N32" s="16">
        <f t="shared" si="2"/>
        <v>11.867040518179451</v>
      </c>
      <c r="O32" s="8"/>
      <c r="P32" s="10">
        <f>rawdata07!L30</f>
        <v>285586</v>
      </c>
      <c r="Q32" s="10">
        <f>rawdata07!M30</f>
        <v>71778</v>
      </c>
      <c r="R32" s="10">
        <f>rawdata07!N30</f>
        <v>73440</v>
      </c>
      <c r="S32" s="10">
        <f>rawdata07!O30</f>
        <v>69095</v>
      </c>
      <c r="T32" s="10">
        <f>rawdata07!P30</f>
        <v>71273</v>
      </c>
    </row>
    <row r="33" spans="1:20">
      <c r="A33" s="77" t="s">
        <v>45</v>
      </c>
      <c r="B33" s="10">
        <f>+'Table 30(07)'!B33*211.702/204.138</f>
        <v>7616.6178434278008</v>
      </c>
      <c r="C33" s="10">
        <f>+'Table 30(07)'!C33*211.702/204.138</f>
        <v>7569.8885756238451</v>
      </c>
      <c r="D33" s="10">
        <f>+'Table 30(07)'!D33*211.702/204.138</f>
        <v>8786.4090990654604</v>
      </c>
      <c r="E33" s="10">
        <f>+'Table 30(07)'!E33*211.702/204.138</f>
        <v>8786.4090990654604</v>
      </c>
      <c r="F33" s="10">
        <f>+'Table 30(07)'!F33*211.702/204.138</f>
        <v>8786.4090990654604</v>
      </c>
      <c r="G33" s="16">
        <f t="shared" si="0"/>
        <v>16.070520870795779</v>
      </c>
      <c r="H33" s="78"/>
      <c r="I33" s="10">
        <f>+'Table 30(07)'!I33*211.702/204.138</f>
        <v>8288.9749347793368</v>
      </c>
      <c r="J33" s="10">
        <f>+'Table 30(07)'!J33*211.702/204.138</f>
        <v>8230.9169242541375</v>
      </c>
      <c r="K33" s="10">
        <f>+'Table 30(07)'!K33*211.702/204.138</f>
        <v>9742.3628482606218</v>
      </c>
      <c r="L33" s="10">
        <f>+'Table 30(07)'!L33*211.702/204.138</f>
        <v>9742.3628482606218</v>
      </c>
      <c r="M33" s="10">
        <f>+'Table 30(07)'!M33*211.702/204.138</f>
        <v>9742.3628482606218</v>
      </c>
      <c r="N33" s="16">
        <f t="shared" si="2"/>
        <v>18.363032186033728</v>
      </c>
      <c r="O33" s="8"/>
      <c r="P33" s="10">
        <f>rawdata07!L31</f>
        <v>422782</v>
      </c>
      <c r="Q33" s="10">
        <f>rawdata07!M31</f>
        <v>406542</v>
      </c>
      <c r="R33" s="10">
        <f>rawdata07!N31</f>
        <v>16240</v>
      </c>
      <c r="S33" s="10">
        <f>rawdata07!O31</f>
        <v>16240</v>
      </c>
      <c r="T33" s="10">
        <f>rawdata07!P31</f>
        <v>16240</v>
      </c>
    </row>
    <row r="34" spans="1:20">
      <c r="A34" s="14" t="s">
        <v>46</v>
      </c>
      <c r="B34" s="10">
        <f>+'Table 30(07)'!B34*211.702/204.138</f>
        <v>10736.213425189406</v>
      </c>
      <c r="C34" s="10">
        <f>+'Table 30(07)'!C34*211.702/204.138</f>
        <v>11303.562543188917</v>
      </c>
      <c r="D34" s="10">
        <f>+'Table 30(07)'!D34*211.702/204.138</f>
        <v>11354.313094214325</v>
      </c>
      <c r="E34" s="10">
        <f>+'Table 30(07)'!E34*211.702/204.138</f>
        <v>10345.888777911081</v>
      </c>
      <c r="F34" s="10">
        <f>+'Table 30(07)'!F34*211.702/204.138</f>
        <v>9916.0092460322521</v>
      </c>
      <c r="G34" s="16">
        <f t="shared" si="0"/>
        <v>-12.275362673095923</v>
      </c>
      <c r="H34" s="78"/>
      <c r="I34" s="10">
        <f>+'Table 30(07)'!I34*211.702/204.138</f>
        <v>11451.079306591555</v>
      </c>
      <c r="J34" s="10">
        <f>+'Table 30(07)'!J34*211.702/204.138</f>
        <v>11677.17042049295</v>
      </c>
      <c r="K34" s="10">
        <f>+'Table 30(07)'!K34*211.702/204.138</f>
        <v>11966.589002175706</v>
      </c>
      <c r="L34" s="10">
        <f>+'Table 30(07)'!L34*211.702/204.138</f>
        <v>11144.467271350064</v>
      </c>
      <c r="M34" s="10">
        <f>+'Table 30(07)'!M34*211.702/204.138</f>
        <v>11005.546442550976</v>
      </c>
      <c r="N34" s="16">
        <f t="shared" si="2"/>
        <v>-5.7515986643759316</v>
      </c>
      <c r="O34" s="8"/>
      <c r="P34" s="10">
        <f>rawdata07!L32</f>
        <v>198625</v>
      </c>
      <c r="Q34" s="10">
        <f>rawdata07!M32</f>
        <v>49717</v>
      </c>
      <c r="R34" s="10">
        <f>rawdata07!N32</f>
        <v>49873</v>
      </c>
      <c r="S34" s="10">
        <f>rawdata07!O32</f>
        <v>51632</v>
      </c>
      <c r="T34" s="10">
        <f>rawdata07!P32</f>
        <v>47403</v>
      </c>
    </row>
    <row r="35" spans="1:20">
      <c r="A35" s="14" t="s">
        <v>47</v>
      </c>
      <c r="B35" s="10">
        <f>+'Table 30(07)'!B35*211.702/204.138</f>
        <v>15560.976552584341</v>
      </c>
      <c r="C35" s="10">
        <f>+'Table 30(07)'!C35*211.702/204.138</f>
        <v>14951.579108016169</v>
      </c>
      <c r="D35" s="10">
        <f>+'Table 30(07)'!D35*211.702/204.138</f>
        <v>14370.595312722271</v>
      </c>
      <c r="E35" s="10">
        <f>+'Table 30(07)'!E35*211.702/204.138</f>
        <v>14220.020278797212</v>
      </c>
      <c r="F35" s="10">
        <f>+'Table 30(07)'!F35*211.702/204.138</f>
        <v>18724.844065171696</v>
      </c>
      <c r="G35" s="16">
        <f t="shared" si="0"/>
        <v>25.236564846401549</v>
      </c>
      <c r="H35" s="78"/>
      <c r="I35" s="10">
        <f>+'Table 30(07)'!I35*211.702/204.138</f>
        <v>16271.945566825632</v>
      </c>
      <c r="J35" s="10">
        <f>+'Table 30(07)'!J35*211.702/204.138</f>
        <v>15244.865443361374</v>
      </c>
      <c r="K35" s="10">
        <f>+'Table 30(07)'!K35*211.702/204.138</f>
        <v>14763.172499052618</v>
      </c>
      <c r="L35" s="10">
        <f>+'Table 30(07)'!L35*211.702/204.138</f>
        <v>14842.295444664454</v>
      </c>
      <c r="M35" s="10">
        <f>+'Table 30(07)'!M35*211.702/204.138</f>
        <v>20267.8657520091</v>
      </c>
      <c r="N35" s="16">
        <f t="shared" si="2"/>
        <v>32.948800547367732</v>
      </c>
      <c r="O35" s="8"/>
      <c r="P35" s="10">
        <f>rawdata07!L33</f>
        <v>1342783</v>
      </c>
      <c r="Q35" s="10">
        <f>rawdata07!M33</f>
        <v>338110</v>
      </c>
      <c r="R35" s="10">
        <f>rawdata07!N33</f>
        <v>334555</v>
      </c>
      <c r="S35" s="10">
        <f>rawdata07!O33</f>
        <v>336500</v>
      </c>
      <c r="T35" s="10">
        <f>rawdata07!P33</f>
        <v>333618</v>
      </c>
    </row>
    <row r="36" spans="1:20">
      <c r="A36" s="14" t="s">
        <v>48</v>
      </c>
      <c r="B36" s="10">
        <f>+'Table 30(07)'!B36*211.702/204.138</f>
        <v>7792.6992032636199</v>
      </c>
      <c r="C36" s="10">
        <f>+'Table 30(07)'!C36*211.702/204.138</f>
        <v>7479.2650100095934</v>
      </c>
      <c r="D36" s="10">
        <f>+'Table 30(07)'!D36*211.702/204.138</f>
        <v>8004.7433124476165</v>
      </c>
      <c r="E36" s="10">
        <f>+'Table 30(07)'!E36*211.702/204.138</f>
        <v>7446.25129462929</v>
      </c>
      <c r="F36" s="10">
        <f>+'Table 30(07)'!F36*211.702/204.138</f>
        <v>8650.2705432107105</v>
      </c>
      <c r="G36" s="16">
        <f t="shared" si="0"/>
        <v>15.656692624662261</v>
      </c>
      <c r="H36" s="78"/>
      <c r="I36" s="10">
        <f>+'Table 30(07)'!I36*211.702/204.138</f>
        <v>8955.0154149722694</v>
      </c>
      <c r="J36" s="10">
        <f>+'Table 30(07)'!J36*211.702/204.138</f>
        <v>8406.5211630458653</v>
      </c>
      <c r="K36" s="10">
        <f>+'Table 30(07)'!K36*211.702/204.138</f>
        <v>9039.8198323951547</v>
      </c>
      <c r="L36" s="10">
        <f>+'Table 30(07)'!L36*211.702/204.138</f>
        <v>8644.1601787677155</v>
      </c>
      <c r="M36" s="10">
        <f>+'Table 30(07)'!M36*211.702/204.138</f>
        <v>10226.18850077288</v>
      </c>
      <c r="N36" s="16">
        <f t="shared" si="2"/>
        <v>21.645902061438569</v>
      </c>
      <c r="O36" s="8"/>
      <c r="P36" s="10">
        <f>rawdata07!L34</f>
        <v>327816</v>
      </c>
      <c r="Q36" s="10">
        <f>rawdata07!M34</f>
        <v>143151</v>
      </c>
      <c r="R36" s="10">
        <f>rawdata07!N34</f>
        <v>20984</v>
      </c>
      <c r="S36" s="10">
        <f>rawdata07!O34</f>
        <v>83013</v>
      </c>
      <c r="T36" s="10">
        <f>rawdata07!P34</f>
        <v>80668</v>
      </c>
    </row>
    <row r="37" spans="1:20">
      <c r="A37" s="14" t="s">
        <v>49</v>
      </c>
      <c r="B37" s="10">
        <f>+'Table 30(07)'!B37*211.702/204.138</f>
        <v>15744.439313277078</v>
      </c>
      <c r="C37" s="10">
        <f>+'Table 30(07)'!C37*211.702/204.138</f>
        <v>17061.394541271875</v>
      </c>
      <c r="D37" s="10">
        <f>+'Table 30(07)'!D37*211.702/204.138</f>
        <v>15185.277608065348</v>
      </c>
      <c r="E37" s="10">
        <f>+'Table 30(07)'!E37*211.702/204.138</f>
        <v>15493.989371284955</v>
      </c>
      <c r="F37" s="10">
        <f>+'Table 30(07)'!F37*211.702/204.138</f>
        <v>14213.295117926315</v>
      </c>
      <c r="G37" s="16">
        <f t="shared" si="0"/>
        <v>-16.693239327277425</v>
      </c>
      <c r="H37" s="78"/>
      <c r="I37" s="10">
        <f>+'Table 30(07)'!I37*211.702/204.138</f>
        <v>16966.758529309231</v>
      </c>
      <c r="J37" s="10">
        <f>+'Table 30(07)'!J37*211.702/204.138</f>
        <v>17424.461021446863</v>
      </c>
      <c r="K37" s="10">
        <f>+'Table 30(07)'!K37*211.702/204.138</f>
        <v>15969.701263862165</v>
      </c>
      <c r="L37" s="10">
        <f>+'Table 30(07)'!L37*211.702/204.138</f>
        <v>17333.451174142472</v>
      </c>
      <c r="M37" s="10">
        <f>+'Table 30(07)'!M37*211.702/204.138</f>
        <v>16433.763160007515</v>
      </c>
      <c r="N37" s="16">
        <f t="shared" si="2"/>
        <v>-5.6856729182036094</v>
      </c>
      <c r="O37" s="8"/>
      <c r="P37" s="10">
        <f>rawdata07!L35</f>
        <v>2753915</v>
      </c>
      <c r="Q37" s="10">
        <f>rawdata07!M35</f>
        <v>688703</v>
      </c>
      <c r="R37" s="10">
        <f>rawdata07!N35</f>
        <v>696423</v>
      </c>
      <c r="S37" s="10">
        <f>rawdata07!O35</f>
        <v>1232328</v>
      </c>
      <c r="T37" s="10">
        <f>rawdata07!P35</f>
        <v>136461</v>
      </c>
    </row>
    <row r="38" spans="1:20">
      <c r="A38" s="14" t="s">
        <v>50</v>
      </c>
      <c r="B38" s="10">
        <f>+'Table 30(07)'!B38*211.702/204.138</f>
        <v>7404.9722417976618</v>
      </c>
      <c r="C38" s="10">
        <f>+'Table 30(07)'!C38*211.702/204.138</f>
        <v>7475.7970450827743</v>
      </c>
      <c r="D38" s="10">
        <f>+'Table 30(07)'!D38*211.702/204.138</f>
        <v>7277.9174053644138</v>
      </c>
      <c r="E38" s="10">
        <f>+'Table 30(07)'!E38*211.702/204.138</f>
        <v>7372.3380605301863</v>
      </c>
      <c r="F38" s="10">
        <f>+'Table 30(07)'!F38*211.702/204.138</f>
        <v>7468.4835669084805</v>
      </c>
      <c r="G38" s="16">
        <f t="shared" si="0"/>
        <v>-9.7828741606946615E-2</v>
      </c>
      <c r="H38" s="78"/>
      <c r="I38" s="10">
        <f>+'Table 30(07)'!I38*211.702/204.138</f>
        <v>8271.5132414641612</v>
      </c>
      <c r="J38" s="10">
        <f>+'Table 30(07)'!J38*211.702/204.138</f>
        <v>8099.0368196555819</v>
      </c>
      <c r="K38" s="10">
        <f>+'Table 30(07)'!K38*211.702/204.138</f>
        <v>8084.8337563931782</v>
      </c>
      <c r="L38" s="10">
        <f>+'Table 30(07)'!L38*211.702/204.138</f>
        <v>8252.913853443908</v>
      </c>
      <c r="M38" s="10">
        <f>+'Table 30(07)'!M38*211.702/204.138</f>
        <v>8658.443990572805</v>
      </c>
      <c r="N38" s="16">
        <f t="shared" si="2"/>
        <v>6.9070826985203446</v>
      </c>
      <c r="O38" s="8"/>
      <c r="P38" s="10">
        <f>rawdata07!L36</f>
        <v>1399586</v>
      </c>
      <c r="Q38" s="10">
        <f>rawdata07!M36</f>
        <v>404014</v>
      </c>
      <c r="R38" s="10">
        <f>rawdata07!N36</f>
        <v>312170</v>
      </c>
      <c r="S38" s="10">
        <f>rawdata07!O36</f>
        <v>336524</v>
      </c>
      <c r="T38" s="10">
        <f>rawdata07!P36</f>
        <v>346878</v>
      </c>
    </row>
    <row r="39" spans="1:20">
      <c r="A39" s="14" t="s">
        <v>52</v>
      </c>
      <c r="B39" s="10">
        <f>+'Table 30(07)'!B39*211.702/204.138</f>
        <v>7804.1517969025199</v>
      </c>
      <c r="C39" s="10">
        <f>+'Table 30(07)'!C39*211.702/204.138</f>
        <v>7199.0938093328841</v>
      </c>
      <c r="D39" s="10">
        <f>+'Table 30(07)'!D39*211.702/204.138</f>
        <v>8020.8483050671966</v>
      </c>
      <c r="E39" s="10">
        <f>+'Table 30(07)'!E39*211.702/204.138</f>
        <v>7808.9755629032725</v>
      </c>
      <c r="F39" s="10">
        <f>+'Table 30(07)'!F39*211.702/204.138</f>
        <v>8179.5733832791784</v>
      </c>
      <c r="G39" s="16">
        <f t="shared" si="0"/>
        <v>13.61948600635268</v>
      </c>
      <c r="H39" s="78"/>
      <c r="I39" s="10">
        <f>+'Table 30(07)'!I39*211.702/204.138</f>
        <v>8930.1872045677555</v>
      </c>
      <c r="J39" s="10">
        <f>+'Table 30(07)'!J39*211.702/204.138</f>
        <v>7986.1825355814753</v>
      </c>
      <c r="K39" s="10">
        <f>+'Table 30(07)'!K39*211.702/204.138</f>
        <v>8840.1338990126969</v>
      </c>
      <c r="L39" s="10">
        <f>+'Table 30(07)'!L39*211.702/204.138</f>
        <v>8730.5390019280676</v>
      </c>
      <c r="M39" s="10">
        <f>+'Table 30(07)'!M39*211.702/204.138</f>
        <v>10167.131638384642</v>
      </c>
      <c r="N39" s="16">
        <f t="shared" si="2"/>
        <v>27.309031481389397</v>
      </c>
      <c r="O39" s="8"/>
      <c r="P39" s="10">
        <f>rawdata07!L37</f>
        <v>95265</v>
      </c>
      <c r="Q39" s="10">
        <f>rawdata07!M37</f>
        <v>24034</v>
      </c>
      <c r="R39" s="10">
        <f>rawdata07!N37</f>
        <v>25473</v>
      </c>
      <c r="S39" s="10">
        <f>rawdata07!O37</f>
        <v>22009</v>
      </c>
      <c r="T39" s="10">
        <f>rawdata07!P37</f>
        <v>23749</v>
      </c>
    </row>
    <row r="40" spans="1:20">
      <c r="A40" s="77" t="s">
        <v>53</v>
      </c>
      <c r="B40" s="10">
        <f>+'Table 30(07)'!B40*211.702/204.138</f>
        <v>8894.3171799314387</v>
      </c>
      <c r="C40" s="10">
        <f>+'Table 30(07)'!C40*211.702/204.138</f>
        <v>9068.4560377258367</v>
      </c>
      <c r="D40" s="10">
        <f>+'Table 30(07)'!D40*211.702/204.138</f>
        <v>8423.3969712703311</v>
      </c>
      <c r="E40" s="10">
        <f>+'Table 30(07)'!E40*211.702/204.138</f>
        <v>8300.6778572879794</v>
      </c>
      <c r="F40" s="10">
        <f>+'Table 30(07)'!F40*211.702/204.138</f>
        <v>9781.6457219685472</v>
      </c>
      <c r="G40" s="16">
        <f t="shared" si="0"/>
        <v>7.8645105768364321</v>
      </c>
      <c r="H40" s="78"/>
      <c r="I40" s="10">
        <f>+'Table 30(07)'!I40*211.702/204.138</f>
        <v>9684.6500338091682</v>
      </c>
      <c r="J40" s="10">
        <f>+'Table 30(07)'!J40*211.702/204.138</f>
        <v>9402.1783239156666</v>
      </c>
      <c r="K40" s="10">
        <f>+'Table 30(07)'!K40*211.702/204.138</f>
        <v>8883.7560039491946</v>
      </c>
      <c r="L40" s="10">
        <f>+'Table 30(07)'!L40*211.702/204.138</f>
        <v>9045.5207922347727</v>
      </c>
      <c r="M40" s="10">
        <f>+'Table 30(07)'!M40*211.702/204.138</f>
        <v>11410.092960757065</v>
      </c>
      <c r="N40" s="16">
        <f t="shared" si="2"/>
        <v>21.355845078304945</v>
      </c>
      <c r="O40" s="8"/>
      <c r="P40" s="10">
        <f>rawdata07!L38</f>
        <v>1758645</v>
      </c>
      <c r="Q40" s="10">
        <f>rawdata07!M38</f>
        <v>443153</v>
      </c>
      <c r="R40" s="10">
        <f>rawdata07!N38</f>
        <v>440868</v>
      </c>
      <c r="S40" s="10">
        <f>rawdata07!O38</f>
        <v>435955</v>
      </c>
      <c r="T40" s="10">
        <f>rawdata07!P38</f>
        <v>438669</v>
      </c>
    </row>
    <row r="41" spans="1:20">
      <c r="A41" s="77" t="s">
        <v>54</v>
      </c>
      <c r="B41" s="10">
        <f>+'Table 30(07)'!B41*211.702/204.138</f>
        <v>6514.1457000934506</v>
      </c>
      <c r="C41" s="10">
        <f>+'Table 30(07)'!C41*211.702/204.138</f>
        <v>6204.5848207194149</v>
      </c>
      <c r="D41" s="10">
        <f>+'Table 30(07)'!D41*211.702/204.138</f>
        <v>6545.3276496073349</v>
      </c>
      <c r="E41" s="10">
        <f>+'Table 30(07)'!E41*211.702/204.138</f>
        <v>6719.4852964747897</v>
      </c>
      <c r="F41" s="10">
        <f>+'Table 30(07)'!F41*211.702/204.138</f>
        <v>6546.8861173827499</v>
      </c>
      <c r="G41" s="16">
        <f t="shared" si="0"/>
        <v>5.5169089722210547</v>
      </c>
      <c r="H41" s="78"/>
      <c r="I41" s="10">
        <f>+'Table 30(07)'!I41*211.702/204.138</f>
        <v>7472.7631806493728</v>
      </c>
      <c r="J41" s="10">
        <f>+'Table 30(07)'!J41*211.702/204.138</f>
        <v>6705.8356954789651</v>
      </c>
      <c r="K41" s="10">
        <f>+'Table 30(07)'!K41*211.702/204.138</f>
        <v>7355.0604471006309</v>
      </c>
      <c r="L41" s="10">
        <f>+'Table 30(07)'!L41*211.702/204.138</f>
        <v>7867.8711538620428</v>
      </c>
      <c r="M41" s="10">
        <f>+'Table 30(07)'!M41*211.702/204.138</f>
        <v>7999.6664024045313</v>
      </c>
      <c r="N41" s="16">
        <f t="shared" si="2"/>
        <v>19.294100924629859</v>
      </c>
      <c r="O41" s="8"/>
      <c r="P41" s="10">
        <f>rawdata07!L39</f>
        <v>638091</v>
      </c>
      <c r="Q41" s="10">
        <f>rawdata07!M39</f>
        <v>160218</v>
      </c>
      <c r="R41" s="10">
        <f>rawdata07!N39</f>
        <v>159481</v>
      </c>
      <c r="S41" s="10">
        <f>rawdata07!O39</f>
        <v>198147</v>
      </c>
      <c r="T41" s="10">
        <f>rawdata07!P39</f>
        <v>120245</v>
      </c>
    </row>
    <row r="42" spans="1:20">
      <c r="A42" s="77" t="s">
        <v>55</v>
      </c>
      <c r="B42" s="10">
        <f>+'Table 30(07)'!B42*211.702/204.138</f>
        <v>7911.4488861278842</v>
      </c>
      <c r="C42" s="10">
        <f>+'Table 30(07)'!C42*211.702/204.138</f>
        <v>7533.9133742539534</v>
      </c>
      <c r="D42" s="10">
        <f>+'Table 30(07)'!D42*211.702/204.138</f>
        <v>7773.2026488827996</v>
      </c>
      <c r="E42" s="10">
        <f>+'Table 30(07)'!E42*211.702/204.138</f>
        <v>8102.8392384427425</v>
      </c>
      <c r="F42" s="10">
        <f>+'Table 30(07)'!F42*211.702/204.138</f>
        <v>8244.270541210828</v>
      </c>
      <c r="G42" s="16">
        <f t="shared" si="0"/>
        <v>9.4287939304481032</v>
      </c>
      <c r="H42" s="78"/>
      <c r="I42" s="10">
        <f>+'Table 30(07)'!I42*211.702/204.138</f>
        <v>8794.8545546690475</v>
      </c>
      <c r="J42" s="10">
        <f>+'Table 30(07)'!J42*211.702/204.138</f>
        <v>8047.8622102374502</v>
      </c>
      <c r="K42" s="10">
        <f>+'Table 30(07)'!K42*211.702/204.138</f>
        <v>8532.4956498455722</v>
      </c>
      <c r="L42" s="10">
        <f>+'Table 30(07)'!L42*211.702/204.138</f>
        <v>9235.8252266983363</v>
      </c>
      <c r="M42" s="10">
        <f>+'Table 30(07)'!M42*211.702/204.138</f>
        <v>9379.7660667176588</v>
      </c>
      <c r="N42" s="16">
        <f t="shared" si="2"/>
        <v>16.549784547577527</v>
      </c>
      <c r="O42" s="8"/>
      <c r="P42" s="10">
        <f>rawdata07!L40</f>
        <v>551857</v>
      </c>
      <c r="Q42" s="10">
        <f>rawdata07!M40</f>
        <v>142492</v>
      </c>
      <c r="R42" s="10">
        <f>rawdata07!N40</f>
        <v>133451</v>
      </c>
      <c r="S42" s="10">
        <f>rawdata07!O40</f>
        <v>138479</v>
      </c>
      <c r="T42" s="10">
        <f>rawdata07!P40</f>
        <v>137435</v>
      </c>
    </row>
    <row r="43" spans="1:20">
      <c r="A43" s="77" t="s">
        <v>56</v>
      </c>
      <c r="B43" s="10">
        <f>+'Table 30(07)'!B43*211.702/204.138</f>
        <v>9684.7280565157562</v>
      </c>
      <c r="C43" s="10">
        <f>+'Table 30(07)'!C43*211.702/204.138</f>
        <v>10958.262120605523</v>
      </c>
      <c r="D43" s="10">
        <f>+'Table 30(07)'!D43*211.702/204.138</f>
        <v>9748.5068403013011</v>
      </c>
      <c r="E43" s="10">
        <f>+'Table 30(07)'!E43*211.702/204.138</f>
        <v>9443.4261834805948</v>
      </c>
      <c r="F43" s="10">
        <f>+'Table 30(07)'!F43*211.702/204.138</f>
        <v>8563.4982250791127</v>
      </c>
      <c r="G43" s="16">
        <f t="shared" si="0"/>
        <v>-21.853500757418296</v>
      </c>
      <c r="H43" s="78"/>
      <c r="I43" s="10">
        <f>+'Table 30(07)'!I43*211.702/204.138</f>
        <v>10400.965733611742</v>
      </c>
      <c r="J43" s="10">
        <f>+'Table 30(07)'!J43*211.702/204.138</f>
        <v>11229.967211781877</v>
      </c>
      <c r="K43" s="10">
        <f>+'Table 30(07)'!K43*211.702/204.138</f>
        <v>10135.854864659963</v>
      </c>
      <c r="L43" s="10">
        <f>+'Table 30(07)'!L43*211.702/204.138</f>
        <v>10107.545330712959</v>
      </c>
      <c r="M43" s="10">
        <f>+'Table 30(07)'!M43*211.702/204.138</f>
        <v>10124.301204445892</v>
      </c>
      <c r="N43" s="16">
        <f t="shared" si="2"/>
        <v>-9.8456744038930051</v>
      </c>
      <c r="O43" s="8"/>
      <c r="P43" s="10">
        <f>rawdata07!L41</f>
        <v>1760451</v>
      </c>
      <c r="Q43" s="10">
        <f>rawdata07!M41</f>
        <v>442707</v>
      </c>
      <c r="R43" s="10">
        <f>rawdata07!N41</f>
        <v>438673</v>
      </c>
      <c r="S43" s="10">
        <f>rawdata07!O41</f>
        <v>447605</v>
      </c>
      <c r="T43" s="10">
        <f>rawdata07!P41</f>
        <v>431466</v>
      </c>
    </row>
    <row r="44" spans="1:20">
      <c r="A44" s="14" t="s">
        <v>57</v>
      </c>
      <c r="B44" s="10">
        <f>+'Table 30(07)'!B44*211.702/204.138</f>
        <v>12599.601178262314</v>
      </c>
      <c r="C44" s="10">
        <f>+'Table 30(07)'!C44*211.702/204.138</f>
        <v>12195.589761880219</v>
      </c>
      <c r="D44" s="10">
        <f>+'Table 30(07)'!D44*211.702/204.138</f>
        <v>13502.969197022661</v>
      </c>
      <c r="E44" s="10">
        <f>+'Table 30(07)'!E44*211.702/204.138</f>
        <v>12108.134110932764</v>
      </c>
      <c r="F44" s="10">
        <f>+'Table 30(07)'!F44*211.702/204.138</f>
        <v>12673.280218417582</v>
      </c>
      <c r="G44" s="16">
        <f t="shared" si="0"/>
        <v>3.9169114890243404</v>
      </c>
      <c r="H44" s="78"/>
      <c r="I44" s="10">
        <f>+'Table 30(07)'!I44*211.702/204.138</f>
        <v>13732.959721056597</v>
      </c>
      <c r="J44" s="10">
        <f>+'Table 30(07)'!J44*211.702/204.138</f>
        <v>12748.981922377883</v>
      </c>
      <c r="K44" s="10">
        <f>+'Table 30(07)'!K44*211.702/204.138</f>
        <v>14234.469773624667</v>
      </c>
      <c r="L44" s="10">
        <f>+'Table 30(07)'!L44*211.702/204.138</f>
        <v>13271.212956338702</v>
      </c>
      <c r="M44" s="10">
        <f>+'Table 30(07)'!M44*211.702/204.138</f>
        <v>14816.822871086104</v>
      </c>
      <c r="N44" s="16">
        <f t="shared" si="2"/>
        <v>16.219655508951703</v>
      </c>
      <c r="O44" s="8"/>
      <c r="P44" s="10">
        <f>rawdata07!L42</f>
        <v>147861</v>
      </c>
      <c r="Q44" s="10">
        <f>rawdata07!M42</f>
        <v>38638</v>
      </c>
      <c r="R44" s="10">
        <f>rawdata07!N42</f>
        <v>35437</v>
      </c>
      <c r="S44" s="10">
        <f>rawdata07!O42</f>
        <v>38643</v>
      </c>
      <c r="T44" s="10">
        <f>rawdata07!P42</f>
        <v>35143</v>
      </c>
    </row>
    <row r="45" spans="1:20">
      <c r="A45" s="14" t="s">
        <v>58</v>
      </c>
      <c r="B45" s="10">
        <f>+'Table 30(07)'!B45*211.702/204.138</f>
        <v>7866.4100096828079</v>
      </c>
      <c r="C45" s="10">
        <f>+'Table 30(07)'!C45*211.702/204.138</f>
        <v>7637.083244381477</v>
      </c>
      <c r="D45" s="10">
        <f>+'Table 30(07)'!D45*211.702/204.138</f>
        <v>8110.9436093063823</v>
      </c>
      <c r="E45" s="10">
        <f>+'Table 30(07)'!E45*211.702/204.138</f>
        <v>7853.5062180290188</v>
      </c>
      <c r="F45" s="10">
        <f>+'Table 30(07)'!F45*211.702/204.138</f>
        <v>7902.1094438646287</v>
      </c>
      <c r="G45" s="16">
        <f t="shared" si="0"/>
        <v>3.470254166446709</v>
      </c>
      <c r="H45" s="78"/>
      <c r="I45" s="10">
        <f>+'Table 30(07)'!I45*211.702/204.138</f>
        <v>8867.3960672860921</v>
      </c>
      <c r="J45" s="10">
        <f>+'Table 30(07)'!J45*211.702/204.138</f>
        <v>8287.0904183852417</v>
      </c>
      <c r="K45" s="10">
        <f>+'Table 30(07)'!K45*211.702/204.138</f>
        <v>9060.5728529498465</v>
      </c>
      <c r="L45" s="10">
        <f>+'Table 30(07)'!L45*211.702/204.138</f>
        <v>8899.8699219916798</v>
      </c>
      <c r="M45" s="10">
        <f>+'Table 30(07)'!M45*211.702/204.138</f>
        <v>9301.6254111979451</v>
      </c>
      <c r="N45" s="16">
        <f t="shared" si="2"/>
        <v>12.24235457310707</v>
      </c>
      <c r="O45" s="8"/>
      <c r="P45" s="10">
        <f>rawdata07!L43</f>
        <v>701580</v>
      </c>
      <c r="Q45" s="10">
        <f>rawdata07!M43</f>
        <v>189383</v>
      </c>
      <c r="R45" s="10">
        <f>rawdata07!N43</f>
        <v>162846</v>
      </c>
      <c r="S45" s="10">
        <f>rawdata07!O43</f>
        <v>182341</v>
      </c>
      <c r="T45" s="10">
        <f>rawdata07!P43</f>
        <v>167010</v>
      </c>
    </row>
    <row r="46" spans="1:20">
      <c r="A46" s="14" t="s">
        <v>59</v>
      </c>
      <c r="B46" s="10">
        <f>+'Table 30(07)'!B46*211.702/204.138</f>
        <v>7151.3312601796242</v>
      </c>
      <c r="C46" s="10">
        <f>+'Table 30(07)'!C46*211.702/204.138</f>
        <v>6810.232430177979</v>
      </c>
      <c r="D46" s="10">
        <f>+'Table 30(07)'!D46*211.702/204.138</f>
        <v>6627.094566760552</v>
      </c>
      <c r="E46" s="10">
        <f>+'Table 30(07)'!E46*211.702/204.138</f>
        <v>7142.5196641614057</v>
      </c>
      <c r="F46" s="10">
        <f>+'Table 30(07)'!F46*211.702/204.138</f>
        <v>8436.6617158019053</v>
      </c>
      <c r="G46" s="16">
        <f t="shared" si="0"/>
        <v>23.882140621468057</v>
      </c>
      <c r="H46" s="78"/>
      <c r="I46" s="10">
        <f>+'Table 30(07)'!I46*211.702/204.138</f>
        <v>8217.54936566994</v>
      </c>
      <c r="J46" s="10">
        <f>+'Table 30(07)'!J46*211.702/204.138</f>
        <v>7594.7693810994124</v>
      </c>
      <c r="K46" s="10">
        <f>+'Table 30(07)'!K46*211.702/204.138</f>
        <v>7362.8110747946548</v>
      </c>
      <c r="L46" s="10">
        <f>+'Table 30(07)'!L46*211.702/204.138</f>
        <v>8107.0387201112162</v>
      </c>
      <c r="M46" s="10">
        <f>+'Table 30(07)'!M46*211.702/204.138</f>
        <v>10699.230322387068</v>
      </c>
      <c r="N46" s="16">
        <f t="shared" si="2"/>
        <v>40.876302959422532</v>
      </c>
      <c r="O46" s="8"/>
      <c r="P46" s="10">
        <f>rawdata07!L44</f>
        <v>119512</v>
      </c>
      <c r="Q46" s="10">
        <f>rawdata07!M44</f>
        <v>45459</v>
      </c>
      <c r="R46" s="10">
        <f>rawdata07!N44</f>
        <v>14327</v>
      </c>
      <c r="S46" s="10">
        <f>rawdata07!O44</f>
        <v>41534</v>
      </c>
      <c r="T46" s="10">
        <f>rawdata07!P44</f>
        <v>18192</v>
      </c>
    </row>
    <row r="47" spans="1:20">
      <c r="A47" s="77" t="s">
        <v>60</v>
      </c>
      <c r="B47" s="10">
        <f>+'Table 30(07)'!B47*211.702/204.138</f>
        <v>6526.6564941469087</v>
      </c>
      <c r="C47" s="10">
        <f>+'Table 30(07)'!C47*211.702/204.138</f>
        <v>6408.5976997755552</v>
      </c>
      <c r="D47" s="10">
        <f>+'Table 30(07)'!D47*211.702/204.138</f>
        <v>6499.3519671491922</v>
      </c>
      <c r="E47" s="10">
        <f>+'Table 30(07)'!E47*211.702/204.138</f>
        <v>6549.2872498653815</v>
      </c>
      <c r="F47" s="10">
        <f>+'Table 30(07)'!F47*211.702/204.138</f>
        <v>6664.3348440827922</v>
      </c>
      <c r="G47" s="16">
        <f t="shared" si="0"/>
        <v>3.9905320366137751</v>
      </c>
      <c r="H47" s="78"/>
      <c r="I47" s="10">
        <f>+'Table 30(07)'!I47*211.702/204.138</f>
        <v>7375.2580327260066</v>
      </c>
      <c r="J47" s="10">
        <f>+'Table 30(07)'!J47*211.702/204.138</f>
        <v>6958.0541993100569</v>
      </c>
      <c r="K47" s="10">
        <f>+'Table 30(07)'!K47*211.702/204.138</f>
        <v>7296.6631618563879</v>
      </c>
      <c r="L47" s="10">
        <f>+'Table 30(07)'!L47*211.702/204.138</f>
        <v>7495.5776716499877</v>
      </c>
      <c r="M47" s="10">
        <f>+'Table 30(07)'!M47*211.702/204.138</f>
        <v>7806.1733757809325</v>
      </c>
      <c r="N47" s="16">
        <f t="shared" si="2"/>
        <v>12.189028026757438</v>
      </c>
      <c r="O47" s="8"/>
      <c r="P47" s="10">
        <f>rawdata07!L45</f>
        <v>978084</v>
      </c>
      <c r="Q47" s="10">
        <f>rawdata07!M45</f>
        <v>282048</v>
      </c>
      <c r="R47" s="10">
        <f>rawdata07!N45</f>
        <v>209749</v>
      </c>
      <c r="S47" s="10">
        <f>rawdata07!O45</f>
        <v>242733</v>
      </c>
      <c r="T47" s="10">
        <f>rawdata07!P45</f>
        <v>243554</v>
      </c>
    </row>
    <row r="48" spans="1:20">
      <c r="A48" s="77" t="s">
        <v>61</v>
      </c>
      <c r="B48" s="10">
        <f>+'Table 30(07)'!B48*211.702/204.138</f>
        <v>7086.6809438412629</v>
      </c>
      <c r="C48" s="10">
        <f>+'Table 30(07)'!C48*211.702/204.138</f>
        <v>7080.8766489714671</v>
      </c>
      <c r="D48" s="10">
        <f>+'Table 30(07)'!D48*211.702/204.138</f>
        <v>7177.8061980312459</v>
      </c>
      <c r="E48" s="10">
        <f>+'Table 30(07)'!E48*211.702/204.138</f>
        <v>6994.3484542793403</v>
      </c>
      <c r="F48" s="10">
        <f>+'Table 30(07)'!F48*211.702/204.138</f>
        <v>7110.9344285656261</v>
      </c>
      <c r="G48" s="16">
        <f t="shared" si="0"/>
        <v>0.42449234867726504</v>
      </c>
      <c r="H48" s="78"/>
      <c r="I48" s="10">
        <f>+'Table 30(07)'!I48*211.702/204.138</f>
        <v>8024.7334846356825</v>
      </c>
      <c r="J48" s="10">
        <f>+'Table 30(07)'!J48*211.702/204.138</f>
        <v>7508.2736129500818</v>
      </c>
      <c r="K48" s="10">
        <f>+'Table 30(07)'!K48*211.702/204.138</f>
        <v>7934.8599961583686</v>
      </c>
      <c r="L48" s="10">
        <f>+'Table 30(07)'!L48*211.702/204.138</f>
        <v>8120.4798132978885</v>
      </c>
      <c r="M48" s="10">
        <f>+'Table 30(07)'!M48*211.702/204.138</f>
        <v>8608.3468024919221</v>
      </c>
      <c r="N48" s="16">
        <f t="shared" si="2"/>
        <v>14.651479770855202</v>
      </c>
      <c r="O48" s="8"/>
      <c r="P48" s="10">
        <f>rawdata07!L46</f>
        <v>4511375</v>
      </c>
      <c r="Q48" s="10">
        <f>rawdata07!M46</f>
        <v>1173895</v>
      </c>
      <c r="R48" s="10">
        <f>rawdata07!N46</f>
        <v>1081815</v>
      </c>
      <c r="S48" s="10">
        <f>rawdata07!O46</f>
        <v>1256367</v>
      </c>
      <c r="T48" s="10">
        <f>rawdata07!P46</f>
        <v>999298</v>
      </c>
    </row>
    <row r="49" spans="1:32">
      <c r="A49" s="77" t="s">
        <v>62</v>
      </c>
      <c r="B49" s="10">
        <f>+'Table 30(07)'!B49*211.702/204.138</f>
        <v>5202.4084452872339</v>
      </c>
      <c r="C49" s="10">
        <f>+'Table 30(07)'!C49*211.702/204.138</f>
        <v>4894.42053374835</v>
      </c>
      <c r="D49" s="10">
        <f>+'Table 30(07)'!D49*211.702/204.138</f>
        <v>5244.7743076716515</v>
      </c>
      <c r="E49" s="10">
        <f>+'Table 30(07)'!E49*211.702/204.138</f>
        <v>4995.3246253414209</v>
      </c>
      <c r="F49" s="10">
        <f>+'Table 30(07)'!F49*211.702/204.138</f>
        <v>5709.2520373970556</v>
      </c>
      <c r="G49" s="16">
        <f t="shared" si="0"/>
        <v>16.64817107623308</v>
      </c>
      <c r="H49" s="78"/>
      <c r="I49" s="10">
        <f>+'Table 30(07)'!I49*211.702/204.138</f>
        <v>5894.0043471750587</v>
      </c>
      <c r="J49" s="10">
        <f>+'Table 30(07)'!J49*211.702/204.138</f>
        <v>5431.3985763435739</v>
      </c>
      <c r="K49" s="10">
        <f>+'Table 30(07)'!K49*211.702/204.138</f>
        <v>5781.6073656306817</v>
      </c>
      <c r="L49" s="10">
        <f>+'Table 30(07)'!L49*211.702/204.138</f>
        <v>5705.9472896688303</v>
      </c>
      <c r="M49" s="10">
        <f>+'Table 30(07)'!M49*211.702/204.138</f>
        <v>6719.0335322802675</v>
      </c>
      <c r="N49" s="16">
        <f t="shared" si="2"/>
        <v>23.707244788570303</v>
      </c>
      <c r="O49" s="8"/>
      <c r="P49" s="10">
        <f>rawdata07!L47</f>
        <v>504079</v>
      </c>
      <c r="Q49" s="10">
        <f>rawdata07!M47</f>
        <v>149083</v>
      </c>
      <c r="R49" s="10">
        <f>rawdata07!N47</f>
        <v>121259</v>
      </c>
      <c r="S49" s="10">
        <f>rawdata07!O47</f>
        <v>108820</v>
      </c>
      <c r="T49" s="10">
        <f>rawdata07!P47</f>
        <v>124917</v>
      </c>
      <c r="U49" s="33"/>
      <c r="V49" s="33"/>
      <c r="W49" s="33"/>
      <c r="X49" s="33"/>
      <c r="Y49" s="33"/>
      <c r="Z49" s="33"/>
      <c r="AA49" s="33"/>
      <c r="AB49" s="33"/>
      <c r="AC49" s="33"/>
      <c r="AD49" s="33"/>
      <c r="AE49" s="33"/>
      <c r="AF49" s="33"/>
    </row>
    <row r="50" spans="1:32">
      <c r="A50" s="77" t="s">
        <v>63</v>
      </c>
      <c r="B50" s="10">
        <f>+'Table 30(07)'!B50*211.702/204.138</f>
        <v>12700.026216114355</v>
      </c>
      <c r="C50" s="10">
        <f>+'Table 30(07)'!C50*211.702/204.138</f>
        <v>12481.73224800706</v>
      </c>
      <c r="D50" s="10">
        <f>+'Table 30(07)'!D50*211.702/204.138</f>
        <v>12370.878406725791</v>
      </c>
      <c r="E50" s="10">
        <f>+'Table 30(07)'!E50*211.702/204.138</f>
        <v>13066.544672885051</v>
      </c>
      <c r="F50" s="10">
        <f>+'Table 30(07)'!F50*211.702/204.138</f>
        <v>12886.475281457882</v>
      </c>
      <c r="G50" s="16">
        <f t="shared" si="0"/>
        <v>3.2426831901913888</v>
      </c>
      <c r="H50" s="78"/>
      <c r="I50" s="10">
        <f>+'Table 30(07)'!I50*211.702/204.138</f>
        <v>13132.222095505269</v>
      </c>
      <c r="J50" s="10">
        <f>+'Table 30(07)'!J50*211.702/204.138</f>
        <v>12635.57602000933</v>
      </c>
      <c r="K50" s="10">
        <f>+'Table 30(07)'!K50*211.702/204.138</f>
        <v>12659.814500606175</v>
      </c>
      <c r="L50" s="10">
        <f>+'Table 30(07)'!L50*211.702/204.138</f>
        <v>13454.210671500117</v>
      </c>
      <c r="M50" s="10">
        <f>+'Table 30(07)'!M50*211.702/204.138</f>
        <v>13791.607494130038</v>
      </c>
      <c r="N50" s="16">
        <f t="shared" si="2"/>
        <v>9.1490207671581398</v>
      </c>
      <c r="O50" s="8"/>
      <c r="P50" s="10">
        <f>rawdata07!L48</f>
        <v>88995</v>
      </c>
      <c r="Q50" s="10">
        <f>rawdata07!M48</f>
        <v>22535</v>
      </c>
      <c r="R50" s="10">
        <f>rawdata07!N48</f>
        <v>22228</v>
      </c>
      <c r="S50" s="10">
        <f>rawdata07!O48</f>
        <v>22150</v>
      </c>
      <c r="T50" s="10">
        <f>rawdata07!P48</f>
        <v>22082</v>
      </c>
      <c r="U50" s="33"/>
      <c r="V50" s="33"/>
      <c r="W50" s="33"/>
      <c r="X50" s="33"/>
      <c r="Y50" s="33"/>
      <c r="Z50" s="33"/>
      <c r="AA50" s="33"/>
      <c r="AB50" s="33"/>
      <c r="AC50" s="33"/>
      <c r="AD50" s="33"/>
      <c r="AE50" s="33"/>
      <c r="AF50" s="33"/>
    </row>
    <row r="51" spans="1:32">
      <c r="A51" s="77" t="s">
        <v>64</v>
      </c>
      <c r="B51" s="10">
        <f>+'Table 30(07)'!B51*211.702/204.138</f>
        <v>9873.7067165896897</v>
      </c>
      <c r="C51" s="10">
        <f>+'Table 30(07)'!C51*211.702/204.138</f>
        <v>11332.267804022358</v>
      </c>
      <c r="D51" s="10">
        <f>+'Table 30(07)'!D51*211.702/204.138</f>
        <v>9739.9531576064219</v>
      </c>
      <c r="E51" s="10">
        <f>+'Table 30(07)'!E51*211.702/204.138</f>
        <v>8978.3367254625737</v>
      </c>
      <c r="F51" s="10">
        <f>+'Table 30(07)'!F51*211.702/204.138</f>
        <v>9125.8871064434279</v>
      </c>
      <c r="G51" s="16">
        <f t="shared" si="0"/>
        <v>-19.469895485489509</v>
      </c>
      <c r="H51" s="78"/>
      <c r="I51" s="10">
        <f>+'Table 30(07)'!I51*211.702/204.138</f>
        <v>10591.348937365716</v>
      </c>
      <c r="J51" s="10">
        <f>+'Table 30(07)'!J51*211.702/204.138</f>
        <v>11771.897375920797</v>
      </c>
      <c r="K51" s="10">
        <f>+'Table 30(07)'!K51*211.702/204.138</f>
        <v>10296.846420480582</v>
      </c>
      <c r="L51" s="10">
        <f>+'Table 30(07)'!L51*211.702/204.138</f>
        <v>9659.4812237192309</v>
      </c>
      <c r="M51" s="10">
        <f>+'Table 30(07)'!M51*211.702/204.138</f>
        <v>10350.360792532731</v>
      </c>
      <c r="N51" s="16">
        <f t="shared" si="2"/>
        <v>-12.075679374302</v>
      </c>
      <c r="O51" s="8"/>
      <c r="P51" s="10">
        <f>rawdata07!L49</f>
        <v>1220440</v>
      </c>
      <c r="Q51" s="10">
        <f>rawdata07!M49</f>
        <v>364487</v>
      </c>
      <c r="R51" s="10">
        <f>rawdata07!N49</f>
        <v>249907</v>
      </c>
      <c r="S51" s="10">
        <f>rawdata07!O49</f>
        <v>304896</v>
      </c>
      <c r="T51" s="10">
        <f>rawdata07!P49</f>
        <v>301150</v>
      </c>
      <c r="U51" s="33"/>
      <c r="V51" s="33"/>
      <c r="W51" s="33"/>
      <c r="X51" s="33"/>
      <c r="Y51" s="33"/>
      <c r="Z51" s="33"/>
      <c r="AA51" s="33"/>
      <c r="AB51" s="33"/>
      <c r="AC51" s="33"/>
      <c r="AD51" s="33"/>
      <c r="AE51" s="33"/>
      <c r="AF51" s="33"/>
    </row>
    <row r="52" spans="1:32">
      <c r="A52" s="77" t="s">
        <v>65</v>
      </c>
      <c r="B52" s="10">
        <f>+'Table 30(07)'!B52*211.702/204.138</f>
        <v>7935.5264285738476</v>
      </c>
      <c r="C52" s="10">
        <f>+'Table 30(07)'!C52*211.702/204.138</f>
        <v>7958.3179098585606</v>
      </c>
      <c r="D52" s="10">
        <f>+'Table 30(07)'!D52*211.702/204.138</f>
        <v>7680.6035348121668</v>
      </c>
      <c r="E52" s="10">
        <f>+'Table 30(07)'!E52*211.702/204.138</f>
        <v>8059.5952757822797</v>
      </c>
      <c r="F52" s="10">
        <f>+'Table 30(07)'!F52*211.702/204.138</f>
        <v>8040.1365217041639</v>
      </c>
      <c r="G52" s="16">
        <f t="shared" si="0"/>
        <v>1.0280892617301516</v>
      </c>
      <c r="H52" s="78"/>
      <c r="I52" s="10">
        <f>+'Table 30(07)'!I52*211.702/204.138</f>
        <v>8687.1756394260174</v>
      </c>
      <c r="J52" s="10">
        <f>+'Table 30(07)'!J52*211.702/204.138</f>
        <v>8373.8954884918585</v>
      </c>
      <c r="K52" s="10">
        <f>+'Table 30(07)'!K52*211.702/204.138</f>
        <v>8258.7980247122614</v>
      </c>
      <c r="L52" s="10">
        <f>+'Table 30(07)'!L52*211.702/204.138</f>
        <v>8884.2875545955303</v>
      </c>
      <c r="M52" s="10">
        <f>+'Table 30(07)'!M52*211.702/204.138</f>
        <v>9236.3042738070253</v>
      </c>
      <c r="N52" s="16">
        <f t="shared" si="2"/>
        <v>10.298776555073616</v>
      </c>
      <c r="O52" s="8"/>
      <c r="P52" s="10">
        <f>rawdata07!L50</f>
        <v>1026032</v>
      </c>
      <c r="Q52" s="10">
        <f>rawdata07!M50</f>
        <v>263572</v>
      </c>
      <c r="R52" s="10">
        <f>rawdata07!N50</f>
        <v>252312</v>
      </c>
      <c r="S52" s="10">
        <f>rawdata07!O50</f>
        <v>254193</v>
      </c>
      <c r="T52" s="10">
        <f>rawdata07!P50</f>
        <v>255955</v>
      </c>
      <c r="U52" s="33"/>
      <c r="V52" s="33"/>
      <c r="W52" s="33"/>
      <c r="X52" s="33"/>
      <c r="Y52" s="33"/>
      <c r="Z52" s="33"/>
      <c r="AA52" s="33"/>
      <c r="AB52" s="33"/>
      <c r="AC52" s="33"/>
      <c r="AD52" s="33"/>
      <c r="AE52" s="33"/>
      <c r="AF52" s="33"/>
    </row>
    <row r="53" spans="1:32">
      <c r="A53" s="14" t="s">
        <v>66</v>
      </c>
      <c r="B53" s="10">
        <f>+'Table 30(07)'!B53*211.702/204.138</f>
        <v>8663.3539843000126</v>
      </c>
      <c r="C53" s="10">
        <f>+'Table 30(07)'!C53*211.702/204.138</f>
        <v>8733.7507721041966</v>
      </c>
      <c r="D53" s="10">
        <f>+'Table 30(07)'!D53*211.702/204.138</f>
        <v>8774.2936262434487</v>
      </c>
      <c r="E53" s="10">
        <f>+'Table 30(07)'!E53*211.702/204.138</f>
        <v>8630.6921450219597</v>
      </c>
      <c r="F53" s="10">
        <f>+'Table 30(07)'!F53*211.702/204.138</f>
        <v>8477.5333159653273</v>
      </c>
      <c r="G53" s="16">
        <f t="shared" si="0"/>
        <v>-2.9336474422562384</v>
      </c>
      <c r="H53" s="78"/>
      <c r="I53" s="10">
        <f>+'Table 30(07)'!I53*211.702/204.138</f>
        <v>9966.8541713635877</v>
      </c>
      <c r="J53" s="10">
        <f>+'Table 30(07)'!J53*211.702/204.138</f>
        <v>9822.3267134213511</v>
      </c>
      <c r="K53" s="10">
        <f>+'Table 30(07)'!K53*211.702/204.138</f>
        <v>10106.632806734668</v>
      </c>
      <c r="L53" s="10">
        <f>+'Table 30(07)'!L53*211.702/204.138</f>
        <v>9942.7451768328356</v>
      </c>
      <c r="M53" s="10">
        <f>+'Table 30(07)'!M53*211.702/204.138</f>
        <v>9997.9842289817698</v>
      </c>
      <c r="N53" s="16">
        <f t="shared" si="2"/>
        <v>1.7883493461930771</v>
      </c>
      <c r="O53" s="8"/>
      <c r="P53" s="10">
        <f>rawdata07!L51</f>
        <v>281298</v>
      </c>
      <c r="Q53" s="10">
        <f>rawdata07!M51</f>
        <v>73830</v>
      </c>
      <c r="R53" s="10">
        <f>rawdata07!N51</f>
        <v>75305</v>
      </c>
      <c r="S53" s="10">
        <f>rawdata07!O51</f>
        <v>71866</v>
      </c>
      <c r="T53" s="10">
        <f>rawdata07!P51</f>
        <v>60297</v>
      </c>
      <c r="U53" s="33"/>
      <c r="V53" s="33"/>
      <c r="W53" s="33"/>
      <c r="X53" s="33"/>
      <c r="Y53" s="33"/>
      <c r="Z53" s="33"/>
      <c r="AA53" s="33"/>
      <c r="AB53" s="33"/>
      <c r="AC53" s="33"/>
      <c r="AD53" s="33"/>
      <c r="AE53" s="33"/>
      <c r="AF53" s="33"/>
    </row>
    <row r="54" spans="1:32">
      <c r="A54" s="77" t="s">
        <v>67</v>
      </c>
      <c r="B54" s="10">
        <f>+'Table 30(07)'!B54*211.702/204.138</f>
        <v>9961.8394495518351</v>
      </c>
      <c r="C54" s="10">
        <f>+'Table 30(07)'!C54*211.702/204.138</f>
        <v>9813.4472568672863</v>
      </c>
      <c r="D54" s="10">
        <f>+'Table 30(07)'!D54*211.702/204.138</f>
        <v>9853.1959648733882</v>
      </c>
      <c r="E54" s="10">
        <f>+'Table 30(07)'!E54*211.702/204.138</f>
        <v>9850.8284254226546</v>
      </c>
      <c r="F54" s="10">
        <f>+'Table 30(07)'!F54*211.702/204.138</f>
        <v>10344.429486411133</v>
      </c>
      <c r="G54" s="16">
        <f t="shared" si="0"/>
        <v>5.4107615361388293</v>
      </c>
      <c r="H54" s="78"/>
      <c r="I54" s="10">
        <f>+'Table 30(07)'!I54*211.702/204.138</f>
        <v>10627.266857831777</v>
      </c>
      <c r="J54" s="10">
        <f>+'Table 30(07)'!J54*211.702/204.138</f>
        <v>10129.080808089766</v>
      </c>
      <c r="K54" s="10">
        <f>+'Table 30(07)'!K54*211.702/204.138</f>
        <v>10319.44486868941</v>
      </c>
      <c r="L54" s="10">
        <f>+'Table 30(07)'!L54*211.702/204.138</f>
        <v>10486.414198680865</v>
      </c>
      <c r="M54" s="10">
        <f>+'Table 30(07)'!M54*211.702/204.138</f>
        <v>11611.745101100762</v>
      </c>
      <c r="N54" s="16">
        <f t="shared" si="2"/>
        <v>14.637698337117028</v>
      </c>
      <c r="O54" s="8"/>
      <c r="P54" s="10">
        <f>rawdata07!L52</f>
        <v>870584</v>
      </c>
      <c r="Q54" s="10">
        <f>rawdata07!M52</f>
        <v>219851</v>
      </c>
      <c r="R54" s="10">
        <f>rawdata07!N52</f>
        <v>219798</v>
      </c>
      <c r="S54" s="10">
        <f>rawdata07!O52</f>
        <v>219545</v>
      </c>
      <c r="T54" s="10">
        <f>rawdata07!P52</f>
        <v>211390</v>
      </c>
      <c r="U54" s="33"/>
      <c r="V54" s="33"/>
      <c r="W54" s="33"/>
      <c r="X54" s="33"/>
      <c r="Y54" s="33"/>
      <c r="Z54" s="33"/>
      <c r="AA54" s="33"/>
      <c r="AB54" s="33"/>
      <c r="AC54" s="33"/>
      <c r="AD54" s="33"/>
      <c r="AE54" s="33"/>
      <c r="AF54" s="33"/>
    </row>
    <row r="55" spans="1:32" ht="15.75" thickBot="1">
      <c r="A55" s="79" t="s">
        <v>68</v>
      </c>
      <c r="B55" s="10">
        <f>+'Table 30(07)'!B55*211.702/204.138</f>
        <v>12522.351706353806</v>
      </c>
      <c r="C55" s="10">
        <f>+'Table 30(07)'!C55*211.702/204.138</f>
        <v>13061.416938366616</v>
      </c>
      <c r="D55" s="10">
        <f>+'Table 30(07)'!D55*211.702/204.138</f>
        <v>12097.467519729395</v>
      </c>
      <c r="E55" s="10">
        <f>+'Table 30(07)'!E55*211.702/204.138</f>
        <v>12076.112761832428</v>
      </c>
      <c r="F55" s="10">
        <f>+'Table 30(07)'!F55*211.702/204.138</f>
        <v>12828.630555482488</v>
      </c>
      <c r="G55" s="17">
        <f t="shared" si="0"/>
        <v>-1.7822444837538292</v>
      </c>
      <c r="H55" s="80"/>
      <c r="I55" s="10">
        <f>+'Table 30(07)'!I55*211.702/204.138</f>
        <v>13706.790705330583</v>
      </c>
      <c r="J55" s="10">
        <f>+'Table 30(07)'!J55*211.702/204.138</f>
        <v>13961.943393971153</v>
      </c>
      <c r="K55" s="10">
        <f>+'Table 30(07)'!K55*211.702/204.138</f>
        <v>13224.11701576142</v>
      </c>
      <c r="L55" s="10">
        <f>+'Table 30(07)'!L55*211.702/204.138</f>
        <v>13243.066860637104</v>
      </c>
      <c r="M55" s="10">
        <f>+'Table 30(07)'!M55*211.702/204.138</f>
        <v>14393.882837670322</v>
      </c>
      <c r="N55" s="17">
        <f t="shared" si="2"/>
        <v>3.0936914117964669</v>
      </c>
      <c r="O55" s="12"/>
      <c r="P55" s="11">
        <f>rawdata07!L53</f>
        <v>85034</v>
      </c>
      <c r="Q55" s="11">
        <f>rawdata07!M53</f>
        <v>22203</v>
      </c>
      <c r="R55" s="11">
        <f>rawdata07!N53</f>
        <v>21367</v>
      </c>
      <c r="S55" s="11">
        <f>rawdata07!O53</f>
        <v>20717</v>
      </c>
      <c r="T55" s="11">
        <f>rawdata07!P53</f>
        <v>20747</v>
      </c>
      <c r="U55" s="33"/>
      <c r="V55" s="81"/>
      <c r="W55" s="81"/>
      <c r="X55" s="81"/>
      <c r="Y55" s="81"/>
      <c r="Z55" s="81"/>
      <c r="AA55" s="81"/>
      <c r="AB55" s="81"/>
      <c r="AC55" s="81"/>
      <c r="AD55" s="81"/>
      <c r="AE55" s="81"/>
      <c r="AF55" s="81"/>
    </row>
    <row r="56" spans="1:32" ht="30" customHeight="1" thickTop="1">
      <c r="A56" s="63" t="s">
        <v>69</v>
      </c>
      <c r="B56" s="64"/>
      <c r="C56" s="64"/>
      <c r="D56" s="64"/>
      <c r="E56" s="64"/>
      <c r="F56" s="64"/>
      <c r="G56" s="10">
        <f>+data07!G56</f>
        <v>32</v>
      </c>
      <c r="H56" s="21"/>
      <c r="I56" s="21"/>
      <c r="J56" s="21"/>
      <c r="K56" s="21"/>
      <c r="L56" s="21"/>
      <c r="M56" s="21"/>
      <c r="N56" s="10">
        <f>+data07!N56</f>
        <v>43</v>
      </c>
      <c r="O56" s="21"/>
      <c r="P56" s="21"/>
      <c r="Q56" s="21"/>
      <c r="R56" s="81"/>
      <c r="S56" s="81"/>
      <c r="T56" s="81"/>
      <c r="U56" s="81"/>
      <c r="V56" s="81"/>
      <c r="W56" s="81"/>
      <c r="X56" s="81"/>
      <c r="Y56" s="81"/>
      <c r="Z56" s="81"/>
      <c r="AA56" s="81"/>
      <c r="AB56" s="81"/>
      <c r="AC56" s="81"/>
      <c r="AD56" s="81"/>
      <c r="AE56" s="81"/>
      <c r="AF56" s="81"/>
    </row>
    <row r="57" spans="1:32">
      <c r="A57" s="25" t="s">
        <v>70</v>
      </c>
      <c r="B57" s="82"/>
      <c r="C57" s="82"/>
      <c r="D57" s="82"/>
      <c r="E57" s="82"/>
      <c r="F57" s="82"/>
      <c r="G57" s="18">
        <f>+data07!G57</f>
        <v>3.1871137760403809</v>
      </c>
      <c r="H57" s="83"/>
      <c r="I57" s="83"/>
      <c r="J57" s="83"/>
      <c r="K57" s="83"/>
      <c r="L57" s="83"/>
      <c r="M57" s="83"/>
      <c r="N57" s="18">
        <f>+data07!N57</f>
        <v>11.86704051817947</v>
      </c>
      <c r="O57" s="83"/>
      <c r="P57" s="83"/>
      <c r="Q57" s="83"/>
      <c r="R57" s="33"/>
      <c r="S57" s="33"/>
      <c r="T57" s="33"/>
      <c r="U57" s="33"/>
      <c r="V57" s="33"/>
      <c r="W57" s="33"/>
      <c r="X57" s="33"/>
      <c r="Y57" s="33"/>
      <c r="Z57" s="33"/>
      <c r="AA57" s="33"/>
      <c r="AB57" s="33"/>
      <c r="AC57" s="33"/>
      <c r="AD57" s="33"/>
      <c r="AE57" s="33"/>
      <c r="AF57" s="33"/>
    </row>
    <row r="58" spans="1:32">
      <c r="A58" s="25" t="s">
        <v>71</v>
      </c>
      <c r="B58" s="82"/>
      <c r="C58" s="82"/>
      <c r="D58" s="82"/>
      <c r="E58" s="82"/>
      <c r="F58" s="82"/>
      <c r="G58" s="18">
        <f>+data07!G58</f>
        <v>3.4348948516208377</v>
      </c>
      <c r="H58" s="83"/>
      <c r="I58" s="83"/>
      <c r="J58" s="83"/>
      <c r="K58" s="83"/>
      <c r="L58" s="83"/>
      <c r="M58" s="83"/>
      <c r="N58" s="18">
        <f>+data07!N58</f>
        <v>12.653642507783381</v>
      </c>
      <c r="O58" s="83"/>
      <c r="P58" s="83"/>
      <c r="Q58" s="83"/>
      <c r="R58" s="33"/>
      <c r="S58" s="33"/>
      <c r="T58" s="33"/>
      <c r="U58" s="33"/>
      <c r="V58" s="33"/>
      <c r="W58" s="33"/>
      <c r="X58" s="33"/>
      <c r="Y58" s="33"/>
      <c r="Z58" s="33"/>
      <c r="AA58" s="33"/>
      <c r="AB58" s="33"/>
      <c r="AC58" s="33"/>
      <c r="AD58" s="33"/>
      <c r="AE58" s="33"/>
      <c r="AF58" s="33"/>
    </row>
    <row r="59" spans="1:32" ht="15.75" thickBot="1">
      <c r="A59" s="26" t="s">
        <v>72</v>
      </c>
      <c r="B59" s="76"/>
      <c r="C59" s="76"/>
      <c r="D59" s="76"/>
      <c r="E59" s="76"/>
      <c r="F59" s="76"/>
      <c r="G59" s="23">
        <f>+data07!G59</f>
        <v>0.56664417711712189</v>
      </c>
      <c r="H59" s="84"/>
      <c r="I59" s="84"/>
      <c r="J59" s="84"/>
      <c r="K59" s="84"/>
      <c r="L59" s="84"/>
      <c r="M59" s="84"/>
      <c r="N59" s="23">
        <f>+data07!N59</f>
        <v>10.850078361764933</v>
      </c>
      <c r="O59" s="84"/>
      <c r="P59" s="84"/>
      <c r="Q59" s="84"/>
      <c r="R59" s="85"/>
      <c r="S59" s="85"/>
      <c r="T59" s="85"/>
      <c r="U59" s="33"/>
      <c r="V59" s="33"/>
      <c r="W59" s="33"/>
      <c r="X59" s="33"/>
      <c r="Y59" s="33"/>
      <c r="Z59" s="33"/>
      <c r="AA59" s="33"/>
      <c r="AB59" s="33"/>
      <c r="AC59" s="33"/>
      <c r="AD59" s="33"/>
      <c r="AE59" s="33"/>
      <c r="AF59" s="33"/>
    </row>
    <row r="60" spans="1:32">
      <c r="A60" s="13" t="s">
        <v>73</v>
      </c>
      <c r="B60" s="82"/>
      <c r="C60" s="82"/>
      <c r="D60" s="82"/>
      <c r="E60" s="82"/>
      <c r="F60" s="82"/>
      <c r="G60" s="86"/>
      <c r="H60" s="86"/>
      <c r="I60" s="86"/>
      <c r="J60" s="86"/>
      <c r="K60" s="86"/>
      <c r="L60" s="86"/>
      <c r="M60" s="86"/>
      <c r="N60" s="86"/>
      <c r="O60" s="86"/>
      <c r="P60" s="86"/>
      <c r="Q60" s="86"/>
      <c r="R60" s="33"/>
      <c r="S60" s="33"/>
      <c r="T60" s="33"/>
      <c r="U60" s="33"/>
      <c r="V60" s="33"/>
      <c r="W60" s="33"/>
      <c r="X60" s="33"/>
      <c r="Y60" s="33"/>
      <c r="Z60" s="33"/>
      <c r="AA60" s="33"/>
      <c r="AB60" s="33"/>
      <c r="AC60" s="33"/>
      <c r="AD60" s="33"/>
      <c r="AE60" s="33"/>
      <c r="AF60" s="33"/>
    </row>
    <row r="61" spans="1:32">
      <c r="A61" s="13" t="s">
        <v>74</v>
      </c>
      <c r="B61" s="82"/>
      <c r="C61" s="82"/>
      <c r="D61" s="82"/>
      <c r="E61" s="82"/>
      <c r="F61" s="82"/>
      <c r="G61" s="86"/>
      <c r="H61" s="86"/>
      <c r="I61" s="86"/>
      <c r="J61" s="86"/>
      <c r="K61" s="86"/>
      <c r="L61" s="86"/>
      <c r="M61" s="86"/>
      <c r="N61" s="86"/>
      <c r="O61" s="86"/>
      <c r="P61" s="86"/>
      <c r="Q61" s="86"/>
      <c r="R61" s="33"/>
      <c r="S61" s="33"/>
      <c r="T61" s="33"/>
      <c r="U61" s="33"/>
      <c r="V61" s="33"/>
      <c r="W61" s="33"/>
      <c r="X61" s="33"/>
      <c r="Y61" s="33"/>
      <c r="Z61" s="33"/>
      <c r="AA61" s="33"/>
      <c r="AB61" s="33"/>
      <c r="AC61" s="33"/>
      <c r="AD61" s="33"/>
      <c r="AE61" s="33"/>
      <c r="AF61" s="33"/>
    </row>
    <row r="62" spans="1:32" ht="18.75" customHeight="1">
      <c r="A62" s="53" t="s">
        <v>75</v>
      </c>
      <c r="B62" s="62"/>
      <c r="C62" s="62"/>
      <c r="D62" s="62"/>
      <c r="E62" s="62"/>
      <c r="F62" s="62"/>
      <c r="G62" s="62"/>
      <c r="H62" s="62"/>
      <c r="I62" s="62"/>
      <c r="J62" s="62"/>
      <c r="K62" s="62"/>
      <c r="L62" s="62"/>
      <c r="M62" s="62"/>
      <c r="N62" s="62"/>
      <c r="O62" s="62"/>
      <c r="P62" s="62"/>
      <c r="Q62" s="62"/>
      <c r="R62" s="33"/>
      <c r="S62" s="33"/>
      <c r="T62" s="33"/>
      <c r="U62" s="33"/>
      <c r="V62" s="33"/>
      <c r="W62" s="33"/>
      <c r="X62" s="33"/>
      <c r="Y62" s="33"/>
      <c r="Z62" s="33"/>
      <c r="AA62" s="33"/>
      <c r="AB62" s="33"/>
      <c r="AC62" s="33"/>
      <c r="AD62" s="33"/>
      <c r="AE62" s="33"/>
      <c r="AF62" s="33"/>
    </row>
    <row r="63" spans="1:32" ht="30" customHeight="1">
      <c r="A63" s="53" t="s">
        <v>76</v>
      </c>
      <c r="B63" s="54"/>
      <c r="C63" s="54"/>
      <c r="D63" s="54"/>
      <c r="E63" s="54"/>
      <c r="F63" s="54"/>
      <c r="G63" s="54"/>
      <c r="H63" s="54"/>
      <c r="I63" s="54"/>
      <c r="J63" s="54"/>
      <c r="K63" s="54"/>
      <c r="L63" s="54"/>
      <c r="M63" s="54"/>
      <c r="N63" s="54"/>
      <c r="O63" s="54"/>
      <c r="P63" s="54"/>
      <c r="Q63" s="54"/>
      <c r="R63" s="33"/>
      <c r="S63" s="33"/>
      <c r="T63" s="33"/>
      <c r="U63" s="33"/>
      <c r="V63" s="33"/>
      <c r="W63" s="33"/>
      <c r="X63" s="33"/>
      <c r="Y63" s="33"/>
      <c r="Z63" s="33"/>
      <c r="AA63" s="33"/>
      <c r="AB63" s="33"/>
      <c r="AC63" s="33"/>
      <c r="AD63" s="33"/>
      <c r="AE63" s="33"/>
      <c r="AF63" s="33"/>
    </row>
    <row r="64" spans="1:32" ht="17.25">
      <c r="A64" s="7" t="s">
        <v>77</v>
      </c>
      <c r="B64" s="82"/>
      <c r="C64" s="82"/>
      <c r="D64" s="82"/>
      <c r="E64" s="82"/>
      <c r="F64" s="82"/>
      <c r="G64" s="86"/>
      <c r="H64" s="86"/>
      <c r="I64" s="86"/>
      <c r="J64" s="86"/>
      <c r="K64" s="86"/>
      <c r="L64" s="86"/>
      <c r="M64" s="86"/>
      <c r="N64" s="86"/>
      <c r="O64" s="86"/>
      <c r="P64" s="86"/>
      <c r="Q64" s="86"/>
      <c r="R64" s="33"/>
      <c r="S64" s="33"/>
      <c r="T64" s="33"/>
      <c r="U64" s="33"/>
      <c r="V64" s="33"/>
      <c r="W64" s="33"/>
      <c r="X64" s="33"/>
      <c r="Y64" s="33"/>
      <c r="Z64" s="33"/>
      <c r="AA64" s="33"/>
      <c r="AB64" s="33"/>
      <c r="AC64" s="33"/>
      <c r="AD64" s="33"/>
      <c r="AE64" s="33"/>
      <c r="AF64" s="33"/>
    </row>
    <row r="65" spans="1:17" ht="86.25" customHeight="1">
      <c r="A65" s="56" t="s">
        <v>78</v>
      </c>
      <c r="B65" s="56"/>
      <c r="C65" s="56"/>
      <c r="D65" s="56"/>
      <c r="E65" s="56"/>
      <c r="F65" s="56"/>
      <c r="G65" s="56"/>
      <c r="H65" s="56"/>
      <c r="I65" s="56"/>
      <c r="J65" s="56"/>
      <c r="K65" s="56"/>
      <c r="L65" s="56"/>
      <c r="M65" s="56"/>
      <c r="N65" s="56"/>
      <c r="O65" s="56"/>
      <c r="P65" s="56"/>
      <c r="Q65" s="56"/>
    </row>
    <row r="66" spans="1:17" ht="30" customHeight="1">
      <c r="A66" s="57" t="s">
        <v>81</v>
      </c>
      <c r="B66" s="58"/>
      <c r="C66" s="58"/>
      <c r="D66" s="58"/>
      <c r="E66" s="58"/>
      <c r="F66" s="58"/>
      <c r="G66" s="58"/>
      <c r="H66" s="58"/>
      <c r="I66" s="58"/>
      <c r="J66" s="58"/>
      <c r="K66" s="58"/>
      <c r="L66" s="58"/>
      <c r="M66" s="58"/>
      <c r="N66" s="58"/>
      <c r="O66" s="58"/>
      <c r="P66" s="58"/>
      <c r="Q66" s="58"/>
    </row>
  </sheetData>
  <mergeCells count="10">
    <mergeCell ref="A62:Q62"/>
    <mergeCell ref="A63:Q63"/>
    <mergeCell ref="A65:Q65"/>
    <mergeCell ref="A66:Q66"/>
    <mergeCell ref="A1:Q1"/>
    <mergeCell ref="A2:A3"/>
    <mergeCell ref="B2:G2"/>
    <mergeCell ref="I2:N2"/>
    <mergeCell ref="P2:T2"/>
    <mergeCell ref="A56:F5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84"/>
  <sheetViews>
    <sheetView tabSelected="1" zoomScaleNormal="100" zoomScaleSheetLayoutView="100" workbookViewId="0" xr3:uid="{C67EF94B-0B3B-5838-830C-E3A509766221}">
      <selection activeCell="L16" sqref="L16"/>
    </sheetView>
  </sheetViews>
  <sheetFormatPr defaultRowHeight="15"/>
  <cols>
    <col min="1" max="1" width="17.5703125" style="1" customWidth="1"/>
    <col min="2" max="2" width="1.5703125" style="2" customWidth="1"/>
    <col min="3" max="3" width="7.28515625" style="2" bestFit="1" customWidth="1"/>
    <col min="4" max="8" width="15" style="2" customWidth="1"/>
    <col min="9" max="16384" width="9.140625" style="1"/>
  </cols>
  <sheetData>
    <row r="1" spans="1:9" ht="32.25" customHeight="1">
      <c r="A1" s="67" t="s">
        <v>304</v>
      </c>
      <c r="B1" s="67"/>
      <c r="C1" s="67"/>
      <c r="D1" s="67"/>
      <c r="E1" s="67"/>
      <c r="F1" s="67"/>
      <c r="G1" s="67"/>
      <c r="H1" s="67"/>
      <c r="I1" s="33"/>
    </row>
    <row r="2" spans="1:9" ht="14.45" customHeight="1">
      <c r="A2" s="49"/>
      <c r="B2" s="39"/>
      <c r="C2" s="72" t="s">
        <v>305</v>
      </c>
      <c r="D2" s="73"/>
      <c r="E2" s="73"/>
      <c r="F2" s="73"/>
      <c r="G2" s="73"/>
      <c r="H2" s="73"/>
      <c r="I2" s="33"/>
    </row>
    <row r="3" spans="1:9" ht="12.95" customHeight="1">
      <c r="A3" s="67" t="s">
        <v>306</v>
      </c>
      <c r="B3" s="52"/>
      <c r="C3" s="68" t="s">
        <v>307</v>
      </c>
      <c r="D3" s="68"/>
      <c r="E3" s="68"/>
      <c r="F3" s="68"/>
      <c r="G3" s="68"/>
      <c r="H3" s="68"/>
      <c r="I3" s="81"/>
    </row>
    <row r="4" spans="1:9" ht="92.25">
      <c r="A4" s="67"/>
      <c r="B4" s="34"/>
      <c r="C4" s="34" t="s">
        <v>5</v>
      </c>
      <c r="D4" s="34" t="s">
        <v>308</v>
      </c>
      <c r="E4" s="34" t="s">
        <v>7</v>
      </c>
      <c r="F4" s="34" t="s">
        <v>309</v>
      </c>
      <c r="G4" s="34" t="s">
        <v>310</v>
      </c>
      <c r="H4" s="46" t="s">
        <v>311</v>
      </c>
      <c r="I4" s="81"/>
    </row>
    <row r="5" spans="1:9">
      <c r="A5" s="51" t="s">
        <v>312</v>
      </c>
      <c r="B5" s="40"/>
      <c r="C5" s="41">
        <v>9210.3813046512951</v>
      </c>
      <c r="D5" s="41">
        <v>10720.97802032343</v>
      </c>
      <c r="E5" s="41">
        <v>8803.9332259572111</v>
      </c>
      <c r="F5" s="41">
        <v>8039.8094110113898</v>
      </c>
      <c r="G5" s="41">
        <v>9270.2487956669484</v>
      </c>
      <c r="H5" s="50">
        <f>(G5-D5)/G5*100</f>
        <v>-15.64930194035972</v>
      </c>
      <c r="I5" s="33"/>
    </row>
    <row r="6" spans="1:9">
      <c r="A6" s="47" t="s">
        <v>313</v>
      </c>
      <c r="B6" s="42"/>
      <c r="C6" s="43">
        <v>7505.5122001662594</v>
      </c>
      <c r="D6" s="43">
        <v>7840.8246987148132</v>
      </c>
      <c r="E6" s="43">
        <v>7505.7608580227252</v>
      </c>
      <c r="F6" s="43">
        <v>7171.1063337552923</v>
      </c>
      <c r="G6" s="43">
        <v>7510.2711883715756</v>
      </c>
      <c r="H6" s="44">
        <f t="shared" ref="H6:H13" si="0">(G6-D6)/G6*100</f>
        <v>-4.4013525217976888</v>
      </c>
      <c r="I6" s="33"/>
    </row>
    <row r="7" spans="1:9">
      <c r="A7" s="47" t="s">
        <v>314</v>
      </c>
      <c r="B7" s="42"/>
      <c r="C7" s="43">
        <v>15705.301634154361</v>
      </c>
      <c r="D7" s="43">
        <v>16177.928949357522</v>
      </c>
      <c r="E7" s="44" t="s">
        <v>25</v>
      </c>
      <c r="F7" s="43">
        <v>14553.985501180332</v>
      </c>
      <c r="G7" s="43">
        <v>16967.273787627295</v>
      </c>
      <c r="H7" s="44">
        <f t="shared" si="0"/>
        <v>4.6521606720660778</v>
      </c>
      <c r="I7" s="33"/>
    </row>
    <row r="8" spans="1:9">
      <c r="A8" s="47" t="s">
        <v>315</v>
      </c>
      <c r="B8" s="42"/>
      <c r="C8" s="43">
        <v>6352.4956762292468</v>
      </c>
      <c r="D8" s="43">
        <v>6661.1651071016213</v>
      </c>
      <c r="E8" s="43">
        <v>6514.1922993429944</v>
      </c>
      <c r="F8" s="43">
        <v>6422.0223578081686</v>
      </c>
      <c r="G8" s="43">
        <v>5839.1221931191585</v>
      </c>
      <c r="H8" s="44">
        <f t="shared" si="0"/>
        <v>-14.078193378983588</v>
      </c>
      <c r="I8" s="33"/>
    </row>
    <row r="9" spans="1:9">
      <c r="A9" s="47" t="s">
        <v>316</v>
      </c>
      <c r="B9" s="42"/>
      <c r="C9" s="43">
        <v>7860.1743642139209</v>
      </c>
      <c r="D9" s="43">
        <v>7712.2430432336523</v>
      </c>
      <c r="E9" s="43">
        <v>8295.1732468478003</v>
      </c>
      <c r="F9" s="43">
        <v>7506.933639991883</v>
      </c>
      <c r="G9" s="43">
        <v>7912.1516644077883</v>
      </c>
      <c r="H9" s="44">
        <f t="shared" si="0"/>
        <v>2.5266024926368602</v>
      </c>
      <c r="I9" s="33"/>
    </row>
    <row r="10" spans="1:9">
      <c r="A10" s="47" t="s">
        <v>317</v>
      </c>
      <c r="B10" s="42"/>
      <c r="C10" s="43">
        <v>7496.2178265010398</v>
      </c>
      <c r="D10" s="43">
        <v>7585.5684656677395</v>
      </c>
      <c r="E10" s="43">
        <v>7299.5640684373975</v>
      </c>
      <c r="F10" s="43">
        <v>7237.7156390238633</v>
      </c>
      <c r="G10" s="43">
        <v>7861.8714231876511</v>
      </c>
      <c r="H10" s="44">
        <f t="shared" si="0"/>
        <v>3.5144680273578253</v>
      </c>
      <c r="I10" s="33"/>
    </row>
    <row r="11" spans="1:9">
      <c r="A11" s="47" t="s">
        <v>318</v>
      </c>
      <c r="B11" s="42"/>
      <c r="C11" s="43">
        <v>7721.3812980358671</v>
      </c>
      <c r="D11" s="43">
        <v>7667.3746146469384</v>
      </c>
      <c r="E11" s="43">
        <v>7945.8280312670422</v>
      </c>
      <c r="F11" s="43">
        <v>7580.3328275514386</v>
      </c>
      <c r="G11" s="43">
        <v>7654.987504495195</v>
      </c>
      <c r="H11" s="44">
        <f t="shared" si="0"/>
        <v>-0.16181750975386161</v>
      </c>
      <c r="I11" s="33"/>
    </row>
    <row r="12" spans="1:9">
      <c r="A12" s="47" t="s">
        <v>319</v>
      </c>
      <c r="B12" s="42"/>
      <c r="C12" s="43">
        <v>15190.270475125897</v>
      </c>
      <c r="D12" s="43">
        <v>15591.349588445411</v>
      </c>
      <c r="E12" s="43">
        <v>15438.232621185749</v>
      </c>
      <c r="F12" s="43">
        <v>15401.673066374109</v>
      </c>
      <c r="G12" s="43">
        <v>14348.509877576882</v>
      </c>
      <c r="H12" s="44">
        <f t="shared" si="0"/>
        <v>-8.6618033612729075</v>
      </c>
      <c r="I12" s="33"/>
    </row>
    <row r="13" spans="1:9">
      <c r="A13" s="47" t="s">
        <v>320</v>
      </c>
      <c r="B13" s="42"/>
      <c r="C13" s="43">
        <v>12129.865118324344</v>
      </c>
      <c r="D13" s="43">
        <v>11533.325375034818</v>
      </c>
      <c r="E13" s="43">
        <v>12630.306825297434</v>
      </c>
      <c r="F13" s="43">
        <v>12799.361309315902</v>
      </c>
      <c r="G13" s="43">
        <v>11474.113991007669</v>
      </c>
      <c r="H13" s="44">
        <f t="shared" si="0"/>
        <v>-0.51604319142683186</v>
      </c>
      <c r="I13" s="33"/>
    </row>
    <row r="14" spans="1:9" ht="17.25">
      <c r="A14" s="48" t="s">
        <v>321</v>
      </c>
      <c r="B14" s="45"/>
      <c r="C14" s="43">
        <v>15021.740104890403</v>
      </c>
      <c r="D14" s="44" t="s">
        <v>25</v>
      </c>
      <c r="E14" s="44" t="s">
        <v>25</v>
      </c>
      <c r="F14" s="44" t="s">
        <v>25</v>
      </c>
      <c r="G14" s="44" t="s">
        <v>25</v>
      </c>
      <c r="H14" s="44" t="s">
        <v>25</v>
      </c>
      <c r="I14" s="33"/>
    </row>
    <row r="15" spans="1:9">
      <c r="A15" s="47" t="s">
        <v>322</v>
      </c>
      <c r="B15" s="42"/>
      <c r="C15" s="43">
        <v>7220.8685231360296</v>
      </c>
      <c r="D15" s="43">
        <v>7110.8425041753972</v>
      </c>
      <c r="E15" s="43">
        <v>7276.0642112633341</v>
      </c>
      <c r="F15" s="43">
        <v>7074.099484896039</v>
      </c>
      <c r="G15" s="43">
        <v>7405.9434868515218</v>
      </c>
      <c r="H15" s="44">
        <f>(G15-D15)/G15*100</f>
        <v>3.9846507497666646</v>
      </c>
      <c r="I15" s="33"/>
    </row>
    <row r="16" spans="1:9">
      <c r="A16" s="47" t="s">
        <v>323</v>
      </c>
      <c r="B16" s="42"/>
      <c r="C16" s="43">
        <v>8132.5214659384746</v>
      </c>
      <c r="D16" s="43">
        <v>8033.1259256409767</v>
      </c>
      <c r="E16" s="43">
        <v>7970.2624407728381</v>
      </c>
      <c r="F16" s="43">
        <v>8297.4412314373967</v>
      </c>
      <c r="G16" s="43">
        <v>8222.7888939581571</v>
      </c>
      <c r="H16" s="44">
        <f>(G16-D16)/G16*100</f>
        <v>2.306552810282394</v>
      </c>
      <c r="I16" s="33"/>
    </row>
    <row r="17" spans="1:8" ht="17.25">
      <c r="A17" s="48" t="s">
        <v>324</v>
      </c>
      <c r="B17" s="45"/>
      <c r="C17" s="43">
        <v>10593.943274988233</v>
      </c>
      <c r="D17" s="44" t="s">
        <v>25</v>
      </c>
      <c r="E17" s="44" t="s">
        <v>25</v>
      </c>
      <c r="F17" s="44" t="s">
        <v>25</v>
      </c>
      <c r="G17" s="44" t="s">
        <v>25</v>
      </c>
      <c r="H17" s="44" t="s">
        <v>25</v>
      </c>
    </row>
    <row r="18" spans="1:8">
      <c r="A18" s="47" t="s">
        <v>325</v>
      </c>
      <c r="B18" s="42"/>
      <c r="C18" s="43">
        <v>5685.1104383899537</v>
      </c>
      <c r="D18" s="43">
        <v>5686.7805224862723</v>
      </c>
      <c r="E18" s="43">
        <v>6112.8658384057371</v>
      </c>
      <c r="F18" s="43">
        <v>5538.6599104194001</v>
      </c>
      <c r="G18" s="43">
        <v>5471.6514383752947</v>
      </c>
      <c r="H18" s="44">
        <f t="shared" ref="H18:H56" si="1">(G18-D18)/G18*100</f>
        <v>-3.9317030065580383</v>
      </c>
    </row>
    <row r="19" spans="1:8">
      <c r="A19" s="47" t="s">
        <v>326</v>
      </c>
      <c r="B19" s="42"/>
      <c r="C19" s="43">
        <v>10599.749187517367</v>
      </c>
      <c r="D19" s="43">
        <v>11448.382624589993</v>
      </c>
      <c r="E19" s="43">
        <v>11289.170544203926</v>
      </c>
      <c r="F19" s="43">
        <v>9919.8876154216196</v>
      </c>
      <c r="G19" s="43">
        <v>9806.5647626095779</v>
      </c>
      <c r="H19" s="44">
        <f t="shared" si="1"/>
        <v>-16.742028444459265</v>
      </c>
    </row>
    <row r="20" spans="1:8">
      <c r="A20" s="47" t="s">
        <v>327</v>
      </c>
      <c r="B20" s="42"/>
      <c r="C20" s="43">
        <v>8541.4388845123376</v>
      </c>
      <c r="D20" s="43">
        <v>7878.8639566916527</v>
      </c>
      <c r="E20" s="43">
        <v>8269.6275683239382</v>
      </c>
      <c r="F20" s="43">
        <v>8467.2246100033826</v>
      </c>
      <c r="G20" s="43">
        <v>9506.144366803208</v>
      </c>
      <c r="H20" s="44">
        <f t="shared" si="1"/>
        <v>17.118195845986172</v>
      </c>
    </row>
    <row r="21" spans="1:8">
      <c r="A21" s="47" t="s">
        <v>328</v>
      </c>
      <c r="B21" s="42"/>
      <c r="C21" s="43">
        <v>8619.1300139149371</v>
      </c>
      <c r="D21" s="43">
        <v>8453.5168221255426</v>
      </c>
      <c r="E21" s="43">
        <v>8786.6948174155077</v>
      </c>
      <c r="F21" s="43">
        <v>8771.1635764250514</v>
      </c>
      <c r="G21" s="43">
        <v>8463.3315585066393</v>
      </c>
      <c r="H21" s="44">
        <f t="shared" si="1"/>
        <v>0.11596776415112529</v>
      </c>
    </row>
    <row r="22" spans="1:8">
      <c r="A22" s="47" t="s">
        <v>329</v>
      </c>
      <c r="B22" s="42"/>
      <c r="C22" s="43">
        <v>8953.0221935744285</v>
      </c>
      <c r="D22" s="43">
        <v>8594.0631018129679</v>
      </c>
      <c r="E22" s="43">
        <v>9115.8871285826972</v>
      </c>
      <c r="F22" s="43">
        <v>9091.8821757647402</v>
      </c>
      <c r="G22" s="43">
        <v>8996.6208495216943</v>
      </c>
      <c r="H22" s="44">
        <f t="shared" si="1"/>
        <v>4.4745438808853244</v>
      </c>
    </row>
    <row r="23" spans="1:8">
      <c r="A23" s="47" t="s">
        <v>330</v>
      </c>
      <c r="B23" s="42"/>
      <c r="C23" s="43">
        <v>7949.1263912986724</v>
      </c>
      <c r="D23" s="43">
        <v>8039.9057080316552</v>
      </c>
      <c r="E23" s="43">
        <v>7428.1931340680248</v>
      </c>
      <c r="F23" s="43">
        <v>8413.3284744261564</v>
      </c>
      <c r="G23" s="43">
        <v>7659.3461977395564</v>
      </c>
      <c r="H23" s="44">
        <f t="shared" si="1"/>
        <v>-4.9685639017650152</v>
      </c>
    </row>
    <row r="24" spans="1:8">
      <c r="A24" s="47" t="s">
        <v>331</v>
      </c>
      <c r="B24" s="42"/>
      <c r="C24" s="43">
        <v>9354.024356307471</v>
      </c>
      <c r="D24" s="43">
        <v>9467.1435515442918</v>
      </c>
      <c r="E24" s="43">
        <v>9175.7610358431593</v>
      </c>
      <c r="F24" s="43">
        <v>8815.8041607143768</v>
      </c>
      <c r="G24" s="43">
        <v>10029.158622182928</v>
      </c>
      <c r="H24" s="44">
        <f t="shared" si="1"/>
        <v>5.6038107662944574</v>
      </c>
    </row>
    <row r="25" spans="1:8">
      <c r="A25" s="47" t="s">
        <v>332</v>
      </c>
      <c r="B25" s="42"/>
      <c r="C25" s="43">
        <v>10889.624342680676</v>
      </c>
      <c r="D25" s="43">
        <v>11111.106196647353</v>
      </c>
      <c r="E25" s="43">
        <v>10750.227450648499</v>
      </c>
      <c r="F25" s="43">
        <v>11160.384314086908</v>
      </c>
      <c r="G25" s="43">
        <v>10581.993960153226</v>
      </c>
      <c r="H25" s="44">
        <f t="shared" si="1"/>
        <v>-5.0001184888832242</v>
      </c>
    </row>
    <row r="26" spans="1:8">
      <c r="A26" s="47" t="s">
        <v>333</v>
      </c>
      <c r="B26" s="42"/>
      <c r="C26" s="43">
        <v>12634.483437146424</v>
      </c>
      <c r="D26" s="43">
        <v>12900.24556978828</v>
      </c>
      <c r="E26" s="43">
        <v>13181.534467413652</v>
      </c>
      <c r="F26" s="43">
        <v>12182.500863480886</v>
      </c>
      <c r="G26" s="43">
        <v>12294.496886639561</v>
      </c>
      <c r="H26" s="44">
        <f t="shared" si="1"/>
        <v>-4.9269904147683032</v>
      </c>
    </row>
    <row r="27" spans="1:8">
      <c r="A27" s="47" t="s">
        <v>334</v>
      </c>
      <c r="B27" s="42"/>
      <c r="C27" s="43">
        <v>12910.397238313923</v>
      </c>
      <c r="D27" s="43">
        <v>12703.237950119883</v>
      </c>
      <c r="E27" s="43">
        <v>12151.28342462609</v>
      </c>
      <c r="F27" s="43">
        <v>13061.207013115789</v>
      </c>
      <c r="G27" s="43">
        <v>13708.417274414758</v>
      </c>
      <c r="H27" s="44">
        <f t="shared" si="1"/>
        <v>7.3325702316556347</v>
      </c>
    </row>
    <row r="28" spans="1:8">
      <c r="A28" s="47" t="s">
        <v>335</v>
      </c>
      <c r="B28" s="42"/>
      <c r="C28" s="43">
        <v>8973.7805633105181</v>
      </c>
      <c r="D28" s="43">
        <v>9362.9535633445375</v>
      </c>
      <c r="E28" s="43">
        <v>8689.8054884985704</v>
      </c>
      <c r="F28" s="43">
        <v>8636.1409245984378</v>
      </c>
      <c r="G28" s="43">
        <v>9212.9907253057063</v>
      </c>
      <c r="H28" s="44">
        <f t="shared" si="1"/>
        <v>-1.6277324324979734</v>
      </c>
    </row>
    <row r="29" spans="1:8">
      <c r="A29" s="47" t="s">
        <v>336</v>
      </c>
      <c r="B29" s="42"/>
      <c r="C29" s="43">
        <v>9404.2355819976474</v>
      </c>
      <c r="D29" s="43">
        <v>8919.1573496055717</v>
      </c>
      <c r="E29" s="43">
        <v>8910.838157563554</v>
      </c>
      <c r="F29" s="43">
        <v>9241.9659735349724</v>
      </c>
      <c r="G29" s="43">
        <v>10537.400366342416</v>
      </c>
      <c r="H29" s="44">
        <f t="shared" si="1"/>
        <v>15.357137059209455</v>
      </c>
    </row>
    <row r="30" spans="1:8">
      <c r="A30" s="47" t="s">
        <v>337</v>
      </c>
      <c r="B30" s="42"/>
      <c r="C30" s="43">
        <v>6545.1325553701317</v>
      </c>
      <c r="D30" s="43">
        <v>6476.6437684003922</v>
      </c>
      <c r="E30" s="43">
        <v>6399.0088367780627</v>
      </c>
      <c r="F30" s="43">
        <v>6705.040110468175</v>
      </c>
      <c r="G30" s="43">
        <v>6599.508678928144</v>
      </c>
      <c r="H30" s="44">
        <f t="shared" si="1"/>
        <v>1.8617281453095516</v>
      </c>
    </row>
    <row r="31" spans="1:8">
      <c r="A31" s="47" t="s">
        <v>338</v>
      </c>
      <c r="B31" s="42"/>
      <c r="C31" s="43">
        <v>8038.4956359537109</v>
      </c>
      <c r="D31" s="43">
        <v>8988.4971242810698</v>
      </c>
      <c r="E31" s="43">
        <v>7938.0197416579904</v>
      </c>
      <c r="F31" s="43">
        <v>7608.5046282212852</v>
      </c>
      <c r="G31" s="43">
        <v>7684.5002997496213</v>
      </c>
      <c r="H31" s="44">
        <f t="shared" si="1"/>
        <v>-16.969181777166899</v>
      </c>
    </row>
    <row r="32" spans="1:8">
      <c r="A32" s="47" t="s">
        <v>339</v>
      </c>
      <c r="B32" s="42"/>
      <c r="C32" s="43">
        <v>9265.84503328951</v>
      </c>
      <c r="D32" s="43">
        <v>9829.3986233546675</v>
      </c>
      <c r="E32" s="43">
        <v>9374.5100518396757</v>
      </c>
      <c r="F32" s="43">
        <v>8307.1002501443145</v>
      </c>
      <c r="G32" s="43">
        <v>9760.4245007102872</v>
      </c>
      <c r="H32" s="44">
        <f t="shared" si="1"/>
        <v>-0.70667134036394486</v>
      </c>
    </row>
    <row r="33" spans="1:8">
      <c r="A33" s="47" t="s">
        <v>340</v>
      </c>
      <c r="B33" s="42"/>
      <c r="C33" s="43">
        <v>9755.1476977265229</v>
      </c>
      <c r="D33" s="43">
        <v>9427.6785714285706</v>
      </c>
      <c r="E33" s="43">
        <v>10391.409757987003</v>
      </c>
      <c r="F33" s="43">
        <v>9442.4492774397004</v>
      </c>
      <c r="G33" s="43">
        <v>9803.284630479071</v>
      </c>
      <c r="H33" s="44">
        <f t="shared" si="1"/>
        <v>3.8314307215228238</v>
      </c>
    </row>
    <row r="34" spans="1:8">
      <c r="A34" s="47" t="s">
        <v>341</v>
      </c>
      <c r="B34" s="42"/>
      <c r="C34" s="43">
        <v>7290.1620905149275</v>
      </c>
      <c r="D34" s="43">
        <v>8067.6761341576321</v>
      </c>
      <c r="E34" s="43">
        <v>9192.1130076515601</v>
      </c>
      <c r="F34" s="44" t="s">
        <v>25</v>
      </c>
      <c r="G34" s="43">
        <v>6995.2218835854337</v>
      </c>
      <c r="H34" s="44">
        <f t="shared" si="1"/>
        <v>-15.331239929483223</v>
      </c>
    </row>
    <row r="35" spans="1:8">
      <c r="A35" s="48" t="s">
        <v>342</v>
      </c>
      <c r="B35" s="42"/>
      <c r="C35" s="43">
        <v>12611.076748891381</v>
      </c>
      <c r="D35" s="43">
        <v>12857.681786092482</v>
      </c>
      <c r="E35" s="43">
        <v>11933.919312002023</v>
      </c>
      <c r="F35" s="43">
        <v>12617.669505141388</v>
      </c>
      <c r="G35" s="43">
        <v>13038.721586195454</v>
      </c>
      <c r="H35" s="44">
        <f t="shared" si="1"/>
        <v>1.3884781487676272</v>
      </c>
    </row>
    <row r="36" spans="1:8">
      <c r="A36" s="48" t="s">
        <v>343</v>
      </c>
      <c r="B36" s="42"/>
      <c r="C36" s="43">
        <v>15688.981925724112</v>
      </c>
      <c r="D36" s="43">
        <v>15602.638369501214</v>
      </c>
      <c r="E36" s="43">
        <v>15219.265230501185</v>
      </c>
      <c r="F36" s="43">
        <v>14744.65285359958</v>
      </c>
      <c r="G36" s="43">
        <v>17129.326861093705</v>
      </c>
      <c r="H36" s="44">
        <f t="shared" si="1"/>
        <v>8.9127173763033216</v>
      </c>
    </row>
    <row r="37" spans="1:8">
      <c r="A37" s="48" t="s">
        <v>344</v>
      </c>
      <c r="B37" s="42"/>
      <c r="C37" s="43">
        <v>7610.903891204478</v>
      </c>
      <c r="D37" s="43">
        <v>7594.8603324661362</v>
      </c>
      <c r="E37" s="43">
        <v>6374.4178121095083</v>
      </c>
      <c r="F37" s="43">
        <v>7495.6643686779271</v>
      </c>
      <c r="G37" s="43">
        <v>7917.3397180101092</v>
      </c>
      <c r="H37" s="44">
        <f t="shared" si="1"/>
        <v>4.0730775365165552</v>
      </c>
    </row>
    <row r="38" spans="1:8">
      <c r="A38" s="48" t="s">
        <v>345</v>
      </c>
      <c r="B38" s="42"/>
      <c r="C38" s="43">
        <v>18097.402683503504</v>
      </c>
      <c r="D38" s="43">
        <v>19800.448822259397</v>
      </c>
      <c r="E38" s="43">
        <v>17428.642504033909</v>
      </c>
      <c r="F38" s="43">
        <v>16674.915023793339</v>
      </c>
      <c r="G38" s="43">
        <v>17710.230730781284</v>
      </c>
      <c r="H38" s="44">
        <f t="shared" si="1"/>
        <v>-11.802319931638198</v>
      </c>
    </row>
    <row r="39" spans="1:8">
      <c r="A39" s="48" t="s">
        <v>346</v>
      </c>
      <c r="B39" s="42"/>
      <c r="C39" s="43">
        <v>6959.8583477183256</v>
      </c>
      <c r="D39" s="43">
        <v>6837.9541261748091</v>
      </c>
      <c r="E39" s="43">
        <v>6931.4519686346957</v>
      </c>
      <c r="F39" s="43">
        <v>6844.7520790419585</v>
      </c>
      <c r="G39" s="43">
        <v>7193.3073416049683</v>
      </c>
      <c r="H39" s="44">
        <f t="shared" si="1"/>
        <v>4.9400532822343299</v>
      </c>
    </row>
    <row r="40" spans="1:8">
      <c r="A40" s="48" t="s">
        <v>347</v>
      </c>
      <c r="B40" s="42"/>
      <c r="C40" s="43">
        <v>9988.190523463838</v>
      </c>
      <c r="D40" s="43">
        <v>9555.1735564576265</v>
      </c>
      <c r="E40" s="43">
        <v>9605.3759753065242</v>
      </c>
      <c r="F40" s="43">
        <v>10276.775017969811</v>
      </c>
      <c r="G40" s="43">
        <v>10490.699404761905</v>
      </c>
      <c r="H40" s="44">
        <f t="shared" si="1"/>
        <v>8.9176689962122744</v>
      </c>
    </row>
    <row r="41" spans="1:8">
      <c r="A41" s="47" t="s">
        <v>348</v>
      </c>
      <c r="B41" s="42"/>
      <c r="C41" s="43">
        <v>9232.1449046978141</v>
      </c>
      <c r="D41" s="43">
        <v>9799.5852873631557</v>
      </c>
      <c r="E41" s="43">
        <v>8852.1417285973439</v>
      </c>
      <c r="F41" s="43">
        <v>8612.1700090086561</v>
      </c>
      <c r="G41" s="43">
        <v>9672.8449752802389</v>
      </c>
      <c r="H41" s="44">
        <f t="shared" si="1"/>
        <v>-1.3102692373010438</v>
      </c>
    </row>
    <row r="42" spans="1:8">
      <c r="A42" s="47" t="s">
        <v>349</v>
      </c>
      <c r="B42" s="42"/>
      <c r="C42" s="43">
        <v>6420.7697642163657</v>
      </c>
      <c r="D42" s="43">
        <v>6261.6457736978909</v>
      </c>
      <c r="E42" s="43">
        <v>6387.562632223583</v>
      </c>
      <c r="F42" s="43">
        <v>6519.2174107385554</v>
      </c>
      <c r="G42" s="43">
        <v>6504.0979167418855</v>
      </c>
      <c r="H42" s="44">
        <f t="shared" si="1"/>
        <v>3.7276828569863643</v>
      </c>
    </row>
    <row r="43" spans="1:8">
      <c r="A43" s="47" t="s">
        <v>350</v>
      </c>
      <c r="B43" s="42"/>
      <c r="C43" s="43">
        <v>8030.1111109122121</v>
      </c>
      <c r="D43" s="43">
        <v>7752.8485538111418</v>
      </c>
      <c r="E43" s="43">
        <v>8008.3794095628091</v>
      </c>
      <c r="F43" s="43">
        <v>8209.3420976092148</v>
      </c>
      <c r="G43" s="43">
        <v>8082.6542650972642</v>
      </c>
      <c r="H43" s="44">
        <f t="shared" si="1"/>
        <v>4.0804134442604871</v>
      </c>
    </row>
    <row r="44" spans="1:8">
      <c r="A44" s="47" t="s">
        <v>351</v>
      </c>
      <c r="B44" s="42"/>
      <c r="C44" s="43">
        <v>11021.256609630955</v>
      </c>
      <c r="D44" s="43">
        <v>12528.968356813481</v>
      </c>
      <c r="E44" s="43">
        <v>11110.56337680666</v>
      </c>
      <c r="F44" s="43">
        <v>11069.285217736136</v>
      </c>
      <c r="G44" s="43">
        <v>9387.28960888863</v>
      </c>
      <c r="H44" s="44">
        <f t="shared" si="1"/>
        <v>-33.467367885934401</v>
      </c>
    </row>
    <row r="45" spans="1:8">
      <c r="A45" s="48" t="s">
        <v>352</v>
      </c>
      <c r="B45" s="42"/>
      <c r="C45" s="43">
        <v>13163.67540029112</v>
      </c>
      <c r="D45" s="43">
        <v>13489.232980921861</v>
      </c>
      <c r="E45" s="43">
        <v>14244.747204736857</v>
      </c>
      <c r="F45" s="43">
        <v>12825.954522915634</v>
      </c>
      <c r="G45" s="43">
        <v>12213.438735177866</v>
      </c>
      <c r="H45" s="44">
        <f t="shared" si="1"/>
        <v>-10.445823436026885</v>
      </c>
    </row>
    <row r="46" spans="1:8">
      <c r="A46" s="48" t="s">
        <v>353</v>
      </c>
      <c r="B46" s="42"/>
      <c r="C46" s="43">
        <v>7925.8435977109129</v>
      </c>
      <c r="D46" s="43">
        <v>8086.9274776472203</v>
      </c>
      <c r="E46" s="43">
        <v>7385.7976204862298</v>
      </c>
      <c r="F46" s="43">
        <v>7601.8288923898899</v>
      </c>
      <c r="G46" s="43">
        <v>8478.2078907007162</v>
      </c>
      <c r="H46" s="44">
        <f t="shared" si="1"/>
        <v>4.6151311467918843</v>
      </c>
    </row>
    <row r="47" spans="1:8">
      <c r="A47" s="48" t="s">
        <v>354</v>
      </c>
      <c r="B47" s="42"/>
      <c r="C47" s="43">
        <v>7325.3996836979159</v>
      </c>
      <c r="D47" s="43">
        <v>7184.4168985580573</v>
      </c>
      <c r="E47" s="43">
        <v>7101.6228474239952</v>
      </c>
      <c r="F47" s="43">
        <v>7033.0053401898731</v>
      </c>
      <c r="G47" s="43">
        <v>7793.4188671978436</v>
      </c>
      <c r="H47" s="44">
        <f t="shared" si="1"/>
        <v>7.8143107539497052</v>
      </c>
    </row>
    <row r="48" spans="1:8">
      <c r="A48" s="47" t="s">
        <v>355</v>
      </c>
      <c r="B48" s="42"/>
      <c r="C48" s="43">
        <v>7037.0772789633384</v>
      </c>
      <c r="D48" s="43">
        <v>7042.5920799817632</v>
      </c>
      <c r="E48" s="43">
        <v>6773.5595088790014</v>
      </c>
      <c r="F48" s="43">
        <v>7367.3728199429925</v>
      </c>
      <c r="G48" s="43">
        <v>6968.5419781257378</v>
      </c>
      <c r="H48" s="44">
        <f t="shared" si="1"/>
        <v>-1.0626340788140285</v>
      </c>
    </row>
    <row r="49" spans="1:8">
      <c r="A49" s="47" t="s">
        <v>356</v>
      </c>
      <c r="B49" s="42"/>
      <c r="C49" s="43">
        <v>6990.2585106314837</v>
      </c>
      <c r="D49" s="43">
        <v>7135.6508040607005</v>
      </c>
      <c r="E49" s="43">
        <v>6861.2208023909225</v>
      </c>
      <c r="F49" s="43">
        <v>6937.4028692205638</v>
      </c>
      <c r="G49" s="43">
        <v>7032.4371857221886</v>
      </c>
      <c r="H49" s="44">
        <f t="shared" si="1"/>
        <v>-1.4676792072606684</v>
      </c>
    </row>
    <row r="50" spans="1:8">
      <c r="A50" s="47" t="s">
        <v>357</v>
      </c>
      <c r="B50" s="42"/>
      <c r="C50" s="43">
        <v>5446.3550308464219</v>
      </c>
      <c r="D50" s="43">
        <v>5534.7452080411404</v>
      </c>
      <c r="E50" s="43">
        <v>4988.0819592628513</v>
      </c>
      <c r="F50" s="43">
        <v>5859.1867227916837</v>
      </c>
      <c r="G50" s="43">
        <v>5540.0339092831427</v>
      </c>
      <c r="H50" s="44">
        <f t="shared" si="1"/>
        <v>9.546333702290867E-2</v>
      </c>
    </row>
    <row r="51" spans="1:8">
      <c r="A51" s="47" t="s">
        <v>358</v>
      </c>
      <c r="B51" s="42"/>
      <c r="C51" s="43">
        <v>13341.662744917987</v>
      </c>
      <c r="D51" s="43">
        <v>14471.1332526306</v>
      </c>
      <c r="E51" s="43">
        <v>12802.751642948324</v>
      </c>
      <c r="F51" s="43">
        <v>13829.406554472986</v>
      </c>
      <c r="G51" s="43">
        <v>12252.144943410003</v>
      </c>
      <c r="H51" s="44">
        <f t="shared" si="1"/>
        <v>-18.11101908661399</v>
      </c>
    </row>
    <row r="52" spans="1:8">
      <c r="A52" s="47" t="s">
        <v>359</v>
      </c>
      <c r="B52" s="42"/>
      <c r="C52" s="43">
        <v>9603.971743342252</v>
      </c>
      <c r="D52" s="43">
        <v>10179.06739491016</v>
      </c>
      <c r="E52" s="43">
        <v>10609.483140484634</v>
      </c>
      <c r="F52" s="43">
        <v>8971.7469074608853</v>
      </c>
      <c r="G52" s="43">
        <v>8724.9581420127342</v>
      </c>
      <c r="H52" s="44">
        <f t="shared" si="1"/>
        <v>-16.666088584374364</v>
      </c>
    </row>
    <row r="53" spans="1:8">
      <c r="A53" s="47" t="s">
        <v>360</v>
      </c>
      <c r="B53" s="42"/>
      <c r="C53" s="43">
        <v>8557.0920777599968</v>
      </c>
      <c r="D53" s="43">
        <v>8480.4991280576887</v>
      </c>
      <c r="E53" s="43">
        <v>8739.964828257127</v>
      </c>
      <c r="F53" s="43">
        <v>8476.5311720120226</v>
      </c>
      <c r="G53" s="43">
        <v>8524.8355026539157</v>
      </c>
      <c r="H53" s="44">
        <f t="shared" si="1"/>
        <v>0.52008481081452362</v>
      </c>
    </row>
    <row r="54" spans="1:8">
      <c r="A54" s="48" t="s">
        <v>361</v>
      </c>
      <c r="B54" s="42"/>
      <c r="C54" s="43">
        <v>9826.7420095856614</v>
      </c>
      <c r="D54" s="43">
        <v>10158.844375963021</v>
      </c>
      <c r="E54" s="43">
        <v>9894.7057844487153</v>
      </c>
      <c r="F54" s="43">
        <v>9727.6272347847753</v>
      </c>
      <c r="G54" s="43">
        <v>9571.3519313304714</v>
      </c>
      <c r="H54" s="44">
        <f t="shared" si="1"/>
        <v>-6.1380299130938409</v>
      </c>
    </row>
    <row r="55" spans="1:8">
      <c r="A55" s="47" t="s">
        <v>362</v>
      </c>
      <c r="B55" s="42"/>
      <c r="C55" s="43">
        <v>9992.9782211339098</v>
      </c>
      <c r="D55" s="43">
        <v>9865.6656394525053</v>
      </c>
      <c r="E55" s="43">
        <v>9843.7186047054984</v>
      </c>
      <c r="F55" s="43">
        <v>9967.4180358411541</v>
      </c>
      <c r="G55" s="43">
        <v>10267.600401392061</v>
      </c>
      <c r="H55" s="44">
        <f t="shared" si="1"/>
        <v>3.9145929547965488</v>
      </c>
    </row>
    <row r="56" spans="1:8">
      <c r="A56" s="35" t="s">
        <v>363</v>
      </c>
      <c r="B56" s="36"/>
      <c r="C56" s="37">
        <v>14517.658366489339</v>
      </c>
      <c r="D56" s="37">
        <v>15005.949313720897</v>
      </c>
      <c r="E56" s="37">
        <v>15379.237474685217</v>
      </c>
      <c r="F56" s="37">
        <v>13672.949002217294</v>
      </c>
      <c r="G56" s="37">
        <v>14773.946512181574</v>
      </c>
      <c r="H56" s="38">
        <f t="shared" si="1"/>
        <v>-1.5703508967494242</v>
      </c>
    </row>
    <row r="57" spans="1:8">
      <c r="A57" s="13" t="s">
        <v>73</v>
      </c>
      <c r="B57" s="86"/>
      <c r="C57" s="86"/>
      <c r="D57" s="86"/>
      <c r="E57" s="86"/>
      <c r="F57" s="86"/>
      <c r="G57" s="86"/>
      <c r="H57" s="86"/>
    </row>
    <row r="58" spans="1:8" s="33" customFormat="1" ht="15" customHeight="1">
      <c r="A58" s="70" t="s">
        <v>364</v>
      </c>
      <c r="B58" s="71"/>
      <c r="C58" s="71"/>
      <c r="D58" s="71"/>
      <c r="E58" s="71"/>
      <c r="F58" s="71"/>
      <c r="G58" s="71"/>
      <c r="H58" s="71"/>
    </row>
    <row r="59" spans="1:8" s="33" customFormat="1" ht="15" customHeight="1">
      <c r="A59" s="71"/>
      <c r="B59" s="71"/>
      <c r="C59" s="71"/>
      <c r="D59" s="71"/>
      <c r="E59" s="71"/>
      <c r="F59" s="71"/>
      <c r="G59" s="71"/>
      <c r="H59" s="71"/>
    </row>
    <row r="60" spans="1:8" s="33" customFormat="1" ht="27" customHeight="1">
      <c r="A60" s="53" t="s">
        <v>365</v>
      </c>
      <c r="B60" s="58"/>
      <c r="C60" s="58"/>
      <c r="D60" s="58"/>
      <c r="E60" s="58"/>
      <c r="F60" s="58"/>
      <c r="G60" s="58"/>
      <c r="H60" s="58"/>
    </row>
    <row r="61" spans="1:8" s="33" customFormat="1" ht="19.5" customHeight="1">
      <c r="A61" s="69" t="s">
        <v>366</v>
      </c>
      <c r="B61" s="69"/>
      <c r="C61" s="69"/>
      <c r="D61" s="69"/>
      <c r="E61" s="69"/>
      <c r="F61" s="69"/>
      <c r="G61" s="69"/>
      <c r="H61" s="69"/>
    </row>
    <row r="62" spans="1:8" s="33" customFormat="1" ht="15" customHeight="1">
      <c r="A62" s="69"/>
      <c r="B62" s="69"/>
      <c r="C62" s="69"/>
      <c r="D62" s="69"/>
      <c r="E62" s="69"/>
      <c r="F62" s="69"/>
      <c r="G62" s="69"/>
      <c r="H62" s="69"/>
    </row>
    <row r="63" spans="1:8" s="33" customFormat="1" ht="15" customHeight="1">
      <c r="A63" s="69"/>
      <c r="B63" s="69"/>
      <c r="C63" s="69"/>
      <c r="D63" s="69"/>
      <c r="E63" s="69"/>
      <c r="F63" s="69"/>
      <c r="G63" s="69"/>
      <c r="H63" s="69"/>
    </row>
    <row r="64" spans="1:8" s="33" customFormat="1" ht="15" customHeight="1">
      <c r="A64" s="69"/>
      <c r="B64" s="69"/>
      <c r="C64" s="69"/>
      <c r="D64" s="69"/>
      <c r="E64" s="69"/>
      <c r="F64" s="69"/>
      <c r="G64" s="69"/>
      <c r="H64" s="69"/>
    </row>
    <row r="65" spans="1:8" s="33" customFormat="1" ht="15" customHeight="1">
      <c r="A65" s="69"/>
      <c r="B65" s="69"/>
      <c r="C65" s="69"/>
      <c r="D65" s="69"/>
      <c r="E65" s="69"/>
      <c r="F65" s="69"/>
      <c r="G65" s="69"/>
      <c r="H65" s="69"/>
    </row>
    <row r="66" spans="1:8" s="33" customFormat="1" ht="15" customHeight="1">
      <c r="A66" s="69"/>
      <c r="B66" s="69"/>
      <c r="C66" s="69"/>
      <c r="D66" s="69"/>
      <c r="E66" s="69"/>
      <c r="F66" s="69"/>
      <c r="G66" s="69"/>
      <c r="H66" s="69"/>
    </row>
    <row r="67" spans="1:8" s="33" customFormat="1" ht="15" customHeight="1">
      <c r="A67" s="69"/>
      <c r="B67" s="69"/>
      <c r="C67" s="69"/>
      <c r="D67" s="69"/>
      <c r="E67" s="69"/>
      <c r="F67" s="69"/>
      <c r="G67" s="69"/>
      <c r="H67" s="69"/>
    </row>
    <row r="68" spans="1:8" s="33" customFormat="1" ht="15" customHeight="1">
      <c r="A68" s="69"/>
      <c r="B68" s="69"/>
      <c r="C68" s="69"/>
      <c r="D68" s="69"/>
      <c r="E68" s="69"/>
      <c r="F68" s="69"/>
      <c r="G68" s="69"/>
      <c r="H68" s="69"/>
    </row>
    <row r="69" spans="1:8" s="33" customFormat="1" ht="15" customHeight="1">
      <c r="A69" s="69"/>
      <c r="B69" s="69"/>
      <c r="C69" s="69"/>
      <c r="D69" s="69"/>
      <c r="E69" s="69"/>
      <c r="F69" s="69"/>
      <c r="G69" s="69"/>
      <c r="H69" s="69"/>
    </row>
    <row r="70" spans="1:8" s="33" customFormat="1" ht="15" customHeight="1">
      <c r="A70" s="69"/>
      <c r="B70" s="69"/>
      <c r="C70" s="69"/>
      <c r="D70" s="69"/>
      <c r="E70" s="69"/>
      <c r="F70" s="69"/>
      <c r="G70" s="69"/>
      <c r="H70" s="69"/>
    </row>
    <row r="71" spans="1:8" s="33" customFormat="1" ht="15" customHeight="1">
      <c r="A71" s="69"/>
      <c r="B71" s="69"/>
      <c r="C71" s="69"/>
      <c r="D71" s="69"/>
      <c r="E71" s="69"/>
      <c r="F71" s="69"/>
      <c r="G71" s="69"/>
      <c r="H71" s="69"/>
    </row>
    <row r="72" spans="1:8" s="33" customFormat="1" ht="15" customHeight="1">
      <c r="A72" s="69"/>
      <c r="B72" s="69"/>
      <c r="C72" s="69"/>
      <c r="D72" s="69"/>
      <c r="E72" s="69"/>
      <c r="F72" s="69"/>
      <c r="G72" s="69"/>
      <c r="H72" s="69"/>
    </row>
    <row r="73" spans="1:8" s="33" customFormat="1" ht="15" customHeight="1">
      <c r="A73" s="69"/>
      <c r="B73" s="69"/>
      <c r="C73" s="69"/>
      <c r="D73" s="69"/>
      <c r="E73" s="69"/>
      <c r="F73" s="69"/>
      <c r="G73" s="69"/>
      <c r="H73" s="69"/>
    </row>
    <row r="74" spans="1:8" s="33" customFormat="1" ht="15" customHeight="1">
      <c r="A74" s="69"/>
      <c r="B74" s="69"/>
      <c r="C74" s="69"/>
      <c r="D74" s="69"/>
      <c r="E74" s="69"/>
      <c r="F74" s="69"/>
      <c r="G74" s="69"/>
      <c r="H74" s="69"/>
    </row>
    <row r="75" spans="1:8" s="33" customFormat="1" ht="15" customHeight="1">
      <c r="A75" s="69"/>
      <c r="B75" s="69"/>
      <c r="C75" s="69"/>
      <c r="D75" s="69"/>
      <c r="E75" s="69"/>
      <c r="F75" s="69"/>
      <c r="G75" s="69"/>
      <c r="H75" s="69"/>
    </row>
    <row r="76" spans="1:8" s="33" customFormat="1" ht="15" customHeight="1">
      <c r="A76" s="69"/>
      <c r="B76" s="69"/>
      <c r="C76" s="69"/>
      <c r="D76" s="69"/>
      <c r="E76" s="69"/>
      <c r="F76" s="69"/>
      <c r="G76" s="69"/>
      <c r="H76" s="69"/>
    </row>
    <row r="77" spans="1:8" s="33" customFormat="1" ht="68.25" customHeight="1">
      <c r="A77" s="69"/>
      <c r="B77" s="69"/>
      <c r="C77" s="69"/>
      <c r="D77" s="69"/>
      <c r="E77" s="69"/>
      <c r="F77" s="69"/>
      <c r="G77" s="69"/>
      <c r="H77" s="69"/>
    </row>
    <row r="78" spans="1:8" s="33" customFormat="1" ht="15" customHeight="1">
      <c r="A78" s="66" t="s">
        <v>367</v>
      </c>
      <c r="B78" s="66"/>
      <c r="C78" s="66"/>
      <c r="D78" s="66"/>
      <c r="E78" s="66"/>
      <c r="F78" s="66"/>
      <c r="G78" s="66"/>
      <c r="H78" s="66"/>
    </row>
    <row r="79" spans="1:8" s="33" customFormat="1" ht="15" customHeight="1">
      <c r="A79" s="66"/>
      <c r="B79" s="66"/>
      <c r="C79" s="66"/>
      <c r="D79" s="66"/>
      <c r="E79" s="66"/>
      <c r="F79" s="66"/>
      <c r="G79" s="66"/>
      <c r="H79" s="66"/>
    </row>
    <row r="80" spans="1:8" s="33" customFormat="1" ht="15" customHeight="1">
      <c r="A80" s="66"/>
      <c r="B80" s="66"/>
      <c r="C80" s="66"/>
      <c r="D80" s="66"/>
      <c r="E80" s="66"/>
      <c r="F80" s="66"/>
      <c r="G80" s="66"/>
      <c r="H80" s="66"/>
    </row>
    <row r="81" spans="1:8" s="33" customFormat="1" ht="15" customHeight="1">
      <c r="A81" s="66"/>
      <c r="B81" s="66"/>
      <c r="C81" s="66"/>
      <c r="D81" s="66"/>
      <c r="E81" s="66"/>
      <c r="F81" s="66"/>
      <c r="G81" s="66"/>
      <c r="H81" s="66"/>
    </row>
    <row r="82" spans="1:8" s="33" customFormat="1" ht="28.5" customHeight="1">
      <c r="A82" s="66"/>
      <c r="B82" s="66"/>
      <c r="C82" s="66"/>
      <c r="D82" s="66"/>
      <c r="E82" s="66"/>
      <c r="F82" s="66"/>
      <c r="G82" s="66"/>
      <c r="H82" s="66"/>
    </row>
    <row r="83" spans="1:8">
      <c r="A83" s="33"/>
      <c r="B83" s="33"/>
      <c r="C83" s="33"/>
      <c r="D83" s="33"/>
      <c r="E83" s="33"/>
      <c r="F83" s="88"/>
      <c r="G83" s="88"/>
      <c r="H83" s="88"/>
    </row>
    <row r="84" spans="1:8">
      <c r="A84" s="81"/>
      <c r="B84" s="89"/>
      <c r="C84" s="89"/>
      <c r="D84" s="88"/>
      <c r="E84" s="88"/>
      <c r="F84" s="88"/>
      <c r="G84" s="88"/>
      <c r="H84" s="88"/>
    </row>
  </sheetData>
  <mergeCells count="8">
    <mergeCell ref="A78:H82"/>
    <mergeCell ref="A1:H1"/>
    <mergeCell ref="A3:A4"/>
    <mergeCell ref="C3:H3"/>
    <mergeCell ref="A61:H77"/>
    <mergeCell ref="A58:H59"/>
    <mergeCell ref="A60:H60"/>
    <mergeCell ref="C2:H2"/>
  </mergeCells>
  <pageMargins left="0.7" right="0.7" top="0.75" bottom="0.75" header="0.3" footer="0.3"/>
  <pageSetup scale="91" fitToHeight="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66"/>
  <sheetViews>
    <sheetView workbookViewId="0" xr3:uid="{958C4451-9541-5A59-BF78-D2F731DF1C81}">
      <selection activeCell="A66" sqref="A66:Q66"/>
    </sheetView>
  </sheetViews>
  <sheetFormatPr defaultRowHeight="15"/>
  <cols>
    <col min="1" max="1" width="23.42578125" style="1" customWidth="1"/>
    <col min="2" max="2" width="11.7109375" style="1" customWidth="1"/>
    <col min="3" max="5" width="10.28515625" style="1" customWidth="1"/>
    <col min="6" max="6" width="11.7109375" style="1" customWidth="1"/>
    <col min="7" max="7" width="12.28515625" style="2" customWidth="1"/>
    <col min="8" max="8" width="1.7109375" style="2" customWidth="1"/>
    <col min="9" max="9" width="11.7109375" style="2" customWidth="1"/>
    <col min="10" max="12" width="11.140625" style="2" customWidth="1"/>
    <col min="13" max="14" width="11.7109375" style="2" customWidth="1"/>
    <col min="15" max="15" width="1.7109375" style="2" customWidth="1"/>
    <col min="16" max="17" width="11.7109375" style="2" customWidth="1"/>
    <col min="18" max="18" width="10.28515625" style="1" customWidth="1"/>
    <col min="19" max="19" width="10" style="1" customWidth="1"/>
    <col min="20" max="20" width="10.5703125" style="1" customWidth="1"/>
    <col min="21" max="16384" width="9.140625" style="1"/>
  </cols>
  <sheetData>
    <row r="1" spans="1:20" ht="22.5" customHeight="1">
      <c r="A1" s="60" t="s">
        <v>80</v>
      </c>
      <c r="B1" s="60"/>
      <c r="C1" s="60"/>
      <c r="D1" s="60"/>
      <c r="E1" s="60"/>
      <c r="F1" s="60"/>
      <c r="G1" s="60"/>
      <c r="H1" s="60"/>
      <c r="I1" s="60"/>
      <c r="J1" s="60"/>
      <c r="K1" s="60"/>
      <c r="L1" s="60"/>
      <c r="M1" s="60"/>
      <c r="N1" s="60"/>
      <c r="O1" s="60"/>
      <c r="P1" s="61"/>
      <c r="Q1" s="61"/>
      <c r="R1" s="33"/>
      <c r="S1" s="33"/>
      <c r="T1" s="33"/>
    </row>
    <row r="2" spans="1:20" ht="12.95" customHeight="1" thickBot="1">
      <c r="A2" s="55" t="s">
        <v>1</v>
      </c>
      <c r="B2" s="59" t="s">
        <v>2</v>
      </c>
      <c r="C2" s="59"/>
      <c r="D2" s="59"/>
      <c r="E2" s="59"/>
      <c r="F2" s="59"/>
      <c r="G2" s="59"/>
      <c r="H2" s="74"/>
      <c r="I2" s="59" t="s">
        <v>3</v>
      </c>
      <c r="J2" s="59"/>
      <c r="K2" s="59"/>
      <c r="L2" s="59"/>
      <c r="M2" s="59"/>
      <c r="N2" s="59"/>
      <c r="O2" s="74"/>
      <c r="P2" s="59" t="s">
        <v>4</v>
      </c>
      <c r="Q2" s="59"/>
      <c r="R2" s="59"/>
      <c r="S2" s="59"/>
      <c r="T2" s="59"/>
    </row>
    <row r="3" spans="1:20" ht="90" customHeight="1" thickBot="1">
      <c r="A3" s="75"/>
      <c r="B3" s="24" t="s">
        <v>5</v>
      </c>
      <c r="C3" s="24" t="s">
        <v>6</v>
      </c>
      <c r="D3" s="24" t="s">
        <v>7</v>
      </c>
      <c r="E3" s="24" t="s">
        <v>8</v>
      </c>
      <c r="F3" s="24" t="s">
        <v>9</v>
      </c>
      <c r="G3" s="24" t="s">
        <v>10</v>
      </c>
      <c r="H3" s="76"/>
      <c r="I3" s="24" t="s">
        <v>5</v>
      </c>
      <c r="J3" s="24" t="s">
        <v>6</v>
      </c>
      <c r="K3" s="24" t="s">
        <v>7</v>
      </c>
      <c r="L3" s="24" t="s">
        <v>8</v>
      </c>
      <c r="M3" s="24" t="s">
        <v>9</v>
      </c>
      <c r="N3" s="24" t="s">
        <v>10</v>
      </c>
      <c r="O3" s="76"/>
      <c r="P3" s="28" t="s">
        <v>5</v>
      </c>
      <c r="Q3" s="20" t="s">
        <v>11</v>
      </c>
      <c r="R3" s="20" t="s">
        <v>12</v>
      </c>
      <c r="S3" s="20" t="s">
        <v>13</v>
      </c>
      <c r="T3" s="20" t="s">
        <v>14</v>
      </c>
    </row>
    <row r="4" spans="1:20" ht="17.25">
      <c r="A4" s="3" t="s">
        <v>15</v>
      </c>
      <c r="B4" s="4">
        <f>rawdata07!B2</f>
        <v>8647.6813966788177</v>
      </c>
      <c r="C4" s="4">
        <f>rawdata07!C2</f>
        <v>9759.9268672034668</v>
      </c>
      <c r="D4" s="4">
        <f>rawdata07!D2</f>
        <v>8150.2603042224391</v>
      </c>
      <c r="E4" s="4">
        <f>rawdata07!E2</f>
        <v>7879.4581291971908</v>
      </c>
      <c r="F4" s="4">
        <f>rawdata07!F2</f>
        <v>8798.4925065817442</v>
      </c>
      <c r="G4" s="15">
        <f t="shared" ref="G4:G55" si="0">(F4-C4)/C4*100</f>
        <v>-9.8508357050548732</v>
      </c>
      <c r="H4" s="5"/>
      <c r="I4" s="4">
        <f>rawdata07!G2</f>
        <v>9500.9727735270862</v>
      </c>
      <c r="J4" s="4">
        <f>rawdata07!H2</f>
        <v>10148.809068174531</v>
      </c>
      <c r="K4" s="4">
        <f>rawdata07!I2</f>
        <v>8804.5653522519497</v>
      </c>
      <c r="L4" s="4">
        <f>rawdata07!J2</f>
        <v>8806.6689181137172</v>
      </c>
      <c r="M4" s="4">
        <f>rawdata07!K2</f>
        <v>10241.9242760996</v>
      </c>
      <c r="N4" s="15">
        <f t="shared" ref="N4:N12" si="1">(M4-J4)/J4*100</f>
        <v>0.91749886414818804</v>
      </c>
      <c r="O4" s="6"/>
      <c r="P4" s="29">
        <f>rawdata07!L2</f>
        <v>48096498</v>
      </c>
      <c r="Q4" s="29">
        <f>rawdata07!M2</f>
        <v>12044938</v>
      </c>
      <c r="R4" s="29">
        <f>rawdata07!N2</f>
        <v>12005952</v>
      </c>
      <c r="S4" s="29">
        <f>rawdata07!O2</f>
        <v>12024859</v>
      </c>
      <c r="T4" s="29">
        <f>rawdata07!P2</f>
        <v>12020749</v>
      </c>
    </row>
    <row r="5" spans="1:20">
      <c r="A5" s="77" t="s">
        <v>16</v>
      </c>
      <c r="B5" s="10">
        <f>rawdata07!B3</f>
        <v>7472.9702276283415</v>
      </c>
      <c r="C5" s="10">
        <f>rawdata07!C3</f>
        <v>7951.2148049664402</v>
      </c>
      <c r="D5" s="10">
        <f>rawdata07!D3</f>
        <v>7404.2056570543427</v>
      </c>
      <c r="E5" s="10">
        <f>rawdata07!E3</f>
        <v>7179.7704572130597</v>
      </c>
      <c r="F5" s="10">
        <f>rawdata07!F3</f>
        <v>7392.2666738122671</v>
      </c>
      <c r="G5" s="16">
        <f t="shared" si="0"/>
        <v>-7.029719921603002</v>
      </c>
      <c r="H5" s="78"/>
      <c r="I5" s="10">
        <f>rawdata07!G3</f>
        <v>8394.6410000094183</v>
      </c>
      <c r="J5" s="10">
        <f>rawdata07!H3</f>
        <v>8490.945253361353</v>
      </c>
      <c r="K5" s="10">
        <f>rawdata07!I3</f>
        <v>8168.8999936342225</v>
      </c>
      <c r="L5" s="10">
        <f>rawdata07!J3</f>
        <v>8287.5496101974368</v>
      </c>
      <c r="M5" s="10">
        <f>rawdata07!K3</f>
        <v>8716.451405450307</v>
      </c>
      <c r="N5" s="16">
        <f t="shared" si="1"/>
        <v>2.6558427284604353</v>
      </c>
      <c r="O5" s="8"/>
      <c r="P5" s="10">
        <f>rawdata07!L3</f>
        <v>743273</v>
      </c>
      <c r="Q5" s="10">
        <f>rawdata07!M3</f>
        <v>186532</v>
      </c>
      <c r="R5" s="10">
        <f>rawdata07!N3</f>
        <v>188508</v>
      </c>
      <c r="S5" s="10">
        <f>rawdata07!O3</f>
        <v>218957</v>
      </c>
      <c r="T5" s="10">
        <f>rawdata07!P3</f>
        <v>149276</v>
      </c>
    </row>
    <row r="6" spans="1:20">
      <c r="A6" s="77" t="s">
        <v>17</v>
      </c>
      <c r="B6" s="10">
        <f>rawdata07!B4</f>
        <v>11014.811228696566</v>
      </c>
      <c r="C6" s="10">
        <f>rawdata07!C4</f>
        <v>9890.8766971800706</v>
      </c>
      <c r="D6" s="10">
        <f>rawdata07!D4</f>
        <v>9610.9712033285887</v>
      </c>
      <c r="E6" s="10">
        <f>rawdata07!E4</f>
        <v>9610.9712033285887</v>
      </c>
      <c r="F6" s="10">
        <f>rawdata07!F4</f>
        <v>14613.224359368278</v>
      </c>
      <c r="G6" s="16">
        <f t="shared" si="0"/>
        <v>47.744480158513838</v>
      </c>
      <c r="H6" s="78"/>
      <c r="I6" s="10">
        <f>rawdata07!G4</f>
        <v>12300.649787816668</v>
      </c>
      <c r="J6" s="10">
        <f>rawdata07!H4</f>
        <v>10902.131842477114</v>
      </c>
      <c r="K6" s="10">
        <f>rawdata07!I4</f>
        <v>10549.162378188985</v>
      </c>
      <c r="L6" s="10">
        <f>rawdata07!J4</f>
        <v>10549.162378188985</v>
      </c>
      <c r="M6" s="10">
        <f>rawdata07!K4</f>
        <v>16780.802556381735</v>
      </c>
      <c r="N6" s="16">
        <f t="shared" si="1"/>
        <v>53.922212635514285</v>
      </c>
      <c r="O6" s="8"/>
      <c r="P6" s="10">
        <f>rawdata07!L4</f>
        <v>132197</v>
      </c>
      <c r="Q6" s="10">
        <f>rawdata07!M4</f>
        <v>81385</v>
      </c>
      <c r="R6" s="10">
        <f>rawdata07!N4</f>
        <v>18266</v>
      </c>
      <c r="S6" s="10">
        <f>rawdata07!O4</f>
        <v>18266</v>
      </c>
      <c r="T6" s="10">
        <f>rawdata07!P4</f>
        <v>32546</v>
      </c>
    </row>
    <row r="7" spans="1:20">
      <c r="A7" s="77" t="s">
        <v>18</v>
      </c>
      <c r="B7" s="10">
        <f>rawdata07!B5</f>
        <v>6298.6413501498864</v>
      </c>
      <c r="C7" s="10">
        <f>rawdata07!C5</f>
        <v>6208.1108137373076</v>
      </c>
      <c r="D7" s="10">
        <f>rawdata07!D5</f>
        <v>6172.6026723300274</v>
      </c>
      <c r="E7" s="10">
        <f>rawdata07!E5</f>
        <v>6278.2239113171163</v>
      </c>
      <c r="F7" s="10">
        <f>rawdata07!F5</f>
        <v>6548.7912818586501</v>
      </c>
      <c r="G7" s="16">
        <f t="shared" si="0"/>
        <v>5.4876673168830168</v>
      </c>
      <c r="H7" s="78"/>
      <c r="I7" s="10">
        <f>rawdata07!G5</f>
        <v>7126.0145409347688</v>
      </c>
      <c r="J7" s="10">
        <f>rawdata07!H5</f>
        <v>6606.7174699164407</v>
      </c>
      <c r="K7" s="10">
        <f>rawdata07!I5</f>
        <v>6764.102711279299</v>
      </c>
      <c r="L7" s="10">
        <f>rawdata07!J5</f>
        <v>7194.7352640876461</v>
      </c>
      <c r="M7" s="10">
        <f>rawdata07!K5</f>
        <v>7982.6388439136645</v>
      </c>
      <c r="N7" s="16">
        <f t="shared" si="1"/>
        <v>20.826096775932299</v>
      </c>
      <c r="O7" s="8"/>
      <c r="P7" s="10">
        <f>rawdata07!L5</f>
        <v>967063</v>
      </c>
      <c r="Q7" s="10">
        <f>rawdata07!M5</f>
        <v>244735</v>
      </c>
      <c r="R7" s="10">
        <f>rawdata07!N5</f>
        <v>243907</v>
      </c>
      <c r="S7" s="10">
        <f>rawdata07!O5</f>
        <v>246812</v>
      </c>
      <c r="T7" s="10">
        <f>rawdata07!P5</f>
        <v>231609</v>
      </c>
    </row>
    <row r="8" spans="1:20">
      <c r="A8" s="77" t="s">
        <v>19</v>
      </c>
      <c r="B8" s="10">
        <f>rawdata07!B6</f>
        <v>7170.4908890419238</v>
      </c>
      <c r="C8" s="10">
        <f>rawdata07!C6</f>
        <v>7146.4366638731108</v>
      </c>
      <c r="D8" s="10">
        <f>rawdata07!D6</f>
        <v>7520.2416521653467</v>
      </c>
      <c r="E8" s="10">
        <f>rawdata07!E6</f>
        <v>6795.9039142501661</v>
      </c>
      <c r="F8" s="10">
        <f>rawdata07!F6</f>
        <v>7167.3688663282574</v>
      </c>
      <c r="G8" s="16">
        <f t="shared" si="0"/>
        <v>0.29290405050343066</v>
      </c>
      <c r="H8" s="78"/>
      <c r="I8" s="10">
        <f>rawdata07!G6</f>
        <v>8135.5511147351208</v>
      </c>
      <c r="J8" s="10">
        <f>rawdata07!H6</f>
        <v>7800.4004097215757</v>
      </c>
      <c r="K8" s="10">
        <f>rawdata07!I6</f>
        <v>8352.1275897166488</v>
      </c>
      <c r="L8" s="10">
        <f>rawdata07!J6</f>
        <v>7838.022777299263</v>
      </c>
      <c r="M8" s="10">
        <f>rawdata07!K6</f>
        <v>8540.7445008460236</v>
      </c>
      <c r="N8" s="16">
        <f t="shared" si="1"/>
        <v>9.4911036900331816</v>
      </c>
      <c r="O8" s="8"/>
      <c r="P8" s="10">
        <f>rawdata07!L6</f>
        <v>473386</v>
      </c>
      <c r="Q8" s="10">
        <f>rawdata07!M6</f>
        <v>128868</v>
      </c>
      <c r="R8" s="10">
        <f>rawdata07!N6</f>
        <v>121828</v>
      </c>
      <c r="S8" s="10">
        <f>rawdata07!O6</f>
        <v>104490</v>
      </c>
      <c r="T8" s="10">
        <f>rawdata07!P6</f>
        <v>118200</v>
      </c>
    </row>
    <row r="9" spans="1:20">
      <c r="A9" s="77" t="s">
        <v>20</v>
      </c>
      <c r="B9" s="10">
        <f>rawdata07!B7</f>
        <v>7738.8503197149612</v>
      </c>
      <c r="C9" s="10">
        <f>rawdata07!C7</f>
        <v>7753.8824358435277</v>
      </c>
      <c r="D9" s="10">
        <f>rawdata07!D7</f>
        <v>7482.7844713568693</v>
      </c>
      <c r="E9" s="10">
        <f>rawdata07!E7</f>
        <v>7595.138711877039</v>
      </c>
      <c r="F9" s="10">
        <f>rawdata07!F7</f>
        <v>8125.090824957073</v>
      </c>
      <c r="G9" s="16">
        <f t="shared" si="0"/>
        <v>4.7873873789674288</v>
      </c>
      <c r="H9" s="78"/>
      <c r="I9" s="10">
        <f>rawdata07!G7</f>
        <v>8642.9191766723288</v>
      </c>
      <c r="J9" s="10">
        <f>rawdata07!H7</f>
        <v>8192.8249679490891</v>
      </c>
      <c r="K9" s="10">
        <f>rawdata07!I7</f>
        <v>8235.4350186219672</v>
      </c>
      <c r="L9" s="10">
        <f>rawdata07!J7</f>
        <v>8644.9853207756641</v>
      </c>
      <c r="M9" s="10">
        <f>rawdata07!K7</f>
        <v>9504.8873250604083</v>
      </c>
      <c r="N9" s="16">
        <f t="shared" si="1"/>
        <v>16.014773441934864</v>
      </c>
      <c r="O9" s="8"/>
      <c r="P9" s="10">
        <f>rawdata07!L7</f>
        <v>6184415</v>
      </c>
      <c r="Q9" s="10">
        <f>rawdata07!M7</f>
        <v>1555338</v>
      </c>
      <c r="R9" s="10">
        <f>rawdata07!N7</f>
        <v>1544681</v>
      </c>
      <c r="S9" s="10">
        <f>rawdata07!O7</f>
        <v>1545722</v>
      </c>
      <c r="T9" s="10">
        <f>rawdata07!P7</f>
        <v>1538674</v>
      </c>
    </row>
    <row r="10" spans="1:20">
      <c r="A10" s="77" t="s">
        <v>21</v>
      </c>
      <c r="B10" s="10">
        <f>rawdata07!B8</f>
        <v>7498.9616697312485</v>
      </c>
      <c r="C10" s="10">
        <f>rawdata07!C8</f>
        <v>7675.8700448366662</v>
      </c>
      <c r="D10" s="10">
        <f>rawdata07!D8</f>
        <v>7502.1314250538626</v>
      </c>
      <c r="E10" s="10">
        <f>rawdata07!E8</f>
        <v>7253.2150562901879</v>
      </c>
      <c r="F10" s="10">
        <f>rawdata07!F8</f>
        <v>7477.542750290384</v>
      </c>
      <c r="G10" s="16">
        <f t="shared" si="0"/>
        <v>-2.5837760851578153</v>
      </c>
      <c r="H10" s="78"/>
      <c r="I10" s="10">
        <f>rawdata07!G8</f>
        <v>8096.7311262434969</v>
      </c>
      <c r="J10" s="10">
        <f>rawdata07!H8</f>
        <v>8030.0405665077215</v>
      </c>
      <c r="K10" s="10">
        <f>rawdata07!I8</f>
        <v>7926.454293628809</v>
      </c>
      <c r="L10" s="10">
        <f>rawdata07!J8</f>
        <v>7865.0424045630298</v>
      </c>
      <c r="M10" s="10">
        <f>rawdata07!K8</f>
        <v>8535.5779297556601</v>
      </c>
      <c r="N10" s="16">
        <f t="shared" si="1"/>
        <v>6.295576704263123</v>
      </c>
      <c r="O10" s="8"/>
      <c r="P10" s="10">
        <f>rawdata07!L8</f>
        <v>790211</v>
      </c>
      <c r="Q10" s="10">
        <f>rawdata07!M8</f>
        <v>281020</v>
      </c>
      <c r="R10" s="10">
        <f>rawdata07!N8</f>
        <v>129960</v>
      </c>
      <c r="S10" s="10">
        <f>rawdata07!O8</f>
        <v>187244</v>
      </c>
      <c r="T10" s="10">
        <f>rawdata07!P8</f>
        <v>191987</v>
      </c>
    </row>
    <row r="11" spans="1:20">
      <c r="A11" s="77" t="s">
        <v>22</v>
      </c>
      <c r="B11" s="10">
        <f>rawdata07!B9</f>
        <v>12692.433042623308</v>
      </c>
      <c r="C11" s="10">
        <f>rawdata07!C9</f>
        <v>12810.267582493143</v>
      </c>
      <c r="D11" s="10">
        <f>rawdata07!D9</f>
        <v>12378.500840896771</v>
      </c>
      <c r="E11" s="10">
        <f>rawdata07!E9</f>
        <v>13007.380101115528</v>
      </c>
      <c r="F11" s="10">
        <f>rawdata07!F9</f>
        <v>12589.052089642641</v>
      </c>
      <c r="G11" s="16">
        <f t="shared" si="0"/>
        <v>-1.726860828050317</v>
      </c>
      <c r="H11" s="78"/>
      <c r="I11" s="10">
        <f>rawdata07!G9</f>
        <v>13363.745607486846</v>
      </c>
      <c r="J11" s="10">
        <f>rawdata07!H9</f>
        <v>13044.50540303844</v>
      </c>
      <c r="K11" s="10">
        <f>rawdata07!I9</f>
        <v>12709.181758794668</v>
      </c>
      <c r="L11" s="10">
        <f>rawdata07!J9</f>
        <v>13604.265209892445</v>
      </c>
      <c r="M11" s="10">
        <f>rawdata07!K9</f>
        <v>14164.794064203514</v>
      </c>
      <c r="N11" s="16">
        <f t="shared" si="1"/>
        <v>8.5882034354796346</v>
      </c>
      <c r="O11" s="8"/>
      <c r="P11" s="10">
        <f>rawdata07!L9</f>
        <v>549230</v>
      </c>
      <c r="Q11" s="10">
        <f>rawdata07!M9</f>
        <v>138163</v>
      </c>
      <c r="R11" s="10">
        <f>rawdata07!N9</f>
        <v>143894</v>
      </c>
      <c r="S11" s="10">
        <f>rawdata07!O9</f>
        <v>135093</v>
      </c>
      <c r="T11" s="10">
        <f>rawdata07!P9</f>
        <v>132080</v>
      </c>
    </row>
    <row r="12" spans="1:20">
      <c r="A12" s="77" t="s">
        <v>23</v>
      </c>
      <c r="B12" s="10">
        <f>rawdata07!B10</f>
        <v>10789.031752615329</v>
      </c>
      <c r="C12" s="10">
        <f>rawdata07!C10</f>
        <v>10937.754895438637</v>
      </c>
      <c r="D12" s="10">
        <f>rawdata07!D10</f>
        <v>10980.969887008705</v>
      </c>
      <c r="E12" s="10">
        <f>rawdata07!E10</f>
        <v>10127.094126354034</v>
      </c>
      <c r="F12" s="10">
        <f>rawdata07!F10</f>
        <v>10680.081577158395</v>
      </c>
      <c r="G12" s="16">
        <f t="shared" si="0"/>
        <v>-2.3558154369293751</v>
      </c>
      <c r="H12" s="78"/>
      <c r="I12" s="10">
        <f>rawdata07!G10</f>
        <v>11680.759482003779</v>
      </c>
      <c r="J12" s="10">
        <f>rawdata07!H10</f>
        <v>11727.243802967634</v>
      </c>
      <c r="K12" s="10">
        <f>rawdata07!I10</f>
        <v>11816.2404714278</v>
      </c>
      <c r="L12" s="10">
        <f>rawdata07!J10</f>
        <v>10985.938235887776</v>
      </c>
      <c r="M12" s="10">
        <f>rawdata07!K10</f>
        <v>11848.81033310673</v>
      </c>
      <c r="N12" s="16">
        <f t="shared" si="1"/>
        <v>1.0366163796162691</v>
      </c>
      <c r="O12" s="8"/>
      <c r="P12" s="10">
        <f>rawdata07!L10</f>
        <v>108495</v>
      </c>
      <c r="Q12" s="10">
        <f>rawdata07!M10</f>
        <v>34573</v>
      </c>
      <c r="R12" s="10">
        <f>rawdata07!N10</f>
        <v>36994</v>
      </c>
      <c r="S12" s="10">
        <f>rawdata07!O10</f>
        <v>14863</v>
      </c>
      <c r="T12" s="10">
        <f>rawdata07!P10</f>
        <v>22065</v>
      </c>
    </row>
    <row r="13" spans="1:20" ht="17.25">
      <c r="A13" s="14" t="s">
        <v>24</v>
      </c>
      <c r="B13" s="10">
        <f>rawdata07!B11</f>
        <v>14395.237342605764</v>
      </c>
      <c r="C13" s="9" t="s">
        <v>25</v>
      </c>
      <c r="D13" s="9" t="s">
        <v>25</v>
      </c>
      <c r="E13" s="9" t="s">
        <v>25</v>
      </c>
      <c r="F13" s="9" t="s">
        <v>25</v>
      </c>
      <c r="G13" s="9" t="s">
        <v>25</v>
      </c>
      <c r="H13" s="9"/>
      <c r="I13" s="10">
        <f>rawdata07!G11</f>
        <v>16738.879230107301</v>
      </c>
      <c r="J13" s="9" t="s">
        <v>25</v>
      </c>
      <c r="K13" s="9" t="s">
        <v>25</v>
      </c>
      <c r="L13" s="9" t="s">
        <v>25</v>
      </c>
      <c r="M13" s="9" t="s">
        <v>25</v>
      </c>
      <c r="N13" s="9" t="s">
        <v>25</v>
      </c>
      <c r="O13" s="9"/>
      <c r="P13" s="10">
        <f>rawdata07!L11</f>
        <v>56943</v>
      </c>
      <c r="Q13" s="9" t="s">
        <v>25</v>
      </c>
      <c r="R13" s="9" t="s">
        <v>25</v>
      </c>
      <c r="S13" s="9" t="s">
        <v>25</v>
      </c>
      <c r="T13" s="9" t="s">
        <v>25</v>
      </c>
    </row>
    <row r="14" spans="1:20">
      <c r="A14" s="77" t="s">
        <v>26</v>
      </c>
      <c r="B14" s="10">
        <f>rawdata07!B12</f>
        <v>7581.1934148941937</v>
      </c>
      <c r="C14" s="10">
        <f>rawdata07!C12</f>
        <v>7788.852960146869</v>
      </c>
      <c r="D14" s="10">
        <f>rawdata07!D12</f>
        <v>7269.2946046196976</v>
      </c>
      <c r="E14" s="10">
        <f>rawdata07!E12</f>
        <v>7470.0271660134122</v>
      </c>
      <c r="F14" s="10">
        <f>rawdata07!F12</f>
        <v>7791.489842496554</v>
      </c>
      <c r="G14" s="22" t="s">
        <v>51</v>
      </c>
      <c r="H14" s="78"/>
      <c r="I14" s="10">
        <f>rawdata07!G12</f>
        <v>8513.7690424128523</v>
      </c>
      <c r="J14" s="10">
        <f>rawdata07!H12</f>
        <v>8528.6605538325402</v>
      </c>
      <c r="K14" s="10">
        <f>rawdata07!I12</f>
        <v>8240.874405911929</v>
      </c>
      <c r="L14" s="10">
        <f>rawdata07!J12</f>
        <v>8338.0581479662251</v>
      </c>
      <c r="M14" s="10">
        <f>rawdata07!K12</f>
        <v>8943.4268109883324</v>
      </c>
      <c r="N14" s="16">
        <f>(M14-J14)/J14*100</f>
        <v>4.8632051250932697</v>
      </c>
      <c r="O14" s="8"/>
      <c r="P14" s="10">
        <f>rawdata07!L12</f>
        <v>2656176</v>
      </c>
      <c r="Q14" s="10">
        <f>rawdata07!M12</f>
        <v>696131</v>
      </c>
      <c r="R14" s="10">
        <f>rawdata07!N12</f>
        <v>697708</v>
      </c>
      <c r="S14" s="10">
        <f>rawdata07!O12</f>
        <v>598542</v>
      </c>
      <c r="T14" s="10">
        <f>rawdata07!P12</f>
        <v>663795</v>
      </c>
    </row>
    <row r="15" spans="1:20">
      <c r="A15" s="77" t="s">
        <v>27</v>
      </c>
      <c r="B15" s="10">
        <f>rawdata07!B13</f>
        <v>8215.0614495498376</v>
      </c>
      <c r="C15" s="10">
        <f>rawdata07!C13</f>
        <v>8153.2041721934711</v>
      </c>
      <c r="D15" s="10">
        <f>rawdata07!D13</f>
        <v>8125.5997564227746</v>
      </c>
      <c r="E15" s="10">
        <f>rawdata07!E13</f>
        <v>8259.455144443813</v>
      </c>
      <c r="F15" s="10">
        <f>rawdata07!F13</f>
        <v>8321.198352904692</v>
      </c>
      <c r="G15" s="16">
        <f t="shared" si="0"/>
        <v>2.0604682179328417</v>
      </c>
      <c r="H15" s="78"/>
      <c r="I15" s="10">
        <f>rawdata07!G13</f>
        <v>9089.3983022692701</v>
      </c>
      <c r="J15" s="10">
        <f>rawdata07!H13</f>
        <v>8667.8716819126294</v>
      </c>
      <c r="K15" s="10">
        <f>rawdata07!I13</f>
        <v>8773.3498167921298</v>
      </c>
      <c r="L15" s="10">
        <f>rawdata07!J13</f>
        <v>9237.7236969905171</v>
      </c>
      <c r="M15" s="10">
        <f>rawdata07!K13</f>
        <v>9690.9259619336881</v>
      </c>
      <c r="N15" s="16">
        <f>(M15-J15)/J15*100</f>
        <v>11.802831393499751</v>
      </c>
      <c r="O15" s="8"/>
      <c r="P15" s="10">
        <f>rawdata07!L13</f>
        <v>1628409</v>
      </c>
      <c r="Q15" s="10">
        <f>rawdata07!M13</f>
        <v>436509</v>
      </c>
      <c r="R15" s="10">
        <f>rawdata07!N13</f>
        <v>380988</v>
      </c>
      <c r="S15" s="10">
        <f>rawdata07!O13</f>
        <v>404621</v>
      </c>
      <c r="T15" s="10">
        <f>rawdata07!P13</f>
        <v>406291</v>
      </c>
    </row>
    <row r="16" spans="1:20" ht="17.25">
      <c r="A16" s="14" t="s">
        <v>28</v>
      </c>
      <c r="B16" s="10">
        <f>rawdata07!B14</f>
        <v>9902.9204107830556</v>
      </c>
      <c r="C16" s="9" t="s">
        <v>25</v>
      </c>
      <c r="D16" s="9" t="s">
        <v>25</v>
      </c>
      <c r="E16" s="9" t="s">
        <v>25</v>
      </c>
      <c r="F16" s="9" t="s">
        <v>25</v>
      </c>
      <c r="G16" s="9" t="s">
        <v>25</v>
      </c>
      <c r="H16" s="9"/>
      <c r="I16" s="10">
        <f>rawdata07!G14</f>
        <v>11060.339294409277</v>
      </c>
      <c r="J16" s="9" t="s">
        <v>25</v>
      </c>
      <c r="K16" s="9" t="s">
        <v>25</v>
      </c>
      <c r="L16" s="9" t="s">
        <v>25</v>
      </c>
      <c r="M16" s="9" t="s">
        <v>25</v>
      </c>
      <c r="N16" s="9" t="s">
        <v>25</v>
      </c>
      <c r="O16" s="9"/>
      <c r="P16" s="10">
        <f>rawdata07!L14</f>
        <v>180728</v>
      </c>
      <c r="Q16" s="9" t="s">
        <v>25</v>
      </c>
      <c r="R16" s="9" t="s">
        <v>25</v>
      </c>
      <c r="S16" s="9" t="s">
        <v>25</v>
      </c>
      <c r="T16" s="9" t="s">
        <v>25</v>
      </c>
    </row>
    <row r="17" spans="1:20">
      <c r="A17" s="77" t="s">
        <v>29</v>
      </c>
      <c r="B17" s="10">
        <f>rawdata07!B15</f>
        <v>5872.447048840063</v>
      </c>
      <c r="C17" s="10">
        <f>rawdata07!C15</f>
        <v>6393.0982949527888</v>
      </c>
      <c r="D17" s="10">
        <f>rawdata07!D15</f>
        <v>5762.3986977903996</v>
      </c>
      <c r="E17" s="10">
        <f>rawdata07!E15</f>
        <v>5352.0115383435113</v>
      </c>
      <c r="F17" s="10">
        <f>rawdata07!F15</f>
        <v>5902.430779631849</v>
      </c>
      <c r="G17" s="16">
        <f t="shared" si="0"/>
        <v>-7.674956534116034</v>
      </c>
      <c r="H17" s="78"/>
      <c r="I17" s="10">
        <f>rawdata07!G15</f>
        <v>6611.3130664464907</v>
      </c>
      <c r="J17" s="10">
        <f>rawdata07!H15</f>
        <v>6907.9138645472458</v>
      </c>
      <c r="K17" s="10">
        <f>rawdata07!I15</f>
        <v>6390.9226293551292</v>
      </c>
      <c r="L17" s="10">
        <f>rawdata07!J15</f>
        <v>6129.6682726240524</v>
      </c>
      <c r="M17" s="10">
        <f>rawdata07!K15</f>
        <v>6953.7506530223409</v>
      </c>
      <c r="N17" s="16">
        <f t="shared" ref="N17:N55" si="2">(M17-J17)/J17*100</f>
        <v>0.66354024346392593</v>
      </c>
      <c r="O17" s="8"/>
      <c r="P17" s="10">
        <f>rawdata07!L15</f>
        <v>261609</v>
      </c>
      <c r="Q17" s="10">
        <f>rawdata07!M15</f>
        <v>73605</v>
      </c>
      <c r="R17" s="10">
        <f>rawdata07!N15</f>
        <v>57748</v>
      </c>
      <c r="S17" s="10">
        <f>rawdata07!O15</f>
        <v>65174</v>
      </c>
      <c r="T17" s="10">
        <f>rawdata07!P15</f>
        <v>65082</v>
      </c>
    </row>
    <row r="18" spans="1:20">
      <c r="A18" s="77" t="s">
        <v>30</v>
      </c>
      <c r="B18" s="10">
        <f>rawdata07!B16</f>
        <v>8470.529069556811</v>
      </c>
      <c r="C18" s="10">
        <f>rawdata07!C16</f>
        <v>9248.9676958440632</v>
      </c>
      <c r="D18" s="10">
        <f>rawdata07!D16</f>
        <v>8888.6968597806008</v>
      </c>
      <c r="E18" s="10">
        <f>rawdata07!E16</f>
        <v>7897.2340348751295</v>
      </c>
      <c r="F18" s="10">
        <f>rawdata07!F16</f>
        <v>7844.5006538976322</v>
      </c>
      <c r="G18" s="16">
        <f t="shared" si="0"/>
        <v>-15.185122146956086</v>
      </c>
      <c r="H18" s="78"/>
      <c r="I18" s="10">
        <f>rawdata07!G16</f>
        <v>9238.8544930012267</v>
      </c>
      <c r="J18" s="10">
        <f>rawdata07!H16</f>
        <v>9476.4630862435879</v>
      </c>
      <c r="K18" s="10">
        <f>rawdata07!I16</f>
        <v>9330.358906879097</v>
      </c>
      <c r="L18" s="10">
        <f>rawdata07!J16</f>
        <v>8697.5082952363409</v>
      </c>
      <c r="M18" s="10">
        <f>rawdata07!K16</f>
        <v>9453.1788232906274</v>
      </c>
      <c r="N18" s="16">
        <f t="shared" si="2"/>
        <v>-0.24570625919242858</v>
      </c>
      <c r="O18" s="8"/>
      <c r="P18" s="10">
        <f>rawdata07!L16</f>
        <v>2097796</v>
      </c>
      <c r="Q18" s="10">
        <f>rawdata07!M16</f>
        <v>527703</v>
      </c>
      <c r="R18" s="10">
        <f>rawdata07!N16</f>
        <v>521333</v>
      </c>
      <c r="S18" s="10">
        <f>rawdata07!O16</f>
        <v>526507</v>
      </c>
      <c r="T18" s="10">
        <f>rawdata07!P16</f>
        <v>522253</v>
      </c>
    </row>
    <row r="19" spans="1:20">
      <c r="A19" s="77" t="s">
        <v>31</v>
      </c>
      <c r="B19" s="10">
        <f>rawdata07!B17</f>
        <v>8113.4325934574927</v>
      </c>
      <c r="C19" s="10">
        <f>rawdata07!C17</f>
        <v>7592.2640635851531</v>
      </c>
      <c r="D19" s="10">
        <f>rawdata07!D17</f>
        <v>7642.8347863260915</v>
      </c>
      <c r="E19" s="10">
        <f>rawdata07!E17</f>
        <v>8314.0713235862931</v>
      </c>
      <c r="F19" s="10">
        <f>rawdata07!F17</f>
        <v>8923.5954174513499</v>
      </c>
      <c r="G19" s="16">
        <f t="shared" si="0"/>
        <v>17.53536682491951</v>
      </c>
      <c r="H19" s="78"/>
      <c r="I19" s="10">
        <f>rawdata07!G17</f>
        <v>8807.3097696860968</v>
      </c>
      <c r="J19" s="10">
        <f>rawdata07!H17</f>
        <v>7875.8739100239218</v>
      </c>
      <c r="K19" s="10">
        <f>rawdata07!I17</f>
        <v>8126.5439638456719</v>
      </c>
      <c r="L19" s="10">
        <f>rawdata07!J17</f>
        <v>9065.0189525798723</v>
      </c>
      <c r="M19" s="10">
        <f>rawdata07!K17</f>
        <v>10192.800533584432</v>
      </c>
      <c r="N19" s="16">
        <f t="shared" si="2"/>
        <v>29.418025860110202</v>
      </c>
      <c r="O19" s="8"/>
      <c r="P19" s="10">
        <f>rawdata07!L17</f>
        <v>1034588</v>
      </c>
      <c r="Q19" s="10">
        <f>rawdata07!M17</f>
        <v>259180</v>
      </c>
      <c r="R19" s="10">
        <f>rawdata07!N17</f>
        <v>261988</v>
      </c>
      <c r="S19" s="10">
        <f>rawdata07!O17</f>
        <v>258540</v>
      </c>
      <c r="T19" s="10">
        <f>rawdata07!P17</f>
        <v>254880</v>
      </c>
    </row>
    <row r="20" spans="1:20">
      <c r="A20" s="77" t="s">
        <v>32</v>
      </c>
      <c r="B20" s="10">
        <f>rawdata07!B18</f>
        <v>7671.8253105027088</v>
      </c>
      <c r="C20" s="10">
        <f>rawdata07!C18</f>
        <v>7367.7336935294879</v>
      </c>
      <c r="D20" s="10">
        <f>rawdata07!D18</f>
        <v>7739.5530049310828</v>
      </c>
      <c r="E20" s="10">
        <f>rawdata07!E18</f>
        <v>7971.5034838875217</v>
      </c>
      <c r="F20" s="10">
        <f>rawdata07!F18</f>
        <v>7602.551749057935</v>
      </c>
      <c r="G20" s="16">
        <f t="shared" si="0"/>
        <v>3.1871137760403809</v>
      </c>
      <c r="H20" s="78"/>
      <c r="I20" s="10">
        <f>rawdata07!G18</f>
        <v>8223.7649813025055</v>
      </c>
      <c r="J20" s="10">
        <f>rawdata07!H18</f>
        <v>7672.2025126936596</v>
      </c>
      <c r="K20" s="10">
        <f>rawdata07!I18</f>
        <v>8190.115956175634</v>
      </c>
      <c r="L20" s="10">
        <f>rawdata07!J18</f>
        <v>8647.2172999671257</v>
      </c>
      <c r="M20" s="10">
        <f>rawdata07!K18</f>
        <v>8386.9865960046118</v>
      </c>
      <c r="N20" s="16">
        <f t="shared" si="2"/>
        <v>9.3165434844601904</v>
      </c>
      <c r="O20" s="8"/>
      <c r="P20" s="10">
        <f>rawdata07!L18</f>
        <v>482685</v>
      </c>
      <c r="Q20" s="10">
        <f>rawdata07!M18</f>
        <v>122896</v>
      </c>
      <c r="R20" s="10">
        <f>rawdata07!N18</f>
        <v>118838</v>
      </c>
      <c r="S20" s="10">
        <f>rawdata07!O18</f>
        <v>124717</v>
      </c>
      <c r="T20" s="10">
        <f>rawdata07!P18</f>
        <v>116234</v>
      </c>
    </row>
    <row r="21" spans="1:20">
      <c r="A21" s="77" t="s">
        <v>33</v>
      </c>
      <c r="B21" s="10">
        <f>rawdata07!B19</f>
        <v>8286.2748284540667</v>
      </c>
      <c r="C21" s="10">
        <f>rawdata07!C19</f>
        <v>7987.6782570983951</v>
      </c>
      <c r="D21" s="10">
        <f>rawdata07!D19</f>
        <v>8218.7396393869076</v>
      </c>
      <c r="E21" s="10">
        <f>rawdata07!E19</f>
        <v>8589.8534339499274</v>
      </c>
      <c r="F21" s="10">
        <f>rawdata07!F19</f>
        <v>8268.5716288361109</v>
      </c>
      <c r="G21" s="16">
        <f t="shared" si="0"/>
        <v>3.5165834513689238</v>
      </c>
      <c r="H21" s="78"/>
      <c r="I21" s="10">
        <f>rawdata07!G19</f>
        <v>8982.8272309524673</v>
      </c>
      <c r="J21" s="10">
        <f>rawdata07!H19</f>
        <v>8328.7668903118283</v>
      </c>
      <c r="K21" s="10">
        <f>rawdata07!I19</f>
        <v>8736.4770090025759</v>
      </c>
      <c r="L21" s="10">
        <f>rawdata07!J19</f>
        <v>9538.8890402375564</v>
      </c>
      <c r="M21" s="10">
        <f>rawdata07!K19</f>
        <v>9266.106704360931</v>
      </c>
      <c r="N21" s="16">
        <f t="shared" si="2"/>
        <v>11.254244792700744</v>
      </c>
      <c r="O21" s="8"/>
      <c r="P21" s="10">
        <f>rawdata07!L19</f>
        <v>467659</v>
      </c>
      <c r="Q21" s="10">
        <f>rawdata07!M19</f>
        <v>117597</v>
      </c>
      <c r="R21" s="10">
        <f>rawdata07!N19</f>
        <v>117633</v>
      </c>
      <c r="S21" s="10">
        <f>rawdata07!O19</f>
        <v>146828</v>
      </c>
      <c r="T21" s="10">
        <f>rawdata07!P19</f>
        <v>85601</v>
      </c>
    </row>
    <row r="22" spans="1:20">
      <c r="A22" s="77" t="s">
        <v>34</v>
      </c>
      <c r="B22" s="10">
        <f>rawdata07!B20</f>
        <v>7260.4214231428268</v>
      </c>
      <c r="C22" s="10">
        <f>rawdata07!C20</f>
        <v>6878.9805774342967</v>
      </c>
      <c r="D22" s="10">
        <f>rawdata07!D20</f>
        <v>7789.4408189379401</v>
      </c>
      <c r="E22" s="10">
        <f>rawdata07!E20</f>
        <v>7010.2356881181113</v>
      </c>
      <c r="F22" s="10">
        <f>rawdata07!F20</f>
        <v>7200.3644454912264</v>
      </c>
      <c r="G22" s="16">
        <f t="shared" si="0"/>
        <v>4.6719694065017778</v>
      </c>
      <c r="H22" s="78"/>
      <c r="I22" s="10">
        <f>rawdata07!G20</f>
        <v>8308.2335859973464</v>
      </c>
      <c r="J22" s="10">
        <f>rawdata07!H20</f>
        <v>7519.6230208905145</v>
      </c>
      <c r="K22" s="10">
        <f>rawdata07!I20</f>
        <v>8818.093410108766</v>
      </c>
      <c r="L22" s="10">
        <f>rawdata07!J20</f>
        <v>8084.0159745915944</v>
      </c>
      <c r="M22" s="10">
        <f>rawdata07!K20</f>
        <v>8660.0678066951368</v>
      </c>
      <c r="N22" s="16">
        <f t="shared" si="2"/>
        <v>15.166249460063556</v>
      </c>
      <c r="O22" s="8"/>
      <c r="P22" s="10">
        <f>rawdata07!L20</f>
        <v>646049</v>
      </c>
      <c r="Q22" s="10">
        <f>rawdata07!M20</f>
        <v>162131</v>
      </c>
      <c r="R22" s="10">
        <f>rawdata07!N20</f>
        <v>195375</v>
      </c>
      <c r="S22" s="10">
        <f>rawdata07!O20</f>
        <v>127202</v>
      </c>
      <c r="T22" s="10">
        <f>rawdata07!P20</f>
        <v>161341</v>
      </c>
    </row>
    <row r="23" spans="1:20">
      <c r="A23" s="77" t="s">
        <v>35</v>
      </c>
      <c r="B23" s="10">
        <f>rawdata07!B21</f>
        <v>7278.4887029546117</v>
      </c>
      <c r="C23" s="10">
        <f>rawdata07!C21</f>
        <v>7274.5244245074236</v>
      </c>
      <c r="D23" s="10">
        <f>rawdata07!D21</f>
        <v>7545.2877819883952</v>
      </c>
      <c r="E23" s="10">
        <f>rawdata07!E21</f>
        <v>6909.7709082749097</v>
      </c>
      <c r="F23" s="10">
        <f>rawdata07!F21</f>
        <v>7331.0454098147584</v>
      </c>
      <c r="G23" s="16">
        <f t="shared" si="0"/>
        <v>0.77697155180232857</v>
      </c>
      <c r="H23" s="78"/>
      <c r="I23" s="10">
        <f>rawdata07!G21</f>
        <v>8780.1974868111411</v>
      </c>
      <c r="J23" s="10">
        <f>rawdata07!H21</f>
        <v>8648.6080208066141</v>
      </c>
      <c r="K23" s="10">
        <f>rawdata07!I21</f>
        <v>9106.6883650854797</v>
      </c>
      <c r="L23" s="10">
        <f>rawdata07!J21</f>
        <v>8293.7256475292234</v>
      </c>
      <c r="M23" s="10">
        <f>rawdata07!K21</f>
        <v>9008.1016011338525</v>
      </c>
      <c r="N23" s="16">
        <f t="shared" si="2"/>
        <v>4.1566640488547666</v>
      </c>
      <c r="O23" s="8"/>
      <c r="P23" s="10">
        <f>rawdata07!L21</f>
        <v>650170</v>
      </c>
      <c r="Q23" s="10">
        <f>rawdata07!M21</f>
        <v>167639</v>
      </c>
      <c r="R23" s="10">
        <f>rawdata07!N21</f>
        <v>173899</v>
      </c>
      <c r="S23" s="10">
        <f>rawdata07!O21</f>
        <v>147059</v>
      </c>
      <c r="T23" s="10">
        <f>rawdata07!P21</f>
        <v>161573</v>
      </c>
    </row>
    <row r="24" spans="1:20">
      <c r="A24" s="77" t="s">
        <v>36</v>
      </c>
      <c r="B24" s="10">
        <f>rawdata07!B22</f>
        <v>10533.9554307446</v>
      </c>
      <c r="C24" s="10">
        <f>rawdata07!C22</f>
        <v>11022.146679003903</v>
      </c>
      <c r="D24" s="10">
        <f>rawdata07!D22</f>
        <v>10162.049247779209</v>
      </c>
      <c r="E24" s="10">
        <f>rawdata07!E22</f>
        <v>10427.300201477501</v>
      </c>
      <c r="F24" s="10">
        <f>rawdata07!F22</f>
        <v>10501.575194826728</v>
      </c>
      <c r="G24" s="16">
        <f t="shared" si="0"/>
        <v>-4.7229591416054388</v>
      </c>
      <c r="H24" s="78"/>
      <c r="I24" s="10">
        <f>rawdata07!G22</f>
        <v>11503.536214462987</v>
      </c>
      <c r="J24" s="10">
        <f>rawdata07!H22</f>
        <v>11628.354185943597</v>
      </c>
      <c r="K24" s="10">
        <f>rawdata07!I22</f>
        <v>10966.303040533412</v>
      </c>
      <c r="L24" s="10">
        <f>rawdata07!J22</f>
        <v>11486.694089993283</v>
      </c>
      <c r="M24" s="10">
        <f>rawdata07!K22</f>
        <v>11919.271265130161</v>
      </c>
      <c r="N24" s="16">
        <f t="shared" si="2"/>
        <v>2.5017906621577226</v>
      </c>
      <c r="O24" s="8"/>
      <c r="P24" s="10">
        <f>rawdata07!L22</f>
        <v>193003</v>
      </c>
      <c r="Q24" s="10">
        <f>rawdata07!M22</f>
        <v>49714</v>
      </c>
      <c r="R24" s="10">
        <f>rawdata07!N22</f>
        <v>47393</v>
      </c>
      <c r="S24" s="10">
        <f>rawdata07!O22</f>
        <v>47648</v>
      </c>
      <c r="T24" s="10">
        <f>rawdata07!P22</f>
        <v>48248</v>
      </c>
    </row>
    <row r="25" spans="1:20">
      <c r="A25" s="77" t="s">
        <v>37</v>
      </c>
      <c r="B25" s="10">
        <f>rawdata07!B23</f>
        <v>10963.31078859612</v>
      </c>
      <c r="C25" s="10">
        <f>rawdata07!C23</f>
        <v>12025.639148387852</v>
      </c>
      <c r="D25" s="10">
        <f>rawdata07!D23</f>
        <v>10213.874703740807</v>
      </c>
      <c r="E25" s="10">
        <f>rawdata07!E23</f>
        <v>10592.278755177262</v>
      </c>
      <c r="F25" s="10">
        <f>rawdata07!F23</f>
        <v>10515.685514016064</v>
      </c>
      <c r="G25" s="16">
        <f t="shared" si="0"/>
        <v>-12.556119601960711</v>
      </c>
      <c r="H25" s="78"/>
      <c r="I25" s="10">
        <f>rawdata07!G23</f>
        <v>11723.784697759616</v>
      </c>
      <c r="J25" s="10">
        <f>rawdata07!H23</f>
        <v>12563.471900899054</v>
      </c>
      <c r="K25" s="10">
        <f>rawdata07!I23</f>
        <v>10786.302440931415</v>
      </c>
      <c r="L25" s="10">
        <f>rawdata07!J23</f>
        <v>11428.400738010496</v>
      </c>
      <c r="M25" s="10">
        <f>rawdata07!K23</f>
        <v>11690.359353130638</v>
      </c>
      <c r="N25" s="16">
        <f t="shared" si="2"/>
        <v>-6.9496119755394643</v>
      </c>
      <c r="O25" s="8"/>
      <c r="P25" s="10">
        <f>rawdata07!L23</f>
        <v>851640</v>
      </c>
      <c r="Q25" s="10">
        <f>rawdata07!M23</f>
        <v>273176</v>
      </c>
      <c r="R25" s="10">
        <f>rawdata07!N23</f>
        <v>163708</v>
      </c>
      <c r="S25" s="10">
        <f>rawdata07!O23</f>
        <v>236853</v>
      </c>
      <c r="T25" s="10">
        <f>rawdata07!P23</f>
        <v>177903</v>
      </c>
    </row>
    <row r="26" spans="1:20">
      <c r="A26" s="77" t="s">
        <v>38</v>
      </c>
      <c r="B26" s="10">
        <f>rawdata07!B24</f>
        <v>12520.894933749365</v>
      </c>
      <c r="C26" s="10">
        <f>rawdata07!C24</f>
        <v>11980.981688578855</v>
      </c>
      <c r="D26" s="10">
        <f>rawdata07!D24</f>
        <v>11160.682600518116</v>
      </c>
      <c r="E26" s="10">
        <f>rawdata07!E24</f>
        <v>12764.630134946323</v>
      </c>
      <c r="F26" s="10">
        <f>rawdata07!F24</f>
        <v>14181.980542988411</v>
      </c>
      <c r="G26" s="16">
        <f t="shared" si="0"/>
        <v>18.370772208989422</v>
      </c>
      <c r="H26" s="78"/>
      <c r="I26" s="10">
        <f>rawdata07!G24</f>
        <v>13313.902283309983</v>
      </c>
      <c r="J26" s="10">
        <f>rawdata07!H24</f>
        <v>12378.22016034134</v>
      </c>
      <c r="K26" s="10">
        <f>rawdata07!I24</f>
        <v>11641.528265729799</v>
      </c>
      <c r="L26" s="10">
        <f>rawdata07!J24</f>
        <v>13542.811841638453</v>
      </c>
      <c r="M26" s="10">
        <f>rawdata07!K24</f>
        <v>15708.925915036838</v>
      </c>
      <c r="N26" s="16">
        <f t="shared" si="2"/>
        <v>26.907792166815454</v>
      </c>
      <c r="O26" s="8"/>
      <c r="P26" s="10">
        <f>rawdata07!L24</f>
        <v>917878</v>
      </c>
      <c r="Q26" s="10">
        <f>rawdata07!M24</f>
        <v>236246</v>
      </c>
      <c r="R26" s="10">
        <f>rawdata07!N24</f>
        <v>225432</v>
      </c>
      <c r="S26" s="10">
        <f>rawdata07!O24</f>
        <v>228313</v>
      </c>
      <c r="T26" s="10">
        <f>rawdata07!P24</f>
        <v>227887</v>
      </c>
    </row>
    <row r="27" spans="1:20">
      <c r="A27" s="77" t="s">
        <v>39</v>
      </c>
      <c r="B27" s="10">
        <f>rawdata07!B25</f>
        <v>8722.1087369379202</v>
      </c>
      <c r="C27" s="10">
        <f>rawdata07!C25</f>
        <v>9155.5006150061508</v>
      </c>
      <c r="D27" s="10">
        <f>rawdata07!D25</f>
        <v>8400.3887025170243</v>
      </c>
      <c r="E27" s="10">
        <f>rawdata07!E25</f>
        <v>8236.9820571483215</v>
      </c>
      <c r="F27" s="10">
        <f>rawdata07!F25</f>
        <v>9084.1211981716697</v>
      </c>
      <c r="G27" s="16">
        <f t="shared" si="0"/>
        <v>-0.77963423122366549</v>
      </c>
      <c r="H27" s="78"/>
      <c r="I27" s="10">
        <f>rawdata07!G25</f>
        <v>9323.71420687313</v>
      </c>
      <c r="J27" s="10">
        <f>rawdata07!H25</f>
        <v>9333.8228782287824</v>
      </c>
      <c r="K27" s="10">
        <f>rawdata07!I25</f>
        <v>8676.1264337799566</v>
      </c>
      <c r="L27" s="10">
        <f>rawdata07!J25</f>
        <v>8741.2242617355914</v>
      </c>
      <c r="M27" s="10">
        <f>rawdata07!K25</f>
        <v>10537.65864666545</v>
      </c>
      <c r="N27" s="16">
        <f t="shared" si="2"/>
        <v>12.897563882904015</v>
      </c>
      <c r="O27" s="8"/>
      <c r="P27" s="10">
        <f>rawdata07!L25</f>
        <v>1601774</v>
      </c>
      <c r="Q27" s="10">
        <f>rawdata07!M25</f>
        <v>406500</v>
      </c>
      <c r="R27" s="10">
        <f>rawdata07!N25</f>
        <v>398248</v>
      </c>
      <c r="S27" s="10">
        <f>rawdata07!O25</f>
        <v>397317</v>
      </c>
      <c r="T27" s="10">
        <f>rawdata07!P25</f>
        <v>399709</v>
      </c>
    </row>
    <row r="28" spans="1:20">
      <c r="A28" s="77" t="s">
        <v>40</v>
      </c>
      <c r="B28" s="10">
        <f>rawdata07!B26</f>
        <v>8554.8592807156565</v>
      </c>
      <c r="C28" s="10">
        <f>rawdata07!C26</f>
        <v>8095.3084142410698</v>
      </c>
      <c r="D28" s="10">
        <f>rawdata07!D26</f>
        <v>8221.8556308764473</v>
      </c>
      <c r="E28" s="10">
        <f>rawdata07!E26</f>
        <v>8498.0207233400361</v>
      </c>
      <c r="F28" s="10">
        <f>rawdata07!F26</f>
        <v>9440.8267562387955</v>
      </c>
      <c r="G28" s="16">
        <f t="shared" si="0"/>
        <v>16.620964553132065</v>
      </c>
      <c r="H28" s="78"/>
      <c r="I28" s="10">
        <f>rawdata07!G26</f>
        <v>9141.4595852824204</v>
      </c>
      <c r="J28" s="10">
        <f>rawdata07!H26</f>
        <v>8386.2524713858893</v>
      </c>
      <c r="K28" s="10">
        <f>rawdata07!I26</f>
        <v>8648.0389309996099</v>
      </c>
      <c r="L28" s="10">
        <f>rawdata07!J26</f>
        <v>9043.7562379760748</v>
      </c>
      <c r="M28" s="10">
        <f>rawdata07!K26</f>
        <v>10546.628680940506</v>
      </c>
      <c r="N28" s="16">
        <f t="shared" si="2"/>
        <v>25.760925001076185</v>
      </c>
      <c r="O28" s="8"/>
      <c r="P28" s="10">
        <f>rawdata07!L26</f>
        <v>805078</v>
      </c>
      <c r="Q28" s="10">
        <f>rawdata07!M26</f>
        <v>203833</v>
      </c>
      <c r="R28" s="10">
        <f>rawdata07!N26</f>
        <v>199738</v>
      </c>
      <c r="S28" s="10">
        <f>rawdata07!O26</f>
        <v>207399</v>
      </c>
      <c r="T28" s="10">
        <f>rawdata07!P26</f>
        <v>194108</v>
      </c>
    </row>
    <row r="29" spans="1:20">
      <c r="A29" s="77" t="s">
        <v>41</v>
      </c>
      <c r="B29" s="10">
        <f>rawdata07!B27</f>
        <v>6053.0880527461795</v>
      </c>
      <c r="C29" s="10">
        <f>rawdata07!C27</f>
        <v>5993.9138203340617</v>
      </c>
      <c r="D29" s="10">
        <f>rawdata07!D27</f>
        <v>5986.6999713361447</v>
      </c>
      <c r="E29" s="10">
        <f>rawdata07!E27</f>
        <v>6006.385332443996</v>
      </c>
      <c r="F29" s="10">
        <f>rawdata07!F27</f>
        <v>6228.8410839579838</v>
      </c>
      <c r="G29" s="16">
        <f t="shared" si="0"/>
        <v>3.9194301197148134</v>
      </c>
      <c r="H29" s="78"/>
      <c r="I29" s="10">
        <f>rawdata07!G27</f>
        <v>7447.2375409535825</v>
      </c>
      <c r="J29" s="10">
        <f>rawdata07!H27</f>
        <v>6891.3182202511043</v>
      </c>
      <c r="K29" s="10">
        <f>rawdata07!I27</f>
        <v>7420.7116825682815</v>
      </c>
      <c r="L29" s="10">
        <f>rawdata07!J27</f>
        <v>7446.7617823618411</v>
      </c>
      <c r="M29" s="10">
        <f>rawdata07!K27</f>
        <v>8050.462392872786</v>
      </c>
      <c r="N29" s="16">
        <f t="shared" si="2"/>
        <v>16.820354764860141</v>
      </c>
      <c r="O29" s="8"/>
      <c r="P29" s="10">
        <f>rawdata07!L27</f>
        <v>491410</v>
      </c>
      <c r="Q29" s="10">
        <f>rawdata07!M27</f>
        <v>125366</v>
      </c>
      <c r="R29" s="10">
        <f>rawdata07!N27</f>
        <v>122105</v>
      </c>
      <c r="S29" s="10">
        <f>rawdata07!O27</f>
        <v>122938</v>
      </c>
      <c r="T29" s="10">
        <f>rawdata07!P27</f>
        <v>121001</v>
      </c>
    </row>
    <row r="30" spans="1:20">
      <c r="A30" s="77" t="s">
        <v>42</v>
      </c>
      <c r="B30" s="10">
        <f>rawdata07!B28</f>
        <v>7468.1456300225682</v>
      </c>
      <c r="C30" s="10">
        <f>rawdata07!C28</f>
        <v>7982.6049434911283</v>
      </c>
      <c r="D30" s="10">
        <f>rawdata07!D28</f>
        <v>7418.404281988468</v>
      </c>
      <c r="E30" s="10">
        <f>rawdata07!E28</f>
        <v>7075.045935777408</v>
      </c>
      <c r="F30" s="10">
        <f>rawdata07!F28</f>
        <v>7393.0894562151288</v>
      </c>
      <c r="G30" s="16">
        <f t="shared" si="0"/>
        <v>-7.385001405545939</v>
      </c>
      <c r="H30" s="78"/>
      <c r="I30" s="10">
        <f>rawdata07!G28</f>
        <v>8200.7653750733407</v>
      </c>
      <c r="J30" s="10">
        <f>rawdata07!H28</f>
        <v>8301.355951410651</v>
      </c>
      <c r="K30" s="10">
        <f>rawdata07!I28</f>
        <v>8023.2571436111029</v>
      </c>
      <c r="L30" s="10">
        <f>rawdata07!J28</f>
        <v>7902.3974100971218</v>
      </c>
      <c r="M30" s="10">
        <f>rawdata07!K28</f>
        <v>8581.0961122629669</v>
      </c>
      <c r="N30" s="16">
        <f t="shared" si="2"/>
        <v>3.3698128653883304</v>
      </c>
      <c r="O30" s="8"/>
      <c r="P30" s="10">
        <f>rawdata07!L28</f>
        <v>910142</v>
      </c>
      <c r="Q30" s="10">
        <f>rawdata07!M28</f>
        <v>229433</v>
      </c>
      <c r="R30" s="10">
        <f>rawdata07!N28</f>
        <v>227371</v>
      </c>
      <c r="S30" s="10">
        <f>rawdata07!O28</f>
        <v>228580</v>
      </c>
      <c r="T30" s="10">
        <f>rawdata07!P28</f>
        <v>224758</v>
      </c>
    </row>
    <row r="31" spans="1:20">
      <c r="A31" s="77" t="s">
        <v>43</v>
      </c>
      <c r="B31" s="10">
        <f>rawdata07!B29</f>
        <v>8057.4420136601602</v>
      </c>
      <c r="C31" s="10">
        <f>rawdata07!C29</f>
        <v>7599.1167676989326</v>
      </c>
      <c r="D31" s="10">
        <f>rawdata07!D29</f>
        <v>7854.2605288932418</v>
      </c>
      <c r="E31" s="10">
        <f>rawdata07!E29</f>
        <v>7686.8101995324305</v>
      </c>
      <c r="F31" s="10">
        <f>rawdata07!F29</f>
        <v>9124.6133325765531</v>
      </c>
      <c r="G31" s="16">
        <f t="shared" si="0"/>
        <v>20.074656193755949</v>
      </c>
      <c r="H31" s="78"/>
      <c r="I31" s="10">
        <f>rawdata07!G29</f>
        <v>8959.9972263634154</v>
      </c>
      <c r="J31" s="10">
        <f>rawdata07!H29</f>
        <v>8097.5669967358808</v>
      </c>
      <c r="K31" s="10">
        <f>rawdata07!I29</f>
        <v>8592.3324471806354</v>
      </c>
      <c r="L31" s="10">
        <f>rawdata07!J29</f>
        <v>8534.6327407165772</v>
      </c>
      <c r="M31" s="10">
        <f>rawdata07!K29</f>
        <v>10669.211340352471</v>
      </c>
      <c r="N31" s="16">
        <f t="shared" si="2"/>
        <v>31.75823484576561</v>
      </c>
      <c r="O31" s="8"/>
      <c r="P31" s="10">
        <f>rawdata07!L29</f>
        <v>144215</v>
      </c>
      <c r="Q31" s="10">
        <f>rawdata07!M29</f>
        <v>36457</v>
      </c>
      <c r="R31" s="10">
        <f>rawdata07!N29</f>
        <v>35735</v>
      </c>
      <c r="S31" s="10">
        <f>rawdata07!O29</f>
        <v>36786</v>
      </c>
      <c r="T31" s="10">
        <f>rawdata07!P29</f>
        <v>35237</v>
      </c>
    </row>
    <row r="32" spans="1:20">
      <c r="A32" s="77" t="s">
        <v>44</v>
      </c>
      <c r="B32" s="10">
        <f>rawdata07!B30</f>
        <v>7809.728067902488</v>
      </c>
      <c r="C32" s="10">
        <f>rawdata07!C30</f>
        <v>7595.851096436234</v>
      </c>
      <c r="D32" s="10">
        <f>rawdata07!D30</f>
        <v>7924.4008714596948</v>
      </c>
      <c r="E32" s="10">
        <f>rawdata07!E30</f>
        <v>8057.9781460308268</v>
      </c>
      <c r="F32" s="10">
        <f>rawdata07!F30</f>
        <v>7666.2971952913449</v>
      </c>
      <c r="G32" s="16">
        <f t="shared" si="0"/>
        <v>0.92742864441039785</v>
      </c>
      <c r="H32" s="78"/>
      <c r="I32" s="10">
        <f>rawdata07!G30</f>
        <v>8718.5716386657605</v>
      </c>
      <c r="J32" s="10">
        <f>rawdata07!H30</f>
        <v>8167.6140321546991</v>
      </c>
      <c r="K32" s="10">
        <f>rawdata07!I30</f>
        <v>8624.7821350762533</v>
      </c>
      <c r="L32" s="10">
        <f>rawdata07!J30</f>
        <v>8959.1287357985384</v>
      </c>
      <c r="M32" s="10">
        <f>rawdata07!K30</f>
        <v>9136.8680987190091</v>
      </c>
      <c r="N32" s="16">
        <f t="shared" si="2"/>
        <v>11.86704051817947</v>
      </c>
      <c r="O32" s="8"/>
      <c r="P32" s="10">
        <f>rawdata07!L30</f>
        <v>285586</v>
      </c>
      <c r="Q32" s="10">
        <f>rawdata07!M30</f>
        <v>71778</v>
      </c>
      <c r="R32" s="10">
        <f>rawdata07!N30</f>
        <v>73440</v>
      </c>
      <c r="S32" s="10">
        <f>rawdata07!O30</f>
        <v>69095</v>
      </c>
      <c r="T32" s="10">
        <f>rawdata07!P30</f>
        <v>71273</v>
      </c>
    </row>
    <row r="33" spans="1:20">
      <c r="A33" s="77" t="s">
        <v>45</v>
      </c>
      <c r="B33" s="10">
        <f>rawdata07!B31</f>
        <v>7344.4801339697524</v>
      </c>
      <c r="C33" s="10">
        <f>rawdata07!C31</f>
        <v>7299.420478080985</v>
      </c>
      <c r="D33" s="10">
        <f>rawdata07!D31</f>
        <v>8472.4753694581286</v>
      </c>
      <c r="E33" s="10">
        <f>rawdata07!E31</f>
        <v>8472.4753694581286</v>
      </c>
      <c r="F33" s="10">
        <f>rawdata07!F31</f>
        <v>8472.4753694581286</v>
      </c>
      <c r="G33" s="16">
        <f t="shared" si="0"/>
        <v>16.07052087079575</v>
      </c>
      <c r="H33" s="78"/>
      <c r="I33" s="10">
        <f>rawdata07!G31</f>
        <v>7992.8142636157645</v>
      </c>
      <c r="J33" s="10">
        <f>rawdata07!H31</f>
        <v>7936.8306349651448</v>
      </c>
      <c r="K33" s="10">
        <f>rawdata07!I31</f>
        <v>9394.273399014779</v>
      </c>
      <c r="L33" s="10">
        <f>rawdata07!J31</f>
        <v>9394.273399014779</v>
      </c>
      <c r="M33" s="10">
        <f>rawdata07!K31</f>
        <v>9394.273399014779</v>
      </c>
      <c r="N33" s="16">
        <f t="shared" si="2"/>
        <v>18.363032186033724</v>
      </c>
      <c r="O33" s="8"/>
      <c r="P33" s="10">
        <f>rawdata07!L31</f>
        <v>422782</v>
      </c>
      <c r="Q33" s="10">
        <f>rawdata07!M31</f>
        <v>406542</v>
      </c>
      <c r="R33" s="10">
        <f>rawdata07!N31</f>
        <v>16240</v>
      </c>
      <c r="S33" s="10">
        <f>rawdata07!O31</f>
        <v>16240</v>
      </c>
      <c r="T33" s="10">
        <f>rawdata07!P31</f>
        <v>16240</v>
      </c>
    </row>
    <row r="34" spans="1:20">
      <c r="A34" s="14" t="s">
        <v>46</v>
      </c>
      <c r="B34" s="10">
        <f>rawdata07!B32</f>
        <v>10352.614222781624</v>
      </c>
      <c r="C34" s="10">
        <f>rawdata07!C32</f>
        <v>10899.692258181307</v>
      </c>
      <c r="D34" s="10">
        <f>rawdata07!D32</f>
        <v>10948.629518978205</v>
      </c>
      <c r="E34" s="10">
        <f>rawdata07!E32</f>
        <v>9976.2356678029137</v>
      </c>
      <c r="F34" s="10">
        <f>rawdata07!F32</f>
        <v>9561.7155032381925</v>
      </c>
      <c r="G34" s="16">
        <f t="shared" si="0"/>
        <v>-12.275362673095923</v>
      </c>
      <c r="H34" s="78"/>
      <c r="I34" s="10">
        <f>rawdata07!G32</f>
        <v>11041.93832599119</v>
      </c>
      <c r="J34" s="10">
        <f>rawdata07!H32</f>
        <v>11259.951324496651</v>
      </c>
      <c r="K34" s="10">
        <f>rawdata07!I32</f>
        <v>11539.029134000361</v>
      </c>
      <c r="L34" s="10">
        <f>rawdata07!J32</f>
        <v>10746.28137589092</v>
      </c>
      <c r="M34" s="10">
        <f>rawdata07!K32</f>
        <v>10612.324114507521</v>
      </c>
      <c r="N34" s="16">
        <f t="shared" si="2"/>
        <v>-5.7515986643759387</v>
      </c>
      <c r="O34" s="8"/>
      <c r="P34" s="10">
        <f>rawdata07!L32</f>
        <v>198625</v>
      </c>
      <c r="Q34" s="10">
        <f>rawdata07!M32</f>
        <v>49717</v>
      </c>
      <c r="R34" s="10">
        <f>rawdata07!N32</f>
        <v>49873</v>
      </c>
      <c r="S34" s="10">
        <f>rawdata07!O32</f>
        <v>51632</v>
      </c>
      <c r="T34" s="10">
        <f>rawdata07!P32</f>
        <v>47403</v>
      </c>
    </row>
    <row r="35" spans="1:20">
      <c r="A35" s="14" t="s">
        <v>47</v>
      </c>
      <c r="B35" s="10">
        <f>rawdata07!B33</f>
        <v>15004.991126637737</v>
      </c>
      <c r="C35" s="10">
        <f>rawdata07!C33</f>
        <v>14417.367129040844</v>
      </c>
      <c r="D35" s="10">
        <f>rawdata07!D33</f>
        <v>13857.141576123508</v>
      </c>
      <c r="E35" s="10">
        <f>rawdata07!E33</f>
        <v>13711.946508172363</v>
      </c>
      <c r="F35" s="10">
        <f>rawdata07!F33</f>
        <v>18055.815333705017</v>
      </c>
      <c r="G35" s="16">
        <f t="shared" si="0"/>
        <v>25.236564846401542</v>
      </c>
      <c r="H35" s="78"/>
      <c r="I35" s="10">
        <f>rawdata07!G33</f>
        <v>15690.557595680017</v>
      </c>
      <c r="J35" s="10">
        <f>rawdata07!H33</f>
        <v>14700.174499423265</v>
      </c>
      <c r="K35" s="10">
        <f>rawdata07!I33</f>
        <v>14235.692188130502</v>
      </c>
      <c r="L35" s="10">
        <f>rawdata07!J33</f>
        <v>14311.988112927193</v>
      </c>
      <c r="M35" s="10">
        <f>rawdata07!K33</f>
        <v>19543.705675353249</v>
      </c>
      <c r="N35" s="16">
        <f t="shared" si="2"/>
        <v>32.948800547367732</v>
      </c>
      <c r="O35" s="8"/>
      <c r="P35" s="10">
        <f>rawdata07!L33</f>
        <v>1342783</v>
      </c>
      <c r="Q35" s="10">
        <f>rawdata07!M33</f>
        <v>338110</v>
      </c>
      <c r="R35" s="10">
        <f>rawdata07!N33</f>
        <v>334555</v>
      </c>
      <c r="S35" s="10">
        <f>rawdata07!O33</f>
        <v>336500</v>
      </c>
      <c r="T35" s="10">
        <f>rawdata07!P33</f>
        <v>333618</v>
      </c>
    </row>
    <row r="36" spans="1:20">
      <c r="A36" s="14" t="s">
        <v>48</v>
      </c>
      <c r="B36" s="10">
        <f>rawdata07!B34</f>
        <v>7514.2702003562972</v>
      </c>
      <c r="C36" s="10">
        <f>rawdata07!C34</f>
        <v>7212.0348443252233</v>
      </c>
      <c r="D36" s="10">
        <f>rawdata07!D34</f>
        <v>7718.7380861608844</v>
      </c>
      <c r="E36" s="10">
        <f>rawdata07!E34</f>
        <v>7180.2006914579642</v>
      </c>
      <c r="F36" s="10">
        <f>rawdata07!F34</f>
        <v>8341.2009718847621</v>
      </c>
      <c r="G36" s="16">
        <f t="shared" si="0"/>
        <v>15.656692624662249</v>
      </c>
      <c r="H36" s="78"/>
      <c r="I36" s="10">
        <f>rawdata07!G34</f>
        <v>8635.0574712643684</v>
      </c>
      <c r="J36" s="10">
        <f>rawdata07!H34</f>
        <v>8106.160627589049</v>
      </c>
      <c r="K36" s="10">
        <f>rawdata07!I34</f>
        <v>8716.831871902401</v>
      </c>
      <c r="L36" s="10">
        <f>rawdata07!J34</f>
        <v>8335.308927517377</v>
      </c>
      <c r="M36" s="10">
        <f>rawdata07!K34</f>
        <v>9860.8122179798684</v>
      </c>
      <c r="N36" s="16">
        <f t="shared" si="2"/>
        <v>21.645902061438566</v>
      </c>
      <c r="O36" s="8"/>
      <c r="P36" s="10">
        <f>rawdata07!L34</f>
        <v>327816</v>
      </c>
      <c r="Q36" s="10">
        <f>rawdata07!M34</f>
        <v>143151</v>
      </c>
      <c r="R36" s="10">
        <f>rawdata07!N34</f>
        <v>20984</v>
      </c>
      <c r="S36" s="10">
        <f>rawdata07!O34</f>
        <v>83013</v>
      </c>
      <c r="T36" s="10">
        <f>rawdata07!P34</f>
        <v>80668</v>
      </c>
    </row>
    <row r="37" spans="1:20">
      <c r="A37" s="14" t="s">
        <v>49</v>
      </c>
      <c r="B37" s="10">
        <f>rawdata07!B35</f>
        <v>15181.89886034972</v>
      </c>
      <c r="C37" s="10">
        <f>rawdata07!C35</f>
        <v>16451.799977639126</v>
      </c>
      <c r="D37" s="10">
        <f>rawdata07!D35</f>
        <v>14642.71570582821</v>
      </c>
      <c r="E37" s="10">
        <f>rawdata07!E35</f>
        <v>14940.397361741354</v>
      </c>
      <c r="F37" s="10">
        <f>rawdata07!F35</f>
        <v>13705.461633726853</v>
      </c>
      <c r="G37" s="16">
        <f t="shared" si="0"/>
        <v>-16.693239327277425</v>
      </c>
      <c r="H37" s="78"/>
      <c r="I37" s="10">
        <f>rawdata07!G35</f>
        <v>16360.545260111514</v>
      </c>
      <c r="J37" s="10">
        <f>rawdata07!H35</f>
        <v>16801.894285345061</v>
      </c>
      <c r="K37" s="10">
        <f>rawdata07!I35</f>
        <v>15399.112321103697</v>
      </c>
      <c r="L37" s="10">
        <f>rawdata07!J35</f>
        <v>16714.136171538747</v>
      </c>
      <c r="M37" s="10">
        <f>rawdata07!K35</f>
        <v>15846.593532217996</v>
      </c>
      <c r="N37" s="16">
        <f t="shared" si="2"/>
        <v>-5.6856729182036156</v>
      </c>
      <c r="O37" s="8"/>
      <c r="P37" s="10">
        <f>rawdata07!L35</f>
        <v>2753915</v>
      </c>
      <c r="Q37" s="10">
        <f>rawdata07!M35</f>
        <v>688703</v>
      </c>
      <c r="R37" s="10">
        <f>rawdata07!N35</f>
        <v>696423</v>
      </c>
      <c r="S37" s="10">
        <f>rawdata07!O35</f>
        <v>1232328</v>
      </c>
      <c r="T37" s="10">
        <f>rawdata07!P35</f>
        <v>136461</v>
      </c>
    </row>
    <row r="38" spans="1:20">
      <c r="A38" s="14" t="s">
        <v>50</v>
      </c>
      <c r="B38" s="10">
        <f>rawdata07!B36</f>
        <v>7140.3965172558173</v>
      </c>
      <c r="C38" s="10">
        <f>rawdata07!C36</f>
        <v>7208.6907879429918</v>
      </c>
      <c r="D38" s="10">
        <f>rawdata07!D36</f>
        <v>7017.881282634462</v>
      </c>
      <c r="E38" s="10">
        <f>rawdata07!E36</f>
        <v>7108.9283379491508</v>
      </c>
      <c r="F38" s="10">
        <f>rawdata07!F36</f>
        <v>7201.638616458813</v>
      </c>
      <c r="G38" s="16">
        <f t="shared" si="0"/>
        <v>-9.7828741606923827E-2</v>
      </c>
      <c r="H38" s="78"/>
      <c r="I38" s="10">
        <f>rawdata07!G36</f>
        <v>7975.9764673267664</v>
      </c>
      <c r="J38" s="10">
        <f>rawdata07!H36</f>
        <v>7809.6625364467563</v>
      </c>
      <c r="K38" s="10">
        <f>rawdata07!I36</f>
        <v>7795.9669410897905</v>
      </c>
      <c r="L38" s="10">
        <f>rawdata07!J36</f>
        <v>7958.0416255601385</v>
      </c>
      <c r="M38" s="10">
        <f>rawdata07!K36</f>
        <v>8349.082386314496</v>
      </c>
      <c r="N38" s="16">
        <f t="shared" si="2"/>
        <v>6.9070826985203535</v>
      </c>
      <c r="O38" s="8"/>
      <c r="P38" s="10">
        <f>rawdata07!L36</f>
        <v>1399586</v>
      </c>
      <c r="Q38" s="10">
        <f>rawdata07!M36</f>
        <v>404014</v>
      </c>
      <c r="R38" s="10">
        <f>rawdata07!N36</f>
        <v>312170</v>
      </c>
      <c r="S38" s="10">
        <f>rawdata07!O36</f>
        <v>336524</v>
      </c>
      <c r="T38" s="10">
        <f>rawdata07!P36</f>
        <v>346878</v>
      </c>
    </row>
    <row r="39" spans="1:20">
      <c r="A39" s="14" t="s">
        <v>52</v>
      </c>
      <c r="B39" s="10">
        <f>rawdata07!B37</f>
        <v>7525.3135989083084</v>
      </c>
      <c r="C39" s="10">
        <f>rawdata07!C37</f>
        <v>6941.8740118165933</v>
      </c>
      <c r="D39" s="10">
        <f>rawdata07!D37</f>
        <v>7734.2676559494366</v>
      </c>
      <c r="E39" s="10">
        <f>rawdata07!E37</f>
        <v>7529.9650143123272</v>
      </c>
      <c r="F39" s="10">
        <f>rawdata07!F37</f>
        <v>7887.321571434587</v>
      </c>
      <c r="G39" s="16">
        <f t="shared" si="0"/>
        <v>13.619486006352671</v>
      </c>
      <c r="H39" s="78"/>
      <c r="I39" s="10">
        <f>rawdata07!G37</f>
        <v>8611.1163596284041</v>
      </c>
      <c r="J39" s="10">
        <f>rawdata07!H37</f>
        <v>7700.8404759923442</v>
      </c>
      <c r="K39" s="10">
        <f>rawdata07!I37</f>
        <v>8524.280610842854</v>
      </c>
      <c r="L39" s="10">
        <f>rawdata07!J37</f>
        <v>8418.6014812122321</v>
      </c>
      <c r="M39" s="10">
        <f>rawdata07!K37</f>
        <v>9803.8654259126706</v>
      </c>
      <c r="N39" s="16">
        <f t="shared" si="2"/>
        <v>27.309031481389397</v>
      </c>
      <c r="O39" s="8"/>
      <c r="P39" s="10">
        <f>rawdata07!L37</f>
        <v>95265</v>
      </c>
      <c r="Q39" s="10">
        <f>rawdata07!M37</f>
        <v>24034</v>
      </c>
      <c r="R39" s="10">
        <f>rawdata07!N37</f>
        <v>25473</v>
      </c>
      <c r="S39" s="10">
        <f>rawdata07!O37</f>
        <v>22009</v>
      </c>
      <c r="T39" s="10">
        <f>rawdata07!P37</f>
        <v>23749</v>
      </c>
    </row>
    <row r="40" spans="1:20">
      <c r="A40" s="77" t="s">
        <v>53</v>
      </c>
      <c r="B40" s="10">
        <f>rawdata07!B38</f>
        <v>8576.5279519175274</v>
      </c>
      <c r="C40" s="10">
        <f>rawdata07!C38</f>
        <v>8744.4449208286987</v>
      </c>
      <c r="D40" s="10">
        <f>rawdata07!D38</f>
        <v>8122.4334721503947</v>
      </c>
      <c r="E40" s="10">
        <f>rawdata07!E38</f>
        <v>8004.0990469199805</v>
      </c>
      <c r="F40" s="10">
        <f>rawdata07!F38</f>
        <v>9432.1527165129064</v>
      </c>
      <c r="G40" s="16">
        <f t="shared" si="0"/>
        <v>7.8645105768364143</v>
      </c>
      <c r="H40" s="78"/>
      <c r="I40" s="10">
        <f>rawdata07!G38</f>
        <v>9338.6226327655659</v>
      </c>
      <c r="J40" s="10">
        <f>rawdata07!H38</f>
        <v>9066.243487012387</v>
      </c>
      <c r="K40" s="10">
        <f>rawdata07!I38</f>
        <v>8566.3441211428362</v>
      </c>
      <c r="L40" s="10">
        <f>rawdata07!J38</f>
        <v>8722.3291394754051</v>
      </c>
      <c r="M40" s="10">
        <f>rawdata07!K38</f>
        <v>11002.416400520666</v>
      </c>
      <c r="N40" s="16">
        <f t="shared" si="2"/>
        <v>21.355845078304959</v>
      </c>
      <c r="O40" s="8"/>
      <c r="P40" s="10">
        <f>rawdata07!L38</f>
        <v>1758645</v>
      </c>
      <c r="Q40" s="10">
        <f>rawdata07!M38</f>
        <v>443153</v>
      </c>
      <c r="R40" s="10">
        <f>rawdata07!N38</f>
        <v>440868</v>
      </c>
      <c r="S40" s="10">
        <f>rawdata07!O38</f>
        <v>435955</v>
      </c>
      <c r="T40" s="10">
        <f>rawdata07!P38</f>
        <v>438669</v>
      </c>
    </row>
    <row r="41" spans="1:20">
      <c r="A41" s="77" t="s">
        <v>54</v>
      </c>
      <c r="B41" s="10">
        <f>rawdata07!B39</f>
        <v>6281.3987346632375</v>
      </c>
      <c r="C41" s="10">
        <f>rawdata07!C39</f>
        <v>5982.8983010647989</v>
      </c>
      <c r="D41" s="10">
        <f>rawdata07!D39</f>
        <v>6311.4665696854172</v>
      </c>
      <c r="E41" s="10">
        <f>rawdata07!E39</f>
        <v>6479.4016563460464</v>
      </c>
      <c r="F41" s="10">
        <f>rawdata07!F39</f>
        <v>6312.9693542351033</v>
      </c>
      <c r="G41" s="16">
        <f t="shared" si="0"/>
        <v>5.5169089722210449</v>
      </c>
      <c r="H41" s="78"/>
      <c r="I41" s="10">
        <f>rawdata07!G39</f>
        <v>7205.7653218741525</v>
      </c>
      <c r="J41" s="10">
        <f>rawdata07!H39</f>
        <v>6466.2397483428831</v>
      </c>
      <c r="K41" s="10">
        <f>rawdata07!I39</f>
        <v>7092.2680444692469</v>
      </c>
      <c r="L41" s="10">
        <f>rawdata07!J39</f>
        <v>7586.7562970925628</v>
      </c>
      <c r="M41" s="10">
        <f>rawdata07!K39</f>
        <v>7713.8425714166906</v>
      </c>
      <c r="N41" s="16">
        <f t="shared" si="2"/>
        <v>19.294100924629856</v>
      </c>
      <c r="O41" s="8"/>
      <c r="P41" s="10">
        <f>rawdata07!L39</f>
        <v>638091</v>
      </c>
      <c r="Q41" s="10">
        <f>rawdata07!M39</f>
        <v>160218</v>
      </c>
      <c r="R41" s="10">
        <f>rawdata07!N39</f>
        <v>159481</v>
      </c>
      <c r="S41" s="10">
        <f>rawdata07!O39</f>
        <v>198147</v>
      </c>
      <c r="T41" s="10">
        <f>rawdata07!P39</f>
        <v>120245</v>
      </c>
    </row>
    <row r="42" spans="1:20">
      <c r="A42" s="77" t="s">
        <v>55</v>
      </c>
      <c r="B42" s="10">
        <f>rawdata07!B40</f>
        <v>7628.777020133839</v>
      </c>
      <c r="C42" s="10">
        <f>rawdata07!C40</f>
        <v>7264.7306515453502</v>
      </c>
      <c r="D42" s="10">
        <f>rawdata07!D40</f>
        <v>7495.4702475065751</v>
      </c>
      <c r="E42" s="10">
        <f>rawdata07!E40</f>
        <v>7813.3290968305664</v>
      </c>
      <c r="F42" s="10">
        <f>rawdata07!F40</f>
        <v>7949.7071342816607</v>
      </c>
      <c r="G42" s="16">
        <f t="shared" si="0"/>
        <v>9.4287939304480979</v>
      </c>
      <c r="H42" s="78"/>
      <c r="I42" s="10">
        <f>rawdata07!G40</f>
        <v>8480.6190734193824</v>
      </c>
      <c r="J42" s="10">
        <f>rawdata07!H40</f>
        <v>7760.3163686382395</v>
      </c>
      <c r="K42" s="10">
        <f>rawdata07!I40</f>
        <v>8227.63411289537</v>
      </c>
      <c r="L42" s="10">
        <f>rawdata07!J40</f>
        <v>8905.8340975888041</v>
      </c>
      <c r="M42" s="10">
        <f>rawdata07!K40</f>
        <v>9044.6320078582594</v>
      </c>
      <c r="N42" s="16">
        <f t="shared" si="2"/>
        <v>16.549784547577513</v>
      </c>
      <c r="O42" s="8"/>
      <c r="P42" s="10">
        <f>rawdata07!L40</f>
        <v>551857</v>
      </c>
      <c r="Q42" s="10">
        <f>rawdata07!M40</f>
        <v>142492</v>
      </c>
      <c r="R42" s="10">
        <f>rawdata07!N40</f>
        <v>133451</v>
      </c>
      <c r="S42" s="10">
        <f>rawdata07!O40</f>
        <v>138479</v>
      </c>
      <c r="T42" s="10">
        <f>rawdata07!P40</f>
        <v>137435</v>
      </c>
    </row>
    <row r="43" spans="1:20">
      <c r="A43" s="77" t="s">
        <v>56</v>
      </c>
      <c r="B43" s="10">
        <f>rawdata07!B41</f>
        <v>9338.6978677622956</v>
      </c>
      <c r="C43" s="10">
        <f>rawdata07!C41</f>
        <v>10566.729236266876</v>
      </c>
      <c r="D43" s="10">
        <f>rawdata07!D41</f>
        <v>9400.1978694836471</v>
      </c>
      <c r="E43" s="10">
        <f>rawdata07!E41</f>
        <v>9106.017582466684</v>
      </c>
      <c r="F43" s="10">
        <f>rawdata07!F41</f>
        <v>8257.5289825849541</v>
      </c>
      <c r="G43" s="16">
        <f t="shared" si="0"/>
        <v>-21.853500757418292</v>
      </c>
      <c r="H43" s="78"/>
      <c r="I43" s="10">
        <f>rawdata07!G41</f>
        <v>10029.344753134283</v>
      </c>
      <c r="J43" s="10">
        <f>rawdata07!H41</f>
        <v>10828.726448870246</v>
      </c>
      <c r="K43" s="10">
        <f>rawdata07!I41</f>
        <v>9773.706154698375</v>
      </c>
      <c r="L43" s="10">
        <f>rawdata07!J41</f>
        <v>9746.4081053607533</v>
      </c>
      <c r="M43" s="10">
        <f>rawdata07!K41</f>
        <v>9762.5653006262364</v>
      </c>
      <c r="N43" s="16">
        <f t="shared" si="2"/>
        <v>-9.8456744038930015</v>
      </c>
      <c r="O43" s="8"/>
      <c r="P43" s="10">
        <f>rawdata07!L41</f>
        <v>1760451</v>
      </c>
      <c r="Q43" s="10">
        <f>rawdata07!M41</f>
        <v>442707</v>
      </c>
      <c r="R43" s="10">
        <f>rawdata07!N41</f>
        <v>438673</v>
      </c>
      <c r="S43" s="10">
        <f>rawdata07!O41</f>
        <v>447605</v>
      </c>
      <c r="T43" s="10">
        <f>rawdata07!P41</f>
        <v>431466</v>
      </c>
    </row>
    <row r="44" spans="1:20">
      <c r="A44" s="14" t="s">
        <v>57</v>
      </c>
      <c r="B44" s="10">
        <f>rawdata07!B42</f>
        <v>12149.424121303116</v>
      </c>
      <c r="C44" s="10">
        <f>rawdata07!C42</f>
        <v>11759.847818210052</v>
      </c>
      <c r="D44" s="10">
        <f>rawdata07!D42</f>
        <v>13020.51528063888</v>
      </c>
      <c r="E44" s="10">
        <f>rawdata07!E42</f>
        <v>11675.516911212897</v>
      </c>
      <c r="F44" s="10">
        <f>rawdata07!F42</f>
        <v>12220.470648493299</v>
      </c>
      <c r="G44" s="16">
        <f t="shared" si="0"/>
        <v>3.9169114890243413</v>
      </c>
      <c r="H44" s="78"/>
      <c r="I44" s="10">
        <f>rawdata07!G42</f>
        <v>13242.288365424283</v>
      </c>
      <c r="J44" s="10">
        <f>rawdata07!H42</f>
        <v>12293.467570785237</v>
      </c>
      <c r="K44" s="10">
        <f>rawdata07!I42</f>
        <v>13725.87973022547</v>
      </c>
      <c r="L44" s="10">
        <f>rawdata07!J42</f>
        <v>12797.039567321377</v>
      </c>
      <c r="M44" s="10">
        <f>rawdata07!K42</f>
        <v>14287.425660871297</v>
      </c>
      <c r="N44" s="16">
        <f t="shared" si="2"/>
        <v>16.219655508951714</v>
      </c>
      <c r="O44" s="8"/>
      <c r="P44" s="10">
        <f>rawdata07!L42</f>
        <v>147861</v>
      </c>
      <c r="Q44" s="10">
        <f>rawdata07!M42</f>
        <v>38638</v>
      </c>
      <c r="R44" s="10">
        <f>rawdata07!N42</f>
        <v>35437</v>
      </c>
      <c r="S44" s="10">
        <f>rawdata07!O42</f>
        <v>38643</v>
      </c>
      <c r="T44" s="10">
        <f>rawdata07!P42</f>
        <v>35143</v>
      </c>
    </row>
    <row r="45" spans="1:20">
      <c r="A45" s="14" t="s">
        <v>58</v>
      </c>
      <c r="B45" s="10">
        <f>rawdata07!B43</f>
        <v>7585.3473588186662</v>
      </c>
      <c r="C45" s="10">
        <f>rawdata07!C43</f>
        <v>7364.2143170189511</v>
      </c>
      <c r="D45" s="10">
        <f>rawdata07!D43</f>
        <v>7821.1439028284394</v>
      </c>
      <c r="E45" s="10">
        <f>rawdata07!E43</f>
        <v>7572.9046127859338</v>
      </c>
      <c r="F45" s="10">
        <f>rawdata07!F43</f>
        <v>7619.7712711813665</v>
      </c>
      <c r="G45" s="16">
        <f t="shared" si="0"/>
        <v>3.4702541664467117</v>
      </c>
      <c r="H45" s="78"/>
      <c r="I45" s="10">
        <f>rawdata07!G43</f>
        <v>8550.5687163260063</v>
      </c>
      <c r="J45" s="10">
        <f>rawdata07!H43</f>
        <v>7990.9970799913399</v>
      </c>
      <c r="K45" s="10">
        <f>rawdata07!I43</f>
        <v>8736.8433980570608</v>
      </c>
      <c r="L45" s="10">
        <f>rawdata07!J43</f>
        <v>8581.8822974536724</v>
      </c>
      <c r="M45" s="10">
        <f>rawdata07!K43</f>
        <v>8969.283276450511</v>
      </c>
      <c r="N45" s="16">
        <f t="shared" si="2"/>
        <v>12.242354573107056</v>
      </c>
      <c r="O45" s="8"/>
      <c r="P45" s="10">
        <f>rawdata07!L43</f>
        <v>701580</v>
      </c>
      <c r="Q45" s="10">
        <f>rawdata07!M43</f>
        <v>189383</v>
      </c>
      <c r="R45" s="10">
        <f>rawdata07!N43</f>
        <v>162846</v>
      </c>
      <c r="S45" s="10">
        <f>rawdata07!O43</f>
        <v>182341</v>
      </c>
      <c r="T45" s="10">
        <f>rawdata07!P43</f>
        <v>167010</v>
      </c>
    </row>
    <row r="46" spans="1:20">
      <c r="A46" s="14" t="s">
        <v>59</v>
      </c>
      <c r="B46" s="10">
        <f>rawdata07!B44</f>
        <v>6895.8179931722334</v>
      </c>
      <c r="C46" s="10">
        <f>rawdata07!C44</f>
        <v>6566.9064431685692</v>
      </c>
      <c r="D46" s="10">
        <f>rawdata07!D44</f>
        <v>6390.3119983248416</v>
      </c>
      <c r="E46" s="10">
        <f>rawdata07!E44</f>
        <v>6887.3212307988633</v>
      </c>
      <c r="F46" s="10">
        <f>rawdata07!F44</f>
        <v>8135.2242744063324</v>
      </c>
      <c r="G46" s="16">
        <f t="shared" si="0"/>
        <v>23.882140621468043</v>
      </c>
      <c r="H46" s="78"/>
      <c r="I46" s="10">
        <f>rawdata07!G44</f>
        <v>7923.9406921480686</v>
      </c>
      <c r="J46" s="10">
        <f>rawdata07!H44</f>
        <v>7323.4123055940518</v>
      </c>
      <c r="K46" s="10">
        <f>rawdata07!I44</f>
        <v>7099.7417463530401</v>
      </c>
      <c r="L46" s="10">
        <f>rawdata07!J44</f>
        <v>7817.3785332498674</v>
      </c>
      <c r="M46" s="10">
        <f>rawdata07!K44</f>
        <v>10316.952506596306</v>
      </c>
      <c r="N46" s="16">
        <f t="shared" si="2"/>
        <v>40.876302959422524</v>
      </c>
      <c r="O46" s="8"/>
      <c r="P46" s="10">
        <f>rawdata07!L44</f>
        <v>119512</v>
      </c>
      <c r="Q46" s="10">
        <f>rawdata07!M44</f>
        <v>45459</v>
      </c>
      <c r="R46" s="10">
        <f>rawdata07!N44</f>
        <v>14327</v>
      </c>
      <c r="S46" s="10">
        <f>rawdata07!O44</f>
        <v>41534</v>
      </c>
      <c r="T46" s="10">
        <f>rawdata07!P44</f>
        <v>18192</v>
      </c>
    </row>
    <row r="47" spans="1:20">
      <c r="A47" s="77" t="s">
        <v>60</v>
      </c>
      <c r="B47" s="10">
        <f>rawdata07!B45</f>
        <v>6293.462524691131</v>
      </c>
      <c r="C47" s="10">
        <f>rawdata07!C45</f>
        <v>6179.6219083276601</v>
      </c>
      <c r="D47" s="10">
        <f>rawdata07!D45</f>
        <v>6267.133573938374</v>
      </c>
      <c r="E47" s="10">
        <f>rawdata07!E45</f>
        <v>6315.2846955296563</v>
      </c>
      <c r="F47" s="10">
        <f>rawdata07!F45</f>
        <v>6426.221700321079</v>
      </c>
      <c r="G47" s="16">
        <f t="shared" si="0"/>
        <v>3.990532036613776</v>
      </c>
      <c r="H47" s="78"/>
      <c r="I47" s="10">
        <f>rawdata07!G45</f>
        <v>7111.7439810895585</v>
      </c>
      <c r="J47" s="10">
        <f>rawdata07!H45</f>
        <v>6709.4466190152034</v>
      </c>
      <c r="K47" s="10">
        <f>rawdata07!I45</f>
        <v>7035.9572632050686</v>
      </c>
      <c r="L47" s="10">
        <f>rawdata07!J45</f>
        <v>7227.7646632307924</v>
      </c>
      <c r="M47" s="10">
        <f>rawdata07!K45</f>
        <v>7527.2629478472945</v>
      </c>
      <c r="N47" s="16">
        <f t="shared" si="2"/>
        <v>12.189028026757418</v>
      </c>
      <c r="O47" s="8"/>
      <c r="P47" s="10">
        <f>rawdata07!L45</f>
        <v>978084</v>
      </c>
      <c r="Q47" s="10">
        <f>rawdata07!M45</f>
        <v>282048</v>
      </c>
      <c r="R47" s="10">
        <f>rawdata07!N45</f>
        <v>209749</v>
      </c>
      <c r="S47" s="10">
        <f>rawdata07!O45</f>
        <v>242733</v>
      </c>
      <c r="T47" s="10">
        <f>rawdata07!P45</f>
        <v>243554</v>
      </c>
    </row>
    <row r="48" spans="1:20">
      <c r="A48" s="77" t="s">
        <v>61</v>
      </c>
      <c r="B48" s="10">
        <f>rawdata07!B46</f>
        <v>6833.4775982932033</v>
      </c>
      <c r="C48" s="10">
        <f>rawdata07!C46</f>
        <v>6827.8806877957568</v>
      </c>
      <c r="D48" s="10">
        <f>rawdata07!D46</f>
        <v>6921.3469955583905</v>
      </c>
      <c r="E48" s="10">
        <f>rawdata07!E46</f>
        <v>6744.4440995346104</v>
      </c>
      <c r="F48" s="10">
        <f>rawdata07!F46</f>
        <v>6856.8645188922628</v>
      </c>
      <c r="G48" s="16">
        <f t="shared" si="0"/>
        <v>0.42449234867727137</v>
      </c>
      <c r="H48" s="78"/>
      <c r="I48" s="10">
        <f>rawdata07!G46</f>
        <v>7738.0140201158183</v>
      </c>
      <c r="J48" s="10">
        <f>rawdata07!H46</f>
        <v>7240.0069852925517</v>
      </c>
      <c r="K48" s="10">
        <f>rawdata07!I46</f>
        <v>7651.351663639347</v>
      </c>
      <c r="L48" s="10">
        <f>rawdata07!J46</f>
        <v>7830.3393833171358</v>
      </c>
      <c r="M48" s="10">
        <f>rawdata07!K46</f>
        <v>8300.7751441511937</v>
      </c>
      <c r="N48" s="16">
        <f t="shared" si="2"/>
        <v>14.651479770855206</v>
      </c>
      <c r="O48" s="8"/>
      <c r="P48" s="10">
        <f>rawdata07!L46</f>
        <v>4511375</v>
      </c>
      <c r="Q48" s="10">
        <f>rawdata07!M46</f>
        <v>1173895</v>
      </c>
      <c r="R48" s="10">
        <f>rawdata07!N46</f>
        <v>1081815</v>
      </c>
      <c r="S48" s="10">
        <f>rawdata07!O46</f>
        <v>1256367</v>
      </c>
      <c r="T48" s="10">
        <f>rawdata07!P46</f>
        <v>999298</v>
      </c>
    </row>
    <row r="49" spans="1:32">
      <c r="A49" s="77" t="s">
        <v>62</v>
      </c>
      <c r="B49" s="10">
        <f>rawdata07!B47</f>
        <v>5016.5291551522678</v>
      </c>
      <c r="C49" s="10">
        <f>rawdata07!C47</f>
        <v>4719.5454880838188</v>
      </c>
      <c r="D49" s="10">
        <f>rawdata07!D47</f>
        <v>5057.3813077792165</v>
      </c>
      <c r="E49" s="10">
        <f>rawdata07!E47</f>
        <v>4816.844330086381</v>
      </c>
      <c r="F49" s="10">
        <f>rawdata07!F47</f>
        <v>5505.2634949606536</v>
      </c>
      <c r="G49" s="16">
        <f t="shared" si="0"/>
        <v>16.648171076233105</v>
      </c>
      <c r="H49" s="78"/>
      <c r="I49" s="10">
        <f>rawdata07!G47</f>
        <v>5683.4147028541165</v>
      </c>
      <c r="J49" s="10">
        <f>rawdata07!H47</f>
        <v>5237.3375904697386</v>
      </c>
      <c r="K49" s="10">
        <f>rawdata07!I47</f>
        <v>5575.0336057529748</v>
      </c>
      <c r="L49" s="10">
        <f>rawdata07!J47</f>
        <v>5502.0768241132146</v>
      </c>
      <c r="M49" s="10">
        <f>rawdata07!K47</f>
        <v>6478.9660334462087</v>
      </c>
      <c r="N49" s="16">
        <f t="shared" si="2"/>
        <v>23.707244788570293</v>
      </c>
      <c r="O49" s="8"/>
      <c r="P49" s="10">
        <f>rawdata07!L47</f>
        <v>504079</v>
      </c>
      <c r="Q49" s="10">
        <f>rawdata07!M47</f>
        <v>149083</v>
      </c>
      <c r="R49" s="10">
        <f>rawdata07!N47</f>
        <v>121259</v>
      </c>
      <c r="S49" s="10">
        <f>rawdata07!O47</f>
        <v>108820</v>
      </c>
      <c r="T49" s="10">
        <f>rawdata07!P47</f>
        <v>124917</v>
      </c>
      <c r="U49" s="33"/>
      <c r="V49" s="33"/>
      <c r="W49" s="33"/>
      <c r="X49" s="33"/>
      <c r="Y49" s="33"/>
      <c r="Z49" s="33"/>
      <c r="AA49" s="33"/>
      <c r="AB49" s="33"/>
      <c r="AC49" s="33"/>
      <c r="AD49" s="33"/>
      <c r="AE49" s="33"/>
      <c r="AF49" s="33"/>
    </row>
    <row r="50" spans="1:32">
      <c r="A50" s="77" t="s">
        <v>63</v>
      </c>
      <c r="B50" s="10">
        <f>rawdata07!B48</f>
        <v>12246.261025900332</v>
      </c>
      <c r="C50" s="10">
        <f>rawdata07!C48</f>
        <v>12035.766585311738</v>
      </c>
      <c r="D50" s="10">
        <f>rawdata07!D48</f>
        <v>11928.873492891847</v>
      </c>
      <c r="E50" s="10">
        <f>rawdata07!E48</f>
        <v>12599.683972911964</v>
      </c>
      <c r="F50" s="10">
        <f>rawdata07!F48</f>
        <v>12426.048365184313</v>
      </c>
      <c r="G50" s="16">
        <f t="shared" si="0"/>
        <v>3.2426831901913857</v>
      </c>
      <c r="H50" s="78"/>
      <c r="I50" s="10">
        <f>rawdata07!G48</f>
        <v>12663.014776111018</v>
      </c>
      <c r="J50" s="10">
        <f>rawdata07!H48</f>
        <v>12184.11360106501</v>
      </c>
      <c r="K50" s="10">
        <f>rawdata07!I48</f>
        <v>12207.486053626057</v>
      </c>
      <c r="L50" s="10">
        <f>rawdata07!J48</f>
        <v>12973.498871331829</v>
      </c>
      <c r="M50" s="10">
        <f>rawdata07!K48</f>
        <v>13298.840684720586</v>
      </c>
      <c r="N50" s="16">
        <f t="shared" si="2"/>
        <v>9.1490207671581327</v>
      </c>
      <c r="O50" s="8"/>
      <c r="P50" s="10">
        <f>rawdata07!L48</f>
        <v>88995</v>
      </c>
      <c r="Q50" s="10">
        <f>rawdata07!M48</f>
        <v>22535</v>
      </c>
      <c r="R50" s="10">
        <f>rawdata07!N48</f>
        <v>22228</v>
      </c>
      <c r="S50" s="10">
        <f>rawdata07!O48</f>
        <v>22150</v>
      </c>
      <c r="T50" s="10">
        <f>rawdata07!P48</f>
        <v>22082</v>
      </c>
      <c r="U50" s="33"/>
      <c r="V50" s="33"/>
      <c r="W50" s="33"/>
      <c r="X50" s="33"/>
      <c r="Y50" s="33"/>
      <c r="Z50" s="33"/>
      <c r="AA50" s="33"/>
      <c r="AB50" s="33"/>
      <c r="AC50" s="33"/>
      <c r="AD50" s="33"/>
      <c r="AE50" s="33"/>
      <c r="AF50" s="33"/>
    </row>
    <row r="51" spans="1:32">
      <c r="A51" s="77" t="s">
        <v>64</v>
      </c>
      <c r="B51" s="10">
        <f>rawdata07!B49</f>
        <v>9520.9244207007305</v>
      </c>
      <c r="C51" s="10">
        <f>rawdata07!C49</f>
        <v>10927.371895293934</v>
      </c>
      <c r="D51" s="10">
        <f>rawdata07!D49</f>
        <v>9391.949805327582</v>
      </c>
      <c r="E51" s="10">
        <f>rawdata07!E49</f>
        <v>8657.5455237195638</v>
      </c>
      <c r="F51" s="10">
        <f>rawdata07!F49</f>
        <v>8799.8240079694497</v>
      </c>
      <c r="G51" s="16">
        <f t="shared" si="0"/>
        <v>-19.469895485489523</v>
      </c>
      <c r="H51" s="78"/>
      <c r="I51" s="10">
        <f>rawdata07!G49</f>
        <v>10212.925666153191</v>
      </c>
      <c r="J51" s="10">
        <f>rawdata07!H49</f>
        <v>11351.293736127764</v>
      </c>
      <c r="K51" s="10">
        <f>rawdata07!I49</f>
        <v>9928.9455677512033</v>
      </c>
      <c r="L51" s="10">
        <f>rawdata07!J49</f>
        <v>9314.3530908900084</v>
      </c>
      <c r="M51" s="10">
        <f>rawdata07!K49</f>
        <v>9980.5478997177488</v>
      </c>
      <c r="N51" s="16">
        <f t="shared" si="2"/>
        <v>-12.075679374301997</v>
      </c>
      <c r="O51" s="8"/>
      <c r="P51" s="10">
        <f>rawdata07!L49</f>
        <v>1220440</v>
      </c>
      <c r="Q51" s="10">
        <f>rawdata07!M49</f>
        <v>364487</v>
      </c>
      <c r="R51" s="10">
        <f>rawdata07!N49</f>
        <v>249907</v>
      </c>
      <c r="S51" s="10">
        <f>rawdata07!O49</f>
        <v>304896</v>
      </c>
      <c r="T51" s="10">
        <f>rawdata07!P49</f>
        <v>301150</v>
      </c>
      <c r="U51" s="33"/>
      <c r="V51" s="33"/>
      <c r="W51" s="33"/>
      <c r="X51" s="33"/>
      <c r="Y51" s="33"/>
      <c r="Z51" s="33"/>
      <c r="AA51" s="33"/>
      <c r="AB51" s="33"/>
      <c r="AC51" s="33"/>
      <c r="AD51" s="33"/>
      <c r="AE51" s="33"/>
      <c r="AF51" s="33"/>
    </row>
    <row r="52" spans="1:32">
      <c r="A52" s="77" t="s">
        <v>65</v>
      </c>
      <c r="B52" s="10">
        <f>rawdata07!B50</f>
        <v>7651.9942847786424</v>
      </c>
      <c r="C52" s="10">
        <f>rawdata07!C50</f>
        <v>7673.9714385443067</v>
      </c>
      <c r="D52" s="10">
        <f>rawdata07!D50</f>
        <v>7406.1796505913317</v>
      </c>
      <c r="E52" s="10">
        <f>rawdata07!E50</f>
        <v>7771.6302179839731</v>
      </c>
      <c r="F52" s="10">
        <f>rawdata07!F50</f>
        <v>7752.86671485222</v>
      </c>
      <c r="G52" s="16">
        <f t="shared" si="0"/>
        <v>1.0280892617301569</v>
      </c>
      <c r="H52" s="78"/>
      <c r="I52" s="10">
        <f>rawdata07!G50</f>
        <v>8376.7874686169635</v>
      </c>
      <c r="J52" s="10">
        <f>rawdata07!H50</f>
        <v>8074.7006510554993</v>
      </c>
      <c r="K52" s="10">
        <f>rawdata07!I50</f>
        <v>7963.7155585148548</v>
      </c>
      <c r="L52" s="10">
        <f>rawdata07!J50</f>
        <v>8566.8566797669482</v>
      </c>
      <c r="M52" s="10">
        <f>rawdata07!K50</f>
        <v>8906.2960285987774</v>
      </c>
      <c r="N52" s="16">
        <f t="shared" si="2"/>
        <v>10.298776555073589</v>
      </c>
      <c r="O52" s="8"/>
      <c r="P52" s="10">
        <f>rawdata07!L50</f>
        <v>1026032</v>
      </c>
      <c r="Q52" s="10">
        <f>rawdata07!M50</f>
        <v>263572</v>
      </c>
      <c r="R52" s="10">
        <f>rawdata07!N50</f>
        <v>252312</v>
      </c>
      <c r="S52" s="10">
        <f>rawdata07!O50</f>
        <v>254193</v>
      </c>
      <c r="T52" s="10">
        <f>rawdata07!P50</f>
        <v>255955</v>
      </c>
      <c r="U52" s="33"/>
      <c r="V52" s="33"/>
      <c r="W52" s="33"/>
      <c r="X52" s="33"/>
      <c r="Y52" s="33"/>
      <c r="Z52" s="33"/>
      <c r="AA52" s="33"/>
      <c r="AB52" s="33"/>
      <c r="AC52" s="33"/>
      <c r="AD52" s="33"/>
      <c r="AE52" s="33"/>
      <c r="AF52" s="33"/>
    </row>
    <row r="53" spans="1:32">
      <c r="A53" s="14" t="s">
        <v>66</v>
      </c>
      <c r="B53" s="10">
        <f>rawdata07!B51</f>
        <v>8353.8169485741091</v>
      </c>
      <c r="C53" s="10">
        <f>rawdata07!C51</f>
        <v>8421.6984965461197</v>
      </c>
      <c r="D53" s="10">
        <f>rawdata07!D51</f>
        <v>8460.7927760440871</v>
      </c>
      <c r="E53" s="10">
        <f>rawdata07!E51</f>
        <v>8322.32209946289</v>
      </c>
      <c r="F53" s="10">
        <f>rawdata07!F51</f>
        <v>8174.635554007662</v>
      </c>
      <c r="G53" s="16">
        <f t="shared" si="0"/>
        <v>-2.9336474422562429</v>
      </c>
      <c r="H53" s="78"/>
      <c r="I53" s="10">
        <f>rawdata07!G51</f>
        <v>9610.7437663972014</v>
      </c>
      <c r="J53" s="10">
        <f>rawdata07!H51</f>
        <v>9471.3801977515923</v>
      </c>
      <c r="K53" s="10">
        <f>rawdata07!I51</f>
        <v>9745.5281853794568</v>
      </c>
      <c r="L53" s="10">
        <f>rawdata07!J51</f>
        <v>9587.4961734338904</v>
      </c>
      <c r="M53" s="10">
        <f>rawdata07!K51</f>
        <v>9640.7615635935454</v>
      </c>
      <c r="N53" s="16">
        <f t="shared" si="2"/>
        <v>1.7883493461930973</v>
      </c>
      <c r="O53" s="8"/>
      <c r="P53" s="10">
        <f>rawdata07!L51</f>
        <v>281298</v>
      </c>
      <c r="Q53" s="10">
        <f>rawdata07!M51</f>
        <v>73830</v>
      </c>
      <c r="R53" s="10">
        <f>rawdata07!N51</f>
        <v>75305</v>
      </c>
      <c r="S53" s="10">
        <f>rawdata07!O51</f>
        <v>71866</v>
      </c>
      <c r="T53" s="10">
        <f>rawdata07!P51</f>
        <v>60297</v>
      </c>
      <c r="U53" s="33"/>
      <c r="V53" s="33"/>
      <c r="W53" s="33"/>
      <c r="X53" s="33"/>
      <c r="Y53" s="33"/>
      <c r="Z53" s="33"/>
      <c r="AA53" s="33"/>
      <c r="AB53" s="33"/>
      <c r="AC53" s="33"/>
      <c r="AD53" s="33"/>
      <c r="AE53" s="33"/>
      <c r="AF53" s="33"/>
    </row>
    <row r="54" spans="1:32">
      <c r="A54" s="77" t="s">
        <v>67</v>
      </c>
      <c r="B54" s="10">
        <f>rawdata07!B52</f>
        <v>9605.9082179318702</v>
      </c>
      <c r="C54" s="10">
        <f>rawdata07!C52</f>
        <v>9462.8179994632737</v>
      </c>
      <c r="D54" s="10">
        <f>rawdata07!D52</f>
        <v>9501.1465072475639</v>
      </c>
      <c r="E54" s="10">
        <f>rawdata07!E52</f>
        <v>9498.8635587237241</v>
      </c>
      <c r="F54" s="10">
        <f>rawdata07!F52</f>
        <v>9974.8285160130563</v>
      </c>
      <c r="G54" s="16">
        <f t="shared" si="0"/>
        <v>5.4107615361388497</v>
      </c>
      <c r="H54" s="78"/>
      <c r="I54" s="10">
        <f>rawdata07!G52</f>
        <v>10247.560258401258</v>
      </c>
      <c r="J54" s="10">
        <f>rawdata07!H52</f>
        <v>9767.1741315709278</v>
      </c>
      <c r="K54" s="10">
        <f>rawdata07!I52</f>
        <v>9950.7365854102409</v>
      </c>
      <c r="L54" s="10">
        <f>rawdata07!J52</f>
        <v>10111.740189938282</v>
      </c>
      <c r="M54" s="10">
        <f>rawdata07!K52</f>
        <v>11196.863617011211</v>
      </c>
      <c r="N54" s="16">
        <f t="shared" si="2"/>
        <v>14.637698337117042</v>
      </c>
      <c r="O54" s="8"/>
      <c r="P54" s="10">
        <f>rawdata07!L52</f>
        <v>870584</v>
      </c>
      <c r="Q54" s="10">
        <f>rawdata07!M52</f>
        <v>219851</v>
      </c>
      <c r="R54" s="10">
        <f>rawdata07!N52</f>
        <v>219798</v>
      </c>
      <c r="S54" s="10">
        <f>rawdata07!O52</f>
        <v>219545</v>
      </c>
      <c r="T54" s="10">
        <f>rawdata07!P52</f>
        <v>211390</v>
      </c>
      <c r="U54" s="33"/>
      <c r="V54" s="33"/>
      <c r="W54" s="33"/>
      <c r="X54" s="33"/>
      <c r="Y54" s="33"/>
      <c r="Z54" s="33"/>
      <c r="AA54" s="33"/>
      <c r="AB54" s="33"/>
      <c r="AC54" s="33"/>
      <c r="AD54" s="33"/>
      <c r="AE54" s="33"/>
      <c r="AF54" s="33"/>
    </row>
    <row r="55" spans="1:32" ht="15.75" thickBot="1">
      <c r="A55" s="79" t="s">
        <v>68</v>
      </c>
      <c r="B55" s="10">
        <f>rawdata07!B53</f>
        <v>12074.934731989557</v>
      </c>
      <c r="C55" s="10">
        <f>rawdata07!C53</f>
        <v>12594.739449623925</v>
      </c>
      <c r="D55" s="10">
        <f>rawdata07!D53</f>
        <v>11665.231431646933</v>
      </c>
      <c r="E55" s="10">
        <f>rawdata07!E53</f>
        <v>11644.639667905585</v>
      </c>
      <c r="F55" s="10">
        <f>rawdata07!F53</f>
        <v>12370.270400539837</v>
      </c>
      <c r="G55" s="17">
        <f t="shared" si="0"/>
        <v>-1.7822444837538118</v>
      </c>
      <c r="H55" s="80"/>
      <c r="I55" s="11">
        <f>rawdata07!G53</f>
        <v>13217.054354728696</v>
      </c>
      <c r="J55" s="11">
        <f>rawdata07!H53</f>
        <v>13463.090573345944</v>
      </c>
      <c r="K55" s="11">
        <f>rawdata07!I53</f>
        <v>12751.626339682689</v>
      </c>
      <c r="L55" s="11">
        <f>rawdata07!J53</f>
        <v>12769.899116667471</v>
      </c>
      <c r="M55" s="11">
        <f>rawdata07!K53</f>
        <v>13879.597050175929</v>
      </c>
      <c r="N55" s="17">
        <f t="shared" si="2"/>
        <v>3.0936914117964829</v>
      </c>
      <c r="O55" s="12"/>
      <c r="P55" s="11">
        <f>rawdata07!L53</f>
        <v>85034</v>
      </c>
      <c r="Q55" s="11">
        <f>rawdata07!M53</f>
        <v>22203</v>
      </c>
      <c r="R55" s="11">
        <f>rawdata07!N53</f>
        <v>21367</v>
      </c>
      <c r="S55" s="11">
        <f>rawdata07!O53</f>
        <v>20717</v>
      </c>
      <c r="T55" s="11">
        <f>rawdata07!P53</f>
        <v>20747</v>
      </c>
      <c r="U55" s="33"/>
      <c r="V55" s="81"/>
      <c r="W55" s="81"/>
      <c r="X55" s="81"/>
      <c r="Y55" s="81"/>
      <c r="Z55" s="81"/>
      <c r="AA55" s="81"/>
      <c r="AB55" s="81"/>
      <c r="AC55" s="81"/>
      <c r="AD55" s="81"/>
      <c r="AE55" s="81"/>
      <c r="AF55" s="81"/>
    </row>
    <row r="56" spans="1:32" ht="30" customHeight="1" thickTop="1">
      <c r="A56" s="63" t="s">
        <v>69</v>
      </c>
      <c r="B56" s="64"/>
      <c r="C56" s="64"/>
      <c r="D56" s="64"/>
      <c r="E56" s="64"/>
      <c r="F56" s="64"/>
      <c r="G56" s="10">
        <f>+data07!G56</f>
        <v>32</v>
      </c>
      <c r="H56" s="21"/>
      <c r="I56" s="21"/>
      <c r="J56" s="21"/>
      <c r="K56" s="21"/>
      <c r="L56" s="21"/>
      <c r="M56" s="21"/>
      <c r="N56" s="10">
        <f>+data07!N56</f>
        <v>43</v>
      </c>
      <c r="O56" s="21"/>
      <c r="P56" s="21"/>
      <c r="Q56" s="21"/>
      <c r="R56" s="81"/>
      <c r="S56" s="81"/>
      <c r="T56" s="81"/>
      <c r="U56" s="81"/>
      <c r="V56" s="81"/>
      <c r="W56" s="81"/>
      <c r="X56" s="81"/>
      <c r="Y56" s="81"/>
      <c r="Z56" s="81"/>
      <c r="AA56" s="81"/>
      <c r="AB56" s="81"/>
      <c r="AC56" s="81"/>
      <c r="AD56" s="81"/>
      <c r="AE56" s="81"/>
      <c r="AF56" s="81"/>
    </row>
    <row r="57" spans="1:32">
      <c r="A57" s="25" t="s">
        <v>70</v>
      </c>
      <c r="B57" s="82"/>
      <c r="C57" s="82"/>
      <c r="D57" s="82"/>
      <c r="E57" s="82"/>
      <c r="F57" s="82"/>
      <c r="G57" s="18">
        <f>+data07!G57</f>
        <v>3.1871137760403809</v>
      </c>
      <c r="H57" s="83"/>
      <c r="I57" s="83"/>
      <c r="J57" s="83"/>
      <c r="K57" s="83"/>
      <c r="L57" s="83"/>
      <c r="M57" s="83"/>
      <c r="N57" s="18">
        <f>+data07!N57</f>
        <v>11.86704051817947</v>
      </c>
      <c r="O57" s="83"/>
      <c r="P57" s="83"/>
      <c r="Q57" s="83"/>
      <c r="R57" s="33"/>
      <c r="S57" s="33"/>
      <c r="T57" s="33"/>
      <c r="U57" s="33"/>
      <c r="V57" s="33"/>
      <c r="W57" s="33"/>
      <c r="X57" s="33"/>
      <c r="Y57" s="33"/>
      <c r="Z57" s="33"/>
      <c r="AA57" s="33"/>
      <c r="AB57" s="33"/>
      <c r="AC57" s="33"/>
      <c r="AD57" s="33"/>
      <c r="AE57" s="33"/>
      <c r="AF57" s="33"/>
    </row>
    <row r="58" spans="1:32">
      <c r="A58" s="25" t="s">
        <v>71</v>
      </c>
      <c r="B58" s="82"/>
      <c r="C58" s="82"/>
      <c r="D58" s="82"/>
      <c r="E58" s="82"/>
      <c r="F58" s="82"/>
      <c r="G58" s="18">
        <f>+data07!G58</f>
        <v>3.4348948516208377</v>
      </c>
      <c r="H58" s="83"/>
      <c r="I58" s="83"/>
      <c r="J58" s="83"/>
      <c r="K58" s="83"/>
      <c r="L58" s="83"/>
      <c r="M58" s="83"/>
      <c r="N58" s="18">
        <f>+data07!N58</f>
        <v>12.653642507783381</v>
      </c>
      <c r="O58" s="83"/>
      <c r="P58" s="83"/>
      <c r="Q58" s="83"/>
      <c r="R58" s="33"/>
      <c r="S58" s="33"/>
      <c r="T58" s="33"/>
      <c r="U58" s="33"/>
      <c r="V58" s="33"/>
      <c r="W58" s="33"/>
      <c r="X58" s="33"/>
      <c r="Y58" s="33"/>
      <c r="Z58" s="33"/>
      <c r="AA58" s="33"/>
      <c r="AB58" s="33"/>
      <c r="AC58" s="33"/>
      <c r="AD58" s="33"/>
      <c r="AE58" s="33"/>
      <c r="AF58" s="33"/>
    </row>
    <row r="59" spans="1:32" ht="15.75" thickBot="1">
      <c r="A59" s="26" t="s">
        <v>72</v>
      </c>
      <c r="B59" s="76"/>
      <c r="C59" s="76"/>
      <c r="D59" s="76"/>
      <c r="E59" s="76"/>
      <c r="F59" s="76"/>
      <c r="G59" s="23">
        <f>+data07!G59</f>
        <v>0.56664417711712189</v>
      </c>
      <c r="H59" s="84"/>
      <c r="I59" s="84"/>
      <c r="J59" s="84"/>
      <c r="K59" s="84"/>
      <c r="L59" s="84"/>
      <c r="M59" s="84"/>
      <c r="N59" s="23">
        <f>+data07!N59</f>
        <v>10.850078361764933</v>
      </c>
      <c r="O59" s="84"/>
      <c r="P59" s="84"/>
      <c r="Q59" s="84"/>
      <c r="R59" s="85"/>
      <c r="S59" s="85"/>
      <c r="T59" s="85"/>
      <c r="U59" s="33"/>
      <c r="V59" s="33"/>
      <c r="W59" s="33"/>
      <c r="X59" s="33"/>
      <c r="Y59" s="33"/>
      <c r="Z59" s="33"/>
      <c r="AA59" s="33"/>
      <c r="AB59" s="33"/>
      <c r="AC59" s="33"/>
      <c r="AD59" s="33"/>
      <c r="AE59" s="33"/>
      <c r="AF59" s="33"/>
    </row>
    <row r="60" spans="1:32">
      <c r="A60" s="13" t="s">
        <v>73</v>
      </c>
      <c r="B60" s="82"/>
      <c r="C60" s="82"/>
      <c r="D60" s="82"/>
      <c r="E60" s="82"/>
      <c r="F60" s="82"/>
      <c r="G60" s="86"/>
      <c r="H60" s="86"/>
      <c r="I60" s="86"/>
      <c r="J60" s="86"/>
      <c r="K60" s="86"/>
      <c r="L60" s="86"/>
      <c r="M60" s="86"/>
      <c r="N60" s="86"/>
      <c r="O60" s="86"/>
      <c r="P60" s="86"/>
      <c r="Q60" s="86"/>
      <c r="R60" s="33"/>
      <c r="S60" s="33"/>
      <c r="T60" s="33"/>
      <c r="U60" s="33"/>
      <c r="V60" s="33"/>
      <c r="W60" s="33"/>
      <c r="X60" s="33"/>
      <c r="Y60" s="33"/>
      <c r="Z60" s="33"/>
      <c r="AA60" s="33"/>
      <c r="AB60" s="33"/>
      <c r="AC60" s="33"/>
      <c r="AD60" s="33"/>
      <c r="AE60" s="33"/>
      <c r="AF60" s="33"/>
    </row>
    <row r="61" spans="1:32">
      <c r="A61" s="13" t="s">
        <v>74</v>
      </c>
      <c r="B61" s="82"/>
      <c r="C61" s="82"/>
      <c r="D61" s="82"/>
      <c r="E61" s="82"/>
      <c r="F61" s="82"/>
      <c r="G61" s="86"/>
      <c r="H61" s="86"/>
      <c r="I61" s="86"/>
      <c r="J61" s="86"/>
      <c r="K61" s="86"/>
      <c r="L61" s="86"/>
      <c r="M61" s="86"/>
      <c r="N61" s="86"/>
      <c r="O61" s="86"/>
      <c r="P61" s="86"/>
      <c r="Q61" s="86"/>
      <c r="R61" s="33"/>
      <c r="S61" s="33"/>
      <c r="T61" s="33"/>
      <c r="U61" s="33"/>
      <c r="V61" s="33"/>
      <c r="W61" s="33"/>
      <c r="X61" s="33"/>
      <c r="Y61" s="33"/>
      <c r="Z61" s="33"/>
      <c r="AA61" s="33"/>
      <c r="AB61" s="33"/>
      <c r="AC61" s="33"/>
      <c r="AD61" s="33"/>
      <c r="AE61" s="33"/>
      <c r="AF61" s="33"/>
    </row>
    <row r="62" spans="1:32" ht="18.75" customHeight="1">
      <c r="A62" s="53" t="s">
        <v>75</v>
      </c>
      <c r="B62" s="62"/>
      <c r="C62" s="62"/>
      <c r="D62" s="62"/>
      <c r="E62" s="62"/>
      <c r="F62" s="62"/>
      <c r="G62" s="62"/>
      <c r="H62" s="62"/>
      <c r="I62" s="62"/>
      <c r="J62" s="62"/>
      <c r="K62" s="62"/>
      <c r="L62" s="62"/>
      <c r="M62" s="62"/>
      <c r="N62" s="62"/>
      <c r="O62" s="62"/>
      <c r="P62" s="62"/>
      <c r="Q62" s="62"/>
      <c r="R62" s="33"/>
      <c r="S62" s="33"/>
      <c r="T62" s="33"/>
      <c r="U62" s="33"/>
      <c r="V62" s="33"/>
      <c r="W62" s="33"/>
      <c r="X62" s="33"/>
      <c r="Y62" s="33"/>
      <c r="Z62" s="33"/>
      <c r="AA62" s="33"/>
      <c r="AB62" s="33"/>
      <c r="AC62" s="33"/>
      <c r="AD62" s="33"/>
      <c r="AE62" s="33"/>
      <c r="AF62" s="33"/>
    </row>
    <row r="63" spans="1:32" ht="30" customHeight="1">
      <c r="A63" s="53" t="s">
        <v>76</v>
      </c>
      <c r="B63" s="54"/>
      <c r="C63" s="54"/>
      <c r="D63" s="54"/>
      <c r="E63" s="54"/>
      <c r="F63" s="54"/>
      <c r="G63" s="54"/>
      <c r="H63" s="54"/>
      <c r="I63" s="54"/>
      <c r="J63" s="54"/>
      <c r="K63" s="54"/>
      <c r="L63" s="54"/>
      <c r="M63" s="54"/>
      <c r="N63" s="54"/>
      <c r="O63" s="54"/>
      <c r="P63" s="54"/>
      <c r="Q63" s="54"/>
      <c r="R63" s="33"/>
      <c r="S63" s="33"/>
      <c r="T63" s="33"/>
      <c r="U63" s="33"/>
      <c r="V63" s="33"/>
      <c r="W63" s="33"/>
      <c r="X63" s="33"/>
      <c r="Y63" s="33"/>
      <c r="Z63" s="33"/>
      <c r="AA63" s="33"/>
      <c r="AB63" s="33"/>
      <c r="AC63" s="33"/>
      <c r="AD63" s="33"/>
      <c r="AE63" s="33"/>
      <c r="AF63" s="33"/>
    </row>
    <row r="64" spans="1:32" ht="17.25">
      <c r="A64" s="7" t="s">
        <v>77</v>
      </c>
      <c r="B64" s="82"/>
      <c r="C64" s="82"/>
      <c r="D64" s="82"/>
      <c r="E64" s="82"/>
      <c r="F64" s="82"/>
      <c r="G64" s="86"/>
      <c r="H64" s="86"/>
      <c r="I64" s="86"/>
      <c r="J64" s="86"/>
      <c r="K64" s="86"/>
      <c r="L64" s="86"/>
      <c r="M64" s="86"/>
      <c r="N64" s="86"/>
      <c r="O64" s="86"/>
      <c r="P64" s="86"/>
      <c r="Q64" s="86"/>
      <c r="R64" s="33"/>
      <c r="S64" s="33"/>
      <c r="T64" s="33"/>
      <c r="U64" s="33"/>
      <c r="V64" s="33"/>
      <c r="W64" s="33"/>
      <c r="X64" s="33"/>
      <c r="Y64" s="33"/>
      <c r="Z64" s="33"/>
      <c r="AA64" s="33"/>
      <c r="AB64" s="33"/>
      <c r="AC64" s="33"/>
      <c r="AD64" s="33"/>
      <c r="AE64" s="33"/>
      <c r="AF64" s="33"/>
    </row>
    <row r="65" spans="1:17" ht="86.25" customHeight="1">
      <c r="A65" s="56" t="s">
        <v>78</v>
      </c>
      <c r="B65" s="56"/>
      <c r="C65" s="56"/>
      <c r="D65" s="56"/>
      <c r="E65" s="56"/>
      <c r="F65" s="56"/>
      <c r="G65" s="56"/>
      <c r="H65" s="56"/>
      <c r="I65" s="56"/>
      <c r="J65" s="56"/>
      <c r="K65" s="56"/>
      <c r="L65" s="56"/>
      <c r="M65" s="56"/>
      <c r="N65" s="56"/>
      <c r="O65" s="56"/>
      <c r="P65" s="56"/>
      <c r="Q65" s="56"/>
    </row>
    <row r="66" spans="1:17" ht="30" customHeight="1">
      <c r="A66" s="57" t="s">
        <v>81</v>
      </c>
      <c r="B66" s="58"/>
      <c r="C66" s="58"/>
      <c r="D66" s="58"/>
      <c r="E66" s="58"/>
      <c r="F66" s="58"/>
      <c r="G66" s="58"/>
      <c r="H66" s="58"/>
      <c r="I66" s="58"/>
      <c r="J66" s="58"/>
      <c r="K66" s="58"/>
      <c r="L66" s="58"/>
      <c r="M66" s="58"/>
      <c r="N66" s="58"/>
      <c r="O66" s="58"/>
      <c r="P66" s="58"/>
      <c r="Q66" s="58"/>
    </row>
  </sheetData>
  <mergeCells count="10">
    <mergeCell ref="A62:Q62"/>
    <mergeCell ref="A63:Q63"/>
    <mergeCell ref="A65:Q65"/>
    <mergeCell ref="A66:Q66"/>
    <mergeCell ref="A1:Q1"/>
    <mergeCell ref="A2:A3"/>
    <mergeCell ref="B2:G2"/>
    <mergeCell ref="I2:N2"/>
    <mergeCell ref="P2:T2"/>
    <mergeCell ref="A56:F56"/>
  </mergeCells>
  <pageMargins left="0.7" right="0.7" top="0.75" bottom="0.75" header="0.3" footer="0.3"/>
  <pageSetup scale="56"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F66"/>
  <sheetViews>
    <sheetView workbookViewId="0" xr3:uid="{842E5F09-E766-5B8D-85AF-A39847EA96FD}">
      <selection activeCell="A66" sqref="A66:Q66"/>
    </sheetView>
  </sheetViews>
  <sheetFormatPr defaultRowHeight="15"/>
  <cols>
    <col min="1" max="1" width="23.42578125" style="1" customWidth="1"/>
    <col min="2" max="2" width="11.7109375" style="1" customWidth="1"/>
    <col min="3" max="5" width="10.28515625" style="1" customWidth="1"/>
    <col min="6" max="6" width="11.7109375" style="1" customWidth="1"/>
    <col min="7" max="7" width="12.28515625" style="2" customWidth="1"/>
    <col min="8" max="8" width="1.7109375" style="2" customWidth="1"/>
    <col min="9" max="9" width="11.7109375" style="2" customWidth="1"/>
    <col min="10" max="12" width="11.140625" style="2" customWidth="1"/>
    <col min="13" max="14" width="11.7109375" style="2" customWidth="1"/>
    <col min="15" max="15" width="1.7109375" style="2" customWidth="1"/>
    <col min="16" max="17" width="11.7109375" style="2" customWidth="1"/>
    <col min="18" max="18" width="10.28515625" style="1" customWidth="1"/>
    <col min="19" max="19" width="10" style="1" customWidth="1"/>
    <col min="20" max="20" width="10.5703125" style="1" customWidth="1"/>
    <col min="21" max="16384" width="9.140625" style="1"/>
  </cols>
  <sheetData>
    <row r="1" spans="1:20" ht="22.5" customHeight="1">
      <c r="A1" s="60" t="s">
        <v>82</v>
      </c>
      <c r="B1" s="60"/>
      <c r="C1" s="60"/>
      <c r="D1" s="60"/>
      <c r="E1" s="60"/>
      <c r="F1" s="60"/>
      <c r="G1" s="60"/>
      <c r="H1" s="60"/>
      <c r="I1" s="60"/>
      <c r="J1" s="60"/>
      <c r="K1" s="60"/>
      <c r="L1" s="60"/>
      <c r="M1" s="60"/>
      <c r="N1" s="60"/>
      <c r="O1" s="60"/>
      <c r="P1" s="61"/>
      <c r="Q1" s="61"/>
      <c r="R1" s="33"/>
      <c r="S1" s="33"/>
      <c r="T1" s="33"/>
    </row>
    <row r="2" spans="1:20" ht="12.95" customHeight="1" thickBot="1">
      <c r="A2" s="55" t="s">
        <v>1</v>
      </c>
      <c r="B2" s="59" t="s">
        <v>2</v>
      </c>
      <c r="C2" s="59"/>
      <c r="D2" s="59"/>
      <c r="E2" s="59"/>
      <c r="F2" s="59"/>
      <c r="G2" s="59"/>
      <c r="H2" s="74"/>
      <c r="I2" s="59" t="s">
        <v>3</v>
      </c>
      <c r="J2" s="59"/>
      <c r="K2" s="59"/>
      <c r="L2" s="59"/>
      <c r="M2" s="59"/>
      <c r="N2" s="59"/>
      <c r="O2" s="74"/>
      <c r="P2" s="59" t="s">
        <v>4</v>
      </c>
      <c r="Q2" s="59"/>
      <c r="R2" s="59"/>
      <c r="S2" s="59"/>
      <c r="T2" s="59"/>
    </row>
    <row r="3" spans="1:20" ht="90" customHeight="1" thickBot="1">
      <c r="A3" s="75"/>
      <c r="B3" s="24" t="s">
        <v>5</v>
      </c>
      <c r="C3" s="24" t="s">
        <v>6</v>
      </c>
      <c r="D3" s="24" t="s">
        <v>7</v>
      </c>
      <c r="E3" s="24" t="s">
        <v>8</v>
      </c>
      <c r="F3" s="24" t="s">
        <v>9</v>
      </c>
      <c r="G3" s="24" t="s">
        <v>10</v>
      </c>
      <c r="H3" s="76"/>
      <c r="I3" s="24" t="s">
        <v>5</v>
      </c>
      <c r="J3" s="24" t="s">
        <v>6</v>
      </c>
      <c r="K3" s="24" t="s">
        <v>7</v>
      </c>
      <c r="L3" s="24" t="s">
        <v>8</v>
      </c>
      <c r="M3" s="24" t="s">
        <v>9</v>
      </c>
      <c r="N3" s="24" t="s">
        <v>10</v>
      </c>
      <c r="O3" s="76"/>
      <c r="P3" s="28" t="s">
        <v>5</v>
      </c>
      <c r="Q3" s="20" t="s">
        <v>11</v>
      </c>
      <c r="R3" s="20" t="s">
        <v>12</v>
      </c>
      <c r="S3" s="20" t="s">
        <v>13</v>
      </c>
      <c r="T3" s="20" t="s">
        <v>14</v>
      </c>
    </row>
    <row r="4" spans="1:20" ht="17.25">
      <c r="A4" s="3" t="s">
        <v>15</v>
      </c>
      <c r="B4" s="4">
        <f>rawdata00!B2</f>
        <v>6189.8039495658231</v>
      </c>
      <c r="C4" s="4">
        <f>rawdata00!C2</f>
        <v>6870.499724162818</v>
      </c>
      <c r="D4" s="4">
        <f>rawdata00!D2</f>
        <v>6025.5573542226812</v>
      </c>
      <c r="E4" s="4">
        <f>rawdata00!E2</f>
        <v>5646.7530582743984</v>
      </c>
      <c r="F4" s="4">
        <f>rawdata00!F2</f>
        <v>6214.5683662496194</v>
      </c>
      <c r="G4" s="15">
        <f t="shared" ref="G4:G55" si="0">(F4-C4)/C4*100</f>
        <v>-9.5470691252101734</v>
      </c>
      <c r="H4" s="5"/>
      <c r="I4" s="4">
        <f>rawdata00!G2</f>
        <v>6726.5759965942707</v>
      </c>
      <c r="J4" s="4">
        <f>rawdata00!H2</f>
        <v>7116.2150705800341</v>
      </c>
      <c r="K4" s="4">
        <f>rawdata00!I2</f>
        <v>6430.578943396773</v>
      </c>
      <c r="L4" s="4">
        <f>rawdata00!J2</f>
        <v>6234.5304363971673</v>
      </c>
      <c r="M4" s="4">
        <f>rawdata00!K2</f>
        <v>7124.2956643130547</v>
      </c>
      <c r="N4" s="15">
        <f t="shared" ref="N4:N12" si="1">(M4-J4)/J4*100</f>
        <v>0.11355184817878107</v>
      </c>
      <c r="O4" s="6"/>
      <c r="P4" s="29">
        <f>rawdata00!L2</f>
        <v>46195103</v>
      </c>
      <c r="Q4" s="29">
        <f>rawdata00!M2</f>
        <v>11550292</v>
      </c>
      <c r="R4" s="29">
        <f>rawdata00!N2</f>
        <v>11608596</v>
      </c>
      <c r="S4" s="29">
        <f>rawdata00!O2</f>
        <v>11493246</v>
      </c>
      <c r="T4" s="29">
        <f>rawdata00!P2</f>
        <v>11542969</v>
      </c>
    </row>
    <row r="5" spans="1:20">
      <c r="A5" s="77" t="s">
        <v>16</v>
      </c>
      <c r="B5" s="10">
        <f>rawdata00!B3</f>
        <v>5105.0105178968588</v>
      </c>
      <c r="C5" s="10">
        <f>rawdata00!C3</f>
        <v>5281.3158662732258</v>
      </c>
      <c r="D5" s="10">
        <f>rawdata00!D3</f>
        <v>5165.2105710364058</v>
      </c>
      <c r="E5" s="10">
        <f>rawdata00!E3</f>
        <v>4857.1860534157258</v>
      </c>
      <c r="F5" s="10">
        <f>rawdata00!F3</f>
        <v>5112.8186574640986</v>
      </c>
      <c r="G5" s="16">
        <f t="shared" si="0"/>
        <v>-3.1904399031529174</v>
      </c>
      <c r="H5" s="78"/>
      <c r="I5" s="10">
        <f>rawdata00!G3</f>
        <v>5683.9823934789038</v>
      </c>
      <c r="J5" s="10">
        <f>rawdata00!H3</f>
        <v>5698.0122572067839</v>
      </c>
      <c r="K5" s="10">
        <f>rawdata00!I3</f>
        <v>5633.40704590514</v>
      </c>
      <c r="L5" s="10">
        <f>rawdata00!J3</f>
        <v>5513.678296150505</v>
      </c>
      <c r="M5" s="10">
        <f>rawdata00!K3</f>
        <v>5893.6379828565068</v>
      </c>
      <c r="N5" s="16">
        <f t="shared" si="1"/>
        <v>3.4332275330278135</v>
      </c>
      <c r="O5" s="8"/>
      <c r="P5" s="10">
        <f>rawdata00!L3</f>
        <v>730184</v>
      </c>
      <c r="Q5" s="10">
        <f>rawdata00!M3</f>
        <v>185034</v>
      </c>
      <c r="R5" s="10">
        <f>rawdata00!N3</f>
        <v>183596</v>
      </c>
      <c r="S5" s="10">
        <f>rawdata00!O3</f>
        <v>181894</v>
      </c>
      <c r="T5" s="10">
        <f>rawdata00!P3</f>
        <v>179660</v>
      </c>
    </row>
    <row r="6" spans="1:20">
      <c r="A6" s="77" t="s">
        <v>17</v>
      </c>
      <c r="B6" s="10">
        <f>rawdata00!B4</f>
        <v>8067.7523301862648</v>
      </c>
      <c r="C6" s="10">
        <f>rawdata00!C4</f>
        <v>8273.496081637255</v>
      </c>
      <c r="D6" s="10">
        <f>rawdata00!D4</f>
        <v>6728.8890688914989</v>
      </c>
      <c r="E6" s="10">
        <f>rawdata00!E4</f>
        <v>7701.4634146341459</v>
      </c>
      <c r="F6" s="10">
        <f>rawdata00!F4</f>
        <v>10202.580138174912</v>
      </c>
      <c r="G6" s="16">
        <f t="shared" si="0"/>
        <v>23.316431620958806</v>
      </c>
      <c r="H6" s="78"/>
      <c r="I6" s="10">
        <f>rawdata00!G4</f>
        <v>8845.9441959916276</v>
      </c>
      <c r="J6" s="10">
        <f>rawdata00!H4</f>
        <v>8863.759373061961</v>
      </c>
      <c r="K6" s="10">
        <f>rawdata00!I4</f>
        <v>7239.8444777449276</v>
      </c>
      <c r="L6" s="10">
        <f>rawdata00!J4</f>
        <v>8425.8823529411766</v>
      </c>
      <c r="M6" s="10">
        <f>rawdata00!K4</f>
        <v>11661.831636161225</v>
      </c>
      <c r="N6" s="16">
        <f t="shared" si="1"/>
        <v>31.567556669046599</v>
      </c>
      <c r="O6" s="8"/>
      <c r="P6" s="10">
        <f>rawdata00!L4</f>
        <v>132822</v>
      </c>
      <c r="Q6" s="10">
        <f>rawdata00!M4</f>
        <v>35474</v>
      </c>
      <c r="R6" s="10">
        <f>rawdata00!N4</f>
        <v>49382</v>
      </c>
      <c r="S6" s="10">
        <f>rawdata00!O4</f>
        <v>17425</v>
      </c>
      <c r="T6" s="10">
        <f>rawdata00!P4</f>
        <v>30541</v>
      </c>
    </row>
    <row r="7" spans="1:20">
      <c r="A7" s="77" t="s">
        <v>18</v>
      </c>
      <c r="B7" s="10">
        <f>rawdata00!B5</f>
        <v>4724.2487376405625</v>
      </c>
      <c r="C7" s="10">
        <f>rawdata00!C5</f>
        <v>4787.5114784205689</v>
      </c>
      <c r="D7" s="10">
        <f>rawdata00!D5</f>
        <v>4830.4714894129329</v>
      </c>
      <c r="E7" s="10">
        <f>rawdata00!E5</f>
        <v>4820.820825560364</v>
      </c>
      <c r="F7" s="10">
        <f>rawdata00!F5</f>
        <v>4431.9230748661676</v>
      </c>
      <c r="G7" s="16">
        <f t="shared" si="0"/>
        <v>-7.4274162089677587</v>
      </c>
      <c r="H7" s="78"/>
      <c r="I7" s="10">
        <f>rawdata00!G5</f>
        <v>5250.8235481312604</v>
      </c>
      <c r="J7" s="10">
        <f>rawdata00!H5</f>
        <v>4977.2316466096372</v>
      </c>
      <c r="K7" s="10">
        <f>rawdata00!I5</f>
        <v>5194.4799771253138</v>
      </c>
      <c r="L7" s="10">
        <f>rawdata00!J5</f>
        <v>5349.3196087158267</v>
      </c>
      <c r="M7" s="10">
        <f>rawdata00!K5</f>
        <v>5502.3825185708101</v>
      </c>
      <c r="N7" s="16">
        <f t="shared" si="1"/>
        <v>10.551063507741141</v>
      </c>
      <c r="O7" s="8"/>
      <c r="P7" s="10">
        <f>rawdata00!L5</f>
        <v>804446</v>
      </c>
      <c r="Q7" s="10">
        <f>rawdata00!M5</f>
        <v>206910</v>
      </c>
      <c r="R7" s="10">
        <f>rawdata00!N5</f>
        <v>199347</v>
      </c>
      <c r="S7" s="10">
        <f>rawdata00!O5</f>
        <v>211202</v>
      </c>
      <c r="T7" s="10">
        <f>rawdata00!P5</f>
        <v>186987</v>
      </c>
    </row>
    <row r="8" spans="1:20">
      <c r="A8" s="77" t="s">
        <v>19</v>
      </c>
      <c r="B8" s="10">
        <f>rawdata00!B6</f>
        <v>4855.4745302839037</v>
      </c>
      <c r="C8" s="10">
        <f>rawdata00!C6</f>
        <v>4853.7414092655836</v>
      </c>
      <c r="D8" s="10">
        <f>rawdata00!D6</f>
        <v>4987.2784553594456</v>
      </c>
      <c r="E8" s="10">
        <f>rawdata00!E6</f>
        <v>4781.7582798682161</v>
      </c>
      <c r="F8" s="10">
        <f>rawdata00!F6</f>
        <v>4804.543058156235</v>
      </c>
      <c r="G8" s="16">
        <f t="shared" si="0"/>
        <v>-1.0136170628173766</v>
      </c>
      <c r="H8" s="78"/>
      <c r="I8" s="10">
        <f>rawdata00!G6</f>
        <v>5377.3103110142847</v>
      </c>
      <c r="J8" s="10">
        <f>rawdata00!H6</f>
        <v>5206.1177155279393</v>
      </c>
      <c r="K8" s="10">
        <f>rawdata00!I6</f>
        <v>5457.5610744684773</v>
      </c>
      <c r="L8" s="10">
        <f>rawdata00!J6</f>
        <v>5333.145482920062</v>
      </c>
      <c r="M8" s="10">
        <f>rawdata00!K6</f>
        <v>5526.2421146399547</v>
      </c>
      <c r="N8" s="16">
        <f t="shared" si="1"/>
        <v>6.1490042408607435</v>
      </c>
      <c r="O8" s="8"/>
      <c r="P8" s="10">
        <f>rawdata00!L6</f>
        <v>450751</v>
      </c>
      <c r="Q8" s="10">
        <f>rawdata00!M6</f>
        <v>116841</v>
      </c>
      <c r="R8" s="10">
        <f>rawdata00!N6</f>
        <v>108556</v>
      </c>
      <c r="S8" s="10">
        <f>rawdata00!O6</f>
        <v>115340</v>
      </c>
      <c r="T8" s="10">
        <f>rawdata00!P6</f>
        <v>110014</v>
      </c>
    </row>
    <row r="9" spans="1:20">
      <c r="A9" s="77" t="s">
        <v>20</v>
      </c>
      <c r="B9" s="10">
        <f>rawdata00!B7</f>
        <v>5204.9465360639078</v>
      </c>
      <c r="C9" s="10">
        <f>rawdata00!C7</f>
        <v>5182.4967964214593</v>
      </c>
      <c r="D9" s="10">
        <f>rawdata00!D7</f>
        <v>5139.558922554379</v>
      </c>
      <c r="E9" s="10">
        <f>rawdata00!E7</f>
        <v>5328.8798055138259</v>
      </c>
      <c r="F9" s="10">
        <f>rawdata00!F7</f>
        <v>5034.3765326140265</v>
      </c>
      <c r="G9" s="16">
        <f t="shared" si="0"/>
        <v>-2.8580869342690307</v>
      </c>
      <c r="H9" s="78"/>
      <c r="I9" s="10">
        <f>rawdata00!G7</f>
        <v>5964.5384248675045</v>
      </c>
      <c r="J9" s="10">
        <f>rawdata00!H7</f>
        <v>5759.0205671432868</v>
      </c>
      <c r="K9" s="10">
        <f>rawdata00!I7</f>
        <v>5783.3071767184083</v>
      </c>
      <c r="L9" s="10">
        <f>rawdata00!J7</f>
        <v>6165.6314690061163</v>
      </c>
      <c r="M9" s="10">
        <f>rawdata00!K7</f>
        <v>6149.3583455942453</v>
      </c>
      <c r="N9" s="16">
        <f t="shared" si="1"/>
        <v>6.7778500510648847</v>
      </c>
      <c r="O9" s="8"/>
      <c r="P9" s="10">
        <f>rawdata00!L7</f>
        <v>5871341</v>
      </c>
      <c r="Q9" s="10">
        <f>rawdata00!M7</f>
        <v>1478815</v>
      </c>
      <c r="R9" s="10">
        <f>rawdata00!N7</f>
        <v>1482098</v>
      </c>
      <c r="S9" s="10">
        <f>rawdata00!O7</f>
        <v>2127452</v>
      </c>
      <c r="T9" s="10">
        <f>rawdata00!P7</f>
        <v>782976</v>
      </c>
    </row>
    <row r="10" spans="1:20">
      <c r="A10" s="77" t="s">
        <v>21</v>
      </c>
      <c r="B10" s="10">
        <f>rawdata00!B8</f>
        <v>5772.486337442142</v>
      </c>
      <c r="C10" s="10">
        <f>rawdata00!C8</f>
        <v>6211.4202369106197</v>
      </c>
      <c r="D10" s="10">
        <f>rawdata00!D8</f>
        <v>5503.762189637202</v>
      </c>
      <c r="E10" s="10">
        <f>rawdata00!E8</f>
        <v>5576.9477646895548</v>
      </c>
      <c r="F10" s="10">
        <f>rawdata00!F8</f>
        <v>5626.5517541568734</v>
      </c>
      <c r="G10" s="16">
        <f t="shared" si="0"/>
        <v>-9.4160185665467537</v>
      </c>
      <c r="H10" s="78"/>
      <c r="I10" s="10">
        <f>rawdata00!G8</f>
        <v>6105.8456609417417</v>
      </c>
      <c r="J10" s="10">
        <f>rawdata00!H8</f>
        <v>6391.7703775393829</v>
      </c>
      <c r="K10" s="10">
        <f>rawdata00!I8</f>
        <v>5764.8952726338184</v>
      </c>
      <c r="L10" s="10">
        <f>rawdata00!J8</f>
        <v>5916.3876504230057</v>
      </c>
      <c r="M10" s="10">
        <f>rawdata00!K8</f>
        <v>6207.9626244160063</v>
      </c>
      <c r="N10" s="16">
        <f t="shared" si="1"/>
        <v>-2.8756939355843452</v>
      </c>
      <c r="O10" s="8"/>
      <c r="P10" s="10">
        <f>rawdata00!L8</f>
        <v>705395</v>
      </c>
      <c r="Q10" s="10">
        <f>rawdata00!M8</f>
        <v>220083</v>
      </c>
      <c r="R10" s="10">
        <f>rawdata00!N8</f>
        <v>140078</v>
      </c>
      <c r="S10" s="10">
        <f>rawdata00!O8</f>
        <v>172929</v>
      </c>
      <c r="T10" s="10">
        <f>rawdata00!P8</f>
        <v>172305</v>
      </c>
    </row>
    <row r="11" spans="1:20">
      <c r="A11" s="77" t="s">
        <v>22</v>
      </c>
      <c r="B11" s="10">
        <f>rawdata00!B9</f>
        <v>8967.4637936658473</v>
      </c>
      <c r="C11" s="10">
        <f>rawdata00!C9</f>
        <v>8649.1884309665347</v>
      </c>
      <c r="D11" s="10">
        <f>rawdata00!D9</f>
        <v>8874.0462656169257</v>
      </c>
      <c r="E11" s="10">
        <f>rawdata00!E9</f>
        <v>9101.7650221001077</v>
      </c>
      <c r="F11" s="10">
        <f>rawdata00!F9</f>
        <v>9253.3128362797852</v>
      </c>
      <c r="G11" s="16">
        <f t="shared" si="0"/>
        <v>6.9847525017528191</v>
      </c>
      <c r="H11" s="78"/>
      <c r="I11" s="10">
        <f>rawdata00!G9</f>
        <v>9379.7380284823794</v>
      </c>
      <c r="J11" s="10">
        <f>rawdata00!H9</f>
        <v>8799.8723457944616</v>
      </c>
      <c r="K11" s="10">
        <f>rawdata00!I9</f>
        <v>9056.8668875581352</v>
      </c>
      <c r="L11" s="10">
        <f>rawdata00!J9</f>
        <v>9426.8605901326009</v>
      </c>
      <c r="M11" s="10">
        <f>rawdata00!K9</f>
        <v>10258.332052267486</v>
      </c>
      <c r="N11" s="16">
        <f t="shared" si="1"/>
        <v>16.573646175333842</v>
      </c>
      <c r="O11" s="8"/>
      <c r="P11" s="10">
        <f>rawdata00!L9</f>
        <v>530363</v>
      </c>
      <c r="Q11" s="10">
        <f>rawdata00!M9</f>
        <v>134739</v>
      </c>
      <c r="R11" s="10">
        <f>rawdata00!N9</f>
        <v>131588</v>
      </c>
      <c r="S11" s="10">
        <f>rawdata00!O9</f>
        <v>133936</v>
      </c>
      <c r="T11" s="10">
        <f>rawdata00!P9</f>
        <v>130100</v>
      </c>
    </row>
    <row r="12" spans="1:20">
      <c r="A12" s="77" t="s">
        <v>23</v>
      </c>
      <c r="B12" s="10">
        <f>rawdata00!B10</f>
        <v>7449.3498243778495</v>
      </c>
      <c r="C12" s="10">
        <f>rawdata00!C10</f>
        <v>7941.7006032027921</v>
      </c>
      <c r="D12" s="10">
        <f>rawdata00!D10</f>
        <v>7601.6628251564043</v>
      </c>
      <c r="E12" s="10">
        <f>rawdata00!E10</f>
        <v>6880.5733745149282</v>
      </c>
      <c r="F12" s="10">
        <f>rawdata00!F10</f>
        <v>7231.2895044083898</v>
      </c>
      <c r="G12" s="16">
        <f t="shared" si="0"/>
        <v>-8.9453271319231309</v>
      </c>
      <c r="H12" s="78"/>
      <c r="I12" s="10">
        <f>rawdata00!G10</f>
        <v>7987.0992451984157</v>
      </c>
      <c r="J12" s="10">
        <f>rawdata00!H10</f>
        <v>8394.500750176061</v>
      </c>
      <c r="K12" s="10">
        <f>rawdata00!I10</f>
        <v>8122.1188673032602</v>
      </c>
      <c r="L12" s="10">
        <f>rawdata00!J10</f>
        <v>7439.5739288825534</v>
      </c>
      <c r="M12" s="10">
        <f>rawdata00!K10</f>
        <v>7876.0417086034058</v>
      </c>
      <c r="N12" s="16">
        <f t="shared" si="1"/>
        <v>-6.1761748197089785</v>
      </c>
      <c r="O12" s="8"/>
      <c r="P12" s="10">
        <f>rawdata00!L10</f>
        <v>107048</v>
      </c>
      <c r="Q12" s="10">
        <f>rawdata00!M10</f>
        <v>32659</v>
      </c>
      <c r="R12" s="10">
        <f>rawdata00!N10</f>
        <v>24296</v>
      </c>
      <c r="S12" s="10">
        <f>rawdata00!O10</f>
        <v>25254</v>
      </c>
      <c r="T12" s="10">
        <f>rawdata00!P10</f>
        <v>24839</v>
      </c>
    </row>
    <row r="13" spans="1:20" ht="17.25">
      <c r="A13" s="14" t="s">
        <v>24</v>
      </c>
      <c r="B13" s="10">
        <f>rawdata00!B11</f>
        <v>8278.1719001724086</v>
      </c>
      <c r="C13" s="9" t="s">
        <v>25</v>
      </c>
      <c r="D13" s="9" t="s">
        <v>25</v>
      </c>
      <c r="E13" s="9" t="s">
        <v>25</v>
      </c>
      <c r="F13" s="9" t="s">
        <v>25</v>
      </c>
      <c r="G13" s="9" t="s">
        <v>25</v>
      </c>
      <c r="H13" s="9"/>
      <c r="I13" s="10">
        <f>rawdata00!G11</f>
        <v>10874.367598428535</v>
      </c>
      <c r="J13" s="9" t="s">
        <v>25</v>
      </c>
      <c r="K13" s="9" t="s">
        <v>25</v>
      </c>
      <c r="L13" s="9" t="s">
        <v>25</v>
      </c>
      <c r="M13" s="9" t="s">
        <v>25</v>
      </c>
      <c r="N13" s="9" t="s">
        <v>25</v>
      </c>
      <c r="O13" s="9"/>
      <c r="P13" s="10">
        <f>rawdata00!L11</f>
        <v>70762</v>
      </c>
      <c r="Q13" s="9" t="s">
        <v>25</v>
      </c>
      <c r="R13" s="9" t="s">
        <v>25</v>
      </c>
      <c r="S13" s="9" t="s">
        <v>25</v>
      </c>
      <c r="T13" s="9" t="s">
        <v>25</v>
      </c>
    </row>
    <row r="14" spans="1:20">
      <c r="A14" s="77" t="s">
        <v>26</v>
      </c>
      <c r="B14" s="10">
        <f>rawdata00!B12</f>
        <v>5116.3207728525695</v>
      </c>
      <c r="C14" s="10">
        <f>rawdata00!C12</f>
        <v>5111.5796125922225</v>
      </c>
      <c r="D14" s="10">
        <f>rawdata00!D12</f>
        <v>5065.4582174218649</v>
      </c>
      <c r="E14" s="10">
        <f>rawdata00!E12</f>
        <v>4957.1545572901578</v>
      </c>
      <c r="F14" s="10">
        <f>rawdata00!F12</f>
        <v>5319.5221667914293</v>
      </c>
      <c r="G14" s="16">
        <f t="shared" si="0"/>
        <v>4.0680683851024568</v>
      </c>
      <c r="H14" s="78"/>
      <c r="I14" s="10">
        <f>rawdata00!G12</f>
        <v>5701.0799357750966</v>
      </c>
      <c r="J14" s="10">
        <f>rawdata00!H12</f>
        <v>5605.5259986478941</v>
      </c>
      <c r="K14" s="10">
        <f>rawdata00!I12</f>
        <v>5584.3158995884933</v>
      </c>
      <c r="L14" s="10">
        <f>rawdata00!J12</f>
        <v>5621.5592874610293</v>
      </c>
      <c r="M14" s="10">
        <f>rawdata00!K12</f>
        <v>6009.8484174305122</v>
      </c>
      <c r="N14" s="16">
        <f>(M14-J14)/J14*100</f>
        <v>7.2129255823654104</v>
      </c>
      <c r="O14" s="8"/>
      <c r="P14" s="10">
        <f>rawdata00!L12</f>
        <v>2377271</v>
      </c>
      <c r="Q14" s="10">
        <f>rawdata00!M12</f>
        <v>680420</v>
      </c>
      <c r="R14" s="10">
        <f>rawdata00!N12</f>
        <v>606066</v>
      </c>
      <c r="S14" s="10">
        <f>rawdata00!O12</f>
        <v>517698</v>
      </c>
      <c r="T14" s="10">
        <f>rawdata00!P12</f>
        <v>573087</v>
      </c>
    </row>
    <row r="15" spans="1:20">
      <c r="A15" s="77" t="s">
        <v>27</v>
      </c>
      <c r="B15" s="10">
        <f>rawdata00!B13</f>
        <v>5893.4650136583314</v>
      </c>
      <c r="C15" s="10">
        <f>rawdata00!C13</f>
        <v>6057.6221828956695</v>
      </c>
      <c r="D15" s="10">
        <f>rawdata00!D13</f>
        <v>5871.4673298666066</v>
      </c>
      <c r="E15" s="10">
        <f>rawdata00!E13</f>
        <v>5722.5278468250535</v>
      </c>
      <c r="F15" s="10">
        <f>rawdata00!F13</f>
        <v>5892.5428973277076</v>
      </c>
      <c r="G15" s="16">
        <f t="shared" si="0"/>
        <v>-2.725149911694404</v>
      </c>
      <c r="H15" s="78"/>
      <c r="I15" s="10">
        <f>rawdata00!G13</f>
        <v>6374.2256354971851</v>
      </c>
      <c r="J15" s="10">
        <f>rawdata00!H13</f>
        <v>6286.5579689818896</v>
      </c>
      <c r="K15" s="10">
        <f>rawdata00!I13</f>
        <v>6256.2073543307997</v>
      </c>
      <c r="L15" s="10">
        <f>rawdata00!J13</f>
        <v>6273.5301508678767</v>
      </c>
      <c r="M15" s="10">
        <f>rawdata00!K13</f>
        <v>6679.0182841068918</v>
      </c>
      <c r="N15" s="16">
        <f>(M15-J15)/J15*100</f>
        <v>6.2428489017585758</v>
      </c>
      <c r="O15" s="8"/>
      <c r="P15" s="10">
        <f>rawdata00!L13</f>
        <v>1422941</v>
      </c>
      <c r="Q15" s="10">
        <f>rawdata00!M13</f>
        <v>392158</v>
      </c>
      <c r="R15" s="10">
        <f>rawdata00!N13</f>
        <v>344994</v>
      </c>
      <c r="S15" s="10">
        <f>rawdata00!O13</f>
        <v>330289</v>
      </c>
      <c r="T15" s="10">
        <f>rawdata00!P13</f>
        <v>355500</v>
      </c>
    </row>
    <row r="16" spans="1:20" ht="17.25">
      <c r="A16" s="14" t="s">
        <v>28</v>
      </c>
      <c r="B16" s="10">
        <f>rawdata00!B14</f>
        <v>6017.948993866351</v>
      </c>
      <c r="C16" s="9" t="s">
        <v>25</v>
      </c>
      <c r="D16" s="9" t="s">
        <v>25</v>
      </c>
      <c r="E16" s="9" t="s">
        <v>25</v>
      </c>
      <c r="F16" s="9" t="s">
        <v>25</v>
      </c>
      <c r="G16" s="9" t="s">
        <v>25</v>
      </c>
      <c r="H16" s="9"/>
      <c r="I16" s="10">
        <f>rawdata00!G14</f>
        <v>6531.4591628107173</v>
      </c>
      <c r="J16" s="9" t="s">
        <v>25</v>
      </c>
      <c r="K16" s="9" t="s">
        <v>25</v>
      </c>
      <c r="L16" s="9" t="s">
        <v>25</v>
      </c>
      <c r="M16" s="9" t="s">
        <v>25</v>
      </c>
      <c r="N16" s="9" t="s">
        <v>25</v>
      </c>
      <c r="O16" s="9"/>
      <c r="P16" s="10">
        <f>rawdata00!L14</f>
        <v>185860</v>
      </c>
      <c r="Q16" s="9" t="s">
        <v>25</v>
      </c>
      <c r="R16" s="9" t="s">
        <v>25</v>
      </c>
      <c r="S16" s="9" t="s">
        <v>25</v>
      </c>
      <c r="T16" s="9" t="s">
        <v>25</v>
      </c>
    </row>
    <row r="17" spans="1:20">
      <c r="A17" s="77" t="s">
        <v>29</v>
      </c>
      <c r="B17" s="10">
        <f>rawdata00!B15</f>
        <v>4804.1522887467909</v>
      </c>
      <c r="C17" s="10">
        <f>rawdata00!C15</f>
        <v>4995.0074007941166</v>
      </c>
      <c r="D17" s="10">
        <f>rawdata00!D15</f>
        <v>4539.9854916577033</v>
      </c>
      <c r="E17" s="10">
        <f>rawdata00!E15</f>
        <v>4674.0798720413823</v>
      </c>
      <c r="F17" s="10">
        <f>rawdata00!F15</f>
        <v>4836.402266288952</v>
      </c>
      <c r="G17" s="16">
        <f t="shared" si="0"/>
        <v>-3.1752732634580139</v>
      </c>
      <c r="H17" s="78"/>
      <c r="I17" s="10">
        <f>rawdata00!G15</f>
        <v>5233.4415425123061</v>
      </c>
      <c r="J17" s="10">
        <f>rawdata00!H15</f>
        <v>5311.7613889998356</v>
      </c>
      <c r="K17" s="10">
        <f>rawdata00!I15</f>
        <v>4918.703254371263</v>
      </c>
      <c r="L17" s="10">
        <f>rawdata00!J15</f>
        <v>5121.7818918137109</v>
      </c>
      <c r="M17" s="10">
        <f>rawdata00!K15</f>
        <v>5438.945253310495</v>
      </c>
      <c r="N17" s="16">
        <f t="shared" ref="N17:N55" si="2">(M17-J17)/J17*100</f>
        <v>2.3943821078643581</v>
      </c>
      <c r="O17" s="8"/>
      <c r="P17" s="10">
        <f>rawdata00!L15</f>
        <v>244588</v>
      </c>
      <c r="Q17" s="10">
        <f>rawdata00!M15</f>
        <v>85126</v>
      </c>
      <c r="R17" s="10">
        <f>rawdata00!N15</f>
        <v>39977</v>
      </c>
      <c r="S17" s="10">
        <f>rawdata00!O15</f>
        <v>58769</v>
      </c>
      <c r="T17" s="10">
        <f>rawdata00!P15</f>
        <v>60716</v>
      </c>
    </row>
    <row r="18" spans="1:20">
      <c r="A18" s="77" t="s">
        <v>30</v>
      </c>
      <c r="B18" s="10">
        <f>rawdata00!B16</f>
        <v>6463.1724570697143</v>
      </c>
      <c r="C18" s="10">
        <f>rawdata00!C16</f>
        <v>7409.879010100808</v>
      </c>
      <c r="D18" s="10">
        <f>rawdata00!D16</f>
        <v>6623.4347922329398</v>
      </c>
      <c r="E18" s="10">
        <f>rawdata00!E16</f>
        <v>5912.4522153286962</v>
      </c>
      <c r="F18" s="10">
        <f>rawdata00!F16</f>
        <v>5863.6492373258525</v>
      </c>
      <c r="G18" s="16">
        <f t="shared" si="0"/>
        <v>-20.867139269982758</v>
      </c>
      <c r="H18" s="78"/>
      <c r="I18" s="10">
        <f>rawdata00!G16</f>
        <v>7020.1617838894581</v>
      </c>
      <c r="J18" s="10">
        <f>rawdata00!H16</f>
        <v>7601.3427780719549</v>
      </c>
      <c r="K18" s="10">
        <f>rawdata00!I16</f>
        <v>6913.8500072788765</v>
      </c>
      <c r="L18" s="10">
        <f>rawdata00!J16</f>
        <v>6781.1802408628364</v>
      </c>
      <c r="M18" s="10">
        <f>rawdata00!K16</f>
        <v>6799.4389523514101</v>
      </c>
      <c r="N18" s="16">
        <f t="shared" si="2"/>
        <v>-10.549502227867482</v>
      </c>
      <c r="O18" s="8"/>
      <c r="P18" s="10">
        <f>rawdata00!L16</f>
        <v>2001559</v>
      </c>
      <c r="Q18" s="10">
        <f>rawdata00!M16</f>
        <v>500455</v>
      </c>
      <c r="R18" s="10">
        <f>rawdata00!N16</f>
        <v>501451</v>
      </c>
      <c r="S18" s="10">
        <f>rawdata00!O16</f>
        <v>925506</v>
      </c>
      <c r="T18" s="10">
        <f>rawdata00!P16</f>
        <v>74147</v>
      </c>
    </row>
    <row r="19" spans="1:20">
      <c r="A19" s="77" t="s">
        <v>31</v>
      </c>
      <c r="B19" s="10">
        <f>rawdata00!B17</f>
        <v>6400.1087910017486</v>
      </c>
      <c r="C19" s="10">
        <f>rawdata00!C17</f>
        <v>6153.6040948215159</v>
      </c>
      <c r="D19" s="10">
        <f>rawdata00!D17</f>
        <v>6154.9048679951247</v>
      </c>
      <c r="E19" s="10">
        <f>rawdata00!E17</f>
        <v>6305.9958941746672</v>
      </c>
      <c r="F19" s="10">
        <f>rawdata00!F17</f>
        <v>7070.7240029019595</v>
      </c>
      <c r="G19" s="16">
        <f t="shared" si="0"/>
        <v>14.903784740591838</v>
      </c>
      <c r="H19" s="78"/>
      <c r="I19" s="10">
        <f>rawdata00!G17</f>
        <v>6804.7545922160743</v>
      </c>
      <c r="J19" s="10">
        <f>rawdata00!H17</f>
        <v>6361.4677939229568</v>
      </c>
      <c r="K19" s="10">
        <f>rawdata00!I17</f>
        <v>6431.1758176073781</v>
      </c>
      <c r="L19" s="10">
        <f>rawdata00!J17</f>
        <v>6743.9300157441421</v>
      </c>
      <c r="M19" s="10">
        <f>rawdata00!K17</f>
        <v>7805.8976473397952</v>
      </c>
      <c r="N19" s="16">
        <f t="shared" si="2"/>
        <v>22.705921026538668</v>
      </c>
      <c r="O19" s="8"/>
      <c r="P19" s="10">
        <f>rawdata00!L17</f>
        <v>987214</v>
      </c>
      <c r="Q19" s="10">
        <f>rawdata00!M17</f>
        <v>248509</v>
      </c>
      <c r="R19" s="10">
        <f>rawdata00!N17</f>
        <v>257642</v>
      </c>
      <c r="S19" s="10">
        <f>rawdata00!O17</f>
        <v>259144</v>
      </c>
      <c r="T19" s="10">
        <f>rawdata00!P17</f>
        <v>221919</v>
      </c>
    </row>
    <row r="20" spans="1:20">
      <c r="A20" s="77" t="s">
        <v>32</v>
      </c>
      <c r="B20" s="10">
        <f>rawdata00!B18</f>
        <v>5802.8537977757223</v>
      </c>
      <c r="C20" s="10">
        <f>rawdata00!C18</f>
        <v>5652.3040383859297</v>
      </c>
      <c r="D20" s="10">
        <f>rawdata00!D18</f>
        <v>5846.6552509571429</v>
      </c>
      <c r="E20" s="10">
        <f>rawdata00!E18</f>
        <v>5886.1139842103194</v>
      </c>
      <c r="F20" s="10">
        <f>rawdata00!F18</f>
        <v>5809.3900565970253</v>
      </c>
      <c r="G20" s="16">
        <f t="shared" si="0"/>
        <v>2.7791501862655101</v>
      </c>
      <c r="H20" s="78"/>
      <c r="I20" s="10">
        <f>rawdata00!G18</f>
        <v>6125.607807339431</v>
      </c>
      <c r="J20" s="10">
        <f>rawdata00!H18</f>
        <v>5840.454468863587</v>
      </c>
      <c r="K20" s="10">
        <f>rawdata00!I18</f>
        <v>6118.1687478797476</v>
      </c>
      <c r="L20" s="10">
        <f>rawdata00!J18</f>
        <v>6280.4566700271016</v>
      </c>
      <c r="M20" s="10">
        <f>rawdata00!K18</f>
        <v>6260.3147552020873</v>
      </c>
      <c r="N20" s="16">
        <f t="shared" si="2"/>
        <v>7.188829029946965</v>
      </c>
      <c r="O20" s="8"/>
      <c r="P20" s="10">
        <f>rawdata00!L18</f>
        <v>496251</v>
      </c>
      <c r="Q20" s="10">
        <f>rawdata00!M18</f>
        <v>124629</v>
      </c>
      <c r="R20" s="10">
        <f>rawdata00!N18</f>
        <v>123806</v>
      </c>
      <c r="S20" s="10">
        <f>rawdata00!O18</f>
        <v>152758</v>
      </c>
      <c r="T20" s="10">
        <f>rawdata00!P18</f>
        <v>95058</v>
      </c>
    </row>
    <row r="21" spans="1:20">
      <c r="A21" s="77" t="s">
        <v>33</v>
      </c>
      <c r="B21" s="10">
        <f>rawdata00!B19</f>
        <v>5803.9081591130371</v>
      </c>
      <c r="C21" s="10">
        <f>rawdata00!C19</f>
        <v>5770.6698853349426</v>
      </c>
      <c r="D21" s="10">
        <f>rawdata00!D19</f>
        <v>5859.4521434165272</v>
      </c>
      <c r="E21" s="10">
        <f>rawdata00!E19</f>
        <v>5746.3480186808902</v>
      </c>
      <c r="F21" s="10">
        <f>rawdata00!F19</f>
        <v>5841.9390869194303</v>
      </c>
      <c r="G21" s="16">
        <f t="shared" si="0"/>
        <v>1.2350247545021564</v>
      </c>
      <c r="H21" s="78"/>
      <c r="I21" s="10">
        <f>rawdata00!G19</f>
        <v>6248.0351615013096</v>
      </c>
      <c r="J21" s="10">
        <f>rawdata00!H19</f>
        <v>5970.9724854862425</v>
      </c>
      <c r="K21" s="10">
        <f>rawdata00!I19</f>
        <v>6213.4648779325134</v>
      </c>
      <c r="L21" s="10">
        <f>rawdata00!J19</f>
        <v>6333.7259748985907</v>
      </c>
      <c r="M21" s="10">
        <f>rawdata00!K19</f>
        <v>6479.5739778194065</v>
      </c>
      <c r="N21" s="16">
        <f t="shared" si="2"/>
        <v>8.5179004520525172</v>
      </c>
      <c r="O21" s="8"/>
      <c r="P21" s="10">
        <f>rawdata00!L19</f>
        <v>469377</v>
      </c>
      <c r="Q21" s="10">
        <f>rawdata00!M19</f>
        <v>117647</v>
      </c>
      <c r="R21" s="10">
        <f>rawdata00!N19</f>
        <v>117476</v>
      </c>
      <c r="S21" s="10">
        <f>rawdata00!O19</f>
        <v>120551</v>
      </c>
      <c r="T21" s="10">
        <f>rawdata00!P19</f>
        <v>113703</v>
      </c>
    </row>
    <row r="22" spans="1:20">
      <c r="A22" s="77" t="s">
        <v>34</v>
      </c>
      <c r="B22" s="10">
        <f>rawdata00!B20</f>
        <v>5279.225389695066</v>
      </c>
      <c r="C22" s="10">
        <f>rawdata00!C20</f>
        <v>5262.8778549687495</v>
      </c>
      <c r="D22" s="10">
        <f>rawdata00!D20</f>
        <v>5584.7599151465911</v>
      </c>
      <c r="E22" s="10">
        <f>rawdata00!E20</f>
        <v>5076.8050416135184</v>
      </c>
      <c r="F22" s="10">
        <f>rawdata00!F20</f>
        <v>5201.4198858620648</v>
      </c>
      <c r="G22" s="16">
        <f t="shared" si="0"/>
        <v>-1.1677635468712511</v>
      </c>
      <c r="H22" s="78"/>
      <c r="I22" s="10">
        <f>rawdata00!G20</f>
        <v>5938.0757254430619</v>
      </c>
      <c r="J22" s="10">
        <f>rawdata00!H20</f>
        <v>5663.7933037477633</v>
      </c>
      <c r="K22" s="10">
        <f>rawdata00!I20</f>
        <v>6214.4869786125564</v>
      </c>
      <c r="L22" s="10">
        <f>rawdata00!J20</f>
        <v>5786.3628900872682</v>
      </c>
      <c r="M22" s="10">
        <f>rawdata00!K20</f>
        <v>6114.4798517947511</v>
      </c>
      <c r="N22" s="16">
        <f t="shared" si="2"/>
        <v>7.9573268987193799</v>
      </c>
      <c r="O22" s="8"/>
      <c r="P22" s="10">
        <f>rawdata00!L20</f>
        <v>646467</v>
      </c>
      <c r="Q22" s="10">
        <f>rawdata00!M20</f>
        <v>172156</v>
      </c>
      <c r="R22" s="10">
        <f>rawdata00!N20</f>
        <v>155091</v>
      </c>
      <c r="S22" s="10">
        <f>rawdata00!O20</f>
        <v>158362</v>
      </c>
      <c r="T22" s="10">
        <f>rawdata00!P20</f>
        <v>160858</v>
      </c>
    </row>
    <row r="23" spans="1:20">
      <c r="A23" s="77" t="s">
        <v>35</v>
      </c>
      <c r="B23" s="10">
        <f>rawdata00!B21</f>
        <v>4962.5030802325655</v>
      </c>
      <c r="C23" s="10">
        <f>rawdata00!C21</f>
        <v>5126.2277987082889</v>
      </c>
      <c r="D23" s="10">
        <f>rawdata00!D21</f>
        <v>5289.6984688379225</v>
      </c>
      <c r="E23" s="10">
        <f>rawdata00!E21</f>
        <v>4841.1205419081043</v>
      </c>
      <c r="F23" s="10">
        <f>rawdata00!F21</f>
        <v>4624.4751486379055</v>
      </c>
      <c r="G23" s="16">
        <f t="shared" si="0"/>
        <v>-9.7879507070835885</v>
      </c>
      <c r="H23" s="78"/>
      <c r="I23" s="10">
        <f>rawdata00!G21</f>
        <v>5695.3520123076105</v>
      </c>
      <c r="J23" s="10">
        <f>rawdata00!H21</f>
        <v>5701.4304695909577</v>
      </c>
      <c r="K23" s="10">
        <f>rawdata00!I21</f>
        <v>6012.7367804369997</v>
      </c>
      <c r="L23" s="10">
        <f>rawdata00!J21</f>
        <v>5594.1810168938218</v>
      </c>
      <c r="M23" s="10">
        <f>rawdata00!K21</f>
        <v>5552.6306949871796</v>
      </c>
      <c r="N23" s="16">
        <f t="shared" si="2"/>
        <v>-2.6098673902525658</v>
      </c>
      <c r="O23" s="8"/>
      <c r="P23" s="10">
        <f>rawdata00!L21</f>
        <v>750755</v>
      </c>
      <c r="Q23" s="10">
        <f>rawdata00!M21</f>
        <v>237824</v>
      </c>
      <c r="R23" s="10">
        <f>rawdata00!N21</f>
        <v>138261</v>
      </c>
      <c r="S23" s="10">
        <f>rawdata00!O21</f>
        <v>196048</v>
      </c>
      <c r="T23" s="10">
        <f>rawdata00!P21</f>
        <v>178622</v>
      </c>
    </row>
    <row r="24" spans="1:20">
      <c r="A24" s="77" t="s">
        <v>36</v>
      </c>
      <c r="B24" s="10">
        <f>rawdata00!B22</f>
        <v>7047.2747843846037</v>
      </c>
      <c r="C24" s="10">
        <f>rawdata00!C22</f>
        <v>7207.0933915502028</v>
      </c>
      <c r="D24" s="10">
        <f>rawdata00!D22</f>
        <v>6725.6801319043698</v>
      </c>
      <c r="E24" s="10">
        <f>rawdata00!E22</f>
        <v>7220.1362920217916</v>
      </c>
      <c r="F24" s="10">
        <f>rawdata00!F22</f>
        <v>7000.0194155907193</v>
      </c>
      <c r="G24" s="16">
        <f t="shared" si="0"/>
        <v>-2.8731967897386039</v>
      </c>
      <c r="H24" s="78"/>
      <c r="I24" s="10">
        <f>rawdata00!G22</f>
        <v>7510.8131301267085</v>
      </c>
      <c r="J24" s="10">
        <f>rawdata00!H22</f>
        <v>7502.4068142368878</v>
      </c>
      <c r="K24" s="10">
        <f>rawdata00!I22</f>
        <v>7106.6982687551526</v>
      </c>
      <c r="L24" s="10">
        <f>rawdata00!J22</f>
        <v>7741.1210872990259</v>
      </c>
      <c r="M24" s="10">
        <f>rawdata00!K22</f>
        <v>7665.0616445005335</v>
      </c>
      <c r="N24" s="16">
        <f t="shared" si="2"/>
        <v>2.1680353290757957</v>
      </c>
      <c r="O24" s="8"/>
      <c r="P24" s="10">
        <f>rawdata00!L22</f>
        <v>208589</v>
      </c>
      <c r="Q24" s="10">
        <f>rawdata00!M22</f>
        <v>55883</v>
      </c>
      <c r="R24" s="10">
        <f>rawdata00!N22</f>
        <v>48520</v>
      </c>
      <c r="S24" s="10">
        <f>rawdata00!O22</f>
        <v>52681</v>
      </c>
      <c r="T24" s="10">
        <f>rawdata00!P22</f>
        <v>51505</v>
      </c>
    </row>
    <row r="25" spans="1:20">
      <c r="A25" s="77" t="s">
        <v>37</v>
      </c>
      <c r="B25" s="10">
        <f>rawdata00!B23</f>
        <v>7021.4048963951509</v>
      </c>
      <c r="C25" s="10">
        <f>rawdata00!C23</f>
        <v>7858.6638286416182</v>
      </c>
      <c r="D25" s="10">
        <f>rawdata00!D23</f>
        <v>6727.4366550121485</v>
      </c>
      <c r="E25" s="10">
        <f>rawdata00!E23</f>
        <v>6718.1863670480134</v>
      </c>
      <c r="F25" s="10">
        <f>rawdata00!F23</f>
        <v>6633.7880697759529</v>
      </c>
      <c r="G25" s="16">
        <f t="shared" si="0"/>
        <v>-15.586310670288425</v>
      </c>
      <c r="H25" s="78"/>
      <c r="I25" s="10">
        <f>rawdata00!G23</f>
        <v>7495.6058597985784</v>
      </c>
      <c r="J25" s="10">
        <f>rawdata00!H23</f>
        <v>8161.7127425081189</v>
      </c>
      <c r="K25" s="10">
        <f>rawdata00!I23</f>
        <v>7080.1622038045089</v>
      </c>
      <c r="L25" s="10">
        <f>rawdata00!J23</f>
        <v>7164.6234676007007</v>
      </c>
      <c r="M25" s="10">
        <f>rawdata00!K23</f>
        <v>7485.4735087219942</v>
      </c>
      <c r="N25" s="16">
        <f t="shared" si="2"/>
        <v>-8.2855064264160116</v>
      </c>
      <c r="O25" s="8"/>
      <c r="P25" s="10">
        <f>rawdata00!L23</f>
        <v>846582</v>
      </c>
      <c r="Q25" s="10">
        <f>rawdata00!M23</f>
        <v>237724</v>
      </c>
      <c r="R25" s="10">
        <f>rawdata00!N23</f>
        <v>236246</v>
      </c>
      <c r="S25" s="10">
        <f>rawdata00!O23</f>
        <v>175868</v>
      </c>
      <c r="T25" s="10">
        <f>rawdata00!P23</f>
        <v>196744</v>
      </c>
    </row>
    <row r="26" spans="1:20">
      <c r="A26" s="77" t="s">
        <v>38</v>
      </c>
      <c r="B26" s="10">
        <f>rawdata00!B24</f>
        <v>8153.3060338214991</v>
      </c>
      <c r="C26" s="10">
        <f>rawdata00!C24</f>
        <v>7573.952874004005</v>
      </c>
      <c r="D26" s="10">
        <f>rawdata00!D24</f>
        <v>7947.7201072890684</v>
      </c>
      <c r="E26" s="10">
        <f>rawdata00!E24</f>
        <v>8133.298235483926</v>
      </c>
      <c r="F26" s="10">
        <f>rawdata00!F24</f>
        <v>8980.5782262235589</v>
      </c>
      <c r="G26" s="16">
        <f t="shared" si="0"/>
        <v>18.571878854006322</v>
      </c>
      <c r="H26" s="78"/>
      <c r="I26" s="10">
        <f>rawdata00!G24</f>
        <v>8649.072177777969</v>
      </c>
      <c r="J26" s="10">
        <f>rawdata00!H24</f>
        <v>7840.7899782692066</v>
      </c>
      <c r="K26" s="10">
        <f>rawdata00!I24</f>
        <v>8265.3907195811098</v>
      </c>
      <c r="L26" s="10">
        <f>rawdata00!J24</f>
        <v>8610.3883973302982</v>
      </c>
      <c r="M26" s="10">
        <f>rawdata00!K24</f>
        <v>9913.5991864858461</v>
      </c>
      <c r="N26" s="16">
        <f t="shared" si="2"/>
        <v>26.43622918049638</v>
      </c>
      <c r="O26" s="8"/>
      <c r="P26" s="10">
        <f>rawdata00!L24</f>
        <v>932129</v>
      </c>
      <c r="Q26" s="10">
        <f>rawdata00!M24</f>
        <v>234690</v>
      </c>
      <c r="R26" s="10">
        <f>rawdata00!N24</f>
        <v>233761</v>
      </c>
      <c r="S26" s="10">
        <f>rawdata00!O24</f>
        <v>235532</v>
      </c>
      <c r="T26" s="10">
        <f>rawdata00!P24</f>
        <v>228146</v>
      </c>
    </row>
    <row r="27" spans="1:20">
      <c r="A27" s="77" t="s">
        <v>39</v>
      </c>
      <c r="B27" s="10">
        <f>rawdata00!B25</f>
        <v>6914.1653103577628</v>
      </c>
      <c r="C27" s="10">
        <f>rawdata00!C25</f>
        <v>7214.5856589791701</v>
      </c>
      <c r="D27" s="10">
        <f>rawdata00!D25</f>
        <v>6615.9862037747735</v>
      </c>
      <c r="E27" s="10">
        <f>rawdata00!E25</f>
        <v>6472.1200216054394</v>
      </c>
      <c r="F27" s="10">
        <f>rawdata00!F25</f>
        <v>7343.9073893106815</v>
      </c>
      <c r="G27" s="16">
        <f t="shared" si="0"/>
        <v>1.7925039142138319</v>
      </c>
      <c r="H27" s="78"/>
      <c r="I27" s="10">
        <f>rawdata00!G25</f>
        <v>7347.9709820483185</v>
      </c>
      <c r="J27" s="10">
        <f>rawdata00!H25</f>
        <v>7361.3210460062228</v>
      </c>
      <c r="K27" s="10">
        <f>rawdata00!I25</f>
        <v>6858.1212729527069</v>
      </c>
      <c r="L27" s="10">
        <f>rawdata00!J25</f>
        <v>6899.6097941427943</v>
      </c>
      <c r="M27" s="10">
        <f>rawdata00!K25</f>
        <v>8266.0447679761783</v>
      </c>
      <c r="N27" s="16">
        <f t="shared" si="2"/>
        <v>12.290235900807508</v>
      </c>
      <c r="O27" s="8"/>
      <c r="P27" s="10">
        <f>rawdata00!L25</f>
        <v>1652770</v>
      </c>
      <c r="Q27" s="10">
        <f>rawdata00!M25</f>
        <v>421030</v>
      </c>
      <c r="R27" s="10">
        <f>rawdata00!N25</f>
        <v>406488</v>
      </c>
      <c r="S27" s="10">
        <f>rawdata00!O25</f>
        <v>412859</v>
      </c>
      <c r="T27" s="10">
        <f>rawdata00!P25</f>
        <v>412393</v>
      </c>
    </row>
    <row r="28" spans="1:20">
      <c r="A28" s="77" t="s">
        <v>40</v>
      </c>
      <c r="B28" s="10">
        <f>rawdata00!B26</f>
        <v>6542.5074098218429</v>
      </c>
      <c r="C28" s="10">
        <f>rawdata00!C26</f>
        <v>6228.753567325155</v>
      </c>
      <c r="D28" s="10">
        <f>rawdata00!D26</f>
        <v>6299.424772731697</v>
      </c>
      <c r="E28" s="10">
        <f>rawdata00!E26</f>
        <v>6135.244897574581</v>
      </c>
      <c r="F28" s="10">
        <f>rawdata00!F26</f>
        <v>7535.7436558721201</v>
      </c>
      <c r="G28" s="16">
        <f t="shared" si="0"/>
        <v>20.983172225711161</v>
      </c>
      <c r="H28" s="78"/>
      <c r="I28" s="10">
        <f>rawdata00!G26</f>
        <v>6888.2395073704938</v>
      </c>
      <c r="J28" s="10">
        <f>rawdata00!H26</f>
        <v>6404.5995330047072</v>
      </c>
      <c r="K28" s="10">
        <f>rawdata00!I26</f>
        <v>6534.7861633995835</v>
      </c>
      <c r="L28" s="10">
        <f>rawdata00!J26</f>
        <v>6462.5869249759717</v>
      </c>
      <c r="M28" s="10">
        <f>rawdata00!K26</f>
        <v>8189.2654679934794</v>
      </c>
      <c r="N28" s="16">
        <f t="shared" si="2"/>
        <v>27.865379026305792</v>
      </c>
      <c r="O28" s="8"/>
      <c r="P28" s="10">
        <f>rawdata00!L26</f>
        <v>839089</v>
      </c>
      <c r="Q28" s="10">
        <f>rawdata00!M26</f>
        <v>215848</v>
      </c>
      <c r="R28" s="10">
        <f>rawdata00!N26</f>
        <v>205484</v>
      </c>
      <c r="S28" s="10">
        <f>rawdata00!O26</f>
        <v>212252</v>
      </c>
      <c r="T28" s="10">
        <f>rawdata00!P26</f>
        <v>205505</v>
      </c>
    </row>
    <row r="29" spans="1:20">
      <c r="A29" s="77" t="s">
        <v>41</v>
      </c>
      <c r="B29" s="10">
        <f>rawdata00!B27</f>
        <v>4294.3973441878015</v>
      </c>
      <c r="C29" s="10">
        <f>rawdata00!C27</f>
        <v>4128.248941085868</v>
      </c>
      <c r="D29" s="10">
        <f>rawdata00!D27</f>
        <v>4376.5867531575286</v>
      </c>
      <c r="E29" s="10">
        <f>rawdata00!E27</f>
        <v>4500.7567533301108</v>
      </c>
      <c r="F29" s="10">
        <f>rawdata00!F27</f>
        <v>4166.5821044534277</v>
      </c>
      <c r="G29" s="16">
        <f t="shared" si="0"/>
        <v>0.92855745655388899</v>
      </c>
      <c r="H29" s="78"/>
      <c r="I29" s="10">
        <f>rawdata00!G27</f>
        <v>5025.4461812664085</v>
      </c>
      <c r="J29" s="10">
        <f>rawdata00!H27</f>
        <v>4567.0725837504815</v>
      </c>
      <c r="K29" s="10">
        <f>rawdata00!I27</f>
        <v>5033.1370778976971</v>
      </c>
      <c r="L29" s="10">
        <f>rawdata00!J27</f>
        <v>5285.8784281718263</v>
      </c>
      <c r="M29" s="10">
        <f>rawdata00!K27</f>
        <v>5216.2064845578489</v>
      </c>
      <c r="N29" s="16">
        <f t="shared" si="2"/>
        <v>14.21334758543072</v>
      </c>
      <c r="O29" s="8"/>
      <c r="P29" s="10">
        <f>rawdata00!L27</f>
        <v>498228</v>
      </c>
      <c r="Q29" s="10">
        <f>rawdata00!M27</f>
        <v>124656</v>
      </c>
      <c r="R29" s="10">
        <f>rawdata00!N27</f>
        <v>125177</v>
      </c>
      <c r="S29" s="10">
        <f>rawdata00!O27</f>
        <v>126197</v>
      </c>
      <c r="T29" s="10">
        <f>rawdata00!P27</f>
        <v>122198</v>
      </c>
    </row>
    <row r="30" spans="1:20">
      <c r="A30" s="77" t="s">
        <v>42</v>
      </c>
      <c r="B30" s="10">
        <f>rawdata00!B28</f>
        <v>5530.1699876167959</v>
      </c>
      <c r="C30" s="10">
        <f>rawdata00!C28</f>
        <v>5884.1802609936258</v>
      </c>
      <c r="D30" s="10">
        <f>rawdata00!D28</f>
        <v>5445.7148115849304</v>
      </c>
      <c r="E30" s="10">
        <f>rawdata00!E28</f>
        <v>5055.809619833818</v>
      </c>
      <c r="F30" s="10">
        <f>rawdata00!F28</f>
        <v>5722.3031619471449</v>
      </c>
      <c r="G30" s="16">
        <f t="shared" si="0"/>
        <v>-2.751056083709198</v>
      </c>
      <c r="H30" s="78"/>
      <c r="I30" s="10">
        <f>rawdata00!G28</f>
        <v>5972.4953811311761</v>
      </c>
      <c r="J30" s="10">
        <f>rawdata00!H28</f>
        <v>6081.4219833246798</v>
      </c>
      <c r="K30" s="10">
        <f>rawdata00!I28</f>
        <v>5808.7539933302078</v>
      </c>
      <c r="L30" s="10">
        <f>rawdata00!J28</f>
        <v>5532.3496844701713</v>
      </c>
      <c r="M30" s="10">
        <f>rawdata00!K28</f>
        <v>6458.9458998878617</v>
      </c>
      <c r="N30" s="16">
        <f t="shared" si="2"/>
        <v>6.2078230650390047</v>
      </c>
      <c r="O30" s="8"/>
      <c r="P30" s="10">
        <f>rawdata00!L28</f>
        <v>906066</v>
      </c>
      <c r="Q30" s="10">
        <f>rawdata00!M28</f>
        <v>229201</v>
      </c>
      <c r="R30" s="10">
        <f>rawdata00!N28</f>
        <v>228193</v>
      </c>
      <c r="S30" s="10">
        <f>rawdata00!O28</f>
        <v>222166</v>
      </c>
      <c r="T30" s="10">
        <f>rawdata00!P28</f>
        <v>226506</v>
      </c>
    </row>
    <row r="31" spans="1:20">
      <c r="A31" s="77" t="s">
        <v>43</v>
      </c>
      <c r="B31" s="10">
        <f>rawdata00!B29</f>
        <v>5654.6244893016255</v>
      </c>
      <c r="C31" s="10">
        <f>rawdata00!C29</f>
        <v>5814.8035872173805</v>
      </c>
      <c r="D31" s="10">
        <f>rawdata00!D29</f>
        <v>5447.70683270256</v>
      </c>
      <c r="E31" s="10">
        <f>rawdata00!E29</f>
        <v>5249.4554379506062</v>
      </c>
      <c r="F31" s="10">
        <f>rawdata00!F29</f>
        <v>6133.5788792982257</v>
      </c>
      <c r="G31" s="16">
        <f t="shared" si="0"/>
        <v>5.4821334426773332</v>
      </c>
      <c r="H31" s="78"/>
      <c r="I31" s="10">
        <f>rawdata00!G29</f>
        <v>6153.2955581192282</v>
      </c>
      <c r="J31" s="10">
        <f>rawdata00!H29</f>
        <v>6165.9719590754075</v>
      </c>
      <c r="K31" s="10">
        <f>rawdata00!I29</f>
        <v>5855.2272819761529</v>
      </c>
      <c r="L31" s="10">
        <f>rawdata00!J29</f>
        <v>5726.2156772511125</v>
      </c>
      <c r="M31" s="10">
        <f>rawdata00!K29</f>
        <v>6942.4466499845366</v>
      </c>
      <c r="N31" s="16">
        <f t="shared" si="2"/>
        <v>12.592900130956192</v>
      </c>
      <c r="O31" s="8"/>
      <c r="P31" s="10">
        <f>rawdata00!L29</f>
        <v>156893</v>
      </c>
      <c r="Q31" s="10">
        <f>rawdata00!M29</f>
        <v>39585</v>
      </c>
      <c r="R31" s="10">
        <f>rawdata00!N29</f>
        <v>49146</v>
      </c>
      <c r="S31" s="10">
        <f>rawdata00!O29</f>
        <v>32595</v>
      </c>
      <c r="T31" s="10">
        <f>rawdata00!P29</f>
        <v>35567</v>
      </c>
    </row>
    <row r="32" spans="1:20">
      <c r="A32" s="77" t="s">
        <v>44</v>
      </c>
      <c r="B32" s="10">
        <f>rawdata00!B30</f>
        <v>5765.4079018170542</v>
      </c>
      <c r="C32" s="10">
        <f>rawdata00!C30</f>
        <v>5737.5881601599376</v>
      </c>
      <c r="D32" s="10">
        <f>rawdata00!D30</f>
        <v>5913.6751042244705</v>
      </c>
      <c r="E32" s="10">
        <f>rawdata00!E30</f>
        <v>5610.3469419505991</v>
      </c>
      <c r="F32" s="10">
        <f>rawdata00!F30</f>
        <v>6059.0200061981341</v>
      </c>
      <c r="G32" s="16">
        <f t="shared" si="0"/>
        <v>5.602211888788414</v>
      </c>
      <c r="H32" s="78"/>
      <c r="I32" s="10">
        <f>rawdata00!G30</f>
        <v>6176.4313891789225</v>
      </c>
      <c r="J32" s="10">
        <f>rawdata00!H30</f>
        <v>6008.1218415060812</v>
      </c>
      <c r="K32" s="10">
        <f>rawdata00!I30</f>
        <v>6274.3842574806849</v>
      </c>
      <c r="L32" s="10">
        <f>rawdata00!J30</f>
        <v>6116.8766987892268</v>
      </c>
      <c r="M32" s="10">
        <f>rawdata00!K30</f>
        <v>6580.9028614717126</v>
      </c>
      <c r="N32" s="16">
        <f t="shared" si="2"/>
        <v>9.5334454772316999</v>
      </c>
      <c r="O32" s="8"/>
      <c r="P32" s="10">
        <f>rawdata00!L30</f>
        <v>280619</v>
      </c>
      <c r="Q32" s="10">
        <f>rawdata00!M30</f>
        <v>72028</v>
      </c>
      <c r="R32" s="10">
        <f>rawdata00!N30</f>
        <v>70281</v>
      </c>
      <c r="S32" s="10">
        <f>rawdata00!O30</f>
        <v>109269</v>
      </c>
      <c r="T32" s="10">
        <f>rawdata00!P30</f>
        <v>29041</v>
      </c>
    </row>
    <row r="33" spans="1:20">
      <c r="A33" s="77" t="s">
        <v>45</v>
      </c>
      <c r="B33" s="10">
        <f>rawdata00!B31</f>
        <v>5408.6483830349189</v>
      </c>
      <c r="C33" s="10">
        <f>rawdata00!C31</f>
        <v>5611.4981723621913</v>
      </c>
      <c r="D33" s="10">
        <f>rawdata00!D31</f>
        <v>5259.0452917557586</v>
      </c>
      <c r="E33" s="10">
        <f>rawdata00!E31</f>
        <v>6357.170340240752</v>
      </c>
      <c r="F33" s="10">
        <f>rawdata00!F31</f>
        <v>6357.170340240752</v>
      </c>
      <c r="G33" s="16">
        <f t="shared" si="0"/>
        <v>13.28829030990606</v>
      </c>
      <c r="H33" s="78"/>
      <c r="I33" s="10">
        <f>rawdata00!G31</f>
        <v>5751.2637818248822</v>
      </c>
      <c r="J33" s="10">
        <f>rawdata00!H31</f>
        <v>5975.8849937443274</v>
      </c>
      <c r="K33" s="10">
        <f>rawdata00!I31</f>
        <v>5587.3230894546487</v>
      </c>
      <c r="L33" s="10">
        <f>rawdata00!J31</f>
        <v>6780.2451492332211</v>
      </c>
      <c r="M33" s="10">
        <f>rawdata00!K31</f>
        <v>6780.2451492332211</v>
      </c>
      <c r="N33" s="16">
        <f t="shared" si="2"/>
        <v>13.460100994763346</v>
      </c>
      <c r="O33" s="8"/>
      <c r="P33" s="10">
        <f>rawdata00!L31</f>
        <v>325610</v>
      </c>
      <c r="Q33" s="10">
        <f>rawdata00!M31</f>
        <v>81526</v>
      </c>
      <c r="R33" s="10">
        <f>rawdata00!N31</f>
        <v>225891</v>
      </c>
      <c r="S33" s="10">
        <f>rawdata00!O31</f>
        <v>18193</v>
      </c>
      <c r="T33" s="10">
        <f>rawdata00!P31</f>
        <v>18193</v>
      </c>
    </row>
    <row r="34" spans="1:20">
      <c r="A34" s="14" t="s">
        <v>46</v>
      </c>
      <c r="B34" s="10">
        <f>rawdata00!B32</f>
        <v>6580.87757339989</v>
      </c>
      <c r="C34" s="10">
        <f>rawdata00!C32</f>
        <v>6692.7600967801973</v>
      </c>
      <c r="D34" s="10">
        <f>rawdata00!D32</f>
        <v>7088.3763175126205</v>
      </c>
      <c r="E34" s="10">
        <f>rawdata00!E32</f>
        <v>6198.4626966203095</v>
      </c>
      <c r="F34" s="10">
        <f>rawdata00!F32</f>
        <v>6366.1118002480889</v>
      </c>
      <c r="G34" s="16">
        <f t="shared" si="0"/>
        <v>-4.8806216240927975</v>
      </c>
      <c r="H34" s="78"/>
      <c r="I34" s="10">
        <f>rawdata00!G32</f>
        <v>6850.3024318597945</v>
      </c>
      <c r="J34" s="10">
        <f>rawdata00!H32</f>
        <v>6863.7074260189838</v>
      </c>
      <c r="K34" s="10">
        <f>rawdata00!I32</f>
        <v>7352.9138415394036</v>
      </c>
      <c r="L34" s="10">
        <f>rawdata00!J32</f>
        <v>6557.1536114743058</v>
      </c>
      <c r="M34" s="10">
        <f>rawdata00!K32</f>
        <v>6655.8761154015447</v>
      </c>
      <c r="N34" s="16">
        <f t="shared" si="2"/>
        <v>-3.0279745000433871</v>
      </c>
      <c r="O34" s="8"/>
      <c r="P34" s="10">
        <f>rawdata00!L32</f>
        <v>201533</v>
      </c>
      <c r="Q34" s="10">
        <f>rawdata00!M32</f>
        <v>53730</v>
      </c>
      <c r="R34" s="10">
        <f>rawdata00!N32</f>
        <v>47343</v>
      </c>
      <c r="S34" s="10">
        <f>rawdata00!O32</f>
        <v>50478</v>
      </c>
      <c r="T34" s="10">
        <f>rawdata00!P32</f>
        <v>49982</v>
      </c>
    </row>
    <row r="35" spans="1:20">
      <c r="A35" s="14" t="s">
        <v>47</v>
      </c>
      <c r="B35" s="10">
        <f>rawdata00!B33</f>
        <v>9934.1763221924848</v>
      </c>
      <c r="C35" s="10">
        <f>rawdata00!C33</f>
        <v>9937.9745715026329</v>
      </c>
      <c r="D35" s="10">
        <f>rawdata00!D33</f>
        <v>9438.7357675447638</v>
      </c>
      <c r="E35" s="10">
        <f>rawdata00!E33</f>
        <v>9167.3553112597474</v>
      </c>
      <c r="F35" s="10">
        <f>rawdata00!F33</f>
        <v>11183.365468999225</v>
      </c>
      <c r="G35" s="16">
        <f t="shared" si="0"/>
        <v>12.531636990376077</v>
      </c>
      <c r="H35" s="78"/>
      <c r="I35" s="10">
        <f>rawdata00!G33</f>
        <v>10343.094172770858</v>
      </c>
      <c r="J35" s="10">
        <f>rawdata00!H33</f>
        <v>10109.297649981982</v>
      </c>
      <c r="K35" s="10">
        <f>rawdata00!I33</f>
        <v>9675.3333735402502</v>
      </c>
      <c r="L35" s="10">
        <f>rawdata00!J33</f>
        <v>9517.2824247246772</v>
      </c>
      <c r="M35" s="10">
        <f>rawdata00!K33</f>
        <v>12064.826499433088</v>
      </c>
      <c r="N35" s="16">
        <f t="shared" si="2"/>
        <v>19.343864600273111</v>
      </c>
      <c r="O35" s="8"/>
      <c r="P35" s="10">
        <f>rawdata00!L33</f>
        <v>1250234</v>
      </c>
      <c r="Q35" s="10">
        <f>rawdata00!M33</f>
        <v>316338</v>
      </c>
      <c r="R35" s="10">
        <f>rawdata00!N33</f>
        <v>315037</v>
      </c>
      <c r="S35" s="10">
        <f>rawdata00!O33</f>
        <v>306641</v>
      </c>
      <c r="T35" s="10">
        <f>rawdata00!P33</f>
        <v>312218</v>
      </c>
    </row>
    <row r="36" spans="1:20">
      <c r="A36" s="14" t="s">
        <v>48</v>
      </c>
      <c r="B36" s="10">
        <f>rawdata00!B34</f>
        <v>5046.312817999994</v>
      </c>
      <c r="C36" s="10">
        <f>rawdata00!C34</f>
        <v>4872.8888230111088</v>
      </c>
      <c r="D36" s="10">
        <f>rawdata00!D34</f>
        <v>5135.4369151485016</v>
      </c>
      <c r="E36" s="10">
        <f>rawdata00!E34</f>
        <v>4972.5847409447524</v>
      </c>
      <c r="F36" s="10">
        <f>rawdata00!F34</f>
        <v>5334.4589929321965</v>
      </c>
      <c r="G36" s="16">
        <f t="shared" si="0"/>
        <v>9.4722081025413001</v>
      </c>
      <c r="H36" s="78"/>
      <c r="I36" s="10">
        <f>rawdata00!G34</f>
        <v>5747.9791302632757</v>
      </c>
      <c r="J36" s="10">
        <f>rawdata00!H34</f>
        <v>5382.5275657336724</v>
      </c>
      <c r="K36" s="10">
        <f>rawdata00!I34</f>
        <v>5796.0987297138463</v>
      </c>
      <c r="L36" s="10">
        <f>rawdata00!J34</f>
        <v>5647.5939004207039</v>
      </c>
      <c r="M36" s="10">
        <f>rawdata00!K34</f>
        <v>6378.1337484464639</v>
      </c>
      <c r="N36" s="16">
        <f t="shared" si="2"/>
        <v>18.497001093891917</v>
      </c>
      <c r="O36" s="8"/>
      <c r="P36" s="10">
        <f>rawdata00!L34</f>
        <v>324489</v>
      </c>
      <c r="Q36" s="10">
        <f>rawdata00!M34</f>
        <v>121437</v>
      </c>
      <c r="R36" s="10">
        <f>rawdata00!N34</f>
        <v>44242</v>
      </c>
      <c r="S36" s="10">
        <f>rawdata00!O34</f>
        <v>79153</v>
      </c>
      <c r="T36" s="10">
        <f>rawdata00!P34</f>
        <v>79657</v>
      </c>
    </row>
    <row r="37" spans="1:20">
      <c r="A37" s="14" t="s">
        <v>49</v>
      </c>
      <c r="B37" s="10">
        <f>rawdata00!B35</f>
        <v>9484.04186121983</v>
      </c>
      <c r="C37" s="10">
        <f>rawdata00!C35</f>
        <v>10708.03231096534</v>
      </c>
      <c r="D37" s="10">
        <f>rawdata00!D35</f>
        <v>9714.0054276074516</v>
      </c>
      <c r="E37" s="10">
        <f>rawdata00!E35</f>
        <v>8648.4658158979073</v>
      </c>
      <c r="F37" s="10">
        <f>rawdata00!F35</f>
        <v>9470.6504347047703</v>
      </c>
      <c r="G37" s="16">
        <f t="shared" si="0"/>
        <v>-11.555641973488017</v>
      </c>
      <c r="H37" s="78"/>
      <c r="I37" s="10">
        <f>rawdata00!G35</f>
        <v>10134.546976720763</v>
      </c>
      <c r="J37" s="10">
        <f>rawdata00!H35</f>
        <v>10919.095160003546</v>
      </c>
      <c r="K37" s="10">
        <f>rawdata00!I35</f>
        <v>10154.321492648469</v>
      </c>
      <c r="L37" s="10">
        <f>rawdata00!J35</f>
        <v>9597.1852622314673</v>
      </c>
      <c r="M37" s="10">
        <f>rawdata00!K35</f>
        <v>10644.616262546017</v>
      </c>
      <c r="N37" s="16">
        <f t="shared" si="2"/>
        <v>-2.51375130846868</v>
      </c>
      <c r="O37" s="8"/>
      <c r="P37" s="10">
        <f>rawdata00!L35</f>
        <v>2859544</v>
      </c>
      <c r="Q37" s="10">
        <f>rawdata00!M35</f>
        <v>721984</v>
      </c>
      <c r="R37" s="10">
        <f>rawdata00!N35</f>
        <v>708968</v>
      </c>
      <c r="S37" s="10">
        <f>rawdata00!O35</f>
        <v>1249850</v>
      </c>
      <c r="T37" s="10">
        <f>rawdata00!P35</f>
        <v>178742</v>
      </c>
    </row>
    <row r="38" spans="1:20">
      <c r="A38" s="14" t="s">
        <v>50</v>
      </c>
      <c r="B38" s="10">
        <f>rawdata00!B36</f>
        <v>5572.2875808704284</v>
      </c>
      <c r="C38" s="10">
        <f>rawdata00!C36</f>
        <v>5702.4083499918806</v>
      </c>
      <c r="D38" s="10">
        <f>rawdata00!D36</f>
        <v>5618.1376030301071</v>
      </c>
      <c r="E38" s="10">
        <f>rawdata00!E36</f>
        <v>5512.6615186119507</v>
      </c>
      <c r="F38" s="10">
        <f>rawdata00!F36</f>
        <v>5442.7454177228092</v>
      </c>
      <c r="G38" s="16">
        <f t="shared" si="0"/>
        <v>-4.5535660782595686</v>
      </c>
      <c r="H38" s="78"/>
      <c r="I38" s="10">
        <f>rawdata00!G36</f>
        <v>6057.8327597167372</v>
      </c>
      <c r="J38" s="10">
        <f>rawdata00!H36</f>
        <v>6056.1687020891777</v>
      </c>
      <c r="K38" s="10">
        <f>rawdata00!I36</f>
        <v>6048.4967826629654</v>
      </c>
      <c r="L38" s="10">
        <f>rawdata00!J36</f>
        <v>5991.5493590607684</v>
      </c>
      <c r="M38" s="10">
        <f>rawdata00!K36</f>
        <v>6133.7776560649099</v>
      </c>
      <c r="N38" s="16">
        <f t="shared" si="2"/>
        <v>1.28148599871334</v>
      </c>
      <c r="O38" s="8"/>
      <c r="P38" s="10">
        <f>rawdata00!L36</f>
        <v>1261586</v>
      </c>
      <c r="Q38" s="10">
        <f>rawdata00!M36</f>
        <v>357174</v>
      </c>
      <c r="R38" s="10">
        <f>rawdata00!N36</f>
        <v>278802</v>
      </c>
      <c r="S38" s="10">
        <f>rawdata00!O36</f>
        <v>311574</v>
      </c>
      <c r="T38" s="10">
        <f>rawdata00!P36</f>
        <v>314036</v>
      </c>
    </row>
    <row r="39" spans="1:20">
      <c r="A39" s="14" t="s">
        <v>52</v>
      </c>
      <c r="B39" s="10">
        <f>rawdata00!B37</f>
        <v>5057.7863601090039</v>
      </c>
      <c r="C39" s="10">
        <f>rawdata00!C37</f>
        <v>4755.2552552552552</v>
      </c>
      <c r="D39" s="10">
        <f>rawdata00!D37</f>
        <v>5154.4680079753489</v>
      </c>
      <c r="E39" s="10">
        <f>rawdata00!E37</f>
        <v>5046.3616495288597</v>
      </c>
      <c r="F39" s="10">
        <f>rawdata00!F37</f>
        <v>5281.311691160342</v>
      </c>
      <c r="G39" s="16">
        <f t="shared" si="0"/>
        <v>11.062632974827528</v>
      </c>
      <c r="H39" s="78"/>
      <c r="I39" s="10">
        <f>rawdata00!G37</f>
        <v>5617.4676508274533</v>
      </c>
      <c r="J39" s="10">
        <f>rawdata00!H37</f>
        <v>5169.7411697411699</v>
      </c>
      <c r="K39" s="10">
        <f>rawdata00!I37</f>
        <v>5540.0761283306147</v>
      </c>
      <c r="L39" s="10">
        <f>rawdata00!J37</f>
        <v>5497.6890831571782</v>
      </c>
      <c r="M39" s="10">
        <f>rawdata00!K37</f>
        <v>6275.5721283907287</v>
      </c>
      <c r="N39" s="16">
        <f t="shared" si="2"/>
        <v>21.390451133647833</v>
      </c>
      <c r="O39" s="8"/>
      <c r="P39" s="10">
        <f>rawdata00!L37</f>
        <v>110822</v>
      </c>
      <c r="Q39" s="10">
        <f>rawdata00!M37</f>
        <v>27972</v>
      </c>
      <c r="R39" s="10">
        <f>rawdata00!N37</f>
        <v>27585</v>
      </c>
      <c r="S39" s="10">
        <f>rawdata00!O37</f>
        <v>27911</v>
      </c>
      <c r="T39" s="10">
        <f>rawdata00!P37</f>
        <v>27354</v>
      </c>
    </row>
    <row r="40" spans="1:20">
      <c r="A40" s="77" t="s">
        <v>53</v>
      </c>
      <c r="B40" s="10">
        <f>rawdata00!B38</f>
        <v>6176.4715242136635</v>
      </c>
      <c r="C40" s="10">
        <f>rawdata00!C38</f>
        <v>6544.3836897752954</v>
      </c>
      <c r="D40" s="10">
        <f>rawdata00!D38</f>
        <v>5842.4339988535867</v>
      </c>
      <c r="E40" s="10">
        <f>rawdata00!E38</f>
        <v>5751.9125062512694</v>
      </c>
      <c r="F40" s="10">
        <f>rawdata00!F38</f>
        <v>6570.8470209054603</v>
      </c>
      <c r="G40" s="16">
        <f t="shared" si="0"/>
        <v>0.40436704790873312</v>
      </c>
      <c r="H40" s="78"/>
      <c r="I40" s="10">
        <f>rawdata00!G38</f>
        <v>6585.4026685453364</v>
      </c>
      <c r="J40" s="10">
        <f>rawdata00!H38</f>
        <v>6703.6308563785842</v>
      </c>
      <c r="K40" s="10">
        <f>rawdata00!I38</f>
        <v>6083.5168986214485</v>
      </c>
      <c r="L40" s="10">
        <f>rawdata00!J38</f>
        <v>6162.3976047538035</v>
      </c>
      <c r="M40" s="10">
        <f>rawdata00!K38</f>
        <v>7400.2895419570204</v>
      </c>
      <c r="N40" s="16">
        <f t="shared" si="2"/>
        <v>10.392259068316049</v>
      </c>
      <c r="O40" s="8"/>
      <c r="P40" s="10">
        <f>rawdata00!L38</f>
        <v>1822566</v>
      </c>
      <c r="Q40" s="10">
        <f>rawdata00!M38</f>
        <v>457578</v>
      </c>
      <c r="R40" s="10">
        <f>rawdata00!N38</f>
        <v>455333</v>
      </c>
      <c r="S40" s="10">
        <f>rawdata00!O38</f>
        <v>457907</v>
      </c>
      <c r="T40" s="10">
        <f>rawdata00!P38</f>
        <v>451748</v>
      </c>
    </row>
    <row r="41" spans="1:20">
      <c r="A41" s="77" t="s">
        <v>54</v>
      </c>
      <c r="B41" s="10">
        <f>rawdata00!B39</f>
        <v>4717.4370686025595</v>
      </c>
      <c r="C41" s="10">
        <f>rawdata00!C39</f>
        <v>4536.1548548077044</v>
      </c>
      <c r="D41" s="10">
        <f>rawdata00!D39</f>
        <v>4642.5088428499239</v>
      </c>
      <c r="E41" s="10">
        <f>rawdata00!E39</f>
        <v>4820.5340948558642</v>
      </c>
      <c r="F41" s="10">
        <f>rawdata00!F39</f>
        <v>4873.158609381805</v>
      </c>
      <c r="G41" s="16">
        <f t="shared" si="0"/>
        <v>7.4292824068147221</v>
      </c>
      <c r="H41" s="78"/>
      <c r="I41" s="10">
        <f>rawdata00!G39</f>
        <v>5246.700327893951</v>
      </c>
      <c r="J41" s="10">
        <f>rawdata00!H39</f>
        <v>4824.4452648597726</v>
      </c>
      <c r="K41" s="10">
        <f>rawdata00!I39</f>
        <v>5095.4080343607884</v>
      </c>
      <c r="L41" s="10">
        <f>rawdata00!J39</f>
        <v>5408.7009094534278</v>
      </c>
      <c r="M41" s="10">
        <f>rawdata00!K39</f>
        <v>5663.6692029820924</v>
      </c>
      <c r="N41" s="16">
        <f t="shared" si="2"/>
        <v>17.395242189502024</v>
      </c>
      <c r="O41" s="8"/>
      <c r="P41" s="10">
        <f>rawdata00!L39</f>
        <v>627032</v>
      </c>
      <c r="Q41" s="10">
        <f>rawdata00!M39</f>
        <v>157102</v>
      </c>
      <c r="R41" s="10">
        <f>rawdata00!N39</f>
        <v>158320</v>
      </c>
      <c r="S41" s="10">
        <f>rawdata00!O39</f>
        <v>155478</v>
      </c>
      <c r="T41" s="10">
        <f>rawdata00!P39</f>
        <v>156132</v>
      </c>
    </row>
    <row r="42" spans="1:20">
      <c r="A42" s="77" t="s">
        <v>55</v>
      </c>
      <c r="B42" s="10">
        <f>rawdata00!B40</f>
        <v>6130.2693022368949</v>
      </c>
      <c r="C42" s="10">
        <f>rawdata00!C40</f>
        <v>5970.2643171806167</v>
      </c>
      <c r="D42" s="10">
        <f>rawdata00!D40</f>
        <v>6284.1749730325555</v>
      </c>
      <c r="E42" s="10">
        <f>rawdata00!E40</f>
        <v>6085.5753862546617</v>
      </c>
      <c r="F42" s="10">
        <f>rawdata00!F40</f>
        <v>6134.621288704182</v>
      </c>
      <c r="G42" s="16">
        <f t="shared" si="0"/>
        <v>2.7529262155210721</v>
      </c>
      <c r="H42" s="78"/>
      <c r="I42" s="10">
        <f>rawdata00!G40</f>
        <v>6625.9734773001728</v>
      </c>
      <c r="J42" s="10">
        <f>rawdata00!H40</f>
        <v>6225.516773974924</v>
      </c>
      <c r="K42" s="10">
        <f>rawdata00!I40</f>
        <v>6819.4448537863473</v>
      </c>
      <c r="L42" s="10">
        <f>rawdata00!J40</f>
        <v>6688.4434381104602</v>
      </c>
      <c r="M42" s="10">
        <f>rawdata00!K40</f>
        <v>6762.806544610431</v>
      </c>
      <c r="N42" s="16">
        <f t="shared" si="2"/>
        <v>8.6304445099495481</v>
      </c>
      <c r="O42" s="8"/>
      <c r="P42" s="10">
        <f>rawdata00!L40</f>
        <v>534938</v>
      </c>
      <c r="Q42" s="10">
        <f>rawdata00!M40</f>
        <v>141648</v>
      </c>
      <c r="R42" s="10">
        <f>rawdata00!N40</f>
        <v>169649</v>
      </c>
      <c r="S42" s="10">
        <f>rawdata00!O40</f>
        <v>90096</v>
      </c>
      <c r="T42" s="10">
        <f>rawdata00!P40</f>
        <v>133545</v>
      </c>
    </row>
    <row r="43" spans="1:20">
      <c r="A43" s="77" t="s">
        <v>56</v>
      </c>
      <c r="B43" s="10">
        <f>rawdata00!B41</f>
        <v>6695.1365653002285</v>
      </c>
      <c r="C43" s="10">
        <f>rawdata00!C41</f>
        <v>7604.9542072507793</v>
      </c>
      <c r="D43" s="10">
        <f>rawdata00!D41</f>
        <v>6709.1165299183494</v>
      </c>
      <c r="E43" s="10">
        <f>rawdata00!E41</f>
        <v>6499.3778102987644</v>
      </c>
      <c r="F43" s="10">
        <f>rawdata00!F41</f>
        <v>5954.4499219232302</v>
      </c>
      <c r="G43" s="16">
        <f t="shared" si="0"/>
        <v>-21.703014118795238</v>
      </c>
      <c r="H43" s="78"/>
      <c r="I43" s="10">
        <f>rawdata00!G41</f>
        <v>7103.8237386419996</v>
      </c>
      <c r="J43" s="10">
        <f>rawdata00!H41</f>
        <v>7717.8880303525166</v>
      </c>
      <c r="K43" s="10">
        <f>rawdata00!I41</f>
        <v>6917.3338170588459</v>
      </c>
      <c r="L43" s="10">
        <f>rawdata00!J41</f>
        <v>6900.777116066045</v>
      </c>
      <c r="M43" s="10">
        <f>rawdata00!K41</f>
        <v>6876.2074663180447</v>
      </c>
      <c r="N43" s="16">
        <f t="shared" si="2"/>
        <v>-10.905581432697048</v>
      </c>
      <c r="O43" s="8"/>
      <c r="P43" s="10">
        <f>rawdata00!L41</f>
        <v>1782444</v>
      </c>
      <c r="Q43" s="10">
        <f>rawdata00!M41</f>
        <v>447014</v>
      </c>
      <c r="R43" s="10">
        <f>rawdata00!N41</f>
        <v>452047</v>
      </c>
      <c r="S43" s="10">
        <f>rawdata00!O41</f>
        <v>442791</v>
      </c>
      <c r="T43" s="10">
        <f>rawdata00!P41</f>
        <v>440592</v>
      </c>
    </row>
    <row r="44" spans="1:20">
      <c r="A44" s="14" t="s">
        <v>57</v>
      </c>
      <c r="B44" s="10">
        <f>rawdata00!B42</f>
        <v>7966.862137997181</v>
      </c>
      <c r="C44" s="10">
        <f>rawdata00!C42</f>
        <v>7570.6116831965073</v>
      </c>
      <c r="D44" s="10">
        <f>rawdata00!D42</f>
        <v>8327.6064250456784</v>
      </c>
      <c r="E44" s="10">
        <f>rawdata00!E42</f>
        <v>8264.7888026745841</v>
      </c>
      <c r="F44" s="10">
        <f>rawdata00!F42</f>
        <v>7734.5494445206423</v>
      </c>
      <c r="G44" s="16">
        <f t="shared" si="0"/>
        <v>2.1654493478777423</v>
      </c>
      <c r="H44" s="78"/>
      <c r="I44" s="10">
        <f>rawdata00!G42</f>
        <v>8472.9226075145962</v>
      </c>
      <c r="J44" s="10">
        <f>rawdata00!H42</f>
        <v>7799.3641152185264</v>
      </c>
      <c r="K44" s="10">
        <f>rawdata00!I42</f>
        <v>8677.4387084458267</v>
      </c>
      <c r="L44" s="10">
        <f>rawdata00!J42</f>
        <v>8712.0331329058663</v>
      </c>
      <c r="M44" s="10">
        <f>rawdata00!K42</f>
        <v>8783.0201618433694</v>
      </c>
      <c r="N44" s="16">
        <f t="shared" si="2"/>
        <v>12.612003133761659</v>
      </c>
      <c r="O44" s="8"/>
      <c r="P44" s="10">
        <f>rawdata00!L42</f>
        <v>155351</v>
      </c>
      <c r="Q44" s="10">
        <f>rawdata00!M42</f>
        <v>42146</v>
      </c>
      <c r="R44" s="10">
        <f>rawdata00!N42</f>
        <v>36669</v>
      </c>
      <c r="S44" s="10">
        <f>rawdata00!O42</f>
        <v>40081</v>
      </c>
      <c r="T44" s="10">
        <f>rawdata00!P42</f>
        <v>36455</v>
      </c>
    </row>
    <row r="45" spans="1:20">
      <c r="A45" s="14" t="s">
        <v>58</v>
      </c>
      <c r="B45" s="10">
        <f>rawdata00!B43</f>
        <v>5542.0993431116713</v>
      </c>
      <c r="C45" s="10">
        <f>rawdata00!C43</f>
        <v>5418.3665082457828</v>
      </c>
      <c r="D45" s="10">
        <f>rawdata00!D43</f>
        <v>5471.0863158512093</v>
      </c>
      <c r="E45" s="10">
        <f>rawdata00!E43</f>
        <v>5460.2955530273357</v>
      </c>
      <c r="F45" s="10">
        <f>rawdata00!F43</f>
        <v>5839.824205544287</v>
      </c>
      <c r="G45" s="16">
        <f t="shared" si="0"/>
        <v>7.7783165213560403</v>
      </c>
      <c r="H45" s="78"/>
      <c r="I45" s="10">
        <f>rawdata00!G43</f>
        <v>6085.5319595668734</v>
      </c>
      <c r="J45" s="10">
        <f>rawdata00!H43</f>
        <v>5763.9254857783817</v>
      </c>
      <c r="K45" s="10">
        <f>rawdata00!I43</f>
        <v>5980.1255076756152</v>
      </c>
      <c r="L45" s="10">
        <f>rawdata00!J43</f>
        <v>6051.4389093011541</v>
      </c>
      <c r="M45" s="10">
        <f>rawdata00!K43</f>
        <v>6616.4853402175913</v>
      </c>
      <c r="N45" s="16">
        <f t="shared" si="2"/>
        <v>14.7913059692179</v>
      </c>
      <c r="O45" s="8"/>
      <c r="P45" s="10">
        <f>rawdata00!L43</f>
        <v>666780</v>
      </c>
      <c r="Q45" s="10">
        <f>rawdata00!M43</f>
        <v>206833</v>
      </c>
      <c r="R45" s="10">
        <f>rawdata00!N43</f>
        <v>136406</v>
      </c>
      <c r="S45" s="10">
        <f>rawdata00!O43</f>
        <v>160851</v>
      </c>
      <c r="T45" s="10">
        <f>rawdata00!P43</f>
        <v>162690</v>
      </c>
    </row>
    <row r="46" spans="1:20">
      <c r="A46" s="14" t="s">
        <v>59</v>
      </c>
      <c r="B46" s="10">
        <f>rawdata00!B44</f>
        <v>5005.396608504072</v>
      </c>
      <c r="C46" s="10">
        <f>rawdata00!C44</f>
        <v>4792.0916085167291</v>
      </c>
      <c r="D46" s="10">
        <f>rawdata00!D44</f>
        <v>4992.0424403183024</v>
      </c>
      <c r="E46" s="10">
        <f>rawdata00!E44</f>
        <v>4857.6327433628321</v>
      </c>
      <c r="F46" s="10">
        <f>rawdata00!F44</f>
        <v>5471.0880679772445</v>
      </c>
      <c r="G46" s="16">
        <f t="shared" si="0"/>
        <v>14.169104327091143</v>
      </c>
      <c r="H46" s="78"/>
      <c r="I46" s="10">
        <f>rawdata00!G44</f>
        <v>5552.6418816737933</v>
      </c>
      <c r="J46" s="10">
        <f>rawdata00!H44</f>
        <v>5173.6446591519052</v>
      </c>
      <c r="K46" s="10">
        <f>rawdata00!I44</f>
        <v>5436.6901429921645</v>
      </c>
      <c r="L46" s="10">
        <f>rawdata00!J44</f>
        <v>5329.0652654867254</v>
      </c>
      <c r="M46" s="10">
        <f>rawdata00!K44</f>
        <v>6438.2516022179016</v>
      </c>
      <c r="N46" s="16">
        <f t="shared" si="2"/>
        <v>24.44325086820513</v>
      </c>
      <c r="O46" s="8"/>
      <c r="P46" s="10">
        <f>rawdata00!L44</f>
        <v>130267</v>
      </c>
      <c r="Q46" s="10">
        <f>rawdata00!M44</f>
        <v>33534</v>
      </c>
      <c r="R46" s="10">
        <f>rawdata00!N44</f>
        <v>32799</v>
      </c>
      <c r="S46" s="10">
        <f>rawdata00!O44</f>
        <v>36160</v>
      </c>
      <c r="T46" s="10">
        <f>rawdata00!P44</f>
        <v>27774</v>
      </c>
    </row>
    <row r="47" spans="1:20">
      <c r="A47" s="77" t="s">
        <v>60</v>
      </c>
      <c r="B47" s="10">
        <f>rawdata00!B45</f>
        <v>4886.6793353776693</v>
      </c>
      <c r="C47" s="10">
        <f>rawdata00!C45</f>
        <v>4803.0618336886992</v>
      </c>
      <c r="D47" s="10">
        <f>rawdata00!D45</f>
        <v>4878.4129942510881</v>
      </c>
      <c r="E47" s="10">
        <f>rawdata00!E45</f>
        <v>4923.5596842426621</v>
      </c>
      <c r="F47" s="10">
        <f>rawdata00!F45</f>
        <v>4945.3690189468734</v>
      </c>
      <c r="G47" s="16">
        <f t="shared" si="0"/>
        <v>2.962843081886454</v>
      </c>
      <c r="H47" s="78"/>
      <c r="I47" s="10">
        <f>rawdata00!G45</f>
        <v>5393.6886451166311</v>
      </c>
      <c r="J47" s="10">
        <f>rawdata00!H45</f>
        <v>5122.1066098081019</v>
      </c>
      <c r="K47" s="10">
        <f>rawdata00!I45</f>
        <v>5337.7316784391051</v>
      </c>
      <c r="L47" s="10">
        <f>rawdata00!J45</f>
        <v>5468.2149243316326</v>
      </c>
      <c r="M47" s="10">
        <f>rawdata00!K45</f>
        <v>5660.4158099980568</v>
      </c>
      <c r="N47" s="16">
        <f t="shared" si="2"/>
        <v>10.509527450271531</v>
      </c>
      <c r="O47" s="8"/>
      <c r="P47" s="10">
        <f>rawdata00!L45</f>
        <v>907222</v>
      </c>
      <c r="Q47" s="10">
        <f>rawdata00!M45</f>
        <v>234500</v>
      </c>
      <c r="R47" s="10">
        <f>rawdata00!N45</f>
        <v>222129</v>
      </c>
      <c r="S47" s="10">
        <f>rawdata00!O45</f>
        <v>229290</v>
      </c>
      <c r="T47" s="10">
        <f>rawdata00!P45</f>
        <v>221303</v>
      </c>
    </row>
    <row r="48" spans="1:20">
      <c r="A48" s="77" t="s">
        <v>61</v>
      </c>
      <c r="B48" s="10">
        <f>rawdata00!B46</f>
        <v>5562.8828690630698</v>
      </c>
      <c r="C48" s="10">
        <f>rawdata00!C46</f>
        <v>5628.1520053506138</v>
      </c>
      <c r="D48" s="10">
        <f>rawdata00!D46</f>
        <v>5570.3588994662459</v>
      </c>
      <c r="E48" s="10">
        <f>rawdata00!E46</f>
        <v>5493.003988048009</v>
      </c>
      <c r="F48" s="10">
        <f>rawdata00!F46</f>
        <v>5571.1212328411957</v>
      </c>
      <c r="G48" s="16">
        <f t="shared" si="0"/>
        <v>-1.0133125838676642</v>
      </c>
      <c r="H48" s="78"/>
      <c r="I48" s="10">
        <f>rawdata00!G46</f>
        <v>6112.557701584662</v>
      </c>
      <c r="J48" s="10">
        <f>rawdata00!H46</f>
        <v>5870.9763592846602</v>
      </c>
      <c r="K48" s="10">
        <f>rawdata00!I46</f>
        <v>6021.7131998912992</v>
      </c>
      <c r="L48" s="10">
        <f>rawdata00!J46</f>
        <v>6147.7044851216469</v>
      </c>
      <c r="M48" s="10">
        <f>rawdata00!K46</f>
        <v>6465.985077884663</v>
      </c>
      <c r="N48" s="16">
        <f t="shared" si="2"/>
        <v>10.134749012556076</v>
      </c>
      <c r="O48" s="8"/>
      <c r="P48" s="10">
        <f>rawdata00!L46</f>
        <v>3963496</v>
      </c>
      <c r="Q48" s="10">
        <f>rawdata00!M46</f>
        <v>1018201</v>
      </c>
      <c r="R48" s="10">
        <f>rawdata00!N46</f>
        <v>964114</v>
      </c>
      <c r="S48" s="10">
        <f>rawdata00!O46</f>
        <v>1151942</v>
      </c>
      <c r="T48" s="10">
        <f>rawdata00!P46</f>
        <v>829239</v>
      </c>
    </row>
    <row r="49" spans="1:32">
      <c r="A49" s="77" t="s">
        <v>62</v>
      </c>
      <c r="B49" s="10">
        <f>rawdata00!B47</f>
        <v>3973.536890349179</v>
      </c>
      <c r="C49" s="10">
        <f>rawdata00!C47</f>
        <v>3919.0000277231015</v>
      </c>
      <c r="D49" s="10">
        <f>rawdata00!D47</f>
        <v>3767.6169745876691</v>
      </c>
      <c r="E49" s="10">
        <f>rawdata00!E47</f>
        <v>3866.3525838824917</v>
      </c>
      <c r="F49" s="10">
        <f>rawdata00!F47</f>
        <v>4331.3610974346784</v>
      </c>
      <c r="G49" s="16">
        <f t="shared" si="0"/>
        <v>10.522099178222113</v>
      </c>
      <c r="H49" s="78"/>
      <c r="I49" s="10">
        <f>rawdata00!G47</f>
        <v>4352.59032929777</v>
      </c>
      <c r="J49" s="10">
        <f>rawdata00!H47</f>
        <v>4216.8154473122449</v>
      </c>
      <c r="K49" s="10">
        <f>rawdata00!I47</f>
        <v>4031.3937849508034</v>
      </c>
      <c r="L49" s="10">
        <f>rawdata00!J47</f>
        <v>4254.3973212112951</v>
      </c>
      <c r="M49" s="10">
        <f>rawdata00!K47</f>
        <v>4912.6670175379022</v>
      </c>
      <c r="N49" s="16">
        <f t="shared" si="2"/>
        <v>16.501826530473036</v>
      </c>
      <c r="O49" s="8"/>
      <c r="P49" s="10">
        <f>rawdata00!L47</f>
        <v>477835</v>
      </c>
      <c r="Q49" s="10">
        <f>rawdata00!M47</f>
        <v>144284</v>
      </c>
      <c r="R49" s="10">
        <f>rawdata00!N47</f>
        <v>113016</v>
      </c>
      <c r="S49" s="10">
        <f>rawdata00!O47</f>
        <v>102733</v>
      </c>
      <c r="T49" s="10">
        <f>rawdata00!P47</f>
        <v>117802</v>
      </c>
      <c r="U49" s="33"/>
      <c r="V49" s="33"/>
      <c r="W49" s="33"/>
      <c r="X49" s="33"/>
      <c r="Y49" s="33"/>
      <c r="Z49" s="33"/>
      <c r="AA49" s="33"/>
      <c r="AB49" s="33"/>
      <c r="AC49" s="33"/>
      <c r="AD49" s="33"/>
      <c r="AE49" s="33"/>
      <c r="AF49" s="33"/>
    </row>
    <row r="50" spans="1:32">
      <c r="A50" s="77" t="s">
        <v>63</v>
      </c>
      <c r="B50" s="10">
        <f>rawdata00!B48</f>
        <v>7548.9405663817206</v>
      </c>
      <c r="C50" s="10">
        <f>rawdata00!C48</f>
        <v>7840.1593176697779</v>
      </c>
      <c r="D50" s="10">
        <f>rawdata00!D48</f>
        <v>7393.0139882888743</v>
      </c>
      <c r="E50" s="10">
        <f>rawdata00!E48</f>
        <v>7324.3254111875176</v>
      </c>
      <c r="F50" s="10">
        <f>rawdata00!F48</f>
        <v>7638.284801572675</v>
      </c>
      <c r="G50" s="16">
        <f t="shared" si="0"/>
        <v>-2.5748777278304509</v>
      </c>
      <c r="H50" s="78"/>
      <c r="I50" s="10">
        <f>rawdata00!G48</f>
        <v>7827.492606247215</v>
      </c>
      <c r="J50" s="10">
        <f>rawdata00!H48</f>
        <v>7954.6990666237525</v>
      </c>
      <c r="K50" s="10">
        <f>rawdata00!I48</f>
        <v>7585.4342875731945</v>
      </c>
      <c r="L50" s="10">
        <f>rawdata00!J48</f>
        <v>7601.6005147384085</v>
      </c>
      <c r="M50" s="10">
        <f>rawdata00!K48</f>
        <v>8171.8474833108085</v>
      </c>
      <c r="N50" s="16">
        <f t="shared" si="2"/>
        <v>2.7298130937242506</v>
      </c>
      <c r="O50" s="8"/>
      <c r="P50" s="10">
        <f>rawdata00!L48</f>
        <v>98732</v>
      </c>
      <c r="Q50" s="10">
        <f>rawdata00!M48</f>
        <v>24856</v>
      </c>
      <c r="R50" s="10">
        <f>rawdata00!N48</f>
        <v>24592</v>
      </c>
      <c r="S50" s="10">
        <f>rawdata00!O48</f>
        <v>24867</v>
      </c>
      <c r="T50" s="10">
        <f>rawdata00!P48</f>
        <v>24417</v>
      </c>
      <c r="U50" s="33"/>
      <c r="V50" s="33"/>
      <c r="W50" s="33"/>
      <c r="X50" s="33"/>
      <c r="Y50" s="33"/>
      <c r="Z50" s="33"/>
      <c r="AA50" s="33"/>
      <c r="AB50" s="33"/>
      <c r="AC50" s="33"/>
      <c r="AD50" s="33"/>
      <c r="AE50" s="33"/>
      <c r="AF50" s="33"/>
    </row>
    <row r="51" spans="1:32">
      <c r="A51" s="77" t="s">
        <v>64</v>
      </c>
      <c r="B51" s="10">
        <f>rawdata00!B49</f>
        <v>6435.5314899361329</v>
      </c>
      <c r="C51" s="10">
        <f>rawdata00!C49</f>
        <v>7185.4021053347615</v>
      </c>
      <c r="D51" s="10">
        <f>rawdata00!D49</f>
        <v>6009.0413884213767</v>
      </c>
      <c r="E51" s="10">
        <f>rawdata00!E49</f>
        <v>6340.1872690475584</v>
      </c>
      <c r="F51" s="10">
        <f>rawdata00!F49</f>
        <v>6161.6959200570609</v>
      </c>
      <c r="G51" s="16">
        <f t="shared" si="0"/>
        <v>-14.247027101206426</v>
      </c>
      <c r="H51" s="78"/>
      <c r="I51" s="10">
        <f>rawdata00!G49</f>
        <v>6843.7988542646717</v>
      </c>
      <c r="J51" s="10">
        <f>rawdata00!H49</f>
        <v>7425.2436100198966</v>
      </c>
      <c r="K51" s="10">
        <f>rawdata00!I49</f>
        <v>6289.2773766219661</v>
      </c>
      <c r="L51" s="10">
        <f>rawdata00!J49</f>
        <v>6762.196650667287</v>
      </c>
      <c r="M51" s="10">
        <f>rawdata00!K49</f>
        <v>6860.6840884734356</v>
      </c>
      <c r="N51" s="16">
        <f t="shared" si="2"/>
        <v>-7.6032457815205357</v>
      </c>
      <c r="O51" s="8"/>
      <c r="P51" s="10">
        <f>rawdata00!L49</f>
        <v>1124518</v>
      </c>
      <c r="Q51" s="10">
        <f>rawdata00!M49</f>
        <v>294015</v>
      </c>
      <c r="R51" s="10">
        <f>rawdata00!N49</f>
        <v>276285</v>
      </c>
      <c r="S51" s="10">
        <f>rawdata00!O49</f>
        <v>275219</v>
      </c>
      <c r="T51" s="10">
        <f>rawdata00!P49</f>
        <v>278999</v>
      </c>
      <c r="U51" s="33"/>
      <c r="V51" s="33"/>
      <c r="W51" s="33"/>
      <c r="X51" s="33"/>
      <c r="Y51" s="33"/>
      <c r="Z51" s="33"/>
      <c r="AA51" s="33"/>
      <c r="AB51" s="33"/>
      <c r="AC51" s="33"/>
      <c r="AD51" s="33"/>
      <c r="AE51" s="33"/>
      <c r="AF51" s="33"/>
    </row>
    <row r="52" spans="1:32">
      <c r="A52" s="77" t="s">
        <v>65</v>
      </c>
      <c r="B52" s="10">
        <f>rawdata00!B50</f>
        <v>5804.8687175828973</v>
      </c>
      <c r="C52" s="10">
        <f>rawdata00!C50</f>
        <v>5789.5168566975635</v>
      </c>
      <c r="D52" s="10">
        <f>rawdata00!D50</f>
        <v>5637.6803222502058</v>
      </c>
      <c r="E52" s="10">
        <f>rawdata00!E50</f>
        <v>6025.7364379165238</v>
      </c>
      <c r="F52" s="10">
        <f>rawdata00!F50</f>
        <v>5777.7513384889944</v>
      </c>
      <c r="G52" s="16">
        <f t="shared" si="0"/>
        <v>-0.20322107180598772</v>
      </c>
      <c r="H52" s="78"/>
      <c r="I52" s="10">
        <f>rawdata00!G50</f>
        <v>6261.4908230830697</v>
      </c>
      <c r="J52" s="10">
        <f>rawdata00!H50</f>
        <v>6035.9476741233775</v>
      </c>
      <c r="K52" s="10">
        <f>rawdata00!I50</f>
        <v>5983.3059913583957</v>
      </c>
      <c r="L52" s="10">
        <f>rawdata00!J50</f>
        <v>6538.7581667239774</v>
      </c>
      <c r="M52" s="10">
        <f>rawdata00!K50</f>
        <v>6516.8680383187348</v>
      </c>
      <c r="N52" s="16">
        <f t="shared" si="2"/>
        <v>7.9676032689465464</v>
      </c>
      <c r="O52" s="8"/>
      <c r="P52" s="10">
        <f>rawdata00!L50</f>
        <v>1003714</v>
      </c>
      <c r="Q52" s="10">
        <f>rawdata00!M50</f>
        <v>256011</v>
      </c>
      <c r="R52" s="10">
        <f>rawdata00!N50</f>
        <v>259674</v>
      </c>
      <c r="S52" s="10">
        <f>rawdata00!O50</f>
        <v>244284</v>
      </c>
      <c r="T52" s="10">
        <f>rawdata00!P50</f>
        <v>243745</v>
      </c>
      <c r="U52" s="33"/>
      <c r="V52" s="33"/>
      <c r="W52" s="33"/>
      <c r="X52" s="33"/>
      <c r="Y52" s="33"/>
      <c r="Z52" s="33"/>
      <c r="AA52" s="33"/>
      <c r="AB52" s="33"/>
      <c r="AC52" s="33"/>
      <c r="AD52" s="33"/>
      <c r="AE52" s="33"/>
      <c r="AF52" s="33"/>
    </row>
    <row r="53" spans="1:32">
      <c r="A53" s="14" t="s">
        <v>66</v>
      </c>
      <c r="B53" s="10">
        <f>rawdata00!B51</f>
        <v>6391.4297104288235</v>
      </c>
      <c r="C53" s="10">
        <f>rawdata00!C51</f>
        <v>6337.2877506579562</v>
      </c>
      <c r="D53" s="10">
        <f>rawdata00!D51</f>
        <v>6437.278057643075</v>
      </c>
      <c r="E53" s="10">
        <f>rawdata00!E51</f>
        <v>6461.8661883005861</v>
      </c>
      <c r="F53" s="10">
        <f>rawdata00!F51</f>
        <v>6331.748034553043</v>
      </c>
      <c r="G53" s="16">
        <f t="shared" si="0"/>
        <v>-8.7414621568004669E-2</v>
      </c>
      <c r="H53" s="78"/>
      <c r="I53" s="10">
        <f>rawdata00!G51</f>
        <v>7113.3609639084207</v>
      </c>
      <c r="J53" s="10">
        <f>rawdata00!H51</f>
        <v>6932.2405247618663</v>
      </c>
      <c r="K53" s="10">
        <f>rawdata00!I51</f>
        <v>7091.9013406006552</v>
      </c>
      <c r="L53" s="10">
        <f>rawdata00!J51</f>
        <v>7158.8698601339802</v>
      </c>
      <c r="M53" s="10">
        <f>rawdata00!K51</f>
        <v>7277.9356914074961</v>
      </c>
      <c r="N53" s="16">
        <f t="shared" si="2"/>
        <v>4.9867739789294889</v>
      </c>
      <c r="O53" s="8"/>
      <c r="P53" s="10">
        <f>rawdata00!L51</f>
        <v>290982</v>
      </c>
      <c r="Q53" s="10">
        <f>rawdata00!M51</f>
        <v>74853</v>
      </c>
      <c r="R53" s="10">
        <f>rawdata00!N51</f>
        <v>72654</v>
      </c>
      <c r="S53" s="10">
        <f>rawdata00!O51</f>
        <v>71354</v>
      </c>
      <c r="T53" s="10">
        <f>rawdata00!P51</f>
        <v>72121</v>
      </c>
      <c r="U53" s="33"/>
      <c r="V53" s="33"/>
      <c r="W53" s="33"/>
      <c r="X53" s="33"/>
      <c r="Y53" s="33"/>
      <c r="Z53" s="33"/>
      <c r="AA53" s="33"/>
      <c r="AB53" s="33"/>
      <c r="AC53" s="33"/>
      <c r="AD53" s="33"/>
      <c r="AE53" s="33"/>
      <c r="AF53" s="33"/>
    </row>
    <row r="54" spans="1:32">
      <c r="A54" s="77" t="s">
        <v>67</v>
      </c>
      <c r="B54" s="10">
        <f>rawdata00!B52</f>
        <v>7307.5145497141357</v>
      </c>
      <c r="C54" s="10">
        <f>rawdata00!C52</f>
        <v>7434.1040856694635</v>
      </c>
      <c r="D54" s="10">
        <f>rawdata00!D52</f>
        <v>7086.3478736995803</v>
      </c>
      <c r="E54" s="10">
        <f>rawdata00!E52</f>
        <v>7230.2585604472397</v>
      </c>
      <c r="F54" s="10">
        <f>rawdata00!F52</f>
        <v>7480.4791563321023</v>
      </c>
      <c r="G54" s="16">
        <f t="shared" si="0"/>
        <v>0.62381519182701317</v>
      </c>
      <c r="H54" s="78"/>
      <c r="I54" s="10">
        <f>rawdata00!G52</f>
        <v>7697.2131811004774</v>
      </c>
      <c r="J54" s="10">
        <f>rawdata00!H52</f>
        <v>7611.0042516426802</v>
      </c>
      <c r="K54" s="10">
        <f>rawdata00!I52</f>
        <v>7348.3847417411935</v>
      </c>
      <c r="L54" s="10">
        <f>rawdata00!J52</f>
        <v>7608.2886365905233</v>
      </c>
      <c r="M54" s="10">
        <f>rawdata00!K52</f>
        <v>8225.4450752356279</v>
      </c>
      <c r="N54" s="16">
        <f t="shared" si="2"/>
        <v>8.073058472675708</v>
      </c>
      <c r="O54" s="8"/>
      <c r="P54" s="10">
        <f>rawdata00!L52</f>
        <v>877165</v>
      </c>
      <c r="Q54" s="10">
        <f>rawdata00!M52</f>
        <v>219915</v>
      </c>
      <c r="R54" s="10">
        <f>rawdata00!N52</f>
        <v>219160</v>
      </c>
      <c r="S54" s="10">
        <f>rawdata00!O52</f>
        <v>220374</v>
      </c>
      <c r="T54" s="10">
        <f>rawdata00!P52</f>
        <v>217716</v>
      </c>
      <c r="U54" s="33"/>
      <c r="V54" s="33"/>
      <c r="W54" s="33"/>
      <c r="X54" s="33"/>
      <c r="Y54" s="33"/>
      <c r="Z54" s="33"/>
      <c r="AA54" s="33"/>
      <c r="AB54" s="33"/>
      <c r="AC54" s="33"/>
      <c r="AD54" s="33"/>
      <c r="AE54" s="33"/>
      <c r="AF54" s="33"/>
    </row>
    <row r="55" spans="1:32" ht="15.75" thickBot="1">
      <c r="A55" s="79" t="s">
        <v>68</v>
      </c>
      <c r="B55" s="10">
        <f>rawdata00!B53</f>
        <v>6811.3143889511657</v>
      </c>
      <c r="C55" s="10">
        <f>rawdata00!C53</f>
        <v>7156.0232220609578</v>
      </c>
      <c r="D55" s="10">
        <f>rawdata00!D53</f>
        <v>6300.887231580301</v>
      </c>
      <c r="E55" s="10">
        <f>rawdata00!E53</f>
        <v>6747.3729543496984</v>
      </c>
      <c r="F55" s="10">
        <f>rawdata00!F53</f>
        <v>7054.0947685565598</v>
      </c>
      <c r="G55" s="17">
        <f t="shared" si="0"/>
        <v>-1.4243728722143847</v>
      </c>
      <c r="H55" s="80"/>
      <c r="I55" s="11">
        <f>rawdata00!G53</f>
        <v>7438.481547185007</v>
      </c>
      <c r="J55" s="11">
        <f>rawdata00!H53</f>
        <v>7697.0887048578506</v>
      </c>
      <c r="K55" s="11">
        <f>rawdata00!I53</f>
        <v>6836.0978955038363</v>
      </c>
      <c r="L55" s="11">
        <f>rawdata00!J53</f>
        <v>7401.8087855297154</v>
      </c>
      <c r="M55" s="11">
        <f>rawdata00!K53</f>
        <v>7842.371952889619</v>
      </c>
      <c r="N55" s="17">
        <f t="shared" si="2"/>
        <v>1.8875090778163437</v>
      </c>
      <c r="O55" s="12"/>
      <c r="P55" s="11">
        <f>rawdata00!L53</f>
        <v>91883</v>
      </c>
      <c r="Q55" s="11">
        <f>rawdata00!M53</f>
        <v>23426</v>
      </c>
      <c r="R55" s="11">
        <f>rawdata00!N53</f>
        <v>23331</v>
      </c>
      <c r="S55" s="11">
        <f>rawdata00!O53</f>
        <v>23220</v>
      </c>
      <c r="T55" s="11">
        <f>rawdata00!P53</f>
        <v>21906</v>
      </c>
      <c r="U55" s="33"/>
      <c r="V55" s="81"/>
      <c r="W55" s="81"/>
      <c r="X55" s="81"/>
      <c r="Y55" s="81"/>
      <c r="Z55" s="81"/>
      <c r="AA55" s="81"/>
      <c r="AB55" s="81"/>
      <c r="AC55" s="81"/>
      <c r="AD55" s="81"/>
      <c r="AE55" s="81"/>
      <c r="AF55" s="81"/>
    </row>
    <row r="56" spans="1:32" ht="30" customHeight="1" thickTop="1">
      <c r="A56" s="63" t="s">
        <v>69</v>
      </c>
      <c r="B56" s="64"/>
      <c r="C56" s="64"/>
      <c r="D56" s="64"/>
      <c r="E56" s="64"/>
      <c r="F56" s="64"/>
      <c r="G56" s="21">
        <f>+data00!G56</f>
        <v>25</v>
      </c>
      <c r="H56" s="21"/>
      <c r="I56" s="21"/>
      <c r="J56" s="21"/>
      <c r="K56" s="21"/>
      <c r="L56" s="21"/>
      <c r="M56" s="21"/>
      <c r="N56" s="21">
        <f>+data00!N56</f>
        <v>40</v>
      </c>
      <c r="O56" s="21"/>
      <c r="P56" s="21"/>
      <c r="Q56" s="21"/>
      <c r="R56" s="81"/>
      <c r="S56" s="81"/>
      <c r="T56" s="81"/>
      <c r="U56" s="81"/>
      <c r="V56" s="81"/>
      <c r="W56" s="81"/>
      <c r="X56" s="81"/>
      <c r="Y56" s="81"/>
      <c r="Z56" s="81"/>
      <c r="AA56" s="81"/>
      <c r="AB56" s="81"/>
      <c r="AC56" s="81"/>
      <c r="AD56" s="81"/>
      <c r="AE56" s="81"/>
      <c r="AF56" s="81"/>
    </row>
    <row r="57" spans="1:32">
      <c r="A57" s="25" t="s">
        <v>70</v>
      </c>
      <c r="B57" s="82"/>
      <c r="C57" s="82"/>
      <c r="D57" s="82"/>
      <c r="E57" s="82"/>
      <c r="F57" s="82"/>
      <c r="G57" s="16">
        <f>+data00!G57</f>
        <v>0.40436704790873312</v>
      </c>
      <c r="H57" s="83"/>
      <c r="I57" s="83"/>
      <c r="J57" s="83"/>
      <c r="K57" s="83"/>
      <c r="L57" s="83"/>
      <c r="M57" s="83"/>
      <c r="N57" s="16">
        <f>+data00!N57</f>
        <v>8.073058472675708</v>
      </c>
      <c r="O57" s="83"/>
      <c r="P57" s="83"/>
      <c r="Q57" s="83"/>
      <c r="R57" s="33"/>
      <c r="S57" s="33"/>
      <c r="T57" s="33"/>
      <c r="U57" s="33"/>
      <c r="V57" s="33"/>
      <c r="W57" s="33"/>
      <c r="X57" s="33"/>
      <c r="Y57" s="33"/>
      <c r="Z57" s="33"/>
      <c r="AA57" s="33"/>
      <c r="AB57" s="33"/>
      <c r="AC57" s="33"/>
      <c r="AD57" s="33"/>
      <c r="AE57" s="33"/>
      <c r="AF57" s="33"/>
    </row>
    <row r="58" spans="1:32">
      <c r="A58" s="25" t="s">
        <v>71</v>
      </c>
      <c r="B58" s="82"/>
      <c r="C58" s="82"/>
      <c r="D58" s="82"/>
      <c r="E58" s="82"/>
      <c r="F58" s="82"/>
      <c r="G58" s="16">
        <f>+data00!G58</f>
        <v>0.97515971109487332</v>
      </c>
      <c r="H58" s="83"/>
      <c r="I58" s="83"/>
      <c r="J58" s="83"/>
      <c r="K58" s="83"/>
      <c r="L58" s="83"/>
      <c r="M58" s="83"/>
      <c r="N58" s="16">
        <f>+data00!N58</f>
        <v>8.5522622549946909</v>
      </c>
      <c r="O58" s="83"/>
      <c r="P58" s="83"/>
      <c r="Q58" s="83"/>
      <c r="R58" s="33"/>
      <c r="S58" s="33"/>
      <c r="T58" s="33"/>
      <c r="U58" s="33"/>
      <c r="V58" s="33"/>
      <c r="W58" s="33"/>
      <c r="X58" s="33"/>
      <c r="Y58" s="33"/>
      <c r="Z58" s="33"/>
      <c r="AA58" s="33"/>
      <c r="AB58" s="33"/>
      <c r="AC58" s="33"/>
      <c r="AD58" s="33"/>
      <c r="AE58" s="33"/>
      <c r="AF58" s="33"/>
    </row>
    <row r="59" spans="1:32" ht="15.75" thickBot="1">
      <c r="A59" s="26" t="s">
        <v>72</v>
      </c>
      <c r="B59" s="76"/>
      <c r="C59" s="76"/>
      <c r="D59" s="76"/>
      <c r="E59" s="76"/>
      <c r="F59" s="76"/>
      <c r="G59" s="19">
        <f>+data00!G59</f>
        <v>-1.7925784343521243</v>
      </c>
      <c r="H59" s="84"/>
      <c r="I59" s="84"/>
      <c r="J59" s="84"/>
      <c r="K59" s="84"/>
      <c r="L59" s="84"/>
      <c r="M59" s="84"/>
      <c r="N59" s="19">
        <f>+data00!N59</f>
        <v>6.7145004853573136</v>
      </c>
      <c r="O59" s="84"/>
      <c r="P59" s="84"/>
      <c r="Q59" s="84"/>
      <c r="R59" s="85"/>
      <c r="S59" s="85"/>
      <c r="T59" s="85"/>
      <c r="U59" s="33"/>
      <c r="V59" s="33"/>
      <c r="W59" s="33"/>
      <c r="X59" s="33"/>
      <c r="Y59" s="33"/>
      <c r="Z59" s="33"/>
      <c r="AA59" s="33"/>
      <c r="AB59" s="33"/>
      <c r="AC59" s="33"/>
      <c r="AD59" s="33"/>
      <c r="AE59" s="33"/>
      <c r="AF59" s="33"/>
    </row>
    <row r="60" spans="1:32">
      <c r="A60" s="13" t="s">
        <v>73</v>
      </c>
      <c r="B60" s="82"/>
      <c r="C60" s="82"/>
      <c r="D60" s="82"/>
      <c r="E60" s="82"/>
      <c r="F60" s="82"/>
      <c r="G60" s="86"/>
      <c r="H60" s="86"/>
      <c r="I60" s="86"/>
      <c r="J60" s="86"/>
      <c r="K60" s="86"/>
      <c r="L60" s="86"/>
      <c r="M60" s="86"/>
      <c r="N60" s="86"/>
      <c r="O60" s="86"/>
      <c r="P60" s="86"/>
      <c r="Q60" s="86"/>
      <c r="R60" s="33"/>
      <c r="S60" s="33"/>
      <c r="T60" s="33"/>
      <c r="U60" s="33"/>
      <c r="V60" s="33"/>
      <c r="W60" s="33"/>
      <c r="X60" s="33"/>
      <c r="Y60" s="33"/>
      <c r="Z60" s="33"/>
      <c r="AA60" s="33"/>
      <c r="AB60" s="33"/>
      <c r="AC60" s="33"/>
      <c r="AD60" s="33"/>
      <c r="AE60" s="33"/>
      <c r="AF60" s="33"/>
    </row>
    <row r="61" spans="1:32">
      <c r="A61" s="13" t="s">
        <v>74</v>
      </c>
      <c r="B61" s="82"/>
      <c r="C61" s="82"/>
      <c r="D61" s="82"/>
      <c r="E61" s="82"/>
      <c r="F61" s="82"/>
      <c r="G61" s="86"/>
      <c r="H61" s="86"/>
      <c r="I61" s="86"/>
      <c r="J61" s="86"/>
      <c r="K61" s="86"/>
      <c r="L61" s="86"/>
      <c r="M61" s="86"/>
      <c r="N61" s="86"/>
      <c r="O61" s="86"/>
      <c r="P61" s="86"/>
      <c r="Q61" s="86"/>
      <c r="R61" s="33"/>
      <c r="S61" s="33"/>
      <c r="T61" s="33"/>
      <c r="U61" s="33"/>
      <c r="V61" s="33"/>
      <c r="W61" s="33"/>
      <c r="X61" s="33"/>
      <c r="Y61" s="33"/>
      <c r="Z61" s="33"/>
      <c r="AA61" s="33"/>
      <c r="AB61" s="33"/>
      <c r="AC61" s="33"/>
      <c r="AD61" s="33"/>
      <c r="AE61" s="33"/>
      <c r="AF61" s="33"/>
    </row>
    <row r="62" spans="1:32" ht="18.75" customHeight="1">
      <c r="A62" s="53" t="s">
        <v>75</v>
      </c>
      <c r="B62" s="62"/>
      <c r="C62" s="62"/>
      <c r="D62" s="62"/>
      <c r="E62" s="62"/>
      <c r="F62" s="62"/>
      <c r="G62" s="62"/>
      <c r="H62" s="62"/>
      <c r="I62" s="62"/>
      <c r="J62" s="62"/>
      <c r="K62" s="62"/>
      <c r="L62" s="62"/>
      <c r="M62" s="62"/>
      <c r="N62" s="62"/>
      <c r="O62" s="62"/>
      <c r="P62" s="62"/>
      <c r="Q62" s="62"/>
      <c r="R62" s="33"/>
      <c r="S62" s="33"/>
      <c r="T62" s="33"/>
      <c r="U62" s="33"/>
      <c r="V62" s="33"/>
      <c r="W62" s="33"/>
      <c r="X62" s="33"/>
      <c r="Y62" s="33"/>
      <c r="Z62" s="33"/>
      <c r="AA62" s="33"/>
      <c r="AB62" s="33"/>
      <c r="AC62" s="33"/>
      <c r="AD62" s="33"/>
      <c r="AE62" s="33"/>
      <c r="AF62" s="33"/>
    </row>
    <row r="63" spans="1:32" ht="30" customHeight="1">
      <c r="A63" s="53" t="s">
        <v>76</v>
      </c>
      <c r="B63" s="54"/>
      <c r="C63" s="54"/>
      <c r="D63" s="54"/>
      <c r="E63" s="54"/>
      <c r="F63" s="54"/>
      <c r="G63" s="54"/>
      <c r="H63" s="54"/>
      <c r="I63" s="54"/>
      <c r="J63" s="54"/>
      <c r="K63" s="54"/>
      <c r="L63" s="54"/>
      <c r="M63" s="54"/>
      <c r="N63" s="54"/>
      <c r="O63" s="54"/>
      <c r="P63" s="54"/>
      <c r="Q63" s="54"/>
      <c r="R63" s="33"/>
      <c r="S63" s="33"/>
      <c r="T63" s="33"/>
      <c r="U63" s="33"/>
      <c r="V63" s="33"/>
      <c r="W63" s="33"/>
      <c r="X63" s="33"/>
      <c r="Y63" s="33"/>
      <c r="Z63" s="33"/>
      <c r="AA63" s="33"/>
      <c r="AB63" s="33"/>
      <c r="AC63" s="33"/>
      <c r="AD63" s="33"/>
      <c r="AE63" s="33"/>
      <c r="AF63" s="33"/>
    </row>
    <row r="64" spans="1:32" ht="17.25">
      <c r="A64" s="7" t="s">
        <v>77</v>
      </c>
      <c r="B64" s="82"/>
      <c r="C64" s="82"/>
      <c r="D64" s="82"/>
      <c r="E64" s="82"/>
      <c r="F64" s="82"/>
      <c r="G64" s="86"/>
      <c r="H64" s="86"/>
      <c r="I64" s="86"/>
      <c r="J64" s="86"/>
      <c r="K64" s="86"/>
      <c r="L64" s="86"/>
      <c r="M64" s="86"/>
      <c r="N64" s="86"/>
      <c r="O64" s="86"/>
      <c r="P64" s="86"/>
      <c r="Q64" s="86"/>
      <c r="R64" s="33"/>
      <c r="S64" s="33"/>
      <c r="T64" s="33"/>
      <c r="U64" s="33"/>
      <c r="V64" s="33"/>
      <c r="W64" s="33"/>
      <c r="X64" s="33"/>
      <c r="Y64" s="33"/>
      <c r="Z64" s="33"/>
      <c r="AA64" s="33"/>
      <c r="AB64" s="33"/>
      <c r="AC64" s="33"/>
      <c r="AD64" s="33"/>
      <c r="AE64" s="33"/>
      <c r="AF64" s="33"/>
    </row>
    <row r="65" spans="1:17" ht="86.25" customHeight="1">
      <c r="A65" s="56" t="s">
        <v>78</v>
      </c>
      <c r="B65" s="56"/>
      <c r="C65" s="56"/>
      <c r="D65" s="56"/>
      <c r="E65" s="56"/>
      <c r="F65" s="56"/>
      <c r="G65" s="56"/>
      <c r="H65" s="56"/>
      <c r="I65" s="56"/>
      <c r="J65" s="56"/>
      <c r="K65" s="56"/>
      <c r="L65" s="56"/>
      <c r="M65" s="56"/>
      <c r="N65" s="56"/>
      <c r="O65" s="56"/>
      <c r="P65" s="56"/>
      <c r="Q65" s="56"/>
    </row>
    <row r="66" spans="1:17" ht="30" customHeight="1">
      <c r="A66" s="57" t="s">
        <v>83</v>
      </c>
      <c r="B66" s="58"/>
      <c r="C66" s="58"/>
      <c r="D66" s="58"/>
      <c r="E66" s="58"/>
      <c r="F66" s="58"/>
      <c r="G66" s="58"/>
      <c r="H66" s="58"/>
      <c r="I66" s="58"/>
      <c r="J66" s="58"/>
      <c r="K66" s="58"/>
      <c r="L66" s="58"/>
      <c r="M66" s="58"/>
      <c r="N66" s="58"/>
      <c r="O66" s="58"/>
      <c r="P66" s="58"/>
      <c r="Q66" s="58"/>
    </row>
  </sheetData>
  <mergeCells count="10">
    <mergeCell ref="A62:Q62"/>
    <mergeCell ref="A63:Q63"/>
    <mergeCell ref="A65:Q65"/>
    <mergeCell ref="A66:Q66"/>
    <mergeCell ref="A1:Q1"/>
    <mergeCell ref="A2:A3"/>
    <mergeCell ref="B2:G2"/>
    <mergeCell ref="I2:N2"/>
    <mergeCell ref="P2:T2"/>
    <mergeCell ref="A56:F56"/>
  </mergeCells>
  <pageMargins left="0.7" right="0.7" top="0.75" bottom="0.75" header="0.3" footer="0.3"/>
  <pageSetup scale="56"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67"/>
  <sheetViews>
    <sheetView topLeftCell="G1" workbookViewId="0" xr3:uid="{51F8DEE0-4D01-5F28-A812-FC0BD7CAC4A5}">
      <selection activeCell="B4" sqref="B4"/>
    </sheetView>
  </sheetViews>
  <sheetFormatPr defaultRowHeight="15"/>
  <cols>
    <col min="1" max="1" width="23.42578125" style="1" customWidth="1"/>
    <col min="2" max="2" width="11.7109375" style="1" customWidth="1"/>
    <col min="3" max="3" width="10.28515625" style="1" customWidth="1"/>
    <col min="4" max="4" width="11.7109375" style="1" customWidth="1"/>
    <col min="5" max="5" width="12.28515625" style="2" customWidth="1"/>
    <col min="6" max="6" width="10.28515625" style="2" customWidth="1"/>
    <col min="7" max="7" width="11.7109375" style="2" customWidth="1"/>
    <col min="8" max="8" width="11.140625" style="2" customWidth="1"/>
    <col min="9" max="10" width="11.7109375" style="2" customWidth="1"/>
    <col min="11" max="11" width="9.140625" style="2" customWidth="1"/>
    <col min="12" max="13" width="11.7109375" style="2" customWidth="1"/>
    <col min="14" max="14" width="10.28515625" style="1" customWidth="1"/>
    <col min="15" max="15" width="9.140625" style="1"/>
    <col min="16" max="16" width="10.140625" style="1" customWidth="1"/>
    <col min="17" max="17" width="11.7109375" style="1" customWidth="1"/>
    <col min="18" max="18" width="11.5703125" style="1" customWidth="1"/>
    <col min="19" max="19" width="10.42578125" style="1" customWidth="1"/>
    <col min="20" max="20" width="10.28515625" style="1" customWidth="1"/>
    <col min="21" max="16384" width="9.140625" style="1"/>
  </cols>
  <sheetData>
    <row r="1" spans="1:33" ht="31.5" customHeight="1">
      <c r="A1" s="65" t="s">
        <v>84</v>
      </c>
      <c r="B1" s="65"/>
      <c r="C1" s="65"/>
      <c r="D1" s="65"/>
      <c r="E1" s="65"/>
      <c r="F1" s="65"/>
      <c r="G1" s="65"/>
      <c r="H1" s="65"/>
      <c r="I1" s="65"/>
      <c r="J1" s="65"/>
      <c r="K1" s="65"/>
      <c r="L1" s="65"/>
      <c r="M1" s="65"/>
      <c r="N1" s="65"/>
      <c r="O1" s="65"/>
      <c r="P1" s="65"/>
      <c r="Q1" s="65"/>
      <c r="R1" s="33"/>
      <c r="S1" s="33"/>
      <c r="T1" s="33"/>
      <c r="U1" s="33"/>
      <c r="V1" s="33"/>
      <c r="W1" s="33"/>
      <c r="X1" s="33"/>
      <c r="Y1" s="33"/>
      <c r="Z1" s="33"/>
      <c r="AA1" s="33"/>
      <c r="AB1" s="33"/>
      <c r="AC1" s="33"/>
      <c r="AD1" s="33"/>
      <c r="AE1" s="33"/>
      <c r="AF1" s="33"/>
      <c r="AG1" s="33"/>
    </row>
    <row r="2" spans="1:33" ht="45" customHeight="1" thickBot="1">
      <c r="A2" s="55" t="s">
        <v>1</v>
      </c>
      <c r="B2" s="59" t="s">
        <v>2</v>
      </c>
      <c r="C2" s="59"/>
      <c r="D2" s="59"/>
      <c r="E2" s="59"/>
      <c r="F2" s="59"/>
      <c r="G2" s="59"/>
      <c r="H2" s="74"/>
      <c r="I2" s="59" t="s">
        <v>3</v>
      </c>
      <c r="J2" s="59"/>
      <c r="K2" s="59"/>
      <c r="L2" s="59"/>
      <c r="M2" s="59"/>
      <c r="N2" s="59"/>
      <c r="O2" s="74"/>
      <c r="P2" s="59" t="s">
        <v>4</v>
      </c>
      <c r="Q2" s="59"/>
      <c r="R2" s="33"/>
      <c r="S2" s="33"/>
      <c r="T2" s="33"/>
      <c r="U2" s="33"/>
      <c r="V2" s="33"/>
      <c r="W2" s="33"/>
      <c r="X2" s="33"/>
      <c r="Y2" s="33"/>
      <c r="Z2" s="33"/>
      <c r="AA2" s="33"/>
      <c r="AB2" s="33"/>
      <c r="AC2" s="33"/>
      <c r="AD2" s="33"/>
      <c r="AE2" s="33"/>
      <c r="AF2" s="33"/>
      <c r="AG2" s="33"/>
    </row>
    <row r="3" spans="1:33" ht="90" customHeight="1" thickBot="1">
      <c r="A3" s="75"/>
      <c r="B3" s="24" t="s">
        <v>5</v>
      </c>
      <c r="C3" s="24" t="s">
        <v>6</v>
      </c>
      <c r="D3" s="24" t="s">
        <v>7</v>
      </c>
      <c r="E3" s="24" t="s">
        <v>85</v>
      </c>
      <c r="F3" s="24" t="s">
        <v>9</v>
      </c>
      <c r="G3" s="24" t="s">
        <v>86</v>
      </c>
      <c r="H3" s="76"/>
      <c r="I3" s="24" t="s">
        <v>5</v>
      </c>
      <c r="J3" s="24" t="s">
        <v>6</v>
      </c>
      <c r="K3" s="24" t="s">
        <v>7</v>
      </c>
      <c r="L3" s="24" t="s">
        <v>8</v>
      </c>
      <c r="M3" s="24" t="s">
        <v>9</v>
      </c>
      <c r="N3" s="24" t="s">
        <v>86</v>
      </c>
      <c r="O3" s="76"/>
      <c r="P3" s="28" t="s">
        <v>5</v>
      </c>
      <c r="Q3" s="20" t="s">
        <v>11</v>
      </c>
      <c r="R3" s="20" t="s">
        <v>12</v>
      </c>
      <c r="S3" s="20" t="s">
        <v>13</v>
      </c>
      <c r="T3" s="20" t="s">
        <v>14</v>
      </c>
      <c r="U3" s="33"/>
      <c r="V3" s="33"/>
      <c r="W3" s="33"/>
      <c r="X3" s="33"/>
      <c r="Y3" s="33"/>
      <c r="Z3" s="33"/>
      <c r="AA3" s="33"/>
      <c r="AB3" s="33"/>
      <c r="AC3" s="33"/>
      <c r="AD3" s="33"/>
      <c r="AE3" s="33">
        <f>+AE4/AC4</f>
        <v>9204.4394559069751</v>
      </c>
      <c r="AF3" s="33"/>
      <c r="AG3" s="33"/>
    </row>
    <row r="4" spans="1:33" ht="17.25">
      <c r="A4" s="3" t="s">
        <v>87</v>
      </c>
      <c r="B4" s="4">
        <f>rawdata08!B2</f>
        <v>9204.4335719347964</v>
      </c>
      <c r="C4" s="4">
        <f>rawdata08!C2</f>
        <v>10297.283017254793</v>
      </c>
      <c r="D4" s="4">
        <f>rawdata08!D2</f>
        <v>8705.8477960166729</v>
      </c>
      <c r="E4" s="4">
        <f>rawdata08!E2</f>
        <v>8328.7734431097524</v>
      </c>
      <c r="F4" s="4">
        <f>rawdata08!F2</f>
        <v>9485.6238488987965</v>
      </c>
      <c r="G4" s="15">
        <f t="shared" ref="G4:G55" si="0">(F4-C4)/C4*100</f>
        <v>-7.8822653217934064</v>
      </c>
      <c r="H4" s="5"/>
      <c r="I4" s="4">
        <f>rawdata08!G2</f>
        <v>10064.702363660606</v>
      </c>
      <c r="J4" s="4">
        <f>rawdata08!H2</f>
        <v>10700.220301742445</v>
      </c>
      <c r="K4" s="4">
        <f>rawdata08!I2</f>
        <v>9354.4808374915756</v>
      </c>
      <c r="L4" s="4">
        <f>rawdata08!J2</f>
        <v>9275.4192599072558</v>
      </c>
      <c r="M4" s="4">
        <f>rawdata08!K2</f>
        <v>10929.615822005935</v>
      </c>
      <c r="N4" s="15">
        <f t="shared" ref="N4:N12" si="1">(M4-J4)/J4*100</f>
        <v>2.143839227554357</v>
      </c>
      <c r="O4" s="6"/>
      <c r="P4" s="29">
        <f>rawdata08!L2</f>
        <v>48037565</v>
      </c>
      <c r="Q4" s="29">
        <f>rawdata08!M2</f>
        <v>12023963</v>
      </c>
      <c r="R4" s="29">
        <f>rawdata08!N2</f>
        <v>11997255</v>
      </c>
      <c r="S4" s="29">
        <f>rawdata08!O2</f>
        <v>12025655</v>
      </c>
      <c r="T4" s="29">
        <f>rawdata08!P2</f>
        <v>11990692</v>
      </c>
      <c r="U4" s="33"/>
      <c r="V4" s="33">
        <f>SUM(V5:V55)</f>
        <v>36</v>
      </c>
      <c r="W4" s="33">
        <f>SUM(W5:W55)</f>
        <v>45</v>
      </c>
      <c r="X4" s="33"/>
      <c r="Y4" s="33"/>
      <c r="Z4" s="33"/>
      <c r="AA4" s="33"/>
      <c r="AB4" s="33"/>
      <c r="AC4" s="33">
        <f>SUM(AC5:AC90)</f>
        <v>48021200</v>
      </c>
      <c r="AD4" s="33"/>
      <c r="AE4" s="33">
        <f>SUM(AE5:AE90)</f>
        <v>442008228000</v>
      </c>
      <c r="AF4" s="33"/>
      <c r="AG4" s="33"/>
    </row>
    <row r="5" spans="1:33">
      <c r="A5" s="77" t="s">
        <v>16</v>
      </c>
      <c r="B5" s="10">
        <f>rawdata08!B3</f>
        <v>8152.0704141366687</v>
      </c>
      <c r="C5" s="10">
        <f>rawdata08!C3</f>
        <v>8699.189463019251</v>
      </c>
      <c r="D5" s="10">
        <f>rawdata08!D3</f>
        <v>8107.4882595702293</v>
      </c>
      <c r="E5" s="10">
        <f>rawdata08!E3</f>
        <v>7869.6852842393337</v>
      </c>
      <c r="F5" s="10">
        <f>rawdata08!F3</f>
        <v>7902.8630492562597</v>
      </c>
      <c r="G5" s="16">
        <f t="shared" si="0"/>
        <v>-9.1540300064531319</v>
      </c>
      <c r="H5" s="78"/>
      <c r="I5" s="10" t="s">
        <v>88</v>
      </c>
      <c r="J5" s="10">
        <f>rawdata08!H3</f>
        <v>9254.1185410334347</v>
      </c>
      <c r="K5" s="10">
        <f>rawdata08!I3</f>
        <v>8912.4633556282915</v>
      </c>
      <c r="L5" s="10">
        <f>rawdata08!J3</f>
        <v>8963.415847742257</v>
      </c>
      <c r="M5" s="10">
        <f>rawdata08!K3</f>
        <v>9398.8529151188268</v>
      </c>
      <c r="N5" s="16">
        <f t="shared" si="1"/>
        <v>1.5639995688798387</v>
      </c>
      <c r="O5" s="8"/>
      <c r="P5" s="10">
        <f>rawdata08!L3</f>
        <v>742919</v>
      </c>
      <c r="Q5" s="10">
        <f>rawdata08!M3</f>
        <v>197400</v>
      </c>
      <c r="R5" s="10">
        <f>rawdata08!N3</f>
        <v>175675</v>
      </c>
      <c r="S5" s="10">
        <f>rawdata08!O3</f>
        <v>241170</v>
      </c>
      <c r="T5" s="10">
        <f>rawdata08!P3</f>
        <v>128674</v>
      </c>
      <c r="U5" s="33"/>
      <c r="V5" s="33">
        <f>IF(G5&lt;0,0,1)</f>
        <v>0</v>
      </c>
      <c r="W5" s="33">
        <f>IF(N5&lt;0,0,1)</f>
        <v>1</v>
      </c>
      <c r="X5" s="33"/>
      <c r="Y5" s="30" t="s">
        <v>89</v>
      </c>
      <c r="Z5" s="31">
        <f>+P5-AC5</f>
        <v>0</v>
      </c>
      <c r="AA5" s="30">
        <v>2</v>
      </c>
      <c r="AB5" s="30">
        <v>131</v>
      </c>
      <c r="AC5" s="30">
        <v>742919</v>
      </c>
      <c r="AD5" s="30">
        <v>7439108808.96</v>
      </c>
      <c r="AE5" s="30">
        <v>6056328000</v>
      </c>
      <c r="AF5" s="33">
        <f>+AE5/AC5</f>
        <v>8152.0704141366687</v>
      </c>
      <c r="AG5" s="87">
        <f>+B5-AF5</f>
        <v>0</v>
      </c>
    </row>
    <row r="6" spans="1:33">
      <c r="A6" s="77" t="s">
        <v>17</v>
      </c>
      <c r="B6" s="10">
        <f>rawdata08!B4</f>
        <v>13348.863914747673</v>
      </c>
      <c r="C6" s="10">
        <f>rawdata08!C4</f>
        <v>11984.268306485079</v>
      </c>
      <c r="D6" s="10">
        <f>rawdata08!D4</f>
        <v>13522.622083687542</v>
      </c>
      <c r="E6" s="10">
        <f>rawdata08!E4</f>
        <v>13522.622083687542</v>
      </c>
      <c r="F6" s="10">
        <f>rawdata08!F4</f>
        <v>16851.648902402354</v>
      </c>
      <c r="G6" s="16">
        <f t="shared" si="0"/>
        <v>40.614749865733366</v>
      </c>
      <c r="H6" s="78"/>
      <c r="I6" s="10">
        <f>rawdata08!G4</f>
        <v>14630.282337089662</v>
      </c>
      <c r="J6" s="10">
        <f>rawdata08!H4</f>
        <v>13012.411815746784</v>
      </c>
      <c r="K6" s="10">
        <f>rawdata08!I4</f>
        <v>14558.70407103051</v>
      </c>
      <c r="L6" s="10">
        <f>rawdata08!J4</f>
        <v>14558.70407103051</v>
      </c>
      <c r="M6" s="10">
        <f>rawdata08!K4</f>
        <v>18979.585017875637</v>
      </c>
      <c r="N6" s="16">
        <f t="shared" si="1"/>
        <v>45.857549596668655</v>
      </c>
      <c r="O6" s="8"/>
      <c r="P6" s="10">
        <f>rawdata08!L4</f>
        <v>130624</v>
      </c>
      <c r="Q6" s="10">
        <f>rawdata08!M4</f>
        <v>79521</v>
      </c>
      <c r="R6" s="10">
        <f>rawdata08!N4</f>
        <v>21174</v>
      </c>
      <c r="S6" s="10">
        <f>rawdata08!O4</f>
        <v>21174</v>
      </c>
      <c r="T6" s="10">
        <f>rawdata08!P4</f>
        <v>29929</v>
      </c>
      <c r="U6" s="33"/>
      <c r="V6" s="33">
        <f t="shared" ref="V6:V55" si="2">IF(G6&lt;0,0,1)</f>
        <v>1</v>
      </c>
      <c r="W6" s="33">
        <f t="shared" ref="W6:W55" si="3">IF(N6&lt;0,0,1)</f>
        <v>1</v>
      </c>
      <c r="X6" s="33"/>
      <c r="Y6" s="30" t="s">
        <v>90</v>
      </c>
      <c r="Z6" s="31">
        <f t="shared" ref="Z6:Z55" si="4">+P6-AC6</f>
        <v>0</v>
      </c>
      <c r="AA6" s="30">
        <v>2</v>
      </c>
      <c r="AB6" s="30">
        <v>53</v>
      </c>
      <c r="AC6" s="30">
        <v>130624</v>
      </c>
      <c r="AD6" s="30">
        <v>2141799474.24</v>
      </c>
      <c r="AE6" s="30">
        <v>1743682000</v>
      </c>
      <c r="AF6" s="33">
        <f t="shared" ref="AF6:AF55" si="5">+AE6/AC6</f>
        <v>13348.863914747673</v>
      </c>
      <c r="AG6" s="87">
        <f t="shared" ref="AG6:AG55" si="6">+B6-AF6</f>
        <v>0</v>
      </c>
    </row>
    <row r="7" spans="1:33">
      <c r="A7" s="77" t="s">
        <v>18</v>
      </c>
      <c r="B7" s="10">
        <f>rawdata08!B5</f>
        <v>6654.5555649135913</v>
      </c>
      <c r="C7" s="10">
        <f>rawdata08!C5</f>
        <v>6610.0171642835567</v>
      </c>
      <c r="D7" s="10">
        <f>rawdata08!D5</f>
        <v>6625.5326550134796</v>
      </c>
      <c r="E7" s="10">
        <f>rawdata08!E5</f>
        <v>6608.8284932782399</v>
      </c>
      <c r="F7" s="10">
        <f>rawdata08!F5</f>
        <v>6776.8257267376184</v>
      </c>
      <c r="G7" s="16">
        <f t="shared" si="0"/>
        <v>2.5235723040991789</v>
      </c>
      <c r="H7" s="78"/>
      <c r="I7" s="10">
        <f>rawdata08!G5</f>
        <v>7510.0929794101803</v>
      </c>
      <c r="J7" s="10">
        <f>rawdata08!H5</f>
        <v>6993.8893677208334</v>
      </c>
      <c r="K7" s="10">
        <f>rawdata08!I5</f>
        <v>7239.8860770501778</v>
      </c>
      <c r="L7" s="10">
        <f>rawdata08!J5</f>
        <v>7548.0915522817404</v>
      </c>
      <c r="M7" s="10">
        <f>rawdata08!K5</f>
        <v>8303.4655844502595</v>
      </c>
      <c r="N7" s="16">
        <f t="shared" si="1"/>
        <v>18.724577239862608</v>
      </c>
      <c r="O7" s="8"/>
      <c r="P7" s="10">
        <f>rawdata08!L5</f>
        <v>985487</v>
      </c>
      <c r="Q7" s="10">
        <f>rawdata08!M5</f>
        <v>271494</v>
      </c>
      <c r="R7" s="10">
        <f>rawdata08!N5</f>
        <v>229980</v>
      </c>
      <c r="S7" s="10">
        <f>rawdata08!O5</f>
        <v>240562</v>
      </c>
      <c r="T7" s="10">
        <f>rawdata08!P5</f>
        <v>243451</v>
      </c>
      <c r="U7" s="33"/>
      <c r="V7" s="33">
        <f t="shared" si="2"/>
        <v>1</v>
      </c>
      <c r="W7" s="33">
        <f t="shared" si="3"/>
        <v>1</v>
      </c>
      <c r="X7" s="33"/>
      <c r="Y7" s="30" t="s">
        <v>91</v>
      </c>
      <c r="Z7" s="31">
        <f t="shared" si="4"/>
        <v>0</v>
      </c>
      <c r="AA7" s="30">
        <v>2</v>
      </c>
      <c r="AB7" s="30">
        <v>209</v>
      </c>
      <c r="AC7" s="30">
        <v>985487</v>
      </c>
      <c r="AD7" s="30">
        <v>8055295536.96</v>
      </c>
      <c r="AE7" s="30">
        <v>6557978000</v>
      </c>
      <c r="AF7" s="33">
        <f t="shared" si="5"/>
        <v>6654.5555649135913</v>
      </c>
      <c r="AG7" s="87">
        <f t="shared" si="6"/>
        <v>0</v>
      </c>
    </row>
    <row r="8" spans="1:33">
      <c r="A8" s="77" t="s">
        <v>19</v>
      </c>
      <c r="B8" s="10">
        <f>rawdata08!B6</f>
        <v>7395.0550480156817</v>
      </c>
      <c r="C8" s="10">
        <f>rawdata08!C6</f>
        <v>7098.7715556437342</v>
      </c>
      <c r="D8" s="10">
        <f>rawdata08!D6</f>
        <v>7309.7133419038455</v>
      </c>
      <c r="E8" s="10">
        <f>rawdata08!E6</f>
        <v>7680.8889642887434</v>
      </c>
      <c r="F8" s="10">
        <f>rawdata08!F6</f>
        <v>7497.6145520752552</v>
      </c>
      <c r="G8" s="16">
        <f t="shared" si="0"/>
        <v>5.6184791031122696</v>
      </c>
      <c r="H8" s="78"/>
      <c r="I8" s="10">
        <f>rawdata08!G6</f>
        <v>8369.3512356063493</v>
      </c>
      <c r="J8" s="10">
        <f>rawdata08!H6</f>
        <v>7744.6968569680739</v>
      </c>
      <c r="K8" s="10">
        <f>rawdata08!I6</f>
        <v>8137.2672552508575</v>
      </c>
      <c r="L8" s="10">
        <f>rawdata08!J6</f>
        <v>8728.9252693188573</v>
      </c>
      <c r="M8" s="10">
        <f>rawdata08!K6</f>
        <v>8878.7383256347148</v>
      </c>
      <c r="N8" s="16">
        <f t="shared" si="1"/>
        <v>14.6428128771279</v>
      </c>
      <c r="O8" s="8"/>
      <c r="P8" s="10">
        <f>rawdata08!L6</f>
        <v>474949</v>
      </c>
      <c r="Q8" s="10">
        <f>rawdata08!M6</f>
        <v>120966</v>
      </c>
      <c r="R8" s="10">
        <f>rawdata08!N6</f>
        <v>117457</v>
      </c>
      <c r="S8" s="10">
        <f>rawdata08!O6</f>
        <v>117890</v>
      </c>
      <c r="T8" s="10">
        <f>rawdata08!P6</f>
        <v>118636</v>
      </c>
      <c r="U8" s="33"/>
      <c r="V8" s="33">
        <f t="shared" si="2"/>
        <v>1</v>
      </c>
      <c r="W8" s="33">
        <f t="shared" si="3"/>
        <v>1</v>
      </c>
      <c r="X8" s="33"/>
      <c r="Y8" s="30" t="s">
        <v>92</v>
      </c>
      <c r="Z8" s="31">
        <f t="shared" si="4"/>
        <v>0</v>
      </c>
      <c r="AA8" s="30">
        <v>2</v>
      </c>
      <c r="AB8" s="30">
        <v>244</v>
      </c>
      <c r="AC8" s="30">
        <v>474949</v>
      </c>
      <c r="AD8" s="30">
        <v>4314196399.6800003</v>
      </c>
      <c r="AE8" s="30">
        <v>3512274000</v>
      </c>
      <c r="AF8" s="33">
        <f t="shared" si="5"/>
        <v>7395.0550480156817</v>
      </c>
      <c r="AG8" s="87">
        <f t="shared" si="6"/>
        <v>0</v>
      </c>
    </row>
    <row r="9" spans="1:33">
      <c r="A9" s="77" t="s">
        <v>20</v>
      </c>
      <c r="B9" s="10">
        <f>rawdata08!B7</f>
        <v>8303.5959156754507</v>
      </c>
      <c r="C9" s="10">
        <f>rawdata08!C7</f>
        <v>8269.6235506265402</v>
      </c>
      <c r="D9" s="10">
        <f>rawdata08!D7</f>
        <v>7961.2777902987182</v>
      </c>
      <c r="E9" s="10">
        <f>rawdata08!E7</f>
        <v>8035.7570225467725</v>
      </c>
      <c r="F9" s="10">
        <f>rawdata08!F7</f>
        <v>8952.8644638844253</v>
      </c>
      <c r="G9" s="16">
        <f t="shared" si="0"/>
        <v>8.2620558127596979</v>
      </c>
      <c r="H9" s="78"/>
      <c r="I9" s="10">
        <f>rawdata08!G7</f>
        <v>9210.9017408623367</v>
      </c>
      <c r="J9" s="10">
        <f>rawdata08!H7</f>
        <v>8734.2990565764958</v>
      </c>
      <c r="K9" s="10">
        <f>rawdata08!I7</f>
        <v>8678.1643340047285</v>
      </c>
      <c r="L9" s="10">
        <f>rawdata08!J7</f>
        <v>9092.9261499920049</v>
      </c>
      <c r="M9" s="10">
        <f>rawdata08!K7</f>
        <v>10350.854834824331</v>
      </c>
      <c r="N9" s="16">
        <f t="shared" si="1"/>
        <v>18.508134056053972</v>
      </c>
      <c r="O9" s="8"/>
      <c r="P9" s="10">
        <f>rawdata08!L7</f>
        <v>6086294</v>
      </c>
      <c r="Q9" s="10">
        <f>rawdata08!M7</f>
        <v>1521692</v>
      </c>
      <c r="R9" s="10">
        <f>rawdata08!N7</f>
        <v>1548517</v>
      </c>
      <c r="S9" s="10">
        <f>rawdata08!O7</f>
        <v>1500880</v>
      </c>
      <c r="T9" s="10">
        <f>rawdata08!P7</f>
        <v>1515205</v>
      </c>
      <c r="U9" s="33"/>
      <c r="V9" s="33">
        <f t="shared" si="2"/>
        <v>1</v>
      </c>
      <c r="W9" s="33">
        <f t="shared" si="3"/>
        <v>1</v>
      </c>
      <c r="X9" s="33"/>
      <c r="Y9" s="30" t="s">
        <v>93</v>
      </c>
      <c r="Z9" s="31">
        <f t="shared" si="4"/>
        <v>699</v>
      </c>
      <c r="AA9" s="30">
        <v>2</v>
      </c>
      <c r="AB9" s="30">
        <v>954</v>
      </c>
      <c r="AC9" s="30">
        <v>6085595</v>
      </c>
      <c r="AD9" s="30">
        <v>62066577231.360001</v>
      </c>
      <c r="AE9" s="30">
        <v>50529648000</v>
      </c>
      <c r="AF9" s="33">
        <f t="shared" si="5"/>
        <v>8303.1565524817215</v>
      </c>
      <c r="AG9" s="87">
        <f t="shared" si="6"/>
        <v>0.43936319372915023</v>
      </c>
    </row>
    <row r="10" spans="1:33">
      <c r="A10" s="77" t="s">
        <v>21</v>
      </c>
      <c r="B10" s="10">
        <f>rawdata08!B8</f>
        <v>8396.2380651185213</v>
      </c>
      <c r="C10" s="10">
        <f>rawdata08!C8</f>
        <v>8192.8548148519567</v>
      </c>
      <c r="D10" s="10">
        <f>rawdata08!D8</f>
        <v>7739.1989908546202</v>
      </c>
      <c r="E10" s="10">
        <f>rawdata08!E8</f>
        <v>7552.7685911367289</v>
      </c>
      <c r="F10" s="10">
        <f>rawdata08!F8</f>
        <v>10280.281356880123</v>
      </c>
      <c r="G10" s="16">
        <f t="shared" si="0"/>
        <v>25.478622399656008</v>
      </c>
      <c r="H10" s="78"/>
      <c r="I10" s="10">
        <f>rawdata08!G8</f>
        <v>9006.7932190797474</v>
      </c>
      <c r="J10" s="10">
        <f>rawdata08!H8</f>
        <v>8509.3739814977307</v>
      </c>
      <c r="K10" s="10">
        <f>rawdata08!I8</f>
        <v>8179.4436685638202</v>
      </c>
      <c r="L10" s="10">
        <f>rawdata08!J8</f>
        <v>8190.2059907398661</v>
      </c>
      <c r="M10" s="10">
        <f>rawdata08!K8</f>
        <v>11358.552560820839</v>
      </c>
      <c r="N10" s="16">
        <f t="shared" si="1"/>
        <v>33.482822420523419</v>
      </c>
      <c r="O10" s="8"/>
      <c r="P10" s="10">
        <f>rawdata08!L8</f>
        <v>796824</v>
      </c>
      <c r="Q10" s="10">
        <f>rawdata08!M8</f>
        <v>199435</v>
      </c>
      <c r="R10" s="10">
        <f>rawdata08!N8</f>
        <v>199773</v>
      </c>
      <c r="S10" s="10">
        <f>rawdata08!O8</f>
        <v>211660</v>
      </c>
      <c r="T10" s="10">
        <f>rawdata08!P8</f>
        <v>185956</v>
      </c>
      <c r="U10" s="33"/>
      <c r="V10" s="33">
        <f t="shared" si="2"/>
        <v>1</v>
      </c>
      <c r="W10" s="33">
        <f t="shared" si="3"/>
        <v>1</v>
      </c>
      <c r="X10" s="33"/>
      <c r="Y10" s="30" t="s">
        <v>94</v>
      </c>
      <c r="Z10" s="31">
        <f t="shared" si="4"/>
        <v>0</v>
      </c>
      <c r="AA10" s="30">
        <v>2</v>
      </c>
      <c r="AB10" s="30">
        <v>178</v>
      </c>
      <c r="AC10" s="30">
        <v>796824</v>
      </c>
      <c r="AD10" s="30">
        <v>8217858775.6800003</v>
      </c>
      <c r="AE10" s="30">
        <v>6690324000</v>
      </c>
      <c r="AF10" s="33">
        <f t="shared" si="5"/>
        <v>8396.2380651185213</v>
      </c>
      <c r="AG10" s="87">
        <f t="shared" si="6"/>
        <v>0</v>
      </c>
    </row>
    <row r="11" spans="1:33">
      <c r="A11" s="77" t="s">
        <v>22</v>
      </c>
      <c r="B11" s="10">
        <f>rawdata08!B9</f>
        <v>13603.377558011598</v>
      </c>
      <c r="C11" s="10">
        <f>rawdata08!C9</f>
        <v>13657.692898244486</v>
      </c>
      <c r="D11" s="10">
        <f>rawdata08!D9</f>
        <v>13289.657493898847</v>
      </c>
      <c r="E11" s="10">
        <f>rawdata08!E9</f>
        <v>13987.301091347334</v>
      </c>
      <c r="F11" s="10">
        <f>rawdata08!F9</f>
        <v>13493.902672413133</v>
      </c>
      <c r="G11" s="16">
        <f t="shared" si="0"/>
        <v>-1.1992525168903632</v>
      </c>
      <c r="H11" s="78"/>
      <c r="I11" s="10">
        <f>rawdata08!G9</f>
        <v>14279.660627790829</v>
      </c>
      <c r="J11" s="10">
        <f>rawdata08!H9</f>
        <v>13906.879482923761</v>
      </c>
      <c r="K11" s="10">
        <f>rawdata08!I9</f>
        <v>13633.993940924009</v>
      </c>
      <c r="L11" s="10">
        <f>rawdata08!J9</f>
        <v>14586.627089517264</v>
      </c>
      <c r="M11" s="10">
        <f>rawdata08!K9</f>
        <v>15058.891074859719</v>
      </c>
      <c r="N11" s="16">
        <f t="shared" si="1"/>
        <v>8.2837533276283235</v>
      </c>
      <c r="O11" s="8"/>
      <c r="P11" s="10">
        <f>rawdata08!L9</f>
        <v>544417</v>
      </c>
      <c r="Q11" s="10">
        <f>rawdata08!M9</f>
        <v>136769</v>
      </c>
      <c r="R11" s="10">
        <f>rawdata08!N9</f>
        <v>142596</v>
      </c>
      <c r="S11" s="10">
        <f>rawdata08!O9</f>
        <v>134421</v>
      </c>
      <c r="T11" s="10">
        <f>rawdata08!P9</f>
        <v>130631</v>
      </c>
      <c r="U11" s="33"/>
      <c r="V11" s="33">
        <f t="shared" si="2"/>
        <v>0</v>
      </c>
      <c r="W11" s="33">
        <f t="shared" si="3"/>
        <v>1</v>
      </c>
      <c r="X11" s="33"/>
      <c r="Y11" s="30" t="s">
        <v>95</v>
      </c>
      <c r="Z11" s="31">
        <f t="shared" si="4"/>
        <v>0</v>
      </c>
      <c r="AA11" s="30">
        <v>2</v>
      </c>
      <c r="AB11" s="30">
        <v>166</v>
      </c>
      <c r="AC11" s="30">
        <v>544417</v>
      </c>
      <c r="AD11" s="30">
        <v>9096827371.2000008</v>
      </c>
      <c r="AE11" s="30">
        <v>7405910000</v>
      </c>
      <c r="AF11" s="33">
        <f t="shared" si="5"/>
        <v>13603.377558011598</v>
      </c>
      <c r="AG11" s="87">
        <f t="shared" si="6"/>
        <v>0</v>
      </c>
    </row>
    <row r="12" spans="1:33">
      <c r="A12" s="77" t="s">
        <v>23</v>
      </c>
      <c r="B12" s="10">
        <f>rawdata08!B10</f>
        <v>11170.127142272948</v>
      </c>
      <c r="C12" s="10">
        <f>rawdata08!C10</f>
        <v>10975.981565186565</v>
      </c>
      <c r="D12" s="10">
        <f>rawdata08!D10</f>
        <v>12059.790235615628</v>
      </c>
      <c r="E12" s="10">
        <f>rawdata08!E10</f>
        <v>10350.193847603174</v>
      </c>
      <c r="F12" s="10">
        <f>rawdata08!F10</f>
        <v>11438.12270582066</v>
      </c>
      <c r="G12" s="16">
        <f t="shared" si="0"/>
        <v>4.2104766474818742</v>
      </c>
      <c r="H12" s="78"/>
      <c r="I12" s="10">
        <f>rawdata08!G10</f>
        <v>12089.557232610878</v>
      </c>
      <c r="J12" s="10">
        <f>rawdata08!H10</f>
        <v>11712.960501048776</v>
      </c>
      <c r="K12" s="10">
        <f>rawdata08!I10</f>
        <v>13041.472782332521</v>
      </c>
      <c r="L12" s="10">
        <f>rawdata08!J10</f>
        <v>11205.732091742455</v>
      </c>
      <c r="M12" s="10">
        <f>rawdata08!K10</f>
        <v>12685.474567383324</v>
      </c>
      <c r="N12" s="16">
        <f t="shared" si="1"/>
        <v>8.3028886356055729</v>
      </c>
      <c r="O12" s="8"/>
      <c r="P12" s="10">
        <f>rawdata08!L10</f>
        <v>107596</v>
      </c>
      <c r="Q12" s="10">
        <f>rawdata08!M10</f>
        <v>33849</v>
      </c>
      <c r="R12" s="10">
        <f>rawdata08!N10</f>
        <v>27078</v>
      </c>
      <c r="S12" s="10">
        <f>rawdata08!O10</f>
        <v>27599</v>
      </c>
      <c r="T12" s="10">
        <f>rawdata08!P10</f>
        <v>19070</v>
      </c>
      <c r="U12" s="33"/>
      <c r="V12" s="33">
        <f t="shared" si="2"/>
        <v>1</v>
      </c>
      <c r="W12" s="33">
        <f t="shared" si="3"/>
        <v>1</v>
      </c>
      <c r="X12" s="33"/>
      <c r="Y12" s="30" t="s">
        <v>96</v>
      </c>
      <c r="Z12" s="31">
        <f t="shared" si="4"/>
        <v>0</v>
      </c>
      <c r="AA12" s="30">
        <v>2</v>
      </c>
      <c r="AB12" s="30">
        <v>16</v>
      </c>
      <c r="AC12" s="30">
        <v>107596</v>
      </c>
      <c r="AD12" s="30">
        <v>1476269903.52</v>
      </c>
      <c r="AE12" s="30">
        <v>1201861000</v>
      </c>
      <c r="AF12" s="33">
        <f t="shared" si="5"/>
        <v>11170.127142272948</v>
      </c>
      <c r="AG12" s="87">
        <f t="shared" si="6"/>
        <v>0</v>
      </c>
    </row>
    <row r="13" spans="1:33" ht="17.25">
      <c r="A13" s="14" t="s">
        <v>97</v>
      </c>
      <c r="B13" s="10">
        <f>rawdata08!B11</f>
        <v>15552.989293877061</v>
      </c>
      <c r="C13" s="9"/>
      <c r="D13" s="9"/>
      <c r="E13" s="9"/>
      <c r="F13" s="9"/>
      <c r="G13" s="9"/>
      <c r="H13" s="9"/>
      <c r="I13" s="10">
        <f>rawdata08!G11</f>
        <v>16990.118746885259</v>
      </c>
      <c r="J13" s="9"/>
      <c r="K13" s="9"/>
      <c r="L13" s="9"/>
      <c r="M13" s="9"/>
      <c r="N13" s="9"/>
      <c r="O13" s="9"/>
      <c r="P13" s="10"/>
      <c r="Q13" s="10"/>
      <c r="R13" s="10"/>
      <c r="S13" s="10"/>
      <c r="T13" s="10"/>
      <c r="U13" s="33"/>
      <c r="V13" s="33"/>
      <c r="W13" s="33"/>
      <c r="X13" s="33"/>
      <c r="Y13" s="30" t="s">
        <v>98</v>
      </c>
      <c r="Z13" s="31">
        <f t="shared" si="4"/>
        <v>-58191</v>
      </c>
      <c r="AA13" s="30">
        <v>2</v>
      </c>
      <c r="AB13" s="30">
        <v>1</v>
      </c>
      <c r="AC13" s="30">
        <v>58191</v>
      </c>
      <c r="AD13" s="30">
        <v>1111683646.0799999</v>
      </c>
      <c r="AE13" s="30">
        <v>905044000</v>
      </c>
      <c r="AF13" s="33">
        <f t="shared" si="5"/>
        <v>15552.989293877061</v>
      </c>
      <c r="AG13" s="87">
        <f t="shared" si="6"/>
        <v>0</v>
      </c>
    </row>
    <row r="14" spans="1:33">
      <c r="A14" s="77" t="s">
        <v>26</v>
      </c>
      <c r="B14" s="10">
        <f>rawdata08!B12</f>
        <v>8101.8516978621756</v>
      </c>
      <c r="C14" s="10">
        <f>rawdata08!C12</f>
        <v>8219.3965803355622</v>
      </c>
      <c r="D14" s="10">
        <f>rawdata08!D12</f>
        <v>7913.3755086759202</v>
      </c>
      <c r="E14" s="10">
        <f>rawdata08!E12</f>
        <v>7637.3326392568424</v>
      </c>
      <c r="F14" s="10">
        <f>rawdata08!F12</f>
        <v>8582.2993571250081</v>
      </c>
      <c r="G14" s="16">
        <f t="shared" si="0"/>
        <v>4.4151997441961868</v>
      </c>
      <c r="H14" s="78"/>
      <c r="I14" s="10">
        <f>rawdata08!G12</f>
        <v>9034.8246953524231</v>
      </c>
      <c r="J14" s="10">
        <f>rawdata08!H12</f>
        <v>8983.4665458838172</v>
      </c>
      <c r="K14" s="10">
        <f>rawdata08!I12</f>
        <v>8754.2574818661196</v>
      </c>
      <c r="L14" s="10">
        <f>rawdata08!J12</f>
        <v>8635.1791430014473</v>
      </c>
      <c r="M14" s="10">
        <f>rawdata08!K12</f>
        <v>9728.1040109644637</v>
      </c>
      <c r="N14" s="16">
        <f>(M14-J14)/J14*100</f>
        <v>8.2889768807770086</v>
      </c>
      <c r="O14" s="8"/>
      <c r="P14" s="10">
        <f>rawdata08!L12</f>
        <v>2645680</v>
      </c>
      <c r="Q14" s="10">
        <f>rawdata08!M12</f>
        <v>768321</v>
      </c>
      <c r="R14" s="10">
        <f>rawdata08!N12</f>
        <v>571582</v>
      </c>
      <c r="S14" s="10">
        <f>rawdata08!O12</f>
        <v>645462</v>
      </c>
      <c r="T14" s="10">
        <f>rawdata08!P12</f>
        <v>660315</v>
      </c>
      <c r="U14" s="33"/>
      <c r="V14" s="33">
        <f t="shared" si="2"/>
        <v>1</v>
      </c>
      <c r="W14" s="33">
        <f t="shared" si="3"/>
        <v>1</v>
      </c>
      <c r="X14" s="33"/>
      <c r="Y14" s="30" t="s">
        <v>99</v>
      </c>
      <c r="Z14" s="31">
        <f t="shared" si="4"/>
        <v>0</v>
      </c>
      <c r="AA14" s="30">
        <v>2</v>
      </c>
      <c r="AB14" s="30">
        <v>67</v>
      </c>
      <c r="AC14" s="30">
        <v>2645680</v>
      </c>
      <c r="AD14" s="30">
        <v>26328924966.240002</v>
      </c>
      <c r="AE14" s="30">
        <v>21434907000</v>
      </c>
      <c r="AF14" s="33">
        <f t="shared" si="5"/>
        <v>8101.8516978621756</v>
      </c>
      <c r="AG14" s="87">
        <f t="shared" si="6"/>
        <v>0</v>
      </c>
    </row>
    <row r="15" spans="1:33">
      <c r="A15" s="77" t="s">
        <v>27</v>
      </c>
      <c r="B15" s="10">
        <f>rawdata08!B13</f>
        <v>8914.601369371996</v>
      </c>
      <c r="C15" s="10">
        <f>rawdata08!C13</f>
        <v>8800.4781972618293</v>
      </c>
      <c r="D15" s="10">
        <f>rawdata08!D13</f>
        <v>8872.9948188772614</v>
      </c>
      <c r="E15" s="10">
        <f>rawdata08!E13</f>
        <v>8918.8033579290241</v>
      </c>
      <c r="F15" s="10">
        <f>rawdata08!F13</f>
        <v>9080.337686520219</v>
      </c>
      <c r="G15" s="16">
        <f t="shared" si="0"/>
        <v>3.1800486630995208</v>
      </c>
      <c r="H15" s="78"/>
      <c r="I15" s="10">
        <f>rawdata08!G13</f>
        <v>9767.0166037873405</v>
      </c>
      <c r="J15" s="10">
        <f>rawdata08!H13</f>
        <v>9327.9057580190838</v>
      </c>
      <c r="K15" s="10">
        <f>rawdata08!I13</f>
        <v>9505.6169434082803</v>
      </c>
      <c r="L15" s="10">
        <f>rawdata08!J13</f>
        <v>9844.173480337693</v>
      </c>
      <c r="M15" s="10">
        <f>rawdata08!K13</f>
        <v>10434.251780277296</v>
      </c>
      <c r="N15" s="16">
        <f>(M15-J15)/J15*100</f>
        <v>11.860604630434873</v>
      </c>
      <c r="O15" s="8"/>
      <c r="P15" s="10">
        <f>rawdata08!L13</f>
        <v>1646010</v>
      </c>
      <c r="Q15" s="10">
        <f>rawdata08!M13</f>
        <v>457970</v>
      </c>
      <c r="R15" s="10">
        <f>rawdata08!N13</f>
        <v>369418</v>
      </c>
      <c r="S15" s="10">
        <f>rawdata08!O13</f>
        <v>421212</v>
      </c>
      <c r="T15" s="10">
        <f>rawdata08!P13</f>
        <v>397410</v>
      </c>
      <c r="U15" s="33"/>
      <c r="V15" s="33">
        <f t="shared" si="2"/>
        <v>1</v>
      </c>
      <c r="W15" s="33">
        <f t="shared" si="3"/>
        <v>1</v>
      </c>
      <c r="X15" s="33"/>
      <c r="Y15" s="30" t="s">
        <v>100</v>
      </c>
      <c r="Z15" s="31">
        <f t="shared" si="4"/>
        <v>0</v>
      </c>
      <c r="AA15" s="30">
        <v>2</v>
      </c>
      <c r="AB15" s="30">
        <v>180</v>
      </c>
      <c r="AC15" s="30">
        <v>1646010</v>
      </c>
      <c r="AD15" s="30">
        <v>18023781771.360001</v>
      </c>
      <c r="AE15" s="30">
        <v>14673523000</v>
      </c>
      <c r="AF15" s="33">
        <f t="shared" si="5"/>
        <v>8914.601369371996</v>
      </c>
      <c r="AG15" s="87">
        <f t="shared" si="6"/>
        <v>0</v>
      </c>
    </row>
    <row r="16" spans="1:33" ht="17.25">
      <c r="A16" s="14" t="s">
        <v>101</v>
      </c>
      <c r="B16" s="10">
        <f>rawdata08!B14</f>
        <v>10459.690823082097</v>
      </c>
      <c r="C16" s="9"/>
      <c r="D16" s="9"/>
      <c r="E16" s="9"/>
      <c r="F16" s="9"/>
      <c r="G16" s="9"/>
      <c r="H16" s="9"/>
      <c r="I16" s="10">
        <f>rawdata08!G14</f>
        <v>11799.968871076228</v>
      </c>
      <c r="J16" s="9"/>
      <c r="K16" s="9"/>
      <c r="L16" s="9"/>
      <c r="M16" s="9"/>
      <c r="N16" s="9"/>
      <c r="O16" s="9"/>
      <c r="P16" s="10"/>
      <c r="Q16" s="10"/>
      <c r="R16" s="10"/>
      <c r="S16" s="10"/>
      <c r="T16" s="10"/>
      <c r="U16" s="33"/>
      <c r="V16" s="33"/>
      <c r="W16" s="33"/>
      <c r="X16" s="33"/>
      <c r="Y16" s="30" t="s">
        <v>102</v>
      </c>
      <c r="Z16" s="31">
        <f t="shared" si="4"/>
        <v>-179897</v>
      </c>
      <c r="AA16" s="30">
        <v>2</v>
      </c>
      <c r="AB16" s="30">
        <v>1</v>
      </c>
      <c r="AC16" s="30">
        <v>179897</v>
      </c>
      <c r="AD16" s="30">
        <v>2311289209.4400001</v>
      </c>
      <c r="AE16" s="30">
        <v>1881667000</v>
      </c>
      <c r="AF16" s="33">
        <f t="shared" si="5"/>
        <v>10459.690823082097</v>
      </c>
      <c r="AG16" s="87">
        <f t="shared" si="6"/>
        <v>0</v>
      </c>
    </row>
    <row r="17" spans="1:33">
      <c r="A17" s="77" t="s">
        <v>29</v>
      </c>
      <c r="B17" s="10">
        <f>rawdata08!B15</f>
        <v>6193.9219993680508</v>
      </c>
      <c r="C17" s="10">
        <f>rawdata08!C15</f>
        <v>6522.3349021149643</v>
      </c>
      <c r="D17" s="10">
        <f>rawdata08!D15</f>
        <v>5919.7957519512292</v>
      </c>
      <c r="E17" s="10">
        <f>rawdata08!E15</f>
        <v>5816.3344993085493</v>
      </c>
      <c r="F17" s="10">
        <f>rawdata08!F15</f>
        <v>6328.3730457571464</v>
      </c>
      <c r="G17" s="16">
        <f t="shared" si="0"/>
        <v>-2.9738101350012376</v>
      </c>
      <c r="H17" s="78"/>
      <c r="I17" s="10">
        <f>rawdata08!G15</f>
        <v>6931.0385037841743</v>
      </c>
      <c r="J17" s="10">
        <f>rawdata08!H15</f>
        <v>7052.8567629135396</v>
      </c>
      <c r="K17" s="10">
        <f>rawdata08!I15</f>
        <v>6526.9871471284896</v>
      </c>
      <c r="L17" s="10">
        <f>rawdata08!J15</f>
        <v>6621.3942894330103</v>
      </c>
      <c r="M17" s="10">
        <f>rawdata08!K15</f>
        <v>7372.4734162725545</v>
      </c>
      <c r="N17" s="16">
        <f t="shared" ref="N17:N55" si="7">(M17-J17)/J17*100</f>
        <v>4.5317332267355033</v>
      </c>
      <c r="O17" s="8"/>
      <c r="P17" s="10">
        <f>rawdata08!L15</f>
        <v>265844</v>
      </c>
      <c r="Q17" s="10">
        <f>rawdata08!M15</f>
        <v>86479</v>
      </c>
      <c r="R17" s="10">
        <f>rawdata08!N15</f>
        <v>51506</v>
      </c>
      <c r="S17" s="10">
        <f>rawdata08!O15</f>
        <v>61465</v>
      </c>
      <c r="T17" s="10">
        <f>rawdata08!P15</f>
        <v>66394</v>
      </c>
      <c r="U17" s="33"/>
      <c r="V17" s="33">
        <f t="shared" si="2"/>
        <v>0</v>
      </c>
      <c r="W17" s="33">
        <f t="shared" si="3"/>
        <v>1</v>
      </c>
      <c r="X17" s="33"/>
      <c r="Y17" s="30" t="s">
        <v>103</v>
      </c>
      <c r="Z17" s="31">
        <f t="shared" si="4"/>
        <v>1311</v>
      </c>
      <c r="AA17" s="30">
        <v>2</v>
      </c>
      <c r="AB17" s="30">
        <v>113</v>
      </c>
      <c r="AC17" s="30">
        <v>264533</v>
      </c>
      <c r="AD17" s="30">
        <v>2009670320.1600001</v>
      </c>
      <c r="AE17" s="30">
        <v>1636113000</v>
      </c>
      <c r="AF17" s="33">
        <f t="shared" si="5"/>
        <v>6184.9107672766722</v>
      </c>
      <c r="AG17" s="87">
        <f t="shared" si="6"/>
        <v>9.0112320913785879</v>
      </c>
    </row>
    <row r="18" spans="1:33">
      <c r="A18" s="77" t="s">
        <v>30</v>
      </c>
      <c r="B18" s="10">
        <f>rawdata08!B16</f>
        <v>9076.4702655909805</v>
      </c>
      <c r="C18" s="10">
        <f>rawdata08!C16</f>
        <v>9913.9506119054968</v>
      </c>
      <c r="D18" s="10">
        <f>rawdata08!D16</f>
        <v>9608.0552993275123</v>
      </c>
      <c r="E18" s="10">
        <f>rawdata08!E16</f>
        <v>8376.0693087002746</v>
      </c>
      <c r="F18" s="10">
        <f>rawdata08!F16</f>
        <v>8400.9843946439287</v>
      </c>
      <c r="G18" s="16">
        <f t="shared" si="0"/>
        <v>-15.260981988801442</v>
      </c>
      <c r="H18" s="78"/>
      <c r="I18" s="10">
        <f>rawdata08!G16</f>
        <v>9899.8700304534141</v>
      </c>
      <c r="J18" s="10">
        <f>rawdata08!H16</f>
        <v>10148.488183338668</v>
      </c>
      <c r="K18" s="10">
        <f>rawdata08!I16</f>
        <v>10049.935124335456</v>
      </c>
      <c r="L18" s="10">
        <f>rawdata08!J16</f>
        <v>9177.4314015069558</v>
      </c>
      <c r="M18" s="10">
        <f>rawdata08!K16</f>
        <v>10238.619515730688</v>
      </c>
      <c r="N18" s="16">
        <f t="shared" si="7"/>
        <v>0.88812570664460067</v>
      </c>
      <c r="O18" s="8"/>
      <c r="P18" s="10">
        <f>rawdata08!L16</f>
        <v>2096645</v>
      </c>
      <c r="Q18" s="10">
        <f>rawdata08!M16</f>
        <v>527941</v>
      </c>
      <c r="R18" s="10">
        <f>rawdata08!N16</f>
        <v>522538</v>
      </c>
      <c r="S18" s="10">
        <f>rawdata08!O16</f>
        <v>531535</v>
      </c>
      <c r="T18" s="10">
        <f>rawdata08!P16</f>
        <v>514631</v>
      </c>
      <c r="U18" s="33"/>
      <c r="V18" s="33">
        <f t="shared" si="2"/>
        <v>0</v>
      </c>
      <c r="W18" s="33">
        <f t="shared" si="3"/>
        <v>1</v>
      </c>
      <c r="X18" s="33"/>
      <c r="Y18" s="30" t="s">
        <v>104</v>
      </c>
      <c r="Z18" s="31">
        <f t="shared" si="4"/>
        <v>6048</v>
      </c>
      <c r="AA18" s="30">
        <v>2</v>
      </c>
      <c r="AB18" s="30">
        <v>856</v>
      </c>
      <c r="AC18" s="30">
        <v>2090597</v>
      </c>
      <c r="AD18" s="30">
        <v>23317543717.919998</v>
      </c>
      <c r="AE18" s="30">
        <v>18983281000</v>
      </c>
      <c r="AF18" s="33">
        <f t="shared" si="5"/>
        <v>9080.3158140952073</v>
      </c>
      <c r="AG18" s="87">
        <f t="shared" si="6"/>
        <v>-3.8455485042268265</v>
      </c>
    </row>
    <row r="19" spans="1:33">
      <c r="A19" s="77" t="s">
        <v>31</v>
      </c>
      <c r="B19" s="10">
        <f>rawdata08!B17</f>
        <v>8164.1413334959143</v>
      </c>
      <c r="C19" s="10">
        <f>rawdata08!C17</f>
        <v>7682.5122086913516</v>
      </c>
      <c r="D19" s="10">
        <f>rawdata08!D17</f>
        <v>7756.1845742206569</v>
      </c>
      <c r="E19" s="10">
        <f>rawdata08!E17</f>
        <v>8326.9249819026936</v>
      </c>
      <c r="F19" s="10">
        <f>rawdata08!F17</f>
        <v>8910.6723196138209</v>
      </c>
      <c r="G19" s="16">
        <f t="shared" si="0"/>
        <v>15.986438778880583</v>
      </c>
      <c r="H19" s="78"/>
      <c r="I19" s="10">
        <f>rawdata08!G17</f>
        <v>8898.9595762820936</v>
      </c>
      <c r="J19" s="10">
        <f>rawdata08!H17</f>
        <v>7986.5047598442234</v>
      </c>
      <c r="K19" s="10">
        <f>rawdata08!I17</f>
        <v>8282.681654448088</v>
      </c>
      <c r="L19" s="10">
        <f>rawdata08!J17</f>
        <v>9115.1483979121422</v>
      </c>
      <c r="M19" s="10">
        <f>rawdata08!K17</f>
        <v>10247.637989075203</v>
      </c>
      <c r="N19" s="16">
        <f t="shared" si="7"/>
        <v>28.31192489360118</v>
      </c>
      <c r="O19" s="8"/>
      <c r="P19" s="10">
        <f>rawdata08!L17</f>
        <v>1033329</v>
      </c>
      <c r="Q19" s="10">
        <f>rawdata08!M17</f>
        <v>258832</v>
      </c>
      <c r="R19" s="10">
        <f>rawdata08!N17</f>
        <v>260123</v>
      </c>
      <c r="S19" s="10">
        <f>rawdata08!O17</f>
        <v>262470</v>
      </c>
      <c r="T19" s="10">
        <f>rawdata08!P17</f>
        <v>251904</v>
      </c>
      <c r="U19" s="33"/>
      <c r="V19" s="33">
        <f t="shared" si="2"/>
        <v>1</v>
      </c>
      <c r="W19" s="33">
        <f t="shared" si="3"/>
        <v>1</v>
      </c>
      <c r="X19" s="33"/>
      <c r="Y19" s="30" t="s">
        <v>105</v>
      </c>
      <c r="Z19" s="31">
        <f t="shared" si="4"/>
        <v>0</v>
      </c>
      <c r="AA19" s="30">
        <v>2</v>
      </c>
      <c r="AB19" s="30">
        <v>292</v>
      </c>
      <c r="AC19" s="30">
        <v>1033329</v>
      </c>
      <c r="AD19" s="30">
        <v>10362407230.08</v>
      </c>
      <c r="AE19" s="30">
        <v>8436244000</v>
      </c>
      <c r="AF19" s="33">
        <f t="shared" si="5"/>
        <v>8164.1413334959143</v>
      </c>
      <c r="AG19" s="87">
        <f t="shared" si="6"/>
        <v>0</v>
      </c>
    </row>
    <row r="20" spans="1:33">
      <c r="A20" s="77" t="s">
        <v>32</v>
      </c>
      <c r="B20" s="10">
        <f>rawdata08!B18</f>
        <v>8136.2416536542405</v>
      </c>
      <c r="C20" s="10">
        <f>rawdata08!C18</f>
        <v>7838.7487336611402</v>
      </c>
      <c r="D20" s="10">
        <f>rawdata08!D18</f>
        <v>8236.7185569557696</v>
      </c>
      <c r="E20" s="10">
        <f>rawdata08!E18</f>
        <v>8371.309607443327</v>
      </c>
      <c r="F20" s="10">
        <f>rawdata08!F18</f>
        <v>8099.2795807228094</v>
      </c>
      <c r="G20" s="16">
        <f t="shared" si="0"/>
        <v>3.3236279910707953</v>
      </c>
      <c r="H20" s="78"/>
      <c r="I20" s="10">
        <f>rawdata08!G18</f>
        <v>8693.7723935782906</v>
      </c>
      <c r="J20" s="10">
        <f>rawdata08!H18</f>
        <v>8147.9825059919449</v>
      </c>
      <c r="K20" s="10">
        <f>rawdata08!I18</f>
        <v>8701.1675315048178</v>
      </c>
      <c r="L20" s="10">
        <f>rawdata08!J18</f>
        <v>9097.830743133256</v>
      </c>
      <c r="M20" s="10">
        <f>rawdata08!K18</f>
        <v>8848.6607371493938</v>
      </c>
      <c r="N20" s="16">
        <f t="shared" si="7"/>
        <v>8.5994076526572947</v>
      </c>
      <c r="O20" s="8"/>
      <c r="P20" s="10">
        <f>rawdata08!L18</f>
        <v>484793</v>
      </c>
      <c r="Q20" s="10">
        <f>rawdata08!M18</f>
        <v>121413</v>
      </c>
      <c r="R20" s="10">
        <f>rawdata08!N18</f>
        <v>129504</v>
      </c>
      <c r="S20" s="10">
        <f>rawdata08!O18</f>
        <v>116722</v>
      </c>
      <c r="T20" s="10">
        <f>rawdata08!P18</f>
        <v>117154</v>
      </c>
      <c r="U20" s="33"/>
      <c r="V20" s="33">
        <f t="shared" si="2"/>
        <v>1</v>
      </c>
      <c r="W20" s="33">
        <f t="shared" si="3"/>
        <v>1</v>
      </c>
      <c r="X20" s="33"/>
      <c r="Y20" s="30" t="s">
        <v>106</v>
      </c>
      <c r="Z20" s="31">
        <f t="shared" si="4"/>
        <v>0</v>
      </c>
      <c r="AA20" s="30">
        <v>2</v>
      </c>
      <c r="AB20" s="30">
        <v>362</v>
      </c>
      <c r="AC20" s="30">
        <v>484793</v>
      </c>
      <c r="AD20" s="30">
        <v>4844976809.7600002</v>
      </c>
      <c r="AE20" s="30">
        <v>3944393000</v>
      </c>
      <c r="AF20" s="33">
        <f t="shared" si="5"/>
        <v>8136.2416536542405</v>
      </c>
      <c r="AG20" s="87">
        <f t="shared" si="6"/>
        <v>0</v>
      </c>
    </row>
    <row r="21" spans="1:33">
      <c r="A21" s="77" t="s">
        <v>33</v>
      </c>
      <c r="B21" s="10">
        <f>rawdata08!B19</f>
        <v>8958.9954353571065</v>
      </c>
      <c r="C21" s="10">
        <f>rawdata08!C19</f>
        <v>8626.6096992944731</v>
      </c>
      <c r="D21" s="10">
        <f>rawdata08!D19</f>
        <v>8783.3199019221211</v>
      </c>
      <c r="E21" s="10">
        <f>rawdata08!E19</f>
        <v>9162.2470319065942</v>
      </c>
      <c r="F21" s="10">
        <f>rawdata08!F19</f>
        <v>9311.8712524464281</v>
      </c>
      <c r="G21" s="16">
        <f t="shared" si="0"/>
        <v>7.9435789613618333</v>
      </c>
      <c r="H21" s="78"/>
      <c r="I21" s="10">
        <f>rawdata08!G19</f>
        <v>9654.4449497202877</v>
      </c>
      <c r="J21" s="10">
        <f>rawdata08!H19</f>
        <v>8968.6108637577909</v>
      </c>
      <c r="K21" s="10">
        <f>rawdata08!I19</f>
        <v>9289.364036967816</v>
      </c>
      <c r="L21" s="10">
        <f>rawdata08!J19</f>
        <v>10111.296127547708</v>
      </c>
      <c r="M21" s="10">
        <f>rawdata08!K19</f>
        <v>10315.087448110797</v>
      </c>
      <c r="N21" s="16">
        <f t="shared" si="7"/>
        <v>15.013212244430468</v>
      </c>
      <c r="O21" s="8"/>
      <c r="P21" s="10">
        <f>rawdata08!L19</f>
        <v>466192</v>
      </c>
      <c r="Q21" s="10">
        <f>rawdata08!M19</f>
        <v>116792</v>
      </c>
      <c r="R21" s="10">
        <f>rawdata08!N19</f>
        <v>116642</v>
      </c>
      <c r="S21" s="10">
        <f>rawdata08!O19</f>
        <v>152539</v>
      </c>
      <c r="T21" s="10">
        <f>rawdata08!P19</f>
        <v>80219</v>
      </c>
      <c r="U21" s="33"/>
      <c r="V21" s="33">
        <f t="shared" si="2"/>
        <v>1</v>
      </c>
      <c r="W21" s="33">
        <f t="shared" si="3"/>
        <v>1</v>
      </c>
      <c r="X21" s="33"/>
      <c r="Y21" s="30" t="s">
        <v>107</v>
      </c>
      <c r="Z21" s="31">
        <f t="shared" si="4"/>
        <v>0</v>
      </c>
      <c r="AA21" s="30">
        <v>2</v>
      </c>
      <c r="AB21" s="30">
        <v>291</v>
      </c>
      <c r="AC21" s="30">
        <v>466192</v>
      </c>
      <c r="AD21" s="30">
        <v>5130216051.8400002</v>
      </c>
      <c r="AE21" s="30">
        <v>4176612000</v>
      </c>
      <c r="AF21" s="33">
        <f t="shared" si="5"/>
        <v>8958.9954353571065</v>
      </c>
      <c r="AG21" s="87">
        <f t="shared" si="6"/>
        <v>0</v>
      </c>
    </row>
    <row r="22" spans="1:33">
      <c r="A22" s="77" t="s">
        <v>34</v>
      </c>
      <c r="B22" s="10">
        <f>rawdata08!B20</f>
        <v>7638.995283918327</v>
      </c>
      <c r="C22" s="10">
        <f>rawdata08!C20</f>
        <v>7159.8494984254594</v>
      </c>
      <c r="D22" s="10">
        <f>rawdata08!D20</f>
        <v>8275.8408902055708</v>
      </c>
      <c r="E22" s="10">
        <f>rawdata08!E20</f>
        <v>7251.4811407543702</v>
      </c>
      <c r="F22" s="10">
        <f>rawdata08!F20</f>
        <v>7707.226290625189</v>
      </c>
      <c r="G22" s="16">
        <f t="shared" si="0"/>
        <v>7.6450879633727586</v>
      </c>
      <c r="H22" s="78"/>
      <c r="I22" s="10">
        <f>rawdata08!G20</f>
        <v>8685.8422957903604</v>
      </c>
      <c r="J22" s="10">
        <f>rawdata08!H20</f>
        <v>7805.7793539416107</v>
      </c>
      <c r="K22" s="10">
        <f>rawdata08!I20</f>
        <v>9330.4413351019084</v>
      </c>
      <c r="L22" s="10">
        <f>rawdata08!J20</f>
        <v>8319.7056117755292</v>
      </c>
      <c r="M22" s="10">
        <f>rawdata08!K20</f>
        <v>9142.7101615929314</v>
      </c>
      <c r="N22" s="16">
        <f t="shared" si="7"/>
        <v>17.127448100057087</v>
      </c>
      <c r="O22" s="8"/>
      <c r="P22" s="10">
        <f>rawdata08!L20</f>
        <v>666019</v>
      </c>
      <c r="Q22" s="10">
        <f>rawdata08!M20</f>
        <v>171161</v>
      </c>
      <c r="R22" s="10">
        <f>rawdata08!N20</f>
        <v>193753</v>
      </c>
      <c r="S22" s="10">
        <f>rawdata08!O20</f>
        <v>135875</v>
      </c>
      <c r="T22" s="10">
        <f>rawdata08!P20</f>
        <v>165230</v>
      </c>
      <c r="U22" s="33"/>
      <c r="V22" s="33">
        <f t="shared" si="2"/>
        <v>1</v>
      </c>
      <c r="W22" s="33">
        <f t="shared" si="3"/>
        <v>1</v>
      </c>
      <c r="X22" s="33"/>
      <c r="Y22" s="30" t="s">
        <v>108</v>
      </c>
      <c r="Z22" s="31">
        <f t="shared" si="4"/>
        <v>0</v>
      </c>
      <c r="AA22" s="30">
        <v>2</v>
      </c>
      <c r="AB22" s="30">
        <v>174</v>
      </c>
      <c r="AC22" s="30">
        <v>666019</v>
      </c>
      <c r="AD22" s="30">
        <v>6249343317.1199999</v>
      </c>
      <c r="AE22" s="30">
        <v>5087716000</v>
      </c>
      <c r="AF22" s="33">
        <f t="shared" si="5"/>
        <v>7638.995283918327</v>
      </c>
      <c r="AG22" s="87">
        <f t="shared" si="6"/>
        <v>0</v>
      </c>
    </row>
    <row r="23" spans="1:33">
      <c r="A23" s="77" t="s">
        <v>35</v>
      </c>
      <c r="B23" s="10">
        <f>rawdata08!B21</f>
        <v>8279.6653852603085</v>
      </c>
      <c r="C23" s="10">
        <f>rawdata08!C21</f>
        <v>8466.9215363054991</v>
      </c>
      <c r="D23" s="10">
        <f>rawdata08!D21</f>
        <v>8503.1102885554592</v>
      </c>
      <c r="E23" s="10">
        <f>rawdata08!E21</f>
        <v>8215.3555651393472</v>
      </c>
      <c r="F23" s="10">
        <f>rawdata08!F21</f>
        <v>7918.140148436355</v>
      </c>
      <c r="G23" s="16">
        <f t="shared" si="0"/>
        <v>-6.481474825484236</v>
      </c>
      <c r="H23" s="78"/>
      <c r="I23" s="10">
        <f>rawdata08!G21</f>
        <v>9749.1367585594417</v>
      </c>
      <c r="J23" s="10">
        <f>rawdata08!H21</f>
        <v>9599.8958327740165</v>
      </c>
      <c r="K23" s="10">
        <f>rawdata08!I21</f>
        <v>10088.902108533281</v>
      </c>
      <c r="L23" s="10">
        <f>rawdata08!J21</f>
        <v>9617.0200365997225</v>
      </c>
      <c r="M23" s="10">
        <f>rawdata08!K21</f>
        <v>9777.1256112673054</v>
      </c>
      <c r="N23" s="16">
        <f t="shared" si="7"/>
        <v>1.8461635582359859</v>
      </c>
      <c r="O23" s="8"/>
      <c r="P23" s="10">
        <f>rawdata08!L21</f>
        <v>644084</v>
      </c>
      <c r="Q23" s="10">
        <f>rawdata08!M21</f>
        <v>186239</v>
      </c>
      <c r="R23" s="10">
        <f>rawdata08!N21</f>
        <v>136161</v>
      </c>
      <c r="S23" s="10">
        <f>rawdata08!O21</f>
        <v>171586</v>
      </c>
      <c r="T23" s="10">
        <f>rawdata08!P21</f>
        <v>150098</v>
      </c>
      <c r="U23" s="33"/>
      <c r="V23" s="33">
        <f t="shared" si="2"/>
        <v>0</v>
      </c>
      <c r="W23" s="33">
        <f t="shared" si="3"/>
        <v>1</v>
      </c>
      <c r="X23" s="33"/>
      <c r="Y23" s="30" t="s">
        <v>109</v>
      </c>
      <c r="Z23" s="31">
        <f t="shared" si="4"/>
        <v>0</v>
      </c>
      <c r="AA23" s="30">
        <v>2</v>
      </c>
      <c r="AB23" s="30">
        <v>67</v>
      </c>
      <c r="AC23" s="30">
        <v>644084</v>
      </c>
      <c r="AD23" s="30">
        <v>6550384896</v>
      </c>
      <c r="AE23" s="30">
        <v>5332800000</v>
      </c>
      <c r="AF23" s="33">
        <f t="shared" si="5"/>
        <v>8279.6653852603085</v>
      </c>
      <c r="AG23" s="87">
        <f t="shared" si="6"/>
        <v>0</v>
      </c>
    </row>
    <row r="24" spans="1:33">
      <c r="A24" s="77" t="s">
        <v>36</v>
      </c>
      <c r="B24" s="10">
        <f>rawdata08!B22</f>
        <v>10957.504238654448</v>
      </c>
      <c r="C24" s="10">
        <f>rawdata08!C22</f>
        <v>10942.625751090211</v>
      </c>
      <c r="D24" s="10">
        <f>rawdata08!D22</f>
        <v>10903.199106071266</v>
      </c>
      <c r="E24" s="10">
        <f>rawdata08!E22</f>
        <v>11220.656284995879</v>
      </c>
      <c r="F24" s="10">
        <f>rawdata08!F22</f>
        <v>10763.549846363947</v>
      </c>
      <c r="G24" s="16">
        <f t="shared" si="0"/>
        <v>-1.6364984858266065</v>
      </c>
      <c r="H24" s="78"/>
      <c r="I24" s="10">
        <f>rawdata08!G22</f>
        <v>11909.02235305131</v>
      </c>
      <c r="J24" s="10">
        <f>rawdata08!H22</f>
        <v>11507.787222925585</v>
      </c>
      <c r="K24" s="10">
        <f>rawdata08!I22</f>
        <v>11771.986094441916</v>
      </c>
      <c r="L24" s="10">
        <f>rawdata08!J22</f>
        <v>12313.098231453505</v>
      </c>
      <c r="M24" s="10">
        <f>rawdata08!K22</f>
        <v>12068.304028678729</v>
      </c>
      <c r="N24" s="16">
        <f t="shared" si="7"/>
        <v>4.8707609455664436</v>
      </c>
      <c r="O24" s="8"/>
      <c r="P24" s="10">
        <f>rawdata08!L22</f>
        <v>192278</v>
      </c>
      <c r="Q24" s="10">
        <f>rawdata08!M22</f>
        <v>49761</v>
      </c>
      <c r="R24" s="10">
        <f>rawdata08!N22</f>
        <v>48326</v>
      </c>
      <c r="S24" s="10">
        <f>rawdata08!O22</f>
        <v>47327</v>
      </c>
      <c r="T24" s="10">
        <f>rawdata08!P22</f>
        <v>46864</v>
      </c>
      <c r="U24" s="33"/>
      <c r="V24" s="33">
        <f t="shared" si="2"/>
        <v>0</v>
      </c>
      <c r="W24" s="33">
        <f t="shared" si="3"/>
        <v>1</v>
      </c>
      <c r="X24" s="33"/>
      <c r="Y24" s="30" t="s">
        <v>110</v>
      </c>
      <c r="Z24" s="31">
        <f t="shared" si="4"/>
        <v>195</v>
      </c>
      <c r="AA24" s="30">
        <v>2</v>
      </c>
      <c r="AB24" s="30">
        <v>219</v>
      </c>
      <c r="AC24" s="30">
        <v>192083</v>
      </c>
      <c r="AD24" s="30">
        <v>2585547270.7199998</v>
      </c>
      <c r="AE24" s="30">
        <v>2104946000</v>
      </c>
      <c r="AF24" s="33">
        <f t="shared" si="5"/>
        <v>10958.523138434948</v>
      </c>
      <c r="AG24" s="87">
        <f t="shared" si="6"/>
        <v>-1.0188997804998507</v>
      </c>
    </row>
    <row r="25" spans="1:33">
      <c r="A25" s="77" t="s">
        <v>37</v>
      </c>
      <c r="B25" s="10">
        <f>rawdata08!B23</f>
        <v>12147.021402388555</v>
      </c>
      <c r="C25" s="10">
        <f>rawdata08!C23</f>
        <v>11611.912288826692</v>
      </c>
      <c r="D25" s="10">
        <f>rawdata08!D23</f>
        <v>13237.265402231473</v>
      </c>
      <c r="E25" s="10">
        <f>rawdata08!E23</f>
        <v>11353.585915249849</v>
      </c>
      <c r="F25" s="10">
        <f>rawdata08!F23</f>
        <v>11552.799125289695</v>
      </c>
      <c r="G25" s="16">
        <f t="shared" si="0"/>
        <v>-0.50907345893300393</v>
      </c>
      <c r="H25" s="78"/>
      <c r="I25" s="10">
        <f>rawdata08!G23</f>
        <v>12966.105001773678</v>
      </c>
      <c r="J25" s="10">
        <f>rawdata08!H23</f>
        <v>12102.297485049232</v>
      </c>
      <c r="K25" s="10">
        <f>rawdata08!I23</f>
        <v>13998.6123668253</v>
      </c>
      <c r="L25" s="10">
        <f>rawdata08!J23</f>
        <v>12117.679775227027</v>
      </c>
      <c r="M25" s="10">
        <f>rawdata08!K23</f>
        <v>12920.088517334645</v>
      </c>
      <c r="N25" s="16">
        <f t="shared" si="7"/>
        <v>6.7573205277401627</v>
      </c>
      <c r="O25" s="8"/>
      <c r="P25" s="10">
        <f>rawdata08!L23</f>
        <v>845700</v>
      </c>
      <c r="Q25" s="10">
        <f>rawdata08!M23</f>
        <v>248315</v>
      </c>
      <c r="R25" s="10">
        <f>rawdata08!N23</f>
        <v>301953</v>
      </c>
      <c r="S25" s="10">
        <f>rawdata08!O23</f>
        <v>104283</v>
      </c>
      <c r="T25" s="10">
        <f>rawdata08!P23</f>
        <v>191149</v>
      </c>
      <c r="U25" s="33"/>
      <c r="V25" s="33">
        <f t="shared" si="2"/>
        <v>0</v>
      </c>
      <c r="W25" s="33">
        <f t="shared" si="3"/>
        <v>1</v>
      </c>
      <c r="X25" s="33"/>
      <c r="Y25" s="30" t="s">
        <v>111</v>
      </c>
      <c r="Z25" s="31">
        <f t="shared" si="4"/>
        <v>0</v>
      </c>
      <c r="AA25" s="30">
        <v>2</v>
      </c>
      <c r="AB25" s="30">
        <v>24</v>
      </c>
      <c r="AC25" s="30">
        <v>845700</v>
      </c>
      <c r="AD25" s="30">
        <v>12618207083.52</v>
      </c>
      <c r="AE25" s="30">
        <v>10272736000</v>
      </c>
      <c r="AF25" s="33">
        <f t="shared" si="5"/>
        <v>12147.021402388555</v>
      </c>
      <c r="AG25" s="87">
        <f t="shared" si="6"/>
        <v>0</v>
      </c>
    </row>
    <row r="26" spans="1:33">
      <c r="A26" s="77" t="s">
        <v>38</v>
      </c>
      <c r="B26" s="10">
        <f>rawdata08!B24</f>
        <v>13305.62352558724</v>
      </c>
      <c r="C26" s="10">
        <f>rawdata08!C24</f>
        <v>12685.495601579276</v>
      </c>
      <c r="D26" s="10">
        <f>rawdata08!D24</f>
        <v>11947.950419845998</v>
      </c>
      <c r="E26" s="10">
        <f>rawdata08!E24</f>
        <v>13441.755584385784</v>
      </c>
      <c r="F26" s="10">
        <f>rawdata08!F24</f>
        <v>15204.833466178276</v>
      </c>
      <c r="G26" s="16">
        <f t="shared" si="0"/>
        <v>19.859987687712852</v>
      </c>
      <c r="H26" s="78"/>
      <c r="I26" s="10">
        <f>rawdata08!G24</f>
        <v>14090.265910478709</v>
      </c>
      <c r="J26" s="10">
        <f>rawdata08!H24</f>
        <v>13090.223903858143</v>
      </c>
      <c r="K26" s="10">
        <f>rawdata08!I24</f>
        <v>12441.090902756001</v>
      </c>
      <c r="L26" s="10">
        <f>rawdata08!J24</f>
        <v>14220.899856143045</v>
      </c>
      <c r="M26" s="10">
        <f>rawdata08!K24</f>
        <v>16687.736769987194</v>
      </c>
      <c r="N26" s="16">
        <f t="shared" si="7"/>
        <v>27.482439510211425</v>
      </c>
      <c r="O26" s="8"/>
      <c r="P26" s="10">
        <f>rawdata08!L24</f>
        <v>910532</v>
      </c>
      <c r="Q26" s="10">
        <f>rawdata08!M24</f>
        <v>230992</v>
      </c>
      <c r="R26" s="10">
        <f>rawdata08!N24</f>
        <v>229608</v>
      </c>
      <c r="S26" s="10">
        <f>rawdata08!O24</f>
        <v>226614</v>
      </c>
      <c r="T26" s="10">
        <f>rawdata08!P24</f>
        <v>223318</v>
      </c>
      <c r="U26" s="33"/>
      <c r="V26" s="33">
        <f t="shared" si="2"/>
        <v>1</v>
      </c>
      <c r="W26" s="33">
        <f t="shared" si="3"/>
        <v>1</v>
      </c>
      <c r="X26" s="33"/>
      <c r="Y26" s="30" t="s">
        <v>112</v>
      </c>
      <c r="Z26" s="31">
        <f t="shared" si="4"/>
        <v>0</v>
      </c>
      <c r="AA26" s="30">
        <v>2</v>
      </c>
      <c r="AB26" s="30">
        <v>299</v>
      </c>
      <c r="AC26" s="30">
        <v>910532</v>
      </c>
      <c r="AD26" s="30">
        <v>14881337550.719999</v>
      </c>
      <c r="AE26" s="30">
        <v>12115196000</v>
      </c>
      <c r="AF26" s="33">
        <f t="shared" si="5"/>
        <v>13305.62352558724</v>
      </c>
      <c r="AG26" s="87">
        <f t="shared" si="6"/>
        <v>0</v>
      </c>
    </row>
    <row r="27" spans="1:33">
      <c r="A27" s="77" t="s">
        <v>39</v>
      </c>
      <c r="B27" s="10">
        <f>rawdata08!B25</f>
        <v>8883.8077502938213</v>
      </c>
      <c r="C27" s="10">
        <f>rawdata08!C25</f>
        <v>9266.2530880867362</v>
      </c>
      <c r="D27" s="10">
        <f>rawdata08!D25</f>
        <v>8562.8644169457584</v>
      </c>
      <c r="E27" s="10">
        <f>rawdata08!E25</f>
        <v>8341.3866556028352</v>
      </c>
      <c r="F27" s="10">
        <f>rawdata08!F25</f>
        <v>9357.4718552146733</v>
      </c>
      <c r="G27" s="16">
        <f t="shared" si="0"/>
        <v>0.9844191202290119</v>
      </c>
      <c r="H27" s="78"/>
      <c r="I27" s="10">
        <f>rawdata08!G25</f>
        <v>9444.3051888291338</v>
      </c>
      <c r="J27" s="10">
        <f>rawdata08!H25</f>
        <v>9448.6677468719063</v>
      </c>
      <c r="K27" s="10">
        <f>rawdata08!I25</f>
        <v>8878.6860009833617</v>
      </c>
      <c r="L27" s="10">
        <f>rawdata08!J25</f>
        <v>8849.5074402578412</v>
      </c>
      <c r="M27" s="10">
        <f>rawdata08!K25</f>
        <v>10597.30054355571</v>
      </c>
      <c r="N27" s="16">
        <f t="shared" si="7"/>
        <v>12.156558230805311</v>
      </c>
      <c r="O27" s="8"/>
      <c r="P27" s="10">
        <f>rawdata08!L25</f>
        <v>1576637</v>
      </c>
      <c r="Q27" s="10">
        <f>rawdata08!M25</f>
        <v>399924</v>
      </c>
      <c r="R27" s="10">
        <f>rawdata08!N25</f>
        <v>388463</v>
      </c>
      <c r="S27" s="10">
        <f>rawdata08!O25</f>
        <v>395282</v>
      </c>
      <c r="T27" s="10">
        <f>rawdata08!P25</f>
        <v>392968</v>
      </c>
      <c r="U27" s="33"/>
      <c r="V27" s="33">
        <f t="shared" si="2"/>
        <v>1</v>
      </c>
      <c r="W27" s="33">
        <f t="shared" si="3"/>
        <v>1</v>
      </c>
      <c r="X27" s="33"/>
      <c r="Y27" s="30" t="s">
        <v>113</v>
      </c>
      <c r="Z27" s="31">
        <f t="shared" si="4"/>
        <v>0</v>
      </c>
      <c r="AA27" s="30">
        <v>2</v>
      </c>
      <c r="AB27" s="30">
        <v>551</v>
      </c>
      <c r="AC27" s="30">
        <v>1576637</v>
      </c>
      <c r="AD27" s="30">
        <v>17204513212.799999</v>
      </c>
      <c r="AE27" s="30">
        <v>14006540000</v>
      </c>
      <c r="AF27" s="33">
        <f t="shared" si="5"/>
        <v>8883.8077502938213</v>
      </c>
      <c r="AG27" s="87">
        <f t="shared" si="6"/>
        <v>0</v>
      </c>
    </row>
    <row r="28" spans="1:33">
      <c r="A28" s="77" t="s">
        <v>40</v>
      </c>
      <c r="B28" s="10">
        <f>rawdata08!B26</f>
        <v>8952.9833226395294</v>
      </c>
      <c r="C28" s="10">
        <f>rawdata08!C26</f>
        <v>8414.4770367145411</v>
      </c>
      <c r="D28" s="10">
        <f>rawdata08!D26</f>
        <v>8638.019884960564</v>
      </c>
      <c r="E28" s="10">
        <f>rawdata08!E26</f>
        <v>8782.3083931772981</v>
      </c>
      <c r="F28" s="10">
        <f>rawdata08!F26</f>
        <v>10000.288633900811</v>
      </c>
      <c r="G28" s="16">
        <f t="shared" si="0"/>
        <v>18.84622882999102</v>
      </c>
      <c r="H28" s="78"/>
      <c r="I28" s="10">
        <f>rawdata08!G26</f>
        <v>9551.2494342231566</v>
      </c>
      <c r="J28" s="10">
        <f>rawdata08!H26</f>
        <v>8716.2229687275831</v>
      </c>
      <c r="K28" s="10">
        <f>rawdata08!I26</f>
        <v>9072.0069043616204</v>
      </c>
      <c r="L28" s="10">
        <f>rawdata08!J26</f>
        <v>9334.8012657855797</v>
      </c>
      <c r="M28" s="10">
        <f>rawdata08!K26</f>
        <v>11116.116911921086</v>
      </c>
      <c r="N28" s="16">
        <f t="shared" si="7"/>
        <v>27.533645614665204</v>
      </c>
      <c r="O28" s="8"/>
      <c r="P28" s="10">
        <f>rawdata08!L26</f>
        <v>804204</v>
      </c>
      <c r="Q28" s="10">
        <f>rawdata08!M26</f>
        <v>202127</v>
      </c>
      <c r="R28" s="10">
        <f>rawdata08!N26</f>
        <v>200453</v>
      </c>
      <c r="S28" s="10">
        <f>rawdata08!O26</f>
        <v>204142</v>
      </c>
      <c r="T28" s="10">
        <f>rawdata08!P26</f>
        <v>197482</v>
      </c>
      <c r="U28" s="33"/>
      <c r="V28" s="33">
        <f t="shared" si="2"/>
        <v>1</v>
      </c>
      <c r="W28" s="33">
        <f t="shared" si="3"/>
        <v>1</v>
      </c>
      <c r="X28" s="33"/>
      <c r="Y28" s="30" t="s">
        <v>114</v>
      </c>
      <c r="Z28" s="31">
        <f t="shared" si="4"/>
        <v>0</v>
      </c>
      <c r="AA28" s="30">
        <v>2</v>
      </c>
      <c r="AB28" s="30">
        <v>336</v>
      </c>
      <c r="AC28" s="30">
        <v>804204</v>
      </c>
      <c r="AD28" s="30">
        <v>8843934708</v>
      </c>
      <c r="AE28" s="30">
        <v>7200025000</v>
      </c>
      <c r="AF28" s="33">
        <f t="shared" si="5"/>
        <v>8952.9833226395294</v>
      </c>
      <c r="AG28" s="87">
        <f t="shared" si="6"/>
        <v>0</v>
      </c>
    </row>
    <row r="29" spans="1:33">
      <c r="A29" s="77" t="s">
        <v>41</v>
      </c>
      <c r="B29" s="10">
        <f>rawdata08!B27</f>
        <v>6501.2797887125898</v>
      </c>
      <c r="C29" s="10">
        <f>rawdata08!C27</f>
        <v>6356.1229740159506</v>
      </c>
      <c r="D29" s="10">
        <f>rawdata08!D27</f>
        <v>6462.3723706511864</v>
      </c>
      <c r="E29" s="10">
        <f>rawdata08!E27</f>
        <v>6559.8766438833454</v>
      </c>
      <c r="F29" s="10">
        <f>rawdata08!F27</f>
        <v>6637.6295781219978</v>
      </c>
      <c r="G29" s="16">
        <f t="shared" si="0"/>
        <v>4.428904306239132</v>
      </c>
      <c r="H29" s="78"/>
      <c r="I29" s="10">
        <f>rawdata08!G27</f>
        <v>7885.293841933867</v>
      </c>
      <c r="J29" s="10">
        <f>rawdata08!H27</f>
        <v>7143.2258168253147</v>
      </c>
      <c r="K29" s="10">
        <f>rawdata08!I27</f>
        <v>7937.7062334706179</v>
      </c>
      <c r="L29" s="10">
        <f>rawdata08!J27</f>
        <v>7987.1677020475336</v>
      </c>
      <c r="M29" s="10">
        <f>rawdata08!K27</f>
        <v>8545.4953017923635</v>
      </c>
      <c r="N29" s="16">
        <f t="shared" si="7"/>
        <v>19.630759560535125</v>
      </c>
      <c r="O29" s="8"/>
      <c r="P29" s="10">
        <f>rawdata08!L27</f>
        <v>490706</v>
      </c>
      <c r="Q29" s="10">
        <f>rawdata08!M27</f>
        <v>124384</v>
      </c>
      <c r="R29" s="10">
        <f>rawdata08!N27</f>
        <v>122131</v>
      </c>
      <c r="S29" s="10">
        <f>rawdata08!O27</f>
        <v>134894</v>
      </c>
      <c r="T29" s="10">
        <f>rawdata08!P27</f>
        <v>109297</v>
      </c>
      <c r="U29" s="33"/>
      <c r="V29" s="33">
        <f t="shared" si="2"/>
        <v>1</v>
      </c>
      <c r="W29" s="33">
        <f t="shared" si="3"/>
        <v>1</v>
      </c>
      <c r="X29" s="33"/>
      <c r="Y29" s="30" t="s">
        <v>115</v>
      </c>
      <c r="Z29" s="31">
        <f t="shared" si="4"/>
        <v>0</v>
      </c>
      <c r="AA29" s="30">
        <v>2</v>
      </c>
      <c r="AB29" s="30">
        <v>148</v>
      </c>
      <c r="AC29" s="30">
        <v>490706</v>
      </c>
      <c r="AD29" s="30">
        <v>3918607345.4400001</v>
      </c>
      <c r="AE29" s="30">
        <v>3190217000</v>
      </c>
      <c r="AF29" s="33">
        <f t="shared" si="5"/>
        <v>6501.2797887125898</v>
      </c>
      <c r="AG29" s="87">
        <f t="shared" si="6"/>
        <v>0</v>
      </c>
    </row>
    <row r="30" spans="1:33">
      <c r="A30" s="77" t="s">
        <v>42</v>
      </c>
      <c r="B30" s="10">
        <f>rawdata08!B28</f>
        <v>8125.5479490176431</v>
      </c>
      <c r="C30" s="10">
        <f>rawdata08!C28</f>
        <v>8503.3750866813552</v>
      </c>
      <c r="D30" s="10">
        <f>rawdata08!D28</f>
        <v>8046.6884731357231</v>
      </c>
      <c r="E30" s="10">
        <f>rawdata08!E28</f>
        <v>7665.2803618985081</v>
      </c>
      <c r="F30" s="10">
        <f>rawdata08!F28</f>
        <v>8271.4376125363233</v>
      </c>
      <c r="G30" s="16">
        <f t="shared" si="0"/>
        <v>-2.7275931236799185</v>
      </c>
      <c r="H30" s="78"/>
      <c r="I30" s="10">
        <f>rawdata08!G28</f>
        <v>8860.7413591584573</v>
      </c>
      <c r="J30" s="10">
        <f>rawdata08!H28</f>
        <v>8806.1102674613558</v>
      </c>
      <c r="K30" s="10">
        <f>rawdata08!I28</f>
        <v>8629.0622630530233</v>
      </c>
      <c r="L30" s="10">
        <f>rawdata08!J28</f>
        <v>8496.3244682791574</v>
      </c>
      <c r="M30" s="10">
        <f>rawdata08!K28</f>
        <v>9506.609559125025</v>
      </c>
      <c r="N30" s="16">
        <f t="shared" si="7"/>
        <v>7.954695891692606</v>
      </c>
      <c r="O30" s="8"/>
      <c r="P30" s="10">
        <f>rawdata08!L28</f>
        <v>898350</v>
      </c>
      <c r="Q30" s="10">
        <f>rawdata08!M28</f>
        <v>227846</v>
      </c>
      <c r="R30" s="10">
        <f>rawdata08!N28</f>
        <v>226844</v>
      </c>
      <c r="S30" s="10">
        <f>rawdata08!O28</f>
        <v>219288</v>
      </c>
      <c r="T30" s="10">
        <f>rawdata08!P28</f>
        <v>224372</v>
      </c>
      <c r="U30" s="33"/>
      <c r="V30" s="33">
        <f t="shared" si="2"/>
        <v>0</v>
      </c>
      <c r="W30" s="33">
        <f t="shared" si="3"/>
        <v>1</v>
      </c>
      <c r="X30" s="33"/>
      <c r="Y30" s="30" t="s">
        <v>116</v>
      </c>
      <c r="Z30" s="31">
        <f t="shared" si="4"/>
        <v>0</v>
      </c>
      <c r="AA30" s="30">
        <v>2</v>
      </c>
      <c r="AB30" s="30">
        <v>522</v>
      </c>
      <c r="AC30" s="30">
        <v>898350</v>
      </c>
      <c r="AD30" s="30">
        <v>8966227475.5200005</v>
      </c>
      <c r="AE30" s="30">
        <v>7299586000</v>
      </c>
      <c r="AF30" s="33">
        <f t="shared" si="5"/>
        <v>8125.5479490176431</v>
      </c>
      <c r="AG30" s="87">
        <f t="shared" si="6"/>
        <v>0</v>
      </c>
    </row>
    <row r="31" spans="1:33">
      <c r="A31" s="77" t="s">
        <v>43</v>
      </c>
      <c r="B31" s="10">
        <f>rawdata08!B29</f>
        <v>8669.3560823788357</v>
      </c>
      <c r="C31" s="10">
        <f>rawdata08!C29</f>
        <v>8183.5922166769469</v>
      </c>
      <c r="D31" s="10">
        <f>rawdata08!D29</f>
        <v>8606.8395172105502</v>
      </c>
      <c r="E31" s="10">
        <f>rawdata08!E29</f>
        <v>8173.2302423885712</v>
      </c>
      <c r="F31" s="10">
        <f>rawdata08!F29</f>
        <v>9796.0499083436807</v>
      </c>
      <c r="G31" s="16">
        <f t="shared" si="0"/>
        <v>19.703543981343355</v>
      </c>
      <c r="H31" s="78"/>
      <c r="I31" s="10">
        <f>rawdata08!G29</f>
        <v>9549.3628117595927</v>
      </c>
      <c r="J31" s="10">
        <f>rawdata08!H29</f>
        <v>8704.1440026916389</v>
      </c>
      <c r="K31" s="10">
        <f>rawdata08!I29</f>
        <v>9347.2004917299964</v>
      </c>
      <c r="L31" s="10">
        <f>rawdata08!J29</f>
        <v>8987.2652362352183</v>
      </c>
      <c r="M31" s="10">
        <f>rawdata08!K29</f>
        <v>11275.796818638755</v>
      </c>
      <c r="N31" s="16">
        <f t="shared" si="7"/>
        <v>29.545154757916087</v>
      </c>
      <c r="O31" s="8"/>
      <c r="P31" s="10">
        <f>rawdata08!L29</f>
        <v>142658</v>
      </c>
      <c r="Q31" s="10">
        <f>rawdata08!M29</f>
        <v>35666</v>
      </c>
      <c r="R31" s="10">
        <f>rawdata08!N29</f>
        <v>35792</v>
      </c>
      <c r="S31" s="10">
        <f>rawdata08!O29</f>
        <v>37378</v>
      </c>
      <c r="T31" s="10">
        <f>rawdata08!P29</f>
        <v>33822</v>
      </c>
      <c r="U31" s="33"/>
      <c r="V31" s="33">
        <f t="shared" si="2"/>
        <v>1</v>
      </c>
      <c r="W31" s="33">
        <f t="shared" si="3"/>
        <v>1</v>
      </c>
      <c r="X31" s="33"/>
      <c r="Y31" s="30" t="s">
        <v>117</v>
      </c>
      <c r="Z31" s="31">
        <f t="shared" si="4"/>
        <v>584</v>
      </c>
      <c r="AA31" s="30">
        <v>2</v>
      </c>
      <c r="AB31" s="30">
        <v>413</v>
      </c>
      <c r="AC31" s="30">
        <v>142074</v>
      </c>
      <c r="AD31" s="30">
        <v>1509535265.76</v>
      </c>
      <c r="AE31" s="30">
        <v>1228943000</v>
      </c>
      <c r="AF31" s="33">
        <f t="shared" si="5"/>
        <v>8650.0204118980255</v>
      </c>
      <c r="AG31" s="87">
        <f t="shared" si="6"/>
        <v>19.335670480810222</v>
      </c>
    </row>
    <row r="32" spans="1:33">
      <c r="A32" s="77" t="s">
        <v>44</v>
      </c>
      <c r="B32" s="10">
        <f>rawdata08!B30</f>
        <v>8166.9938219311116</v>
      </c>
      <c r="C32" s="10">
        <f>rawdata08!C30</f>
        <v>7910.111280341388</v>
      </c>
      <c r="D32" s="10">
        <f>rawdata08!D30</f>
        <v>8110.5234385677186</v>
      </c>
      <c r="E32" s="10">
        <f>rawdata08!E30</f>
        <v>8339.5693660110719</v>
      </c>
      <c r="F32" s="10">
        <f>rawdata08!F30</f>
        <v>8311.1997680807308</v>
      </c>
      <c r="G32" s="16">
        <f t="shared" si="0"/>
        <v>5.0705795850957029</v>
      </c>
      <c r="H32" s="78"/>
      <c r="I32" s="10">
        <f>rawdata08!G30</f>
        <v>9159.2350765543324</v>
      </c>
      <c r="J32" s="10">
        <f>rawdata08!H30</f>
        <v>8396.588866477312</v>
      </c>
      <c r="K32" s="10">
        <f>rawdata08!I30</f>
        <v>8957.3732403990707</v>
      </c>
      <c r="L32" s="10">
        <f>rawdata08!J30</f>
        <v>9317.7455698667491</v>
      </c>
      <c r="M32" s="10">
        <f>rawdata08!K30</f>
        <v>9973.094603735557</v>
      </c>
      <c r="N32" s="16">
        <f t="shared" si="7"/>
        <v>18.775549956391387</v>
      </c>
      <c r="O32" s="8"/>
      <c r="P32" s="10">
        <f>rawdata08!L30</f>
        <v>290382</v>
      </c>
      <c r="Q32" s="10">
        <f>rawdata08!M30</f>
        <v>72879</v>
      </c>
      <c r="R32" s="10">
        <f>rawdata08!N30</f>
        <v>73170</v>
      </c>
      <c r="S32" s="10">
        <f>rawdata08!O30</f>
        <v>71894</v>
      </c>
      <c r="T32" s="10">
        <f>rawdata08!P30</f>
        <v>72439</v>
      </c>
      <c r="U32" s="33"/>
      <c r="V32" s="33">
        <f t="shared" si="2"/>
        <v>1</v>
      </c>
      <c r="W32" s="33">
        <f t="shared" si="3"/>
        <v>1</v>
      </c>
      <c r="X32" s="33"/>
      <c r="Y32" s="30" t="s">
        <v>118</v>
      </c>
      <c r="Z32" s="31">
        <f t="shared" si="4"/>
        <v>3401</v>
      </c>
      <c r="AA32" s="30">
        <v>2</v>
      </c>
      <c r="AB32" s="30">
        <v>246</v>
      </c>
      <c r="AC32" s="30">
        <v>286981</v>
      </c>
      <c r="AD32" s="30">
        <v>2868365494.0799999</v>
      </c>
      <c r="AE32" s="30">
        <v>2335194000</v>
      </c>
      <c r="AF32" s="33">
        <f t="shared" si="5"/>
        <v>8137.1031531704193</v>
      </c>
      <c r="AG32" s="87">
        <f t="shared" si="6"/>
        <v>29.890668760692279</v>
      </c>
    </row>
    <row r="33" spans="1:33">
      <c r="A33" s="77" t="s">
        <v>45</v>
      </c>
      <c r="B33" s="10">
        <f>rawdata08!B31</f>
        <v>7641.2858928671385</v>
      </c>
      <c r="C33" s="10">
        <f>rawdata08!C31</f>
        <v>7562.4135748939461</v>
      </c>
      <c r="D33" s="10">
        <f>rawdata08!D31</f>
        <v>7949.1765782250686</v>
      </c>
      <c r="E33" s="10">
        <f>rawdata08!E31</f>
        <v>7949.1765782250686</v>
      </c>
      <c r="F33" s="10">
        <f>rawdata08!F31</f>
        <v>7949.1765782250686</v>
      </c>
      <c r="G33" s="16">
        <f t="shared" si="0"/>
        <v>5.1142799782217194</v>
      </c>
      <c r="H33" s="78"/>
      <c r="I33" s="10">
        <f>rawdata08!G31</f>
        <v>8284.7990559173086</v>
      </c>
      <c r="J33" s="10">
        <f>rawdata08!H31</f>
        <v>8187.7036116905338</v>
      </c>
      <c r="K33" s="10">
        <f>rawdata08!I31</f>
        <v>8663.8266239707227</v>
      </c>
      <c r="L33" s="10">
        <f>rawdata08!J31</f>
        <v>8663.8266239707227</v>
      </c>
      <c r="M33" s="10">
        <f>rawdata08!K31</f>
        <v>8663.8266239707227</v>
      </c>
      <c r="N33" s="16">
        <f t="shared" si="7"/>
        <v>5.8150982847055301</v>
      </c>
      <c r="O33" s="8"/>
      <c r="P33" s="10">
        <f>rawdata08!L31</f>
        <v>428776</v>
      </c>
      <c r="Q33" s="10">
        <f>rawdata08!M31</f>
        <v>341336</v>
      </c>
      <c r="R33" s="10">
        <f>rawdata08!N31</f>
        <v>87440</v>
      </c>
      <c r="S33" s="10">
        <f>rawdata08!O31</f>
        <v>87440</v>
      </c>
      <c r="T33" s="10">
        <f>rawdata08!P31</f>
        <v>87440</v>
      </c>
      <c r="U33" s="33"/>
      <c r="V33" s="33">
        <f t="shared" si="2"/>
        <v>1</v>
      </c>
      <c r="W33" s="33">
        <f t="shared" si="3"/>
        <v>1</v>
      </c>
      <c r="X33" s="33"/>
      <c r="Y33" s="30" t="s">
        <v>119</v>
      </c>
      <c r="Z33" s="31">
        <f t="shared" si="4"/>
        <v>0</v>
      </c>
      <c r="AA33" s="30">
        <v>2</v>
      </c>
      <c r="AB33" s="30">
        <v>17</v>
      </c>
      <c r="AC33" s="30">
        <v>428776</v>
      </c>
      <c r="AD33" s="30">
        <v>4024467648</v>
      </c>
      <c r="AE33" s="30">
        <v>3276400000</v>
      </c>
      <c r="AF33" s="33">
        <f t="shared" si="5"/>
        <v>7641.2858928671385</v>
      </c>
      <c r="AG33" s="87">
        <f t="shared" si="6"/>
        <v>0</v>
      </c>
    </row>
    <row r="34" spans="1:33">
      <c r="A34" s="14" t="s">
        <v>46</v>
      </c>
      <c r="B34" s="10">
        <f>rawdata08!B32</f>
        <v>11288.693092380972</v>
      </c>
      <c r="C34" s="10">
        <f>rawdata08!C32</f>
        <v>11700.506680831937</v>
      </c>
      <c r="D34" s="10">
        <f>rawdata08!D32</f>
        <v>11913.296202531645</v>
      </c>
      <c r="E34" s="10">
        <f>rawdata08!E32</f>
        <v>10893.510026586426</v>
      </c>
      <c r="F34" s="10">
        <f>rawdata08!F32</f>
        <v>10636.955720312948</v>
      </c>
      <c r="G34" s="16">
        <f t="shared" si="0"/>
        <v>-9.0897855069928291</v>
      </c>
      <c r="H34" s="78"/>
      <c r="I34" s="10">
        <f>rawdata08!G32</f>
        <v>11983.078479874073</v>
      </c>
      <c r="J34" s="10">
        <f>rawdata08!H32</f>
        <v>12049.442242471296</v>
      </c>
      <c r="K34" s="10">
        <f>rawdata08!I32</f>
        <v>12472.830379746836</v>
      </c>
      <c r="L34" s="10">
        <f>rawdata08!J32</f>
        <v>11687.80528018796</v>
      </c>
      <c r="M34" s="10">
        <f>rawdata08!K32</f>
        <v>11714.721664686847</v>
      </c>
      <c r="N34" s="16">
        <f t="shared" si="7"/>
        <v>-2.7778927111218583</v>
      </c>
      <c r="O34" s="8"/>
      <c r="P34" s="10">
        <f>rawdata08!L32</f>
        <v>195668</v>
      </c>
      <c r="Q34" s="10">
        <f>rawdata08!M32</f>
        <v>48946</v>
      </c>
      <c r="R34" s="10">
        <f>rawdata08!N32</f>
        <v>49375</v>
      </c>
      <c r="S34" s="10">
        <f>rawdata08!O32</f>
        <v>48521</v>
      </c>
      <c r="T34" s="10">
        <f>rawdata08!P32</f>
        <v>48826</v>
      </c>
      <c r="U34" s="33"/>
      <c r="V34" s="33">
        <f t="shared" si="2"/>
        <v>0</v>
      </c>
      <c r="W34" s="33">
        <f t="shared" si="3"/>
        <v>0</v>
      </c>
      <c r="X34" s="33"/>
      <c r="Y34" s="30" t="s">
        <v>120</v>
      </c>
      <c r="Z34" s="31">
        <f t="shared" si="4"/>
        <v>503</v>
      </c>
      <c r="AA34" s="30">
        <v>2</v>
      </c>
      <c r="AB34" s="30">
        <v>161</v>
      </c>
      <c r="AC34" s="30">
        <v>195165</v>
      </c>
      <c r="AD34" s="30">
        <v>2705943512.1599998</v>
      </c>
      <c r="AE34" s="30">
        <v>2202963000</v>
      </c>
      <c r="AF34" s="33">
        <f t="shared" si="5"/>
        <v>11287.695027284606</v>
      </c>
      <c r="AG34" s="87">
        <f t="shared" si="6"/>
        <v>0.99806509636619012</v>
      </c>
    </row>
    <row r="35" spans="1:33">
      <c r="A35" s="14" t="s">
        <v>47</v>
      </c>
      <c r="B35" s="10">
        <f>rawdata08!B33</f>
        <v>15851.677623012391</v>
      </c>
      <c r="C35" s="10">
        <f>rawdata08!C33</f>
        <v>15172.484599589323</v>
      </c>
      <c r="D35" s="10">
        <f>rawdata08!D33</f>
        <v>14784.724574175701</v>
      </c>
      <c r="E35" s="10">
        <f>rawdata08!E33</f>
        <v>14472.142491801305</v>
      </c>
      <c r="F35" s="10">
        <f>rawdata08!F33</f>
        <v>19004.758037142994</v>
      </c>
      <c r="G35" s="16">
        <f t="shared" si="0"/>
        <v>25.258047964388116</v>
      </c>
      <c r="H35" s="78"/>
      <c r="I35" s="10">
        <f>rawdata08!G33</f>
        <v>16537.130646707901</v>
      </c>
      <c r="J35" s="10">
        <f>rawdata08!H33</f>
        <v>15467.198402987184</v>
      </c>
      <c r="K35" s="10">
        <f>rawdata08!I33</f>
        <v>15169.655354311593</v>
      </c>
      <c r="L35" s="10">
        <f>rawdata08!J33</f>
        <v>15094.253392303757</v>
      </c>
      <c r="M35" s="10">
        <f>rawdata08!K33</f>
        <v>20451.768050235176</v>
      </c>
      <c r="N35" s="16">
        <f t="shared" si="7"/>
        <v>32.226713056744146</v>
      </c>
      <c r="O35" s="8"/>
      <c r="P35" s="10">
        <f>rawdata08!L33</f>
        <v>1328606</v>
      </c>
      <c r="Q35" s="10">
        <f>rawdata08!M33</f>
        <v>332621</v>
      </c>
      <c r="R35" s="10">
        <f>rawdata08!N33</f>
        <v>333647</v>
      </c>
      <c r="S35" s="10">
        <f>rawdata08!O33</f>
        <v>332370</v>
      </c>
      <c r="T35" s="10">
        <f>rawdata08!P33</f>
        <v>329968</v>
      </c>
      <c r="U35" s="33"/>
      <c r="V35" s="33">
        <f t="shared" si="2"/>
        <v>1</v>
      </c>
      <c r="W35" s="33">
        <f t="shared" si="3"/>
        <v>1</v>
      </c>
      <c r="X35" s="33"/>
      <c r="Y35" s="30" t="s">
        <v>121</v>
      </c>
      <c r="Z35" s="31">
        <f t="shared" si="4"/>
        <v>0</v>
      </c>
      <c r="AA35" s="30">
        <v>2</v>
      </c>
      <c r="AB35" s="30">
        <v>549</v>
      </c>
      <c r="AC35" s="30">
        <v>1328606</v>
      </c>
      <c r="AD35" s="30">
        <v>25869197954.880001</v>
      </c>
      <c r="AE35" s="30">
        <v>21060634000</v>
      </c>
      <c r="AF35" s="33">
        <f t="shared" si="5"/>
        <v>15851.677623012391</v>
      </c>
      <c r="AG35" s="87">
        <f t="shared" si="6"/>
        <v>0</v>
      </c>
    </row>
    <row r="36" spans="1:33">
      <c r="A36" s="14" t="s">
        <v>48</v>
      </c>
      <c r="B36" s="10">
        <f>rawdata08!B34</f>
        <v>7948.4325852087104</v>
      </c>
      <c r="C36" s="10">
        <f>rawdata08!C34</f>
        <v>7515.0129910723008</v>
      </c>
      <c r="D36" s="10">
        <f>rawdata08!D34</f>
        <v>8016.2949111793778</v>
      </c>
      <c r="E36" s="10">
        <f>rawdata08!E34</f>
        <v>8008.6232040275436</v>
      </c>
      <c r="F36" s="10">
        <f>rawdata08!F34</f>
        <v>8693.0566952858044</v>
      </c>
      <c r="G36" s="16">
        <f t="shared" si="0"/>
        <v>15.675870495673102</v>
      </c>
      <c r="H36" s="78"/>
      <c r="I36" s="10">
        <f>rawdata08!G34</f>
        <v>9068.2064763178296</v>
      </c>
      <c r="J36" s="10">
        <f>rawdata08!H34</f>
        <v>8404.820045973418</v>
      </c>
      <c r="K36" s="10">
        <f>rawdata08!I34</f>
        <v>8975.5576332309338</v>
      </c>
      <c r="L36" s="10">
        <f>rawdata08!J34</f>
        <v>9077.6722421598588</v>
      </c>
      <c r="M36" s="10">
        <f>rawdata08!K34</f>
        <v>10323.796342792753</v>
      </c>
      <c r="N36" s="16">
        <f t="shared" si="7"/>
        <v>22.831854653909918</v>
      </c>
      <c r="O36" s="8"/>
      <c r="P36" s="10">
        <f>rawdata08!L34</f>
        <v>329045</v>
      </c>
      <c r="Q36" s="10">
        <f>rawdata08!M34</f>
        <v>153567</v>
      </c>
      <c r="R36" s="10">
        <f>rawdata08!N34</f>
        <v>14974</v>
      </c>
      <c r="S36" s="10">
        <f>rawdata08!O34</f>
        <v>78857</v>
      </c>
      <c r="T36" s="10">
        <f>rawdata08!P34</f>
        <v>81647</v>
      </c>
      <c r="U36" s="33"/>
      <c r="V36" s="33">
        <f t="shared" si="2"/>
        <v>1</v>
      </c>
      <c r="W36" s="33">
        <f t="shared" si="3"/>
        <v>1</v>
      </c>
      <c r="X36" s="33"/>
      <c r="Y36" s="30" t="s">
        <v>122</v>
      </c>
      <c r="Z36" s="31">
        <f t="shared" si="4"/>
        <v>0</v>
      </c>
      <c r="AA36" s="30">
        <v>2</v>
      </c>
      <c r="AB36" s="30">
        <v>89</v>
      </c>
      <c r="AC36" s="30">
        <v>329045</v>
      </c>
      <c r="AD36" s="30">
        <v>3212538301.4400001</v>
      </c>
      <c r="AE36" s="30">
        <v>2615392000</v>
      </c>
      <c r="AF36" s="33">
        <f t="shared" si="5"/>
        <v>7948.4325852087104</v>
      </c>
      <c r="AG36" s="87">
        <f t="shared" si="6"/>
        <v>0</v>
      </c>
    </row>
    <row r="37" spans="1:33">
      <c r="A37" s="14" t="s">
        <v>49</v>
      </c>
      <c r="B37" s="10">
        <f>rawdata08!B35</f>
        <v>16479.513124026693</v>
      </c>
      <c r="C37" s="10">
        <f>rawdata08!C35</f>
        <v>17296.278388278388</v>
      </c>
      <c r="D37" s="10">
        <f>rawdata08!D35</f>
        <v>15743.521271007632</v>
      </c>
      <c r="E37" s="10">
        <f>rawdata08!E35</f>
        <v>16588.351446109351</v>
      </c>
      <c r="F37" s="10">
        <f>rawdata08!F35</f>
        <v>15272.635276676658</v>
      </c>
      <c r="G37" s="16">
        <f t="shared" si="0"/>
        <v>-11.699875928067534</v>
      </c>
      <c r="H37" s="78"/>
      <c r="I37" s="10">
        <f>rawdata08!G35</f>
        <v>17618.26918210206</v>
      </c>
      <c r="J37" s="10">
        <f>rawdata08!H35</f>
        <v>17665.761172161172</v>
      </c>
      <c r="K37" s="10">
        <f>rawdata08!I35</f>
        <v>16463.374015828904</v>
      </c>
      <c r="L37" s="10">
        <f>rawdata08!J35</f>
        <v>18278.108209514612</v>
      </c>
      <c r="M37" s="10">
        <f>rawdata08!K35</f>
        <v>17347.810113119984</v>
      </c>
      <c r="N37" s="16">
        <f t="shared" si="7"/>
        <v>-1.7998152241650121</v>
      </c>
      <c r="O37" s="8"/>
      <c r="P37" s="10">
        <f>rawdata08!L35</f>
        <v>2726526</v>
      </c>
      <c r="Q37" s="10">
        <f>rawdata08!M35</f>
        <v>682500</v>
      </c>
      <c r="R37" s="10">
        <f>rawdata08!N35</f>
        <v>681538</v>
      </c>
      <c r="S37" s="10">
        <f>rawdata08!O35</f>
        <v>1207343</v>
      </c>
      <c r="T37" s="10">
        <f>rawdata08!P35</f>
        <v>155145</v>
      </c>
      <c r="U37" s="33"/>
      <c r="V37" s="33">
        <f t="shared" si="2"/>
        <v>0</v>
      </c>
      <c r="W37" s="33">
        <f t="shared" si="3"/>
        <v>0</v>
      </c>
      <c r="X37" s="33"/>
      <c r="Y37" s="30" t="s">
        <v>123</v>
      </c>
      <c r="Z37" s="31">
        <f t="shared" si="4"/>
        <v>0</v>
      </c>
      <c r="AA37" s="30">
        <v>2</v>
      </c>
      <c r="AB37" s="30">
        <v>682</v>
      </c>
      <c r="AC37" s="30">
        <v>2726526</v>
      </c>
      <c r="AD37" s="30">
        <v>55190654370.720001</v>
      </c>
      <c r="AE37" s="30">
        <v>44931821000</v>
      </c>
      <c r="AF37" s="33">
        <f t="shared" si="5"/>
        <v>16479.513124026693</v>
      </c>
      <c r="AG37" s="87">
        <f t="shared" si="6"/>
        <v>0</v>
      </c>
    </row>
    <row r="38" spans="1:33">
      <c r="A38" s="14" t="s">
        <v>50</v>
      </c>
      <c r="B38" s="10">
        <f>rawdata08!B36</f>
        <v>7250.0184617656832</v>
      </c>
      <c r="C38" s="10">
        <f>rawdata08!C36</f>
        <v>7301.3175707584296</v>
      </c>
      <c r="D38" s="10">
        <f>rawdata08!D36</f>
        <v>7437.8433457380825</v>
      </c>
      <c r="E38" s="10">
        <f>rawdata08!E36</f>
        <v>6962.5633139342108</v>
      </c>
      <c r="F38" s="10">
        <f>rawdata08!F36</f>
        <v>7301.4382882244581</v>
      </c>
      <c r="G38" s="16">
        <f t="shared" si="0"/>
        <v>1.65336550367264E-3</v>
      </c>
      <c r="H38" s="78"/>
      <c r="I38" s="10">
        <f>rawdata08!G36</f>
        <v>8130.7937991189474</v>
      </c>
      <c r="J38" s="10">
        <f>rawdata08!H36</f>
        <v>7917.9810891078714</v>
      </c>
      <c r="K38" s="10">
        <f>rawdata08!I36</f>
        <v>8237.1256423888008</v>
      </c>
      <c r="L38" s="10">
        <f>rawdata08!J36</f>
        <v>7895.9078903739955</v>
      </c>
      <c r="M38" s="10">
        <f>rawdata08!K36</f>
        <v>8506.5626328468188</v>
      </c>
      <c r="N38" s="16">
        <f t="shared" si="7"/>
        <v>7.4334800388524744</v>
      </c>
      <c r="O38" s="8"/>
      <c r="P38" s="10">
        <f>rawdata08!L36</f>
        <v>1408316</v>
      </c>
      <c r="Q38" s="10">
        <f>rawdata08!M36</f>
        <v>381156</v>
      </c>
      <c r="R38" s="10">
        <f>rawdata08!N36</f>
        <v>338580</v>
      </c>
      <c r="S38" s="10">
        <f>rawdata08!O36</f>
        <v>349844</v>
      </c>
      <c r="T38" s="10">
        <f>rawdata08!P36</f>
        <v>338736</v>
      </c>
      <c r="U38" s="33"/>
      <c r="V38" s="33">
        <f t="shared" si="2"/>
        <v>1</v>
      </c>
      <c r="W38" s="33">
        <f t="shared" si="3"/>
        <v>1</v>
      </c>
      <c r="X38" s="33"/>
      <c r="Y38" s="30" t="s">
        <v>124</v>
      </c>
      <c r="Z38" s="31">
        <f t="shared" si="4"/>
        <v>0</v>
      </c>
      <c r="AA38" s="30">
        <v>2</v>
      </c>
      <c r="AB38" s="30">
        <v>115</v>
      </c>
      <c r="AC38" s="30">
        <v>1408316</v>
      </c>
      <c r="AD38" s="30">
        <v>12541536577.440001</v>
      </c>
      <c r="AE38" s="30">
        <v>10210317000</v>
      </c>
      <c r="AF38" s="33">
        <f t="shared" si="5"/>
        <v>7250.0184617656832</v>
      </c>
      <c r="AG38" s="87">
        <f t="shared" si="6"/>
        <v>0</v>
      </c>
    </row>
    <row r="39" spans="1:33">
      <c r="A39" s="14" t="s">
        <v>52</v>
      </c>
      <c r="B39" s="10">
        <f>rawdata08!B37</f>
        <v>8201.341499597338</v>
      </c>
      <c r="C39" s="10">
        <f>rawdata08!C37</f>
        <v>7557.5071045153145</v>
      </c>
      <c r="D39" s="10">
        <f>rawdata08!D37</f>
        <v>8192.6154965441983</v>
      </c>
      <c r="E39" s="10">
        <f>rawdata08!E37</f>
        <v>8377.4906866263373</v>
      </c>
      <c r="F39" s="10">
        <f>rawdata08!F37</f>
        <v>8839.5276918751752</v>
      </c>
      <c r="G39" s="16">
        <f t="shared" si="0"/>
        <v>16.96353797132263</v>
      </c>
      <c r="H39" s="78"/>
      <c r="I39" s="10">
        <f>rawdata08!G37</f>
        <v>9256.0929089136607</v>
      </c>
      <c r="J39" s="10">
        <f>rawdata08!H37</f>
        <v>8288.4433217556052</v>
      </c>
      <c r="K39" s="10">
        <f>rawdata08!I37</f>
        <v>9024.0087304474346</v>
      </c>
      <c r="L39" s="10">
        <f>rawdata08!J37</f>
        <v>9233.5349806897029</v>
      </c>
      <c r="M39" s="10">
        <f>rawdata08!K37</f>
        <v>10958.673039077874</v>
      </c>
      <c r="N39" s="16">
        <f t="shared" si="7"/>
        <v>32.216299414311223</v>
      </c>
      <c r="O39" s="8"/>
      <c r="P39" s="10">
        <f>rawdata08!L37</f>
        <v>94372</v>
      </c>
      <c r="Q39" s="10">
        <f>rawdata08!M37</f>
        <v>25336</v>
      </c>
      <c r="R39" s="10">
        <f>rawdata08!N37</f>
        <v>21992</v>
      </c>
      <c r="S39" s="10">
        <f>rawdata08!O37</f>
        <v>29259</v>
      </c>
      <c r="T39" s="10">
        <f>rawdata08!P37</f>
        <v>17785</v>
      </c>
      <c r="U39" s="33"/>
      <c r="V39" s="33">
        <f t="shared" si="2"/>
        <v>1</v>
      </c>
      <c r="W39" s="33">
        <f t="shared" si="3"/>
        <v>1</v>
      </c>
      <c r="X39" s="33"/>
      <c r="Y39" s="30" t="s">
        <v>125</v>
      </c>
      <c r="Z39" s="31">
        <f t="shared" si="4"/>
        <v>1573</v>
      </c>
      <c r="AA39" s="30">
        <v>2</v>
      </c>
      <c r="AB39" s="30">
        <v>181</v>
      </c>
      <c r="AC39" s="30">
        <v>92799</v>
      </c>
      <c r="AD39" s="30">
        <v>933261567.84000003</v>
      </c>
      <c r="AE39" s="30">
        <v>759787000</v>
      </c>
      <c r="AF39" s="33">
        <f t="shared" si="5"/>
        <v>8187.4481406049636</v>
      </c>
      <c r="AG39" s="87">
        <f t="shared" si="6"/>
        <v>13.893358992374488</v>
      </c>
    </row>
    <row r="40" spans="1:33">
      <c r="A40" s="77" t="s">
        <v>53</v>
      </c>
      <c r="B40" s="10">
        <f>rawdata08!B38</f>
        <v>8904.1865452543698</v>
      </c>
      <c r="C40" s="10">
        <f>rawdata08!C38</f>
        <v>9233.4072108061773</v>
      </c>
      <c r="D40" s="10">
        <f>rawdata08!D38</f>
        <v>8312.5030259854339</v>
      </c>
      <c r="E40" s="10">
        <f>rawdata08!E38</f>
        <v>8296.215579510872</v>
      </c>
      <c r="F40" s="10">
        <f>rawdata08!F38</f>
        <v>9771.6366644074023</v>
      </c>
      <c r="G40" s="16">
        <f t="shared" si="0"/>
        <v>5.8291532184491599</v>
      </c>
      <c r="H40" s="78"/>
      <c r="I40" s="10">
        <f>rawdata08!G38</f>
        <v>9707.2021652369367</v>
      </c>
      <c r="J40" s="10">
        <f>rawdata08!H38</f>
        <v>9560.3013471237955</v>
      </c>
      <c r="K40" s="10">
        <f>rawdata08!I38</f>
        <v>8794.4128204950866</v>
      </c>
      <c r="L40" s="10">
        <f>rawdata08!J38</f>
        <v>9027.1101455652115</v>
      </c>
      <c r="M40" s="10">
        <f>rawdata08!K38</f>
        <v>11446.709324633253</v>
      </c>
      <c r="N40" s="16">
        <f t="shared" si="7"/>
        <v>19.731679044583476</v>
      </c>
      <c r="O40" s="8"/>
      <c r="P40" s="10">
        <f>rawdata08!L38</f>
        <v>1743920</v>
      </c>
      <c r="Q40" s="10">
        <f>rawdata08!M38</f>
        <v>438564</v>
      </c>
      <c r="R40" s="10">
        <f>rawdata08!N38</f>
        <v>433743</v>
      </c>
      <c r="S40" s="10">
        <f>rawdata08!O38</f>
        <v>436368</v>
      </c>
      <c r="T40" s="10">
        <f>rawdata08!P38</f>
        <v>435245</v>
      </c>
      <c r="U40" s="33"/>
      <c r="V40" s="33">
        <f t="shared" si="2"/>
        <v>1</v>
      </c>
      <c r="W40" s="33">
        <f t="shared" si="3"/>
        <v>1</v>
      </c>
      <c r="X40" s="33"/>
      <c r="Y40" s="30" t="s">
        <v>126</v>
      </c>
      <c r="Z40" s="31">
        <f t="shared" si="4"/>
        <v>0</v>
      </c>
      <c r="AA40" s="30">
        <v>2</v>
      </c>
      <c r="AB40" s="30">
        <v>612</v>
      </c>
      <c r="AC40" s="30">
        <v>1743920</v>
      </c>
      <c r="AD40" s="30">
        <v>19073585112.48</v>
      </c>
      <c r="AE40" s="30">
        <v>15528189000</v>
      </c>
      <c r="AF40" s="33">
        <f t="shared" si="5"/>
        <v>8904.1865452543698</v>
      </c>
      <c r="AG40" s="87">
        <f t="shared" si="6"/>
        <v>0</v>
      </c>
    </row>
    <row r="41" spans="1:33">
      <c r="A41" s="77" t="s">
        <v>54</v>
      </c>
      <c r="B41" s="10">
        <f>rawdata08!B39</f>
        <v>6547.2550317135292</v>
      </c>
      <c r="C41" s="10">
        <f>rawdata08!C39</f>
        <v>6272.6531476017972</v>
      </c>
      <c r="D41" s="10">
        <f>rawdata08!D39</f>
        <v>6488.8880558315059</v>
      </c>
      <c r="E41" s="10">
        <f>rawdata08!E39</f>
        <v>6763.214957475926</v>
      </c>
      <c r="F41" s="10">
        <f>rawdata08!F39</f>
        <v>6665.3874520294512</v>
      </c>
      <c r="G41" s="16">
        <f t="shared" si="0"/>
        <v>6.2610556519900493</v>
      </c>
      <c r="H41" s="78"/>
      <c r="I41" s="10">
        <f>rawdata08!G39</f>
        <v>7458.9690605803326</v>
      </c>
      <c r="J41" s="10">
        <f>rawdata08!H39</f>
        <v>6772.9643599606625</v>
      </c>
      <c r="K41" s="10">
        <f>rawdata08!I39</f>
        <v>7254.2407827407169</v>
      </c>
      <c r="L41" s="10">
        <f>rawdata08!J39</f>
        <v>7860.6110218900558</v>
      </c>
      <c r="M41" s="10">
        <f>rawdata08!K39</f>
        <v>7950.9169093841019</v>
      </c>
      <c r="N41" s="16">
        <f t="shared" si="7"/>
        <v>17.391979151508203</v>
      </c>
      <c r="O41" s="8"/>
      <c r="P41" s="10">
        <f>rawdata08!L39</f>
        <v>640736</v>
      </c>
      <c r="Q41" s="10">
        <f>rawdata08!M39</f>
        <v>160662</v>
      </c>
      <c r="R41" s="10">
        <f>rawdata08!N39</f>
        <v>160053</v>
      </c>
      <c r="S41" s="10">
        <f>rawdata08!O39</f>
        <v>160027</v>
      </c>
      <c r="T41" s="10">
        <f>rawdata08!P39</f>
        <v>159994</v>
      </c>
      <c r="U41" s="33"/>
      <c r="V41" s="33">
        <f t="shared" si="2"/>
        <v>1</v>
      </c>
      <c r="W41" s="33">
        <f t="shared" si="3"/>
        <v>1</v>
      </c>
      <c r="X41" s="33"/>
      <c r="Y41" s="30" t="s">
        <v>127</v>
      </c>
      <c r="Z41" s="31">
        <f t="shared" si="4"/>
        <v>0</v>
      </c>
      <c r="AA41" s="30">
        <v>2</v>
      </c>
      <c r="AB41" s="30">
        <v>537</v>
      </c>
      <c r="AC41" s="30">
        <v>640736</v>
      </c>
      <c r="AD41" s="30">
        <v>5152878555.8400002</v>
      </c>
      <c r="AE41" s="30">
        <v>4195062000</v>
      </c>
      <c r="AF41" s="33">
        <f t="shared" si="5"/>
        <v>6547.2550317135292</v>
      </c>
      <c r="AG41" s="87">
        <f t="shared" si="6"/>
        <v>0</v>
      </c>
    </row>
    <row r="42" spans="1:33">
      <c r="A42" s="77" t="s">
        <v>55</v>
      </c>
      <c r="B42" s="10">
        <f>rawdata08!B40</f>
        <v>8259.3721333013727</v>
      </c>
      <c r="C42" s="10">
        <f>rawdata08!C40</f>
        <v>7842.1840977490538</v>
      </c>
      <c r="D42" s="10">
        <f>rawdata08!D40</f>
        <v>8783.293005416177</v>
      </c>
      <c r="E42" s="10">
        <f>rawdata08!E40</f>
        <v>8025.4347856260492</v>
      </c>
      <c r="F42" s="10">
        <f>rawdata08!F40</f>
        <v>8439.2142717585702</v>
      </c>
      <c r="G42" s="16">
        <f t="shared" si="0"/>
        <v>7.6130599150418101</v>
      </c>
      <c r="H42" s="78"/>
      <c r="I42" s="10">
        <f>rawdata08!G40</f>
        <v>9085.1020882632292</v>
      </c>
      <c r="J42" s="10">
        <f>rawdata08!H40</f>
        <v>8369.2703493613299</v>
      </c>
      <c r="K42" s="10">
        <f>rawdata08!I40</f>
        <v>9654.7355961914473</v>
      </c>
      <c r="L42" s="10">
        <f>rawdata08!J40</f>
        <v>8906.144600052743</v>
      </c>
      <c r="M42" s="10">
        <f>rawdata08!K40</f>
        <v>9483.1822895531805</v>
      </c>
      <c r="N42" s="16">
        <f t="shared" si="7"/>
        <v>13.309546635410751</v>
      </c>
      <c r="O42" s="8"/>
      <c r="P42" s="10">
        <f>rawdata08!L40</f>
        <v>554863</v>
      </c>
      <c r="Q42" s="10">
        <f>rawdata08!M40</f>
        <v>144206</v>
      </c>
      <c r="R42" s="10">
        <f>rawdata08!N40</f>
        <v>133489</v>
      </c>
      <c r="S42" s="10">
        <f>rawdata08!O40</f>
        <v>144094</v>
      </c>
      <c r="T42" s="10">
        <f>rawdata08!P40</f>
        <v>133074</v>
      </c>
      <c r="U42" s="33"/>
      <c r="V42" s="33">
        <f t="shared" si="2"/>
        <v>1</v>
      </c>
      <c r="W42" s="33">
        <f t="shared" si="3"/>
        <v>1</v>
      </c>
      <c r="X42" s="33"/>
      <c r="Y42" s="30" t="s">
        <v>128</v>
      </c>
      <c r="Z42" s="31">
        <f t="shared" si="4"/>
        <v>0</v>
      </c>
      <c r="AA42" s="30">
        <v>2</v>
      </c>
      <c r="AB42" s="30">
        <v>194</v>
      </c>
      <c r="AC42" s="30">
        <v>554863</v>
      </c>
      <c r="AD42" s="30">
        <v>5629169462.3999996</v>
      </c>
      <c r="AE42" s="30">
        <v>4582820000</v>
      </c>
      <c r="AF42" s="33">
        <f t="shared" si="5"/>
        <v>8259.3721333013727</v>
      </c>
      <c r="AG42" s="87">
        <f t="shared" si="6"/>
        <v>0</v>
      </c>
    </row>
    <row r="43" spans="1:33">
      <c r="A43" s="77" t="s">
        <v>56</v>
      </c>
      <c r="B43" s="10">
        <f>rawdata08!B41</f>
        <v>9953.645667257073</v>
      </c>
      <c r="C43" s="10">
        <f>rawdata08!C41</f>
        <v>11264.316401843182</v>
      </c>
      <c r="D43" s="10">
        <f>rawdata08!D41</f>
        <v>10088.039387379311</v>
      </c>
      <c r="E43" s="10">
        <f>rawdata08!E41</f>
        <v>9629.19679043203</v>
      </c>
      <c r="F43" s="10">
        <f>rawdata08!F41</f>
        <v>8825.0938036960415</v>
      </c>
      <c r="G43" s="16">
        <f t="shared" si="0"/>
        <v>-21.654421903028307</v>
      </c>
      <c r="H43" s="78"/>
      <c r="I43" s="10">
        <f>rawdata08!G41</f>
        <v>10685.975347203635</v>
      </c>
      <c r="J43" s="10">
        <f>rawdata08!H41</f>
        <v>11555.896713025315</v>
      </c>
      <c r="K43" s="10">
        <f>rawdata08!I41</f>
        <v>10496.74120726661</v>
      </c>
      <c r="L43" s="10">
        <f>rawdata08!J41</f>
        <v>10301.638654971443</v>
      </c>
      <c r="M43" s="10">
        <f>rawdata08!K41</f>
        <v>10387.794415027294</v>
      </c>
      <c r="N43" s="16">
        <f t="shared" si="7"/>
        <v>-10.10827914965167</v>
      </c>
      <c r="O43" s="8"/>
      <c r="P43" s="10">
        <f>rawdata08!L41</f>
        <v>1718588</v>
      </c>
      <c r="Q43" s="10">
        <f>rawdata08!M41</f>
        <v>429909</v>
      </c>
      <c r="R43" s="10">
        <f>rawdata08!N41</f>
        <v>432829</v>
      </c>
      <c r="S43" s="10">
        <f>rawdata08!O41</f>
        <v>428095</v>
      </c>
      <c r="T43" s="10">
        <f>rawdata08!P41</f>
        <v>427755</v>
      </c>
      <c r="U43" s="33"/>
      <c r="V43" s="33">
        <f t="shared" si="2"/>
        <v>0</v>
      </c>
      <c r="W43" s="33">
        <f t="shared" si="3"/>
        <v>0</v>
      </c>
      <c r="X43" s="33"/>
      <c r="Y43" s="30" t="s">
        <v>129</v>
      </c>
      <c r="Z43" s="31">
        <f t="shared" si="4"/>
        <v>0</v>
      </c>
      <c r="AA43" s="30">
        <v>2</v>
      </c>
      <c r="AB43" s="30">
        <v>500</v>
      </c>
      <c r="AC43" s="30">
        <v>1718588</v>
      </c>
      <c r="AD43" s="30">
        <v>21011907237.119999</v>
      </c>
      <c r="AE43" s="30">
        <v>17106216000</v>
      </c>
      <c r="AF43" s="33">
        <f t="shared" si="5"/>
        <v>9953.645667257073</v>
      </c>
      <c r="AG43" s="87">
        <f t="shared" si="6"/>
        <v>0</v>
      </c>
    </row>
    <row r="44" spans="1:33">
      <c r="A44" s="14" t="s">
        <v>57</v>
      </c>
      <c r="B44" s="10">
        <f>rawdata08!B42</f>
        <v>13107.167691152337</v>
      </c>
      <c r="C44" s="10">
        <f>rawdata08!C42</f>
        <v>12582.887405527666</v>
      </c>
      <c r="D44" s="10">
        <f>rawdata08!D42</f>
        <v>14021.605024424285</v>
      </c>
      <c r="E44" s="10">
        <f>rawdata08!E42</f>
        <v>12754.103585657371</v>
      </c>
      <c r="F44" s="10">
        <f>rawdata08!F42</f>
        <v>13093.683067805065</v>
      </c>
      <c r="G44" s="16">
        <f t="shared" si="0"/>
        <v>4.0594471349477823</v>
      </c>
      <c r="H44" s="78"/>
      <c r="I44" s="10">
        <f>rawdata08!G42</f>
        <v>14233.165521653269</v>
      </c>
      <c r="J44" s="10">
        <f>rawdata08!H42</f>
        <v>13084.79064379103</v>
      </c>
      <c r="K44" s="10">
        <f>rawdata08!I42</f>
        <v>14765.750174459177</v>
      </c>
      <c r="L44" s="10">
        <f>rawdata08!J42</f>
        <v>13937.742363877822</v>
      </c>
      <c r="M44" s="10">
        <f>rawdata08!K42</f>
        <v>15221.224657453862</v>
      </c>
      <c r="N44" s="16">
        <f t="shared" si="7"/>
        <v>16.327613271188326</v>
      </c>
      <c r="O44" s="8"/>
      <c r="P44" s="10">
        <f>rawdata08!L42</f>
        <v>143812</v>
      </c>
      <c r="Q44" s="10">
        <f>rawdata08!M42</f>
        <v>36254</v>
      </c>
      <c r="R44" s="10">
        <f>rawdata08!N42</f>
        <v>35825</v>
      </c>
      <c r="S44" s="10">
        <f>rawdata08!O42</f>
        <v>37650</v>
      </c>
      <c r="T44" s="10">
        <f>rawdata08!P42</f>
        <v>34083</v>
      </c>
      <c r="U44" s="33"/>
      <c r="V44" s="33">
        <f t="shared" si="2"/>
        <v>1</v>
      </c>
      <c r="W44" s="33">
        <f t="shared" si="3"/>
        <v>1</v>
      </c>
      <c r="X44" s="33"/>
      <c r="Y44" s="30" t="s">
        <v>130</v>
      </c>
      <c r="Z44" s="31">
        <f t="shared" si="4"/>
        <v>0</v>
      </c>
      <c r="AA44" s="30">
        <v>2</v>
      </c>
      <c r="AB44" s="30">
        <v>36</v>
      </c>
      <c r="AC44" s="30">
        <v>143812</v>
      </c>
      <c r="AD44" s="30">
        <v>2315343893.7600002</v>
      </c>
      <c r="AE44" s="30">
        <v>1884968000</v>
      </c>
      <c r="AF44" s="33">
        <f t="shared" si="5"/>
        <v>13107.167691152337</v>
      </c>
      <c r="AG44" s="87">
        <f t="shared" si="6"/>
        <v>0</v>
      </c>
    </row>
    <row r="45" spans="1:33">
      <c r="A45" s="14" t="s">
        <v>58</v>
      </c>
      <c r="B45" s="10">
        <f>rawdata08!B43</f>
        <v>8219.4221068405841</v>
      </c>
      <c r="C45" s="10">
        <f>rawdata08!C43</f>
        <v>7858.0176612073874</v>
      </c>
      <c r="D45" s="10">
        <f>rawdata08!D43</f>
        <v>8325.1706336832631</v>
      </c>
      <c r="E45" s="10">
        <f>rawdata08!E43</f>
        <v>8801.313323154458</v>
      </c>
      <c r="F45" s="10">
        <f>rawdata08!F43</f>
        <v>8078.3716030929654</v>
      </c>
      <c r="G45" s="16">
        <f t="shared" si="0"/>
        <v>2.8041924997623457</v>
      </c>
      <c r="H45" s="78"/>
      <c r="I45" s="10">
        <f>rawdata08!G43</f>
        <v>9190.1841181395412</v>
      </c>
      <c r="J45" s="10">
        <f>rawdata08!H43</f>
        <v>8491.4626165444206</v>
      </c>
      <c r="K45" s="10">
        <f>rawdata08!I43</f>
        <v>9296.4764577486749</v>
      </c>
      <c r="L45" s="10">
        <f>rawdata08!J43</f>
        <v>9863.8761652950016</v>
      </c>
      <c r="M45" s="10">
        <f>rawdata08!K43</f>
        <v>9428.7370390857632</v>
      </c>
      <c r="N45" s="16">
        <f t="shared" si="7"/>
        <v>11.037844301583513</v>
      </c>
      <c r="O45" s="8"/>
      <c r="P45" s="10">
        <f>rawdata08!L43</f>
        <v>710685</v>
      </c>
      <c r="Q45" s="10">
        <f>rawdata08!M43</f>
        <v>235318</v>
      </c>
      <c r="R45" s="10">
        <f>rawdata08!N43</f>
        <v>144315</v>
      </c>
      <c r="S45" s="10">
        <f>rawdata08!O43</f>
        <v>161118</v>
      </c>
      <c r="T45" s="10">
        <f>rawdata08!P43</f>
        <v>169934</v>
      </c>
      <c r="U45" s="33"/>
      <c r="V45" s="33">
        <f t="shared" si="2"/>
        <v>1</v>
      </c>
      <c r="W45" s="33">
        <f t="shared" si="3"/>
        <v>1</v>
      </c>
      <c r="X45" s="33"/>
      <c r="Y45" s="30" t="s">
        <v>131</v>
      </c>
      <c r="Z45" s="31">
        <f t="shared" si="4"/>
        <v>0</v>
      </c>
      <c r="AA45" s="30">
        <v>2</v>
      </c>
      <c r="AB45" s="30">
        <v>85</v>
      </c>
      <c r="AC45" s="30">
        <v>710685</v>
      </c>
      <c r="AD45" s="30">
        <v>7175133014.3999996</v>
      </c>
      <c r="AE45" s="30">
        <v>5841420000</v>
      </c>
      <c r="AF45" s="33">
        <f t="shared" si="5"/>
        <v>8219.4221068405841</v>
      </c>
      <c r="AG45" s="87">
        <f t="shared" si="6"/>
        <v>0</v>
      </c>
    </row>
    <row r="46" spans="1:33">
      <c r="A46" s="14" t="s">
        <v>59</v>
      </c>
      <c r="B46" s="10">
        <f>rawdata08!B44</f>
        <v>7236.8066852183674</v>
      </c>
      <c r="C46" s="10">
        <f>rawdata08!C44</f>
        <v>6798.4910865430838</v>
      </c>
      <c r="D46" s="10">
        <f>rawdata08!D44</f>
        <v>6991.5477667493797</v>
      </c>
      <c r="E46" s="10">
        <f>rawdata08!E44</f>
        <v>7173.1839374342007</v>
      </c>
      <c r="F46" s="10">
        <f>rawdata08!F44</f>
        <v>8540.2658326817818</v>
      </c>
      <c r="G46" s="16">
        <f t="shared" si="0"/>
        <v>25.620019559727929</v>
      </c>
      <c r="H46" s="78"/>
      <c r="I46" s="10">
        <f>rawdata08!G44</f>
        <v>8303.3616012815546</v>
      </c>
      <c r="J46" s="10">
        <f>rawdata08!H44</f>
        <v>7562.6867855127584</v>
      </c>
      <c r="K46" s="10">
        <f>rawdata08!I44</f>
        <v>7713.0893300248135</v>
      </c>
      <c r="L46" s="10">
        <f>rawdata08!J44</f>
        <v>8123.6777460269714</v>
      </c>
      <c r="M46" s="10">
        <f>rawdata08!K44</f>
        <v>10757.476544175137</v>
      </c>
      <c r="N46" s="16">
        <f t="shared" si="7"/>
        <v>42.244110450037212</v>
      </c>
      <c r="O46" s="8"/>
      <c r="P46" s="10">
        <f>rawdata08!L44</f>
        <v>121103</v>
      </c>
      <c r="Q46" s="10">
        <f>rawdata08!M44</f>
        <v>47849</v>
      </c>
      <c r="R46" s="10">
        <f>rawdata08!N44</f>
        <v>12896</v>
      </c>
      <c r="S46" s="10">
        <f>rawdata08!O44</f>
        <v>39894</v>
      </c>
      <c r="T46" s="10">
        <f>rawdata08!P44</f>
        <v>20464</v>
      </c>
      <c r="U46" s="33"/>
      <c r="V46" s="33">
        <f t="shared" si="2"/>
        <v>1</v>
      </c>
      <c r="W46" s="33">
        <f t="shared" si="3"/>
        <v>1</v>
      </c>
      <c r="X46" s="33"/>
      <c r="Y46" s="30" t="s">
        <v>132</v>
      </c>
      <c r="Z46" s="31">
        <f t="shared" si="4"/>
        <v>1134</v>
      </c>
      <c r="AA46" s="30">
        <v>2</v>
      </c>
      <c r="AB46" s="30">
        <v>156</v>
      </c>
      <c r="AC46" s="30">
        <v>119969</v>
      </c>
      <c r="AD46" s="30">
        <v>1064737255.6799999</v>
      </c>
      <c r="AE46" s="30">
        <v>866824000</v>
      </c>
      <c r="AF46" s="33">
        <f t="shared" si="5"/>
        <v>7225.3998949728684</v>
      </c>
      <c r="AG46" s="87">
        <f t="shared" si="6"/>
        <v>11.406790245498996</v>
      </c>
    </row>
    <row r="47" spans="1:33">
      <c r="A47" s="77" t="s">
        <v>60</v>
      </c>
      <c r="B47" s="10">
        <f>rawdata08!B45</f>
        <v>6843.1604932143218</v>
      </c>
      <c r="C47" s="10">
        <f>rawdata08!C45</f>
        <v>6876.6809344832209</v>
      </c>
      <c r="D47" s="10">
        <f>rawdata08!D45</f>
        <v>6690.5649405125077</v>
      </c>
      <c r="E47" s="10">
        <f>rawdata08!E45</f>
        <v>6849.1526041181778</v>
      </c>
      <c r="F47" s="10">
        <f>rawdata08!F45</f>
        <v>6935.9906047735521</v>
      </c>
      <c r="G47" s="16">
        <f t="shared" si="0"/>
        <v>0.86247523849655472</v>
      </c>
      <c r="H47" s="78"/>
      <c r="I47" s="10">
        <f>rawdata08!G45</f>
        <v>7706.4541249251524</v>
      </c>
      <c r="J47" s="10">
        <f>rawdata08!H45</f>
        <v>7445.2052379575634</v>
      </c>
      <c r="K47" s="10">
        <f>rawdata08!I45</f>
        <v>7494.3801479560707</v>
      </c>
      <c r="L47" s="10">
        <f>rawdata08!J45</f>
        <v>7768.0357497035029</v>
      </c>
      <c r="M47" s="10">
        <f>rawdata08!K45</f>
        <v>8162.8535351305527</v>
      </c>
      <c r="N47" s="16">
        <f t="shared" si="7"/>
        <v>9.6390666776280991</v>
      </c>
      <c r="O47" s="8"/>
      <c r="P47" s="10">
        <f>rawdata08!L45</f>
        <v>966963</v>
      </c>
      <c r="Q47" s="10">
        <f>rawdata08!M45</f>
        <v>283622</v>
      </c>
      <c r="R47" s="10">
        <f>rawdata08!N45</f>
        <v>209792</v>
      </c>
      <c r="S47" s="10">
        <f>rawdata08!O45</f>
        <v>247051</v>
      </c>
      <c r="T47" s="10">
        <f>rawdata08!P45</f>
        <v>226498</v>
      </c>
      <c r="U47" s="33"/>
      <c r="V47" s="33">
        <f t="shared" si="2"/>
        <v>1</v>
      </c>
      <c r="W47" s="33">
        <f t="shared" si="3"/>
        <v>1</v>
      </c>
      <c r="X47" s="33"/>
      <c r="Y47" s="30" t="s">
        <v>133</v>
      </c>
      <c r="Z47" s="31">
        <f t="shared" si="4"/>
        <v>0</v>
      </c>
      <c r="AA47" s="30">
        <v>2</v>
      </c>
      <c r="AB47" s="30">
        <v>135</v>
      </c>
      <c r="AC47" s="30">
        <v>966963</v>
      </c>
      <c r="AD47" s="30">
        <v>8127895390.5600004</v>
      </c>
      <c r="AE47" s="30">
        <v>6617083000</v>
      </c>
      <c r="AF47" s="33">
        <f t="shared" si="5"/>
        <v>6843.1604932143218</v>
      </c>
      <c r="AG47" s="87">
        <f t="shared" si="6"/>
        <v>0</v>
      </c>
    </row>
    <row r="48" spans="1:33">
      <c r="A48" s="77" t="s">
        <v>61</v>
      </c>
      <c r="B48" s="10">
        <f>rawdata08!B46</f>
        <v>7323.6634698804019</v>
      </c>
      <c r="C48" s="10">
        <f>rawdata08!C46</f>
        <v>7311.9138114426087</v>
      </c>
      <c r="D48" s="10">
        <f>rawdata08!D46</f>
        <v>7340.0067799893459</v>
      </c>
      <c r="E48" s="10">
        <f>rawdata08!E46</f>
        <v>7287.535122332778</v>
      </c>
      <c r="F48" s="10">
        <f>rawdata08!F46</f>
        <v>7355.4328613413572</v>
      </c>
      <c r="G48" s="16">
        <f t="shared" si="0"/>
        <v>0.59518001744829707</v>
      </c>
      <c r="H48" s="78"/>
      <c r="I48" s="10">
        <f>rawdata08!G46</f>
        <v>8232.2490557729561</v>
      </c>
      <c r="J48" s="10">
        <f>rawdata08!H46</f>
        <v>7733.4767152998893</v>
      </c>
      <c r="K48" s="10">
        <f>rawdata08!I46</f>
        <v>8055.9313900298939</v>
      </c>
      <c r="L48" s="10">
        <f>rawdata08!J46</f>
        <v>8370.6628561939851</v>
      </c>
      <c r="M48" s="10">
        <f>rawdata08!K46</f>
        <v>8772.219143211305</v>
      </c>
      <c r="N48" s="16">
        <f t="shared" si="7"/>
        <v>13.431765118738518</v>
      </c>
      <c r="O48" s="8"/>
      <c r="P48" s="10">
        <f>rawdata08!L46</f>
        <v>4578348</v>
      </c>
      <c r="Q48" s="10">
        <f>rawdata08!M46</f>
        <v>1154492</v>
      </c>
      <c r="R48" s="10">
        <f>rawdata08!N46</f>
        <v>1135695</v>
      </c>
      <c r="S48" s="10">
        <f>rawdata08!O46</f>
        <v>1144215</v>
      </c>
      <c r="T48" s="10">
        <f>rawdata08!P46</f>
        <v>1143946</v>
      </c>
      <c r="U48" s="33"/>
      <c r="V48" s="33">
        <f t="shared" si="2"/>
        <v>1</v>
      </c>
      <c r="W48" s="33">
        <f t="shared" si="3"/>
        <v>1</v>
      </c>
      <c r="X48" s="33"/>
      <c r="Y48" s="30" t="s">
        <v>134</v>
      </c>
      <c r="Z48" s="31">
        <f t="shared" si="4"/>
        <v>0</v>
      </c>
      <c r="AA48" s="30">
        <v>2</v>
      </c>
      <c r="AB48" s="30">
        <v>1030</v>
      </c>
      <c r="AC48" s="30">
        <v>4578348</v>
      </c>
      <c r="AD48" s="30">
        <v>41185913529.599998</v>
      </c>
      <c r="AE48" s="30">
        <v>33530280000</v>
      </c>
      <c r="AF48" s="33">
        <f t="shared" si="5"/>
        <v>7323.6634698804019</v>
      </c>
      <c r="AG48" s="87">
        <f t="shared" si="6"/>
        <v>0</v>
      </c>
    </row>
    <row r="49" spans="1:33">
      <c r="A49" s="77" t="s">
        <v>62</v>
      </c>
      <c r="B49" s="10">
        <f>rawdata08!B47</f>
        <v>5118.2156120464342</v>
      </c>
      <c r="C49" s="10">
        <f>rawdata08!C47</f>
        <v>4908.9251606181633</v>
      </c>
      <c r="D49" s="10">
        <f>rawdata08!D47</f>
        <v>5026.8040253732051</v>
      </c>
      <c r="E49" s="10">
        <f>rawdata08!E47</f>
        <v>4889.3363215731633</v>
      </c>
      <c r="F49" s="10">
        <f>rawdata08!F47</f>
        <v>5698.7926547137076</v>
      </c>
      <c r="G49" s="16">
        <f t="shared" si="0"/>
        <v>16.090436668952581</v>
      </c>
      <c r="H49" s="78"/>
      <c r="I49" s="10">
        <f>rawdata08!G47</f>
        <v>5765.1308433726281</v>
      </c>
      <c r="J49" s="10">
        <f>rawdata08!H47</f>
        <v>5409.2877644198852</v>
      </c>
      <c r="K49" s="10">
        <f>rawdata08!I47</f>
        <v>5549.8521486144891</v>
      </c>
      <c r="L49" s="10">
        <f>rawdata08!J47</f>
        <v>5541.6787160208214</v>
      </c>
      <c r="M49" s="10">
        <f>rawdata08!K47</f>
        <v>6622.8455754771549</v>
      </c>
      <c r="N49" s="16">
        <f t="shared" si="7"/>
        <v>22.434706081631742</v>
      </c>
      <c r="O49" s="8"/>
      <c r="P49" s="10">
        <f>rawdata08!L47</f>
        <v>556314</v>
      </c>
      <c r="Q49" s="10">
        <f>rawdata08!M47</f>
        <v>195806</v>
      </c>
      <c r="R49" s="10">
        <f>rawdata08!N47</f>
        <v>83868</v>
      </c>
      <c r="S49" s="10">
        <f>rawdata08!O47</f>
        <v>138320</v>
      </c>
      <c r="T49" s="10">
        <f>rawdata08!P47</f>
        <v>138320</v>
      </c>
      <c r="U49" s="33"/>
      <c r="V49" s="33">
        <f t="shared" si="2"/>
        <v>1</v>
      </c>
      <c r="W49" s="33">
        <f t="shared" si="3"/>
        <v>1</v>
      </c>
      <c r="X49" s="33"/>
      <c r="Y49" s="30" t="s">
        <v>135</v>
      </c>
      <c r="Z49" s="31">
        <f t="shared" si="4"/>
        <v>0</v>
      </c>
      <c r="AA49" s="30">
        <v>2</v>
      </c>
      <c r="AB49" s="30">
        <v>40</v>
      </c>
      <c r="AC49" s="30">
        <v>556314</v>
      </c>
      <c r="AD49" s="30">
        <v>3497438527.1999998</v>
      </c>
      <c r="AE49" s="30">
        <v>2847335000</v>
      </c>
      <c r="AF49" s="33">
        <f t="shared" si="5"/>
        <v>5118.2156120464342</v>
      </c>
      <c r="AG49" s="87">
        <f t="shared" si="6"/>
        <v>0</v>
      </c>
    </row>
    <row r="50" spans="1:33">
      <c r="A50" s="77" t="s">
        <v>63</v>
      </c>
      <c r="B50" s="10">
        <f>rawdata08!B48</f>
        <v>13060.049089559907</v>
      </c>
      <c r="C50" s="10">
        <f>rawdata08!C48</f>
        <v>12786.829134720701</v>
      </c>
      <c r="D50" s="10">
        <f>rawdata08!D48</f>
        <v>12742.479309891842</v>
      </c>
      <c r="E50" s="10">
        <f>rawdata08!E48</f>
        <v>13481.673401473734</v>
      </c>
      <c r="F50" s="10">
        <f>rawdata08!F48</f>
        <v>13260.419054605474</v>
      </c>
      <c r="G50" s="16">
        <f t="shared" si="0"/>
        <v>3.7037322927762517</v>
      </c>
      <c r="H50" s="78"/>
      <c r="I50" s="10">
        <f>rawdata08!G48</f>
        <v>13488.61236371939</v>
      </c>
      <c r="J50" s="10">
        <f>rawdata08!H48</f>
        <v>13031.900328587075</v>
      </c>
      <c r="K50" s="10">
        <f>rawdata08!I48</f>
        <v>12980.864386740815</v>
      </c>
      <c r="L50" s="10">
        <f>rawdata08!J48</f>
        <v>13851.152840503923</v>
      </c>
      <c r="M50" s="10">
        <f>rawdata08!K48</f>
        <v>14129.430104075926</v>
      </c>
      <c r="N50" s="16">
        <f t="shared" si="7"/>
        <v>8.4218705470090516</v>
      </c>
      <c r="O50" s="8"/>
      <c r="P50" s="10">
        <f>rawdata08!L48</f>
        <v>87595</v>
      </c>
      <c r="Q50" s="10">
        <f>rawdata08!M48</f>
        <v>21912</v>
      </c>
      <c r="R50" s="10">
        <f>rawdata08!N48</f>
        <v>22837</v>
      </c>
      <c r="S50" s="10">
        <f>rawdata08!O48</f>
        <v>21035</v>
      </c>
      <c r="T50" s="10">
        <f>rawdata08!P48</f>
        <v>21811</v>
      </c>
      <c r="U50" s="33"/>
      <c r="V50" s="33">
        <f t="shared" si="2"/>
        <v>1</v>
      </c>
      <c r="W50" s="33">
        <f t="shared" si="3"/>
        <v>1</v>
      </c>
      <c r="X50" s="33"/>
      <c r="Y50" s="30" t="s">
        <v>136</v>
      </c>
      <c r="Z50" s="31">
        <f t="shared" si="4"/>
        <v>0</v>
      </c>
      <c r="AA50" s="30">
        <v>2</v>
      </c>
      <c r="AB50" s="30">
        <v>236</v>
      </c>
      <c r="AC50" s="30">
        <v>87595</v>
      </c>
      <c r="AD50" s="30">
        <v>1405191938.4000001</v>
      </c>
      <c r="AE50" s="30">
        <v>1143995000</v>
      </c>
      <c r="AF50" s="33">
        <f t="shared" si="5"/>
        <v>13060.049089559907</v>
      </c>
      <c r="AG50" s="87">
        <f t="shared" si="6"/>
        <v>0</v>
      </c>
    </row>
    <row r="51" spans="1:33">
      <c r="A51" s="77" t="s">
        <v>64</v>
      </c>
      <c r="B51" s="10">
        <f>rawdata08!B49</f>
        <v>9973.2527824109548</v>
      </c>
      <c r="C51" s="10">
        <f>rawdata08!C49</f>
        <v>11391.402518225386</v>
      </c>
      <c r="D51" s="10">
        <f>rawdata08!D49</f>
        <v>9798.6238309046403</v>
      </c>
      <c r="E51" s="10">
        <f>rawdata08!E49</f>
        <v>9179.3229377070365</v>
      </c>
      <c r="F51" s="10">
        <f>rawdata08!F49</f>
        <v>9127.7706052381</v>
      </c>
      <c r="G51" s="16">
        <f t="shared" si="0"/>
        <v>-19.871406610078484</v>
      </c>
      <c r="H51" s="78"/>
      <c r="I51" s="10">
        <f>rawdata08!G49</f>
        <v>10662.305206859935</v>
      </c>
      <c r="J51" s="10">
        <f>rawdata08!H49</f>
        <v>11842.203855588021</v>
      </c>
      <c r="K51" s="10">
        <f>rawdata08!I49</f>
        <v>10325.989172191334</v>
      </c>
      <c r="L51" s="10">
        <f>rawdata08!J49</f>
        <v>9860.6253534782263</v>
      </c>
      <c r="M51" s="10">
        <f>rawdata08!K49</f>
        <v>10266.581273910819</v>
      </c>
      <c r="N51" s="16">
        <f t="shared" si="7"/>
        <v>-13.305146583283209</v>
      </c>
      <c r="O51" s="8"/>
      <c r="P51" s="10">
        <f>rawdata08!L49</f>
        <v>1230857</v>
      </c>
      <c r="Q51" s="10">
        <f>rawdata08!M49</f>
        <v>379553</v>
      </c>
      <c r="R51" s="10">
        <f>rawdata08!N49</f>
        <v>246772</v>
      </c>
      <c r="S51" s="10">
        <f>rawdata08!O49</f>
        <v>309425</v>
      </c>
      <c r="T51" s="10">
        <f>rawdata08!P49</f>
        <v>295107</v>
      </c>
      <c r="U51" s="33"/>
      <c r="V51" s="33">
        <f t="shared" si="2"/>
        <v>0</v>
      </c>
      <c r="W51" s="33">
        <f t="shared" si="3"/>
        <v>0</v>
      </c>
      <c r="X51" s="33"/>
      <c r="Y51" s="30" t="s">
        <v>137</v>
      </c>
      <c r="Z51" s="31">
        <f t="shared" si="4"/>
        <v>0</v>
      </c>
      <c r="AA51" s="30">
        <v>2</v>
      </c>
      <c r="AB51" s="30">
        <v>132</v>
      </c>
      <c r="AC51" s="30">
        <v>1230857</v>
      </c>
      <c r="AD51" s="30">
        <v>15078423951.360001</v>
      </c>
      <c r="AE51" s="30">
        <v>12275648000</v>
      </c>
      <c r="AF51" s="33">
        <f t="shared" si="5"/>
        <v>9973.2527824109548</v>
      </c>
      <c r="AG51" s="87">
        <f t="shared" si="6"/>
        <v>0</v>
      </c>
    </row>
    <row r="52" spans="1:33">
      <c r="A52" s="77" t="s">
        <v>65</v>
      </c>
      <c r="B52" s="10">
        <f>rawdata08!B50</f>
        <v>8155.2716846546537</v>
      </c>
      <c r="C52" s="10">
        <f>rawdata08!C50</f>
        <v>8164.0924092409241</v>
      </c>
      <c r="D52" s="10">
        <f>rawdata08!D50</f>
        <v>7826.5816522838459</v>
      </c>
      <c r="E52" s="10">
        <f>rawdata08!E50</f>
        <v>8291.2162589291365</v>
      </c>
      <c r="F52" s="10">
        <f>rawdata08!F50</f>
        <v>8343.5901553780059</v>
      </c>
      <c r="G52" s="16">
        <f t="shared" si="0"/>
        <v>2.1986246252419748</v>
      </c>
      <c r="H52" s="78"/>
      <c r="I52" s="10">
        <f>rawdata08!G50</f>
        <v>8900.9504883563714</v>
      </c>
      <c r="J52" s="10">
        <f>rawdata08!H50</f>
        <v>8595.5628896222952</v>
      </c>
      <c r="K52" s="10">
        <f>rawdata08!I50</f>
        <v>8441.7476109335621</v>
      </c>
      <c r="L52" s="10">
        <f>rawdata08!J50</f>
        <v>9098.4970604968712</v>
      </c>
      <c r="M52" s="10">
        <f>rawdata08!K50</f>
        <v>9504.1514433693337</v>
      </c>
      <c r="N52" s="16">
        <f t="shared" si="7"/>
        <v>10.57043692675447</v>
      </c>
      <c r="O52" s="8"/>
      <c r="P52" s="10">
        <f>rawdata08!L50</f>
        <v>1029576</v>
      </c>
      <c r="Q52" s="10">
        <f>rawdata08!M50</f>
        <v>272700</v>
      </c>
      <c r="R52" s="10">
        <f>rawdata08!N50</f>
        <v>254702</v>
      </c>
      <c r="S52" s="10">
        <f>rawdata08!O50</f>
        <v>253104</v>
      </c>
      <c r="T52" s="10">
        <f>rawdata08!P50</f>
        <v>249070</v>
      </c>
      <c r="U52" s="33"/>
      <c r="V52" s="33">
        <f t="shared" si="2"/>
        <v>1</v>
      </c>
      <c r="W52" s="33">
        <f t="shared" si="3"/>
        <v>1</v>
      </c>
      <c r="X52" s="33"/>
      <c r="Y52" s="30" t="s">
        <v>138</v>
      </c>
      <c r="Z52" s="31">
        <f t="shared" si="4"/>
        <v>0</v>
      </c>
      <c r="AA52" s="30">
        <v>2</v>
      </c>
      <c r="AB52" s="30">
        <v>295</v>
      </c>
      <c r="AC52" s="30">
        <v>1029576</v>
      </c>
      <c r="AD52" s="30">
        <v>10313554487.040001</v>
      </c>
      <c r="AE52" s="30">
        <v>8396472000</v>
      </c>
      <c r="AF52" s="33">
        <f t="shared" si="5"/>
        <v>8155.2716846546537</v>
      </c>
      <c r="AG52" s="87">
        <f t="shared" si="6"/>
        <v>0</v>
      </c>
    </row>
    <row r="53" spans="1:33">
      <c r="A53" s="14" t="s">
        <v>66</v>
      </c>
      <c r="B53" s="10">
        <f>rawdata08!B51</f>
        <v>8714.3840843345697</v>
      </c>
      <c r="C53" s="10">
        <f>rawdata08!C51</f>
        <v>8806.4790065708876</v>
      </c>
      <c r="D53" s="10">
        <f>rawdata08!D51</f>
        <v>8675.8016088828463</v>
      </c>
      <c r="E53" s="10">
        <f>rawdata08!E51</f>
        <v>8837.2397448086758</v>
      </c>
      <c r="F53" s="10">
        <f>rawdata08!F51</f>
        <v>8522.4363778064198</v>
      </c>
      <c r="G53" s="16">
        <f t="shared" si="0"/>
        <v>-3.2253824548100498</v>
      </c>
      <c r="H53" s="78"/>
      <c r="I53" s="10">
        <f>rawdata08!G51</f>
        <v>9852.0808561236627</v>
      </c>
      <c r="J53" s="10">
        <f>rawdata08!H51</f>
        <v>9687.3120614767795</v>
      </c>
      <c r="K53" s="10">
        <f>rawdata08!I51</f>
        <v>9812.7266032177649</v>
      </c>
      <c r="L53" s="10">
        <f>rawdata08!J51</f>
        <v>9980.1854684248956</v>
      </c>
      <c r="M53" s="10">
        <f>rawdata08!K51</f>
        <v>9931.7766254009166</v>
      </c>
      <c r="N53" s="16">
        <f t="shared" si="7"/>
        <v>2.5235541332078215</v>
      </c>
      <c r="O53" s="8"/>
      <c r="P53" s="10">
        <f>rawdata08!L51</f>
        <v>281735</v>
      </c>
      <c r="Q53" s="10">
        <f>rawdata08!M51</f>
        <v>71832</v>
      </c>
      <c r="R53" s="10">
        <f>rawdata08!N51</f>
        <v>70608</v>
      </c>
      <c r="S53" s="10">
        <f>rawdata08!O51</f>
        <v>72573</v>
      </c>
      <c r="T53" s="10">
        <f>rawdata08!P51</f>
        <v>66722</v>
      </c>
      <c r="U53" s="33"/>
      <c r="V53" s="33">
        <f t="shared" si="2"/>
        <v>0</v>
      </c>
      <c r="W53" s="33">
        <f t="shared" si="3"/>
        <v>1</v>
      </c>
      <c r="X53" s="33"/>
      <c r="Y53" s="30" t="s">
        <v>139</v>
      </c>
      <c r="Z53" s="31">
        <f t="shared" si="4"/>
        <v>0</v>
      </c>
      <c r="AA53" s="30">
        <v>2</v>
      </c>
      <c r="AB53" s="30">
        <v>55</v>
      </c>
      <c r="AC53" s="30">
        <v>281735</v>
      </c>
      <c r="AD53" s="30">
        <v>3015706163.04</v>
      </c>
      <c r="AE53" s="30">
        <v>2455147000</v>
      </c>
      <c r="AF53" s="33">
        <f t="shared" si="5"/>
        <v>8714.3840843345697</v>
      </c>
      <c r="AG53" s="87">
        <f t="shared" si="6"/>
        <v>0</v>
      </c>
    </row>
    <row r="54" spans="1:33">
      <c r="A54" s="77" t="s">
        <v>67</v>
      </c>
      <c r="B54" s="10">
        <f>rawdata08!B52</f>
        <v>9956.5840062954467</v>
      </c>
      <c r="C54" s="10">
        <f>rawdata08!C52</f>
        <v>9805.1478506325984</v>
      </c>
      <c r="D54" s="10">
        <f>rawdata08!D52</f>
        <v>9740.163277780608</v>
      </c>
      <c r="E54" s="10">
        <f>rawdata08!E52</f>
        <v>10047.514410369096</v>
      </c>
      <c r="F54" s="10">
        <f>rawdata08!F52</f>
        <v>10236.080469655612</v>
      </c>
      <c r="G54" s="16">
        <f t="shared" si="0"/>
        <v>4.3949629887040471</v>
      </c>
      <c r="H54" s="78"/>
      <c r="I54" s="10">
        <f>rawdata08!G52</f>
        <v>10660.71994368203</v>
      </c>
      <c r="J54" s="10">
        <f>rawdata08!H52</f>
        <v>10128.929967419246</v>
      </c>
      <c r="K54" s="10">
        <f>rawdata08!I52</f>
        <v>10198.230154062727</v>
      </c>
      <c r="L54" s="10">
        <f>rawdata08!J52</f>
        <v>10731.555409973294</v>
      </c>
      <c r="M54" s="10">
        <f>rawdata08!K52</f>
        <v>11597.207680514528</v>
      </c>
      <c r="N54" s="16">
        <f t="shared" si="7"/>
        <v>14.495881774463337</v>
      </c>
      <c r="O54" s="8"/>
      <c r="P54" s="10">
        <f>rawdata08!L52</f>
        <v>867929</v>
      </c>
      <c r="Q54" s="10">
        <f>rawdata08!M52</f>
        <v>218227</v>
      </c>
      <c r="R54" s="10">
        <f>rawdata08!N52</f>
        <v>215951</v>
      </c>
      <c r="S54" s="10">
        <f>rawdata08!O52</f>
        <v>219807</v>
      </c>
      <c r="T54" s="10">
        <f>rawdata08!P52</f>
        <v>213944</v>
      </c>
      <c r="U54" s="33"/>
      <c r="V54" s="33">
        <f t="shared" si="2"/>
        <v>1</v>
      </c>
      <c r="W54" s="33">
        <f t="shared" si="3"/>
        <v>1</v>
      </c>
      <c r="X54" s="33"/>
      <c r="Y54" s="30" t="s">
        <v>140</v>
      </c>
      <c r="Z54" s="31">
        <f t="shared" si="4"/>
        <v>917</v>
      </c>
      <c r="AA54" s="30">
        <v>2</v>
      </c>
      <c r="AB54" s="30">
        <v>424</v>
      </c>
      <c r="AC54" s="30">
        <v>867012</v>
      </c>
      <c r="AD54" s="30">
        <v>10603890028.799999</v>
      </c>
      <c r="AE54" s="30">
        <v>8632840000</v>
      </c>
      <c r="AF54" s="33">
        <f t="shared" si="5"/>
        <v>9957.001748534045</v>
      </c>
      <c r="AG54" s="87">
        <f t="shared" si="6"/>
        <v>-0.41774223859829362</v>
      </c>
    </row>
    <row r="55" spans="1:33" ht="15.75" thickBot="1">
      <c r="A55" s="79" t="s">
        <v>68</v>
      </c>
      <c r="B55" s="10">
        <f>rawdata08!B53</f>
        <v>12826.074821783675</v>
      </c>
      <c r="C55" s="10">
        <f>rawdata08!C53</f>
        <v>12933.659798577104</v>
      </c>
      <c r="D55" s="10">
        <f>rawdata08!D53</f>
        <v>12498.607137479295</v>
      </c>
      <c r="E55" s="11">
        <f>rawdata08!E53</f>
        <v>12079.20792079208</v>
      </c>
      <c r="F55" s="11">
        <f>rawdata08!F53</f>
        <v>13765.577766942955</v>
      </c>
      <c r="G55" s="17">
        <f t="shared" si="0"/>
        <v>6.4321930630754238</v>
      </c>
      <c r="H55" s="80"/>
      <c r="I55" s="11">
        <f>rawdata08!G53</f>
        <v>13840.239094788989</v>
      </c>
      <c r="J55" s="11">
        <f>rawdata08!H53</f>
        <v>13665.249930703132</v>
      </c>
      <c r="K55" s="11">
        <f>rawdata08!I53</f>
        <v>13523.791597650956</v>
      </c>
      <c r="L55" s="11">
        <f>rawdata08!J53</f>
        <v>12942.504776793468</v>
      </c>
      <c r="M55" s="11">
        <f>rawdata08!K53</f>
        <v>15190.736226231107</v>
      </c>
      <c r="N55" s="17">
        <f t="shared" si="7"/>
        <v>11.163252068302878</v>
      </c>
      <c r="O55" s="12"/>
      <c r="P55" s="11">
        <f>rawdata08!L53</f>
        <v>85991</v>
      </c>
      <c r="Q55" s="11">
        <f>rawdata08!M53</f>
        <v>21646</v>
      </c>
      <c r="R55" s="11">
        <f>rawdata08!N53</f>
        <v>26564</v>
      </c>
      <c r="S55" s="11">
        <f>rawdata08!O53</f>
        <v>17271</v>
      </c>
      <c r="T55" s="11">
        <f>rawdata08!P53</f>
        <v>20510</v>
      </c>
      <c r="U55" s="81"/>
      <c r="V55" s="33">
        <f t="shared" si="2"/>
        <v>1</v>
      </c>
      <c r="W55" s="33">
        <f t="shared" si="3"/>
        <v>1</v>
      </c>
      <c r="X55" s="81"/>
      <c r="Y55" s="30" t="s">
        <v>141</v>
      </c>
      <c r="Z55" s="31">
        <f t="shared" si="4"/>
        <v>0</v>
      </c>
      <c r="AA55" s="30">
        <v>2</v>
      </c>
      <c r="AB55" s="30">
        <v>48</v>
      </c>
      <c r="AC55" s="30">
        <v>85991</v>
      </c>
      <c r="AD55" s="30">
        <v>1354747292.6400001</v>
      </c>
      <c r="AE55" s="30">
        <v>1102927000</v>
      </c>
      <c r="AF55" s="33">
        <f t="shared" si="5"/>
        <v>12826.074821783675</v>
      </c>
      <c r="AG55" s="87">
        <f t="shared" si="6"/>
        <v>0</v>
      </c>
    </row>
    <row r="56" spans="1:33" ht="30" customHeight="1" thickTop="1">
      <c r="A56" s="63" t="s">
        <v>69</v>
      </c>
      <c r="B56" s="64"/>
      <c r="C56" s="64"/>
      <c r="D56" s="64"/>
      <c r="E56" s="21"/>
      <c r="F56" s="21"/>
      <c r="G56" s="21">
        <f>+V4</f>
        <v>36</v>
      </c>
      <c r="H56" s="21"/>
      <c r="I56" s="21"/>
      <c r="J56" s="21"/>
      <c r="K56" s="21"/>
      <c r="L56" s="21"/>
      <c r="M56" s="21"/>
      <c r="N56" s="21">
        <f>+W4</f>
        <v>45</v>
      </c>
      <c r="O56" s="81"/>
      <c r="P56" s="81"/>
      <c r="Q56" s="81"/>
      <c r="R56" s="81"/>
      <c r="S56" s="81"/>
      <c r="T56" s="81"/>
      <c r="U56" s="81"/>
      <c r="V56" s="81"/>
      <c r="W56" s="81"/>
      <c r="X56" s="81"/>
      <c r="Y56" s="81"/>
      <c r="Z56" s="81"/>
      <c r="AA56" s="81"/>
      <c r="AB56" s="81"/>
      <c r="AC56" s="81"/>
      <c r="AD56" s="81"/>
      <c r="AE56" s="81"/>
      <c r="AF56" s="33"/>
      <c r="AG56" s="33"/>
    </row>
    <row r="57" spans="1:33">
      <c r="A57" s="25" t="s">
        <v>142</v>
      </c>
      <c r="B57" s="82"/>
      <c r="C57" s="82"/>
      <c r="D57" s="82"/>
      <c r="E57" s="18"/>
      <c r="F57" s="83"/>
      <c r="G57" s="18">
        <f>MEDIAN(G$5:G$55)</f>
        <v>4.2104766474818742</v>
      </c>
      <c r="H57" s="83"/>
      <c r="I57" s="83"/>
      <c r="J57" s="18"/>
      <c r="K57" s="83"/>
      <c r="L57" s="83"/>
      <c r="M57" s="83"/>
      <c r="N57" s="18">
        <f>MEDIAN(N$5:N$55)</f>
        <v>12.156558230805311</v>
      </c>
      <c r="O57" s="33"/>
      <c r="P57" s="33"/>
      <c r="Q57" s="33"/>
      <c r="R57" s="33"/>
      <c r="S57" s="33"/>
      <c r="T57" s="33"/>
      <c r="U57" s="33"/>
      <c r="V57" s="33"/>
      <c r="W57" s="33"/>
      <c r="X57" s="33"/>
      <c r="Y57" s="33"/>
      <c r="Z57" s="33"/>
      <c r="AA57" s="33"/>
      <c r="AB57" s="33"/>
      <c r="AC57" s="33"/>
      <c r="AD57" s="33"/>
      <c r="AE57" s="33"/>
      <c r="AF57" s="33"/>
      <c r="AG57" s="33"/>
    </row>
    <row r="58" spans="1:33">
      <c r="A58" s="25" t="s">
        <v>143</v>
      </c>
      <c r="B58" s="82"/>
      <c r="C58" s="82"/>
      <c r="D58" s="82"/>
      <c r="E58" s="18"/>
      <c r="F58" s="83"/>
      <c r="G58" s="18">
        <f>AVERAGE(G$5:G$55)</f>
        <v>4.940610968390029</v>
      </c>
      <c r="H58" s="83"/>
      <c r="I58" s="83"/>
      <c r="J58" s="18"/>
      <c r="K58" s="83"/>
      <c r="L58" s="83"/>
      <c r="M58" s="83"/>
      <c r="N58" s="18">
        <f>AVERAGE(N$5:N$55)</f>
        <v>13.995849746404012</v>
      </c>
      <c r="O58" s="33"/>
      <c r="P58" s="33"/>
      <c r="Q58" s="33"/>
      <c r="R58" s="33"/>
      <c r="S58" s="33"/>
      <c r="T58" s="33"/>
      <c r="U58" s="33"/>
      <c r="V58" s="33"/>
      <c r="W58" s="33"/>
      <c r="X58" s="33"/>
      <c r="Y58" s="33"/>
      <c r="Z58" s="33"/>
      <c r="AA58" s="33"/>
      <c r="AB58" s="33"/>
      <c r="AC58" s="33"/>
      <c r="AD58" s="33"/>
      <c r="AE58" s="33"/>
      <c r="AF58" s="33"/>
      <c r="AG58" s="33"/>
    </row>
    <row r="59" spans="1:33" ht="15.75" thickBot="1">
      <c r="A59" s="26" t="s">
        <v>144</v>
      </c>
      <c r="B59" s="76"/>
      <c r="C59" s="76"/>
      <c r="D59" s="76"/>
      <c r="E59" s="19"/>
      <c r="F59" s="84"/>
      <c r="G59" s="19">
        <f>SUMPRODUCT(G5:G55, P5:P55)/SUM(P5:P55)</f>
        <v>2.2756886307486224</v>
      </c>
      <c r="H59" s="84"/>
      <c r="I59" s="84"/>
      <c r="J59" s="19"/>
      <c r="K59" s="84"/>
      <c r="L59" s="84"/>
      <c r="M59" s="84"/>
      <c r="N59" s="19">
        <f>SUMPRODUCT(N5:N55, P5:P55)/SUM(P5:P55)</f>
        <v>12.109069569446872</v>
      </c>
      <c r="O59" s="33"/>
      <c r="P59" s="33"/>
      <c r="Q59" s="33"/>
      <c r="R59" s="33"/>
      <c r="S59" s="33"/>
      <c r="T59" s="33"/>
      <c r="U59" s="33"/>
      <c r="V59" s="33"/>
      <c r="W59" s="33"/>
      <c r="X59" s="33"/>
      <c r="Y59" s="33"/>
      <c r="Z59" s="33"/>
      <c r="AA59" s="33"/>
      <c r="AB59" s="33"/>
      <c r="AC59" s="33"/>
      <c r="AD59" s="33"/>
      <c r="AE59" s="33"/>
      <c r="AF59" s="33"/>
      <c r="AG59" s="33"/>
    </row>
    <row r="60" spans="1:33">
      <c r="A60" s="13" t="s">
        <v>73</v>
      </c>
      <c r="B60" s="82"/>
      <c r="C60" s="82"/>
      <c r="D60" s="82"/>
      <c r="E60" s="86"/>
      <c r="F60" s="86"/>
      <c r="G60" s="86"/>
      <c r="H60" s="86"/>
      <c r="I60" s="86"/>
      <c r="J60" s="86"/>
      <c r="K60" s="86"/>
      <c r="L60" s="86"/>
      <c r="M60" s="86"/>
      <c r="N60" s="33"/>
      <c r="O60" s="33"/>
      <c r="P60" s="33"/>
      <c r="Q60" s="33"/>
      <c r="R60" s="33"/>
      <c r="S60" s="33"/>
      <c r="T60" s="33"/>
      <c r="U60" s="33"/>
      <c r="V60" s="33"/>
      <c r="W60" s="33"/>
      <c r="X60" s="33"/>
      <c r="Y60" s="33"/>
      <c r="Z60" s="33"/>
      <c r="AA60" s="33"/>
      <c r="AB60" s="33"/>
      <c r="AC60" s="33"/>
      <c r="AD60" s="33"/>
      <c r="AE60" s="33"/>
      <c r="AF60" s="33"/>
      <c r="AG60" s="33"/>
    </row>
    <row r="61" spans="1:33">
      <c r="A61" s="13" t="s">
        <v>74</v>
      </c>
      <c r="B61" s="82"/>
      <c r="C61" s="82"/>
      <c r="D61" s="82"/>
      <c r="E61" s="86"/>
      <c r="F61" s="86"/>
      <c r="G61" s="86"/>
      <c r="H61" s="86"/>
      <c r="I61" s="86"/>
      <c r="J61" s="86"/>
      <c r="K61" s="86"/>
      <c r="L61" s="86"/>
      <c r="M61" s="86"/>
      <c r="N61" s="33"/>
      <c r="O61" s="33"/>
      <c r="P61" s="33"/>
      <c r="Q61" s="33"/>
      <c r="R61" s="33"/>
      <c r="S61" s="33"/>
      <c r="T61" s="33"/>
      <c r="U61" s="33"/>
      <c r="V61" s="33"/>
      <c r="W61" s="33"/>
      <c r="X61" s="33"/>
      <c r="Y61" s="33"/>
      <c r="Z61" s="33"/>
      <c r="AA61" s="33"/>
      <c r="AB61" s="33"/>
      <c r="AC61" s="33"/>
      <c r="AD61" s="33"/>
      <c r="AE61" s="33"/>
      <c r="AF61" s="33"/>
      <c r="AG61" s="33"/>
    </row>
    <row r="62" spans="1:33">
      <c r="A62" s="53" t="s">
        <v>145</v>
      </c>
      <c r="B62" s="62"/>
      <c r="C62" s="62"/>
      <c r="D62" s="62"/>
      <c r="E62" s="62"/>
      <c r="F62" s="62"/>
      <c r="G62" s="62"/>
      <c r="H62" s="62"/>
      <c r="I62" s="62"/>
      <c r="J62" s="62"/>
      <c r="K62" s="62"/>
      <c r="L62" s="62"/>
      <c r="M62" s="62"/>
      <c r="N62" s="33"/>
      <c r="O62" s="33"/>
      <c r="P62" s="33"/>
      <c r="Q62" s="33"/>
      <c r="R62" s="33"/>
      <c r="S62" s="33"/>
      <c r="T62" s="33"/>
      <c r="U62" s="33"/>
      <c r="V62" s="33"/>
      <c r="W62" s="33"/>
      <c r="X62" s="33"/>
      <c r="Y62" s="33"/>
      <c r="Z62" s="33"/>
      <c r="AA62" s="33"/>
      <c r="AB62" s="33"/>
      <c r="AC62" s="33"/>
      <c r="AD62" s="33"/>
      <c r="AE62" s="33"/>
      <c r="AF62" s="33"/>
      <c r="AG62" s="33"/>
    </row>
    <row r="63" spans="1:33">
      <c r="A63" s="62"/>
      <c r="B63" s="62"/>
      <c r="C63" s="62"/>
      <c r="D63" s="62"/>
      <c r="E63" s="62"/>
      <c r="F63" s="62"/>
      <c r="G63" s="62"/>
      <c r="H63" s="62"/>
      <c r="I63" s="62"/>
      <c r="J63" s="62"/>
      <c r="K63" s="62"/>
      <c r="L63" s="62"/>
      <c r="M63" s="62"/>
      <c r="N63" s="33"/>
      <c r="O63" s="33"/>
      <c r="P63" s="33"/>
      <c r="Q63" s="33"/>
      <c r="R63" s="33"/>
      <c r="S63" s="33"/>
      <c r="T63" s="33"/>
      <c r="U63" s="33"/>
      <c r="V63" s="33"/>
      <c r="W63" s="33"/>
      <c r="X63" s="33"/>
      <c r="Y63" s="33"/>
      <c r="Z63" s="33"/>
      <c r="AA63" s="33"/>
      <c r="AB63" s="33"/>
      <c r="AC63" s="33"/>
      <c r="AD63" s="33"/>
      <c r="AE63" s="33"/>
      <c r="AF63" s="33"/>
      <c r="AG63" s="33"/>
    </row>
    <row r="64" spans="1:33" ht="30" customHeight="1">
      <c r="A64" s="53" t="s">
        <v>146</v>
      </c>
      <c r="B64" s="54"/>
      <c r="C64" s="54"/>
      <c r="D64" s="54"/>
      <c r="E64" s="54"/>
      <c r="F64" s="54"/>
      <c r="G64" s="54"/>
      <c r="H64" s="54"/>
      <c r="I64" s="54"/>
      <c r="J64" s="54"/>
      <c r="K64" s="54"/>
      <c r="L64" s="54"/>
      <c r="M64" s="54"/>
      <c r="N64" s="33"/>
      <c r="O64" s="33"/>
      <c r="P64" s="33"/>
      <c r="Q64" s="33"/>
      <c r="R64" s="33"/>
      <c r="S64" s="33"/>
      <c r="T64" s="33"/>
      <c r="U64" s="33"/>
      <c r="V64" s="33"/>
      <c r="W64" s="33"/>
      <c r="X64" s="33"/>
      <c r="Y64" s="33"/>
      <c r="Z64" s="33"/>
      <c r="AA64" s="33"/>
      <c r="AB64" s="33"/>
      <c r="AC64" s="33"/>
      <c r="AD64" s="33"/>
      <c r="AE64" s="33"/>
      <c r="AF64" s="33"/>
      <c r="AG64" s="33"/>
    </row>
    <row r="65" spans="1:13" ht="17.25">
      <c r="A65" s="7" t="s">
        <v>77</v>
      </c>
      <c r="B65" s="82"/>
      <c r="C65" s="82"/>
      <c r="D65" s="82"/>
      <c r="E65" s="86"/>
      <c r="F65" s="86"/>
      <c r="G65" s="86"/>
      <c r="H65" s="86"/>
      <c r="I65" s="86"/>
      <c r="J65" s="86"/>
      <c r="K65" s="86"/>
      <c r="L65" s="86"/>
      <c r="M65" s="86"/>
    </row>
    <row r="66" spans="1:13" ht="117.95" customHeight="1">
      <c r="A66" s="56" t="s">
        <v>147</v>
      </c>
      <c r="B66" s="56"/>
      <c r="C66" s="56"/>
      <c r="D66" s="56"/>
      <c r="E66" s="56"/>
      <c r="F66" s="56"/>
      <c r="G66" s="56"/>
      <c r="H66" s="56"/>
      <c r="I66" s="56"/>
      <c r="J66" s="56"/>
      <c r="K66" s="56"/>
      <c r="L66" s="56"/>
      <c r="M66" s="56"/>
    </row>
    <row r="67" spans="1:13" ht="30" customHeight="1">
      <c r="A67" s="57" t="s">
        <v>79</v>
      </c>
      <c r="B67" s="58"/>
      <c r="C67" s="58"/>
      <c r="D67" s="58"/>
      <c r="E67" s="58"/>
      <c r="F67" s="58"/>
      <c r="G67" s="58"/>
      <c r="H67" s="58"/>
      <c r="I67" s="58"/>
      <c r="J67" s="58"/>
      <c r="K67" s="58"/>
      <c r="L67" s="58"/>
      <c r="M67" s="58"/>
    </row>
  </sheetData>
  <mergeCells count="10">
    <mergeCell ref="A66:M66"/>
    <mergeCell ref="A67:M67"/>
    <mergeCell ref="A2:A3"/>
    <mergeCell ref="A56:D56"/>
    <mergeCell ref="A1:Q1"/>
    <mergeCell ref="B2:G2"/>
    <mergeCell ref="I2:N2"/>
    <mergeCell ref="P2:Q2"/>
    <mergeCell ref="A62:M63"/>
    <mergeCell ref="A64:M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3"/>
  <sheetViews>
    <sheetView workbookViewId="0" xr3:uid="{F9CF3CF3-643B-5BE6-8B46-32C596A47465}">
      <selection sqref="A1:IV65536"/>
    </sheetView>
  </sheetViews>
  <sheetFormatPr defaultRowHeight="12.75"/>
  <sheetData>
    <row r="1" spans="1:21">
      <c r="A1" s="27" t="s">
        <v>148</v>
      </c>
      <c r="B1" s="27" t="s">
        <v>149</v>
      </c>
      <c r="C1" s="27" t="s">
        <v>150</v>
      </c>
      <c r="D1" s="27" t="s">
        <v>151</v>
      </c>
      <c r="E1" s="27" t="s">
        <v>152</v>
      </c>
      <c r="F1" s="27" t="s">
        <v>153</v>
      </c>
      <c r="G1" s="27" t="s">
        <v>154</v>
      </c>
      <c r="H1" s="27" t="s">
        <v>155</v>
      </c>
      <c r="I1" s="27" t="s">
        <v>156</v>
      </c>
      <c r="J1" s="27" t="s">
        <v>157</v>
      </c>
      <c r="K1" s="27" t="s">
        <v>158</v>
      </c>
      <c r="L1" s="27" t="s">
        <v>159</v>
      </c>
      <c r="M1" s="27" t="s">
        <v>160</v>
      </c>
      <c r="N1" s="27" t="s">
        <v>161</v>
      </c>
      <c r="O1" s="27" t="s">
        <v>162</v>
      </c>
      <c r="P1" s="27" t="s">
        <v>163</v>
      </c>
      <c r="Q1" s="27" t="s">
        <v>164</v>
      </c>
      <c r="R1" s="27" t="s">
        <v>165</v>
      </c>
      <c r="S1" s="27" t="s">
        <v>166</v>
      </c>
      <c r="T1" s="27" t="s">
        <v>167</v>
      </c>
      <c r="U1" s="27" t="s">
        <v>168</v>
      </c>
    </row>
    <row r="2" spans="1:21">
      <c r="A2" s="27">
        <v>0</v>
      </c>
      <c r="B2" s="27">
        <v>9204.4335719347964</v>
      </c>
      <c r="C2" s="27">
        <v>10297.283017254793</v>
      </c>
      <c r="D2" s="27">
        <v>8705.8477960166729</v>
      </c>
      <c r="E2" s="27">
        <v>8328.7734431097524</v>
      </c>
      <c r="F2" s="27">
        <v>9485.6238488987965</v>
      </c>
      <c r="G2" s="27">
        <v>10064.702363660606</v>
      </c>
      <c r="H2" s="27">
        <v>10700.220301742445</v>
      </c>
      <c r="I2" s="27">
        <v>9354.4808374915756</v>
      </c>
      <c r="J2" s="27">
        <v>9275.4192599072558</v>
      </c>
      <c r="K2" s="27">
        <v>10929.615822005935</v>
      </c>
      <c r="L2" s="27">
        <v>48037565</v>
      </c>
      <c r="M2" s="27">
        <v>12023963</v>
      </c>
      <c r="N2" s="27">
        <v>11997255</v>
      </c>
      <c r="O2" s="27">
        <v>12025655</v>
      </c>
      <c r="P2" s="27">
        <v>11990692</v>
      </c>
      <c r="Q2" s="27">
        <v>8.5567294390471051</v>
      </c>
      <c r="R2" s="27">
        <v>-2.0988433994323903</v>
      </c>
      <c r="S2" s="27">
        <v>9485.6238488987965</v>
      </c>
      <c r="T2" s="27">
        <v>11990692</v>
      </c>
      <c r="U2" s="27">
        <v>10929.615822005935</v>
      </c>
    </row>
    <row r="3" spans="1:21">
      <c r="A3" s="27">
        <v>1</v>
      </c>
      <c r="B3" s="27">
        <v>8152.0704141366687</v>
      </c>
      <c r="C3" s="27">
        <v>8699.189463019251</v>
      </c>
      <c r="D3" s="27">
        <v>8107.4882595702293</v>
      </c>
      <c r="E3" s="27">
        <v>7869.6852842393337</v>
      </c>
      <c r="F3" s="27">
        <v>7902.8630492562597</v>
      </c>
      <c r="G3" s="27">
        <v>9104.0274915569535</v>
      </c>
      <c r="H3" s="27">
        <v>9254.1185410334347</v>
      </c>
      <c r="I3" s="27">
        <v>8912.4633556282915</v>
      </c>
      <c r="J3" s="27">
        <v>8963.415847742257</v>
      </c>
      <c r="K3" s="27">
        <v>9398.8529151188268</v>
      </c>
      <c r="L3" s="27">
        <v>742919</v>
      </c>
      <c r="M3" s="27">
        <v>197400</v>
      </c>
      <c r="N3" s="27">
        <v>175675</v>
      </c>
      <c r="O3" s="27">
        <v>241170</v>
      </c>
      <c r="P3" s="27">
        <v>128674</v>
      </c>
      <c r="Q3" s="27">
        <v>10.076429375021673</v>
      </c>
      <c r="R3" s="27">
        <v>-1.5399153002232324</v>
      </c>
      <c r="S3" s="27">
        <v>7902.8630492562597</v>
      </c>
      <c r="T3" s="27">
        <v>128674</v>
      </c>
      <c r="U3" s="27">
        <v>9398.8529151188268</v>
      </c>
    </row>
    <row r="4" spans="1:21">
      <c r="A4" s="27">
        <v>2</v>
      </c>
      <c r="B4" s="27">
        <v>13348.863914747673</v>
      </c>
      <c r="C4" s="27">
        <v>11984.268306485079</v>
      </c>
      <c r="D4" s="27">
        <v>13522.622083687542</v>
      </c>
      <c r="E4" s="27">
        <v>13522.622083687542</v>
      </c>
      <c r="F4" s="27">
        <v>16851.648902402354</v>
      </c>
      <c r="G4" s="27">
        <v>14630.282337089662</v>
      </c>
      <c r="H4" s="27">
        <v>13012.411815746784</v>
      </c>
      <c r="I4" s="27">
        <v>14558.70407103051</v>
      </c>
      <c r="J4" s="27">
        <v>14558.70407103051</v>
      </c>
      <c r="K4" s="27">
        <v>18979.585017875637</v>
      </c>
      <c r="L4" s="27">
        <v>130624</v>
      </c>
      <c r="M4" s="27">
        <v>79521</v>
      </c>
      <c r="N4" s="27">
        <v>21174</v>
      </c>
      <c r="O4" s="27">
        <v>21174</v>
      </c>
      <c r="P4" s="27">
        <v>29929</v>
      </c>
      <c r="Q4" s="27">
        <v>-28.883705233280679</v>
      </c>
      <c r="R4" s="27">
        <v>-31.439956123955085</v>
      </c>
      <c r="S4" s="27">
        <v>16851.648902402354</v>
      </c>
      <c r="T4" s="27">
        <v>29929</v>
      </c>
      <c r="U4" s="27">
        <v>18979.585017875637</v>
      </c>
    </row>
    <row r="5" spans="1:21">
      <c r="A5" s="27">
        <v>4</v>
      </c>
      <c r="B5" s="27">
        <v>6654.5555649135913</v>
      </c>
      <c r="C5" s="27">
        <v>6610.0171642835567</v>
      </c>
      <c r="D5" s="27">
        <v>6625.5326550134796</v>
      </c>
      <c r="E5" s="27">
        <v>6608.8284932782399</v>
      </c>
      <c r="F5" s="27">
        <v>6776.8257267376184</v>
      </c>
      <c r="G5" s="27">
        <v>7510.0929794101803</v>
      </c>
      <c r="H5" s="27">
        <v>6993.8893677208334</v>
      </c>
      <c r="I5" s="27">
        <v>7239.8860770501778</v>
      </c>
      <c r="J5" s="27">
        <v>7548.0915522817404</v>
      </c>
      <c r="K5" s="27">
        <v>8303.4655844502595</v>
      </c>
      <c r="L5" s="27">
        <v>985487</v>
      </c>
      <c r="M5" s="27">
        <v>271494</v>
      </c>
      <c r="N5" s="27">
        <v>229980</v>
      </c>
      <c r="O5" s="27">
        <v>240562</v>
      </c>
      <c r="P5" s="27">
        <v>243451</v>
      </c>
      <c r="Q5" s="27">
        <v>-2.4614556900279601</v>
      </c>
      <c r="R5" s="27">
        <v>-15.771441495245602</v>
      </c>
      <c r="S5" s="27">
        <v>6776.8257267376184</v>
      </c>
      <c r="T5" s="27">
        <v>243451</v>
      </c>
      <c r="U5" s="27">
        <v>8303.4655844502595</v>
      </c>
    </row>
    <row r="6" spans="1:21">
      <c r="A6" s="27">
        <v>5</v>
      </c>
      <c r="B6" s="27">
        <v>7395.0550480156817</v>
      </c>
      <c r="C6" s="27">
        <v>7098.7715556437342</v>
      </c>
      <c r="D6" s="27">
        <v>7309.7133419038455</v>
      </c>
      <c r="E6" s="27">
        <v>7680.8889642887434</v>
      </c>
      <c r="F6" s="27">
        <v>7497.6145520752552</v>
      </c>
      <c r="G6" s="27">
        <v>8369.3512356063493</v>
      </c>
      <c r="H6" s="27">
        <v>7744.6968569680739</v>
      </c>
      <c r="I6" s="27">
        <v>8137.2672552508575</v>
      </c>
      <c r="J6" s="27">
        <v>8728.9252693188573</v>
      </c>
      <c r="K6" s="27">
        <v>8878.7383256347148</v>
      </c>
      <c r="L6" s="27">
        <v>474949</v>
      </c>
      <c r="M6" s="27">
        <v>120966</v>
      </c>
      <c r="N6" s="27">
        <v>117457</v>
      </c>
      <c r="O6" s="27">
        <v>117890</v>
      </c>
      <c r="P6" s="27">
        <v>118636</v>
      </c>
      <c r="Q6" s="27">
        <v>-5.3195985691359091</v>
      </c>
      <c r="R6" s="27">
        <v>-12.772551989649628</v>
      </c>
      <c r="S6" s="27">
        <v>7497.6145520752552</v>
      </c>
      <c r="T6" s="27">
        <v>118636</v>
      </c>
      <c r="U6" s="27">
        <v>8878.7383256347148</v>
      </c>
    </row>
    <row r="7" spans="1:21">
      <c r="A7" s="27">
        <v>6</v>
      </c>
      <c r="B7" s="27">
        <v>8303.5959156754507</v>
      </c>
      <c r="C7" s="27">
        <v>8269.6235506265402</v>
      </c>
      <c r="D7" s="27">
        <v>7961.2777902987182</v>
      </c>
      <c r="E7" s="27">
        <v>8035.7570225467725</v>
      </c>
      <c r="F7" s="27">
        <v>8952.8644638844253</v>
      </c>
      <c r="G7" s="27">
        <v>9210.9017408623367</v>
      </c>
      <c r="H7" s="27">
        <v>8734.2990565764958</v>
      </c>
      <c r="I7" s="27">
        <v>8678.1643340047285</v>
      </c>
      <c r="J7" s="27">
        <v>9092.9261499920049</v>
      </c>
      <c r="K7" s="27">
        <v>10350.854834824331</v>
      </c>
      <c r="L7" s="27">
        <v>6086294</v>
      </c>
      <c r="M7" s="27">
        <v>1521692</v>
      </c>
      <c r="N7" s="27">
        <v>1548517</v>
      </c>
      <c r="O7" s="27">
        <v>1500880</v>
      </c>
      <c r="P7" s="27">
        <v>1515205</v>
      </c>
      <c r="Q7" s="27">
        <v>-7.6315341979548279</v>
      </c>
      <c r="R7" s="27">
        <v>-15.617606507330278</v>
      </c>
      <c r="S7" s="27">
        <v>8952.8644638844253</v>
      </c>
      <c r="T7" s="27">
        <v>1515205</v>
      </c>
      <c r="U7" s="27">
        <v>10350.854834824331</v>
      </c>
    </row>
    <row r="8" spans="1:21">
      <c r="A8" s="27">
        <v>8</v>
      </c>
      <c r="B8" s="27">
        <v>8396.2380651185213</v>
      </c>
      <c r="C8" s="27">
        <v>8192.8548148519567</v>
      </c>
      <c r="D8" s="27">
        <v>7739.1989908546202</v>
      </c>
      <c r="E8" s="27">
        <v>7552.7685911367289</v>
      </c>
      <c r="F8" s="27">
        <v>10280.281356880123</v>
      </c>
      <c r="G8" s="27">
        <v>9006.7932190797474</v>
      </c>
      <c r="H8" s="27">
        <v>8509.3739814977307</v>
      </c>
      <c r="I8" s="27">
        <v>8179.4436685638202</v>
      </c>
      <c r="J8" s="27">
        <v>8190.2059907398661</v>
      </c>
      <c r="K8" s="27">
        <v>11358.552560820839</v>
      </c>
      <c r="L8" s="27">
        <v>796824</v>
      </c>
      <c r="M8" s="27">
        <v>199435</v>
      </c>
      <c r="N8" s="27">
        <v>199773</v>
      </c>
      <c r="O8" s="27">
        <v>211660</v>
      </c>
      <c r="P8" s="27">
        <v>185956</v>
      </c>
      <c r="Q8" s="27">
        <v>-20.30514992307236</v>
      </c>
      <c r="R8" s="27">
        <v>-25.083993440773487</v>
      </c>
      <c r="S8" s="27">
        <v>10280.281356880123</v>
      </c>
      <c r="T8" s="27">
        <v>185956</v>
      </c>
      <c r="U8" s="27">
        <v>11358.552560820839</v>
      </c>
    </row>
    <row r="9" spans="1:21">
      <c r="A9" s="27">
        <v>9</v>
      </c>
      <c r="B9" s="27">
        <v>13603.377558011598</v>
      </c>
      <c r="C9" s="27">
        <v>13657.692898244486</v>
      </c>
      <c r="D9" s="27">
        <v>13289.657493898847</v>
      </c>
      <c r="E9" s="27">
        <v>13987.301091347334</v>
      </c>
      <c r="F9" s="27">
        <v>13493.902672413133</v>
      </c>
      <c r="G9" s="27">
        <v>14279.660627790829</v>
      </c>
      <c r="H9" s="27">
        <v>13906.879482923761</v>
      </c>
      <c r="I9" s="27">
        <v>13633.993940924009</v>
      </c>
      <c r="J9" s="27">
        <v>14586.627089517264</v>
      </c>
      <c r="K9" s="27">
        <v>15058.891074859719</v>
      </c>
      <c r="L9" s="27">
        <v>544417</v>
      </c>
      <c r="M9" s="27">
        <v>136769</v>
      </c>
      <c r="N9" s="27">
        <v>142596</v>
      </c>
      <c r="O9" s="27">
        <v>134421</v>
      </c>
      <c r="P9" s="27">
        <v>130631</v>
      </c>
      <c r="Q9" s="27">
        <v>1.2138091537165545</v>
      </c>
      <c r="R9" s="27">
        <v>-7.6500426638930934</v>
      </c>
      <c r="S9" s="27">
        <v>13493.902672413133</v>
      </c>
      <c r="T9" s="27">
        <v>130631</v>
      </c>
      <c r="U9" s="27">
        <v>15058.891074859719</v>
      </c>
    </row>
    <row r="10" spans="1:21">
      <c r="A10" s="27">
        <v>10</v>
      </c>
      <c r="B10" s="27">
        <v>11170.127142272948</v>
      </c>
      <c r="C10" s="27">
        <v>10975.981565186565</v>
      </c>
      <c r="D10" s="27">
        <v>12059.790235615628</v>
      </c>
      <c r="E10" s="27">
        <v>10350.193847603174</v>
      </c>
      <c r="F10" s="27">
        <v>11438.12270582066</v>
      </c>
      <c r="G10" s="27">
        <v>12089.557232610878</v>
      </c>
      <c r="H10" s="27">
        <v>11712.960501048776</v>
      </c>
      <c r="I10" s="27">
        <v>13041.472782332521</v>
      </c>
      <c r="J10" s="27">
        <v>11205.732091742455</v>
      </c>
      <c r="K10" s="27">
        <v>12685.474567383324</v>
      </c>
      <c r="L10" s="27">
        <v>107596</v>
      </c>
      <c r="M10" s="27">
        <v>33849</v>
      </c>
      <c r="N10" s="27">
        <v>27078</v>
      </c>
      <c r="O10" s="27">
        <v>27599</v>
      </c>
      <c r="P10" s="27">
        <v>19070</v>
      </c>
      <c r="Q10" s="27">
        <v>-4.0403583045924156</v>
      </c>
      <c r="R10" s="27">
        <v>-7.6663593558814096</v>
      </c>
      <c r="S10" s="27">
        <v>11438.12270582066</v>
      </c>
      <c r="T10" s="27">
        <v>19070</v>
      </c>
      <c r="U10" s="27">
        <v>12685.474567383324</v>
      </c>
    </row>
    <row r="11" spans="1:21">
      <c r="A11" s="27">
        <v>11</v>
      </c>
      <c r="B11" s="27">
        <v>15552.989293877061</v>
      </c>
      <c r="C11" s="27">
        <v>15552.989293877061</v>
      </c>
      <c r="D11" s="27">
        <v>0</v>
      </c>
      <c r="E11" s="27">
        <v>0</v>
      </c>
      <c r="F11" s="27">
        <v>0</v>
      </c>
      <c r="G11" s="27">
        <v>16990.118746885259</v>
      </c>
      <c r="H11" s="27">
        <v>16990.118746885259</v>
      </c>
      <c r="I11" s="27">
        <v>0</v>
      </c>
      <c r="J11" s="27">
        <v>0</v>
      </c>
      <c r="K11" s="27">
        <v>0</v>
      </c>
      <c r="L11" s="27">
        <v>58191</v>
      </c>
      <c r="M11" s="27">
        <v>58191</v>
      </c>
      <c r="N11" s="27">
        <v>0</v>
      </c>
      <c r="O11" s="27">
        <v>0</v>
      </c>
      <c r="P11" s="27">
        <v>0</v>
      </c>
      <c r="Q11" s="27">
        <v>0</v>
      </c>
      <c r="R11" s="27">
        <v>0</v>
      </c>
      <c r="S11" s="27">
        <v>15552.989293877061</v>
      </c>
      <c r="T11" s="27">
        <v>58191</v>
      </c>
      <c r="U11" s="27">
        <v>16990.118746885259</v>
      </c>
    </row>
    <row r="12" spans="1:21">
      <c r="A12" s="27">
        <v>12</v>
      </c>
      <c r="B12" s="27">
        <v>8101.8516978621756</v>
      </c>
      <c r="C12" s="27">
        <v>8219.3965803355622</v>
      </c>
      <c r="D12" s="27">
        <v>7913.3755086759202</v>
      </c>
      <c r="E12" s="27">
        <v>7637.3326392568424</v>
      </c>
      <c r="F12" s="27">
        <v>8582.2993571250081</v>
      </c>
      <c r="G12" s="27">
        <v>9034.8246953524231</v>
      </c>
      <c r="H12" s="27">
        <v>8983.4665458838172</v>
      </c>
      <c r="I12" s="27">
        <v>8754.2574818661196</v>
      </c>
      <c r="J12" s="27">
        <v>8635.1791430014473</v>
      </c>
      <c r="K12" s="27">
        <v>9728.1040109644637</v>
      </c>
      <c r="L12" s="27">
        <v>2645680</v>
      </c>
      <c r="M12" s="27">
        <v>768321</v>
      </c>
      <c r="N12" s="27">
        <v>571582</v>
      </c>
      <c r="O12" s="27">
        <v>645462</v>
      </c>
      <c r="P12" s="27">
        <v>660315</v>
      </c>
      <c r="Q12" s="27">
        <v>-4.2285028951846648</v>
      </c>
      <c r="R12" s="27">
        <v>-7.6544973639403109</v>
      </c>
      <c r="S12" s="27">
        <v>8582.2993571250081</v>
      </c>
      <c r="T12" s="27">
        <v>660315</v>
      </c>
      <c r="U12" s="27">
        <v>9728.1040109644637</v>
      </c>
    </row>
    <row r="13" spans="1:21">
      <c r="A13" s="27">
        <v>13</v>
      </c>
      <c r="B13" s="27">
        <v>8914.601369371996</v>
      </c>
      <c r="C13" s="27">
        <v>8800.4781972618293</v>
      </c>
      <c r="D13" s="27">
        <v>8872.9948188772614</v>
      </c>
      <c r="E13" s="27">
        <v>8918.8033579290241</v>
      </c>
      <c r="F13" s="27">
        <v>9080.337686520219</v>
      </c>
      <c r="G13" s="27">
        <v>9767.0166037873405</v>
      </c>
      <c r="H13" s="27">
        <v>9327.9057580190838</v>
      </c>
      <c r="I13" s="27">
        <v>9505.6169434082803</v>
      </c>
      <c r="J13" s="27">
        <v>9844.173480337693</v>
      </c>
      <c r="K13" s="27">
        <v>10434.251780277296</v>
      </c>
      <c r="L13" s="27">
        <v>1646010</v>
      </c>
      <c r="M13" s="27">
        <v>457970</v>
      </c>
      <c r="N13" s="27">
        <v>369418</v>
      </c>
      <c r="O13" s="27">
        <v>421212</v>
      </c>
      <c r="P13" s="27">
        <v>397410</v>
      </c>
      <c r="Q13" s="27">
        <v>-3.0820383439466319</v>
      </c>
      <c r="R13" s="27">
        <v>-10.60302210024695</v>
      </c>
      <c r="S13" s="27">
        <v>9080.337686520219</v>
      </c>
      <c r="T13" s="27">
        <v>397410</v>
      </c>
      <c r="U13" s="27">
        <v>10434.251780277296</v>
      </c>
    </row>
    <row r="14" spans="1:21">
      <c r="A14" s="27">
        <v>15</v>
      </c>
      <c r="B14" s="27">
        <v>10459.690823082097</v>
      </c>
      <c r="C14" s="27">
        <v>10459.690823082097</v>
      </c>
      <c r="D14" s="27">
        <v>0</v>
      </c>
      <c r="E14" s="27">
        <v>0</v>
      </c>
      <c r="F14" s="27">
        <v>0</v>
      </c>
      <c r="G14" s="27">
        <v>11799.968871076228</v>
      </c>
      <c r="H14" s="27">
        <v>11799.968871076228</v>
      </c>
      <c r="I14" s="27">
        <v>0</v>
      </c>
      <c r="J14" s="27">
        <v>0</v>
      </c>
      <c r="K14" s="27">
        <v>0</v>
      </c>
      <c r="L14" s="27">
        <v>179897</v>
      </c>
      <c r="M14" s="27">
        <v>179897</v>
      </c>
      <c r="N14" s="27">
        <v>0</v>
      </c>
      <c r="O14" s="27">
        <v>0</v>
      </c>
      <c r="P14" s="27">
        <v>0</v>
      </c>
      <c r="Q14" s="27">
        <v>0</v>
      </c>
      <c r="R14" s="27">
        <v>0</v>
      </c>
      <c r="S14" s="27">
        <v>10459.690823082097</v>
      </c>
      <c r="T14" s="27">
        <v>179897</v>
      </c>
      <c r="U14" s="27">
        <v>11799.968871076228</v>
      </c>
    </row>
    <row r="15" spans="1:21">
      <c r="A15" s="27">
        <v>16</v>
      </c>
      <c r="B15" s="27">
        <v>6193.9219993680508</v>
      </c>
      <c r="C15" s="27">
        <v>6522.3349021149643</v>
      </c>
      <c r="D15" s="27">
        <v>5919.7957519512292</v>
      </c>
      <c r="E15" s="27">
        <v>5816.3344993085493</v>
      </c>
      <c r="F15" s="27">
        <v>6328.3730457571464</v>
      </c>
      <c r="G15" s="27">
        <v>6931.0385037841743</v>
      </c>
      <c r="H15" s="27">
        <v>7052.8567629135396</v>
      </c>
      <c r="I15" s="27">
        <v>6526.9871471284896</v>
      </c>
      <c r="J15" s="27">
        <v>6621.3942894330103</v>
      </c>
      <c r="K15" s="27">
        <v>7372.4734162725545</v>
      </c>
      <c r="L15" s="27">
        <v>265844</v>
      </c>
      <c r="M15" s="27">
        <v>86479</v>
      </c>
      <c r="N15" s="27">
        <v>51506</v>
      </c>
      <c r="O15" s="27">
        <v>61465</v>
      </c>
      <c r="P15" s="27">
        <v>66394</v>
      </c>
      <c r="Q15" s="27">
        <v>3.0649561104470515</v>
      </c>
      <c r="R15" s="27">
        <v>-4.3352703402572557</v>
      </c>
      <c r="S15" s="27">
        <v>6328.3730457571464</v>
      </c>
      <c r="T15" s="27">
        <v>66394</v>
      </c>
      <c r="U15" s="27">
        <v>7372.4734162725545</v>
      </c>
    </row>
    <row r="16" spans="1:21">
      <c r="A16" s="27">
        <v>17</v>
      </c>
      <c r="B16" s="27">
        <v>9076.4702655909805</v>
      </c>
      <c r="C16" s="27">
        <v>9913.9506119054968</v>
      </c>
      <c r="D16" s="27">
        <v>9608.0552993275123</v>
      </c>
      <c r="E16" s="27">
        <v>8376.0693087002746</v>
      </c>
      <c r="F16" s="27">
        <v>8400.9843946439287</v>
      </c>
      <c r="G16" s="27">
        <v>9899.8700304534141</v>
      </c>
      <c r="H16" s="27">
        <v>10148.488183338668</v>
      </c>
      <c r="I16" s="27">
        <v>10049.935124335456</v>
      </c>
      <c r="J16" s="27">
        <v>9177.4314015069558</v>
      </c>
      <c r="K16" s="27">
        <v>10238.619515730688</v>
      </c>
      <c r="L16" s="27">
        <v>2096645</v>
      </c>
      <c r="M16" s="27">
        <v>527941</v>
      </c>
      <c r="N16" s="27">
        <v>522538</v>
      </c>
      <c r="O16" s="27">
        <v>531535</v>
      </c>
      <c r="P16" s="27">
        <v>514631</v>
      </c>
      <c r="Q16" s="27">
        <v>18.009392068698091</v>
      </c>
      <c r="R16" s="27">
        <v>-0.88030746970860585</v>
      </c>
      <c r="S16" s="27">
        <v>8400.9843946439287</v>
      </c>
      <c r="T16" s="27">
        <v>514631</v>
      </c>
      <c r="U16" s="27">
        <v>10238.619515730688</v>
      </c>
    </row>
    <row r="17" spans="1:21">
      <c r="A17" s="27">
        <v>18</v>
      </c>
      <c r="B17" s="27">
        <v>8164.1413334959143</v>
      </c>
      <c r="C17" s="27">
        <v>7682.5122086913516</v>
      </c>
      <c r="D17" s="27">
        <v>7756.1845742206569</v>
      </c>
      <c r="E17" s="27">
        <v>8326.9249819026936</v>
      </c>
      <c r="F17" s="27">
        <v>8910.6723196138209</v>
      </c>
      <c r="G17" s="27">
        <v>8898.9595762820936</v>
      </c>
      <c r="H17" s="27">
        <v>7986.5047598442234</v>
      </c>
      <c r="I17" s="27">
        <v>8282.681654448088</v>
      </c>
      <c r="J17" s="27">
        <v>9115.1483979121422</v>
      </c>
      <c r="K17" s="27">
        <v>10247.637989075203</v>
      </c>
      <c r="L17" s="27">
        <v>1033329</v>
      </c>
      <c r="M17" s="27">
        <v>258832</v>
      </c>
      <c r="N17" s="27">
        <v>260123</v>
      </c>
      <c r="O17" s="27">
        <v>262470</v>
      </c>
      <c r="P17" s="27">
        <v>251904</v>
      </c>
      <c r="Q17" s="27">
        <v>-13.783024073493216</v>
      </c>
      <c r="R17" s="27">
        <v>-22.064921025133085</v>
      </c>
      <c r="S17" s="27">
        <v>8910.6723196138209</v>
      </c>
      <c r="T17" s="27">
        <v>251904</v>
      </c>
      <c r="U17" s="27">
        <v>10247.637989075203</v>
      </c>
    </row>
    <row r="18" spans="1:21">
      <c r="A18" s="27">
        <v>19</v>
      </c>
      <c r="B18" s="27">
        <v>8136.2416536542405</v>
      </c>
      <c r="C18" s="27">
        <v>7838.7487336611402</v>
      </c>
      <c r="D18" s="27">
        <v>8236.7185569557696</v>
      </c>
      <c r="E18" s="27">
        <v>8371.309607443327</v>
      </c>
      <c r="F18" s="27">
        <v>8099.2795807228094</v>
      </c>
      <c r="G18" s="27">
        <v>8693.7723935782906</v>
      </c>
      <c r="H18" s="27">
        <v>8147.9825059919449</v>
      </c>
      <c r="I18" s="27">
        <v>8701.1675315048178</v>
      </c>
      <c r="J18" s="27">
        <v>9097.830743133256</v>
      </c>
      <c r="K18" s="27">
        <v>8848.6607371493938</v>
      </c>
      <c r="L18" s="27">
        <v>484793</v>
      </c>
      <c r="M18" s="27">
        <v>121413</v>
      </c>
      <c r="N18" s="27">
        <v>129504</v>
      </c>
      <c r="O18" s="27">
        <v>116722</v>
      </c>
      <c r="P18" s="27">
        <v>117154</v>
      </c>
      <c r="Q18" s="27">
        <v>-3.2167163074819856</v>
      </c>
      <c r="R18" s="27">
        <v>-7.9184664433543777</v>
      </c>
      <c r="S18" s="27">
        <v>8099.2795807228094</v>
      </c>
      <c r="T18" s="27">
        <v>117154</v>
      </c>
      <c r="U18" s="27">
        <v>8848.6607371493938</v>
      </c>
    </row>
    <row r="19" spans="1:21">
      <c r="A19" s="27">
        <v>20</v>
      </c>
      <c r="B19" s="27">
        <v>8958.9954353571065</v>
      </c>
      <c r="C19" s="27">
        <v>8626.6096992944731</v>
      </c>
      <c r="D19" s="27">
        <v>8783.3199019221211</v>
      </c>
      <c r="E19" s="27">
        <v>9162.2470319065942</v>
      </c>
      <c r="F19" s="27">
        <v>9311.8712524464281</v>
      </c>
      <c r="G19" s="27">
        <v>9654.4449497202877</v>
      </c>
      <c r="H19" s="27">
        <v>8968.6108637577909</v>
      </c>
      <c r="I19" s="27">
        <v>9289.364036967816</v>
      </c>
      <c r="J19" s="27">
        <v>10111.296127547708</v>
      </c>
      <c r="K19" s="27">
        <v>10315.087448110797</v>
      </c>
      <c r="L19" s="27">
        <v>466192</v>
      </c>
      <c r="M19" s="27">
        <v>116792</v>
      </c>
      <c r="N19" s="27">
        <v>116642</v>
      </c>
      <c r="O19" s="27">
        <v>152539</v>
      </c>
      <c r="P19" s="27">
        <v>80219</v>
      </c>
      <c r="Q19" s="27">
        <v>-7.3590101771641452</v>
      </c>
      <c r="R19" s="27">
        <v>-13.053467468175583</v>
      </c>
      <c r="S19" s="27">
        <v>9311.8712524464281</v>
      </c>
      <c r="T19" s="27">
        <v>80219</v>
      </c>
      <c r="U19" s="27">
        <v>10315.087448110797</v>
      </c>
    </row>
    <row r="20" spans="1:21">
      <c r="A20" s="27">
        <v>21</v>
      </c>
      <c r="B20" s="27">
        <v>7638.995283918327</v>
      </c>
      <c r="C20" s="27">
        <v>7159.8494984254594</v>
      </c>
      <c r="D20" s="27">
        <v>8275.8408902055708</v>
      </c>
      <c r="E20" s="27">
        <v>7251.4811407543702</v>
      </c>
      <c r="F20" s="27">
        <v>7707.226290625189</v>
      </c>
      <c r="G20" s="27">
        <v>8685.8422957903604</v>
      </c>
      <c r="H20" s="27">
        <v>7805.7793539416107</v>
      </c>
      <c r="I20" s="27">
        <v>9330.4413351019084</v>
      </c>
      <c r="J20" s="27">
        <v>8319.7056117755292</v>
      </c>
      <c r="K20" s="27">
        <v>9142.7101615929314</v>
      </c>
      <c r="L20" s="27">
        <v>666019</v>
      </c>
      <c r="M20" s="27">
        <v>171161</v>
      </c>
      <c r="N20" s="27">
        <v>193753</v>
      </c>
      <c r="O20" s="27">
        <v>135875</v>
      </c>
      <c r="P20" s="27">
        <v>165230</v>
      </c>
      <c r="Q20" s="27">
        <v>-7.1021243124201545</v>
      </c>
      <c r="R20" s="27">
        <v>-14.622915787788548</v>
      </c>
      <c r="S20" s="27">
        <v>7707.226290625189</v>
      </c>
      <c r="T20" s="27">
        <v>165230</v>
      </c>
      <c r="U20" s="27">
        <v>9142.7101615929314</v>
      </c>
    </row>
    <row r="21" spans="1:21">
      <c r="A21" s="27">
        <v>22</v>
      </c>
      <c r="B21" s="27">
        <v>8279.6653852603085</v>
      </c>
      <c r="C21" s="27">
        <v>8466.9215363054991</v>
      </c>
      <c r="D21" s="27">
        <v>8503.1102885554592</v>
      </c>
      <c r="E21" s="27">
        <v>8215.3555651393472</v>
      </c>
      <c r="F21" s="27">
        <v>7918.140148436355</v>
      </c>
      <c r="G21" s="27">
        <v>9749.1367585594417</v>
      </c>
      <c r="H21" s="27">
        <v>9599.8958327740165</v>
      </c>
      <c r="I21" s="27">
        <v>10088.902108533281</v>
      </c>
      <c r="J21" s="27">
        <v>9617.0200365997225</v>
      </c>
      <c r="K21" s="27">
        <v>9777.1256112673054</v>
      </c>
      <c r="L21" s="27">
        <v>644084</v>
      </c>
      <c r="M21" s="27">
        <v>186239</v>
      </c>
      <c r="N21" s="27">
        <v>136161</v>
      </c>
      <c r="O21" s="27">
        <v>171586</v>
      </c>
      <c r="P21" s="27">
        <v>150098</v>
      </c>
      <c r="Q21" s="27">
        <v>6.9306854587249935</v>
      </c>
      <c r="R21" s="27">
        <v>-1.8126981849250936</v>
      </c>
      <c r="S21" s="27">
        <v>7918.140148436355</v>
      </c>
      <c r="T21" s="27">
        <v>150098</v>
      </c>
      <c r="U21" s="27">
        <v>9777.1256112673054</v>
      </c>
    </row>
    <row r="22" spans="1:21">
      <c r="A22" s="27">
        <v>23</v>
      </c>
      <c r="B22" s="27">
        <v>10957.504238654448</v>
      </c>
      <c r="C22" s="27">
        <v>10942.625751090211</v>
      </c>
      <c r="D22" s="27">
        <v>10903.199106071266</v>
      </c>
      <c r="E22" s="27">
        <v>11220.656284995879</v>
      </c>
      <c r="F22" s="27">
        <v>10763.549846363947</v>
      </c>
      <c r="G22" s="27">
        <v>11909.02235305131</v>
      </c>
      <c r="H22" s="27">
        <v>11507.787222925585</v>
      </c>
      <c r="I22" s="27">
        <v>11771.986094441916</v>
      </c>
      <c r="J22" s="27">
        <v>12313.098231453505</v>
      </c>
      <c r="K22" s="27">
        <v>12068.304028678729</v>
      </c>
      <c r="L22" s="27">
        <v>192278</v>
      </c>
      <c r="M22" s="27">
        <v>49761</v>
      </c>
      <c r="N22" s="27">
        <v>48326</v>
      </c>
      <c r="O22" s="27">
        <v>47327</v>
      </c>
      <c r="P22" s="27">
        <v>46864</v>
      </c>
      <c r="Q22" s="27">
        <v>1.6637253255881705</v>
      </c>
      <c r="R22" s="27">
        <v>-4.6445366674650428</v>
      </c>
      <c r="S22" s="27">
        <v>10763.549846363947</v>
      </c>
      <c r="T22" s="27">
        <v>46864</v>
      </c>
      <c r="U22" s="27">
        <v>12068.304028678729</v>
      </c>
    </row>
    <row r="23" spans="1:21">
      <c r="A23" s="27">
        <v>24</v>
      </c>
      <c r="B23" s="27">
        <v>12147.021402388555</v>
      </c>
      <c r="C23" s="27">
        <v>11611.912288826692</v>
      </c>
      <c r="D23" s="27">
        <v>13237.265402231473</v>
      </c>
      <c r="E23" s="27">
        <v>11353.585915249849</v>
      </c>
      <c r="F23" s="27">
        <v>11552.799125289695</v>
      </c>
      <c r="G23" s="27">
        <v>12966.105001773678</v>
      </c>
      <c r="H23" s="27">
        <v>12102.297485049232</v>
      </c>
      <c r="I23" s="27">
        <v>13998.6123668253</v>
      </c>
      <c r="J23" s="27">
        <v>12117.679775227027</v>
      </c>
      <c r="K23" s="27">
        <v>12920.088517334645</v>
      </c>
      <c r="L23" s="27">
        <v>845700</v>
      </c>
      <c r="M23" s="27">
        <v>248315</v>
      </c>
      <c r="N23" s="27">
        <v>301953</v>
      </c>
      <c r="O23" s="27">
        <v>104283</v>
      </c>
      <c r="P23" s="27">
        <v>191149</v>
      </c>
      <c r="Q23" s="27">
        <v>0.51167827723754589</v>
      </c>
      <c r="R23" s="27">
        <v>-6.3296085873420909</v>
      </c>
      <c r="S23" s="27">
        <v>11552.799125289695</v>
      </c>
      <c r="T23" s="27">
        <v>191149</v>
      </c>
      <c r="U23" s="27">
        <v>12920.088517334645</v>
      </c>
    </row>
    <row r="24" spans="1:21">
      <c r="A24" s="27">
        <v>25</v>
      </c>
      <c r="B24" s="27">
        <v>13305.62352558724</v>
      </c>
      <c r="C24" s="27">
        <v>12685.495601579276</v>
      </c>
      <c r="D24" s="27">
        <v>11947.950419845998</v>
      </c>
      <c r="E24" s="27">
        <v>13441.755584385784</v>
      </c>
      <c r="F24" s="27">
        <v>15204.833466178276</v>
      </c>
      <c r="G24" s="27">
        <v>14090.265910478709</v>
      </c>
      <c r="H24" s="27">
        <v>13090.223903858143</v>
      </c>
      <c r="I24" s="27">
        <v>12441.090902756001</v>
      </c>
      <c r="J24" s="27">
        <v>14220.899856143045</v>
      </c>
      <c r="K24" s="27">
        <v>16687.736769987194</v>
      </c>
      <c r="L24" s="27">
        <v>910532</v>
      </c>
      <c r="M24" s="27">
        <v>230992</v>
      </c>
      <c r="N24" s="27">
        <v>229608</v>
      </c>
      <c r="O24" s="27">
        <v>226614</v>
      </c>
      <c r="P24" s="27">
        <v>223318</v>
      </c>
      <c r="Q24" s="27">
        <v>-16.569322315847984</v>
      </c>
      <c r="R24" s="27">
        <v>-21.557823662458283</v>
      </c>
      <c r="S24" s="27">
        <v>15204.833466178276</v>
      </c>
      <c r="T24" s="27">
        <v>223318</v>
      </c>
      <c r="U24" s="27">
        <v>16687.736769987194</v>
      </c>
    </row>
    <row r="25" spans="1:21">
      <c r="A25" s="27">
        <v>26</v>
      </c>
      <c r="B25" s="27">
        <v>8883.8077502938213</v>
      </c>
      <c r="C25" s="27">
        <v>9266.2530880867362</v>
      </c>
      <c r="D25" s="27">
        <v>8562.8644169457584</v>
      </c>
      <c r="E25" s="27">
        <v>8341.3866556028352</v>
      </c>
      <c r="F25" s="27">
        <v>9357.4718552146733</v>
      </c>
      <c r="G25" s="27">
        <v>9444.3051888291338</v>
      </c>
      <c r="H25" s="27">
        <v>9448.6677468719063</v>
      </c>
      <c r="I25" s="27">
        <v>8878.6860009833617</v>
      </c>
      <c r="J25" s="27">
        <v>8849.5074402578412</v>
      </c>
      <c r="K25" s="27">
        <v>10597.30054355571</v>
      </c>
      <c r="L25" s="27">
        <v>1576637</v>
      </c>
      <c r="M25" s="27">
        <v>399924</v>
      </c>
      <c r="N25" s="27">
        <v>388463</v>
      </c>
      <c r="O25" s="27">
        <v>395282</v>
      </c>
      <c r="P25" s="27">
        <v>392968</v>
      </c>
      <c r="Q25" s="27">
        <v>-0.9748227784099962</v>
      </c>
      <c r="R25" s="27">
        <v>-10.838918760139297</v>
      </c>
      <c r="S25" s="27">
        <v>9357.4718552146733</v>
      </c>
      <c r="T25" s="27">
        <v>392968</v>
      </c>
      <c r="U25" s="27">
        <v>10597.30054355571</v>
      </c>
    </row>
    <row r="26" spans="1:21">
      <c r="A26" s="27">
        <v>27</v>
      </c>
      <c r="B26" s="27">
        <v>8952.9833226395294</v>
      </c>
      <c r="C26" s="27">
        <v>8414.4770367145411</v>
      </c>
      <c r="D26" s="27">
        <v>8638.019884960564</v>
      </c>
      <c r="E26" s="27">
        <v>8782.3083931772981</v>
      </c>
      <c r="F26" s="27">
        <v>10000.288633900811</v>
      </c>
      <c r="G26" s="27">
        <v>9551.2494342231566</v>
      </c>
      <c r="H26" s="27">
        <v>8716.2229687275831</v>
      </c>
      <c r="I26" s="27">
        <v>9072.0069043616204</v>
      </c>
      <c r="J26" s="27">
        <v>9334.8012657855797</v>
      </c>
      <c r="K26" s="27">
        <v>11116.116911921086</v>
      </c>
      <c r="L26" s="27">
        <v>804204</v>
      </c>
      <c r="M26" s="27">
        <v>202127</v>
      </c>
      <c r="N26" s="27">
        <v>200453</v>
      </c>
      <c r="O26" s="27">
        <v>204142</v>
      </c>
      <c r="P26" s="27">
        <v>197482</v>
      </c>
      <c r="Q26" s="27">
        <v>-15.857658266086393</v>
      </c>
      <c r="R26" s="27">
        <v>-21.589319023982394</v>
      </c>
      <c r="S26" s="27">
        <v>10000.288633900811</v>
      </c>
      <c r="T26" s="27">
        <v>197482</v>
      </c>
      <c r="U26" s="27">
        <v>11116.116911921086</v>
      </c>
    </row>
    <row r="27" spans="1:21">
      <c r="A27" s="27">
        <v>28</v>
      </c>
      <c r="B27" s="27">
        <v>6501.2797887125898</v>
      </c>
      <c r="C27" s="27">
        <v>6356.1229740159506</v>
      </c>
      <c r="D27" s="27">
        <v>6462.3723706511864</v>
      </c>
      <c r="E27" s="27">
        <v>6559.8766438833454</v>
      </c>
      <c r="F27" s="27">
        <v>6637.6295781219978</v>
      </c>
      <c r="G27" s="27">
        <v>7885.293841933867</v>
      </c>
      <c r="H27" s="27">
        <v>7143.2258168253147</v>
      </c>
      <c r="I27" s="27">
        <v>7937.7062334706179</v>
      </c>
      <c r="J27" s="27">
        <v>7987.1677020475336</v>
      </c>
      <c r="K27" s="27">
        <v>8545.4953017923635</v>
      </c>
      <c r="L27" s="27">
        <v>490706</v>
      </c>
      <c r="M27" s="27">
        <v>124384</v>
      </c>
      <c r="N27" s="27">
        <v>122131</v>
      </c>
      <c r="O27" s="27">
        <v>134894</v>
      </c>
      <c r="P27" s="27">
        <v>109297</v>
      </c>
      <c r="Q27" s="27">
        <v>-4.2410713160901432</v>
      </c>
      <c r="R27" s="27">
        <v>-16.409458263617928</v>
      </c>
      <c r="S27" s="27">
        <v>6637.6295781219978</v>
      </c>
      <c r="T27" s="27">
        <v>109297</v>
      </c>
      <c r="U27" s="27">
        <v>8545.4953017923635</v>
      </c>
    </row>
    <row r="28" spans="1:21">
      <c r="A28" s="27">
        <v>29</v>
      </c>
      <c r="B28" s="27">
        <v>8125.5479490176431</v>
      </c>
      <c r="C28" s="27">
        <v>8503.3750866813552</v>
      </c>
      <c r="D28" s="27">
        <v>8046.6884731357231</v>
      </c>
      <c r="E28" s="27">
        <v>7665.2803618985081</v>
      </c>
      <c r="F28" s="27">
        <v>8271.4376125363233</v>
      </c>
      <c r="G28" s="27">
        <v>8860.7413591584573</v>
      </c>
      <c r="H28" s="27">
        <v>8806.1102674613558</v>
      </c>
      <c r="I28" s="27">
        <v>8629.0622630530233</v>
      </c>
      <c r="J28" s="27">
        <v>8496.3244682791574</v>
      </c>
      <c r="K28" s="27">
        <v>9506.609559125025</v>
      </c>
      <c r="L28" s="27">
        <v>898350</v>
      </c>
      <c r="M28" s="27">
        <v>227846</v>
      </c>
      <c r="N28" s="27">
        <v>226844</v>
      </c>
      <c r="O28" s="27">
        <v>219288</v>
      </c>
      <c r="P28" s="27">
        <v>224372</v>
      </c>
      <c r="Q28" s="27">
        <v>2.8040769332951725</v>
      </c>
      <c r="R28" s="27">
        <v>-7.3685501366918684</v>
      </c>
      <c r="S28" s="27">
        <v>8271.4376125363233</v>
      </c>
      <c r="T28" s="27">
        <v>224372</v>
      </c>
      <c r="U28" s="27">
        <v>9506.609559125025</v>
      </c>
    </row>
    <row r="29" spans="1:21">
      <c r="A29" s="27">
        <v>30</v>
      </c>
      <c r="B29" s="27">
        <v>8669.3560823788357</v>
      </c>
      <c r="C29" s="27">
        <v>8183.5922166769469</v>
      </c>
      <c r="D29" s="27">
        <v>8606.8395172105502</v>
      </c>
      <c r="E29" s="27">
        <v>8173.2302423885712</v>
      </c>
      <c r="F29" s="27">
        <v>9796.0499083436807</v>
      </c>
      <c r="G29" s="27">
        <v>9549.3628117595927</v>
      </c>
      <c r="H29" s="27">
        <v>8704.1440026916389</v>
      </c>
      <c r="I29" s="27">
        <v>9347.2004917299964</v>
      </c>
      <c r="J29" s="27">
        <v>8987.2652362352183</v>
      </c>
      <c r="K29" s="27">
        <v>11275.796818638755</v>
      </c>
      <c r="L29" s="27">
        <v>142658</v>
      </c>
      <c r="M29" s="27">
        <v>35666</v>
      </c>
      <c r="N29" s="27">
        <v>35792</v>
      </c>
      <c r="O29" s="27">
        <v>37378</v>
      </c>
      <c r="P29" s="27">
        <v>33822</v>
      </c>
      <c r="Q29" s="27">
        <v>-16.460284571369325</v>
      </c>
      <c r="R29" s="27">
        <v>-22.806838907350702</v>
      </c>
      <c r="S29" s="27">
        <v>9796.0499083436807</v>
      </c>
      <c r="T29" s="27">
        <v>33822</v>
      </c>
      <c r="U29" s="27">
        <v>11275.796818638755</v>
      </c>
    </row>
    <row r="30" spans="1:21">
      <c r="A30" s="27">
        <v>31</v>
      </c>
      <c r="B30" s="27">
        <v>8166.9938219311116</v>
      </c>
      <c r="C30" s="27">
        <v>7910.111280341388</v>
      </c>
      <c r="D30" s="27">
        <v>8110.5234385677186</v>
      </c>
      <c r="E30" s="27">
        <v>8339.5693660110719</v>
      </c>
      <c r="F30" s="27">
        <v>8311.1997680807308</v>
      </c>
      <c r="G30" s="27">
        <v>9159.2350765543324</v>
      </c>
      <c r="H30" s="27">
        <v>8396.588866477312</v>
      </c>
      <c r="I30" s="27">
        <v>8957.3732403990707</v>
      </c>
      <c r="J30" s="27">
        <v>9317.7455698667491</v>
      </c>
      <c r="K30" s="27">
        <v>9973.094603735557</v>
      </c>
      <c r="L30" s="27">
        <v>290382</v>
      </c>
      <c r="M30" s="27">
        <v>72879</v>
      </c>
      <c r="N30" s="27">
        <v>73170</v>
      </c>
      <c r="O30" s="27">
        <v>71894</v>
      </c>
      <c r="P30" s="27">
        <v>72439</v>
      </c>
      <c r="Q30" s="27">
        <v>-4.8258795231914444</v>
      </c>
      <c r="R30" s="27">
        <v>-15.8075883153434</v>
      </c>
      <c r="S30" s="27">
        <v>8311.1997680807308</v>
      </c>
      <c r="T30" s="27">
        <v>72439</v>
      </c>
      <c r="U30" s="27">
        <v>9973.094603735557</v>
      </c>
    </row>
    <row r="31" spans="1:21">
      <c r="A31" s="27">
        <v>32</v>
      </c>
      <c r="B31" s="27">
        <v>7641.2858928671385</v>
      </c>
      <c r="C31" s="27">
        <v>7562.4135748939461</v>
      </c>
      <c r="D31" s="27">
        <v>7949.1765782250686</v>
      </c>
      <c r="E31" s="27">
        <v>7949.1765782250686</v>
      </c>
      <c r="F31" s="27">
        <v>7949.1765782250686</v>
      </c>
      <c r="G31" s="27">
        <v>8284.7990559173086</v>
      </c>
      <c r="H31" s="27">
        <v>8187.7036116905338</v>
      </c>
      <c r="I31" s="27">
        <v>8663.8266239707227</v>
      </c>
      <c r="J31" s="27">
        <v>8663.8266239707227</v>
      </c>
      <c r="K31" s="27">
        <v>8663.8266239707227</v>
      </c>
      <c r="L31" s="27">
        <v>428776</v>
      </c>
      <c r="M31" s="27">
        <v>341336</v>
      </c>
      <c r="N31" s="27">
        <v>87440</v>
      </c>
      <c r="O31" s="27">
        <v>87440</v>
      </c>
      <c r="P31" s="27">
        <v>87440</v>
      </c>
      <c r="Q31" s="27">
        <v>-4.8654473771606774</v>
      </c>
      <c r="R31" s="27">
        <v>-5.4955279340755876</v>
      </c>
      <c r="S31" s="27">
        <v>7949.1765782250686</v>
      </c>
      <c r="T31" s="27">
        <v>87440</v>
      </c>
      <c r="U31" s="27">
        <v>8663.8266239707227</v>
      </c>
    </row>
    <row r="32" spans="1:21">
      <c r="A32" s="27">
        <v>33</v>
      </c>
      <c r="B32" s="27">
        <v>11288.693092380972</v>
      </c>
      <c r="C32" s="27">
        <v>11700.506680831937</v>
      </c>
      <c r="D32" s="27">
        <v>11913.296202531645</v>
      </c>
      <c r="E32" s="27">
        <v>10893.510026586426</v>
      </c>
      <c r="F32" s="27">
        <v>10636.955720312948</v>
      </c>
      <c r="G32" s="27">
        <v>11983.078479874073</v>
      </c>
      <c r="H32" s="27">
        <v>12049.442242471296</v>
      </c>
      <c r="I32" s="27">
        <v>12472.830379746836</v>
      </c>
      <c r="J32" s="27">
        <v>11687.80528018796</v>
      </c>
      <c r="K32" s="27">
        <v>11714.721664686847</v>
      </c>
      <c r="L32" s="27">
        <v>195668</v>
      </c>
      <c r="M32" s="27">
        <v>48946</v>
      </c>
      <c r="N32" s="27">
        <v>49375</v>
      </c>
      <c r="O32" s="27">
        <v>48521</v>
      </c>
      <c r="P32" s="27">
        <v>48826</v>
      </c>
      <c r="Q32" s="27">
        <v>9.9986404802642017</v>
      </c>
      <c r="R32" s="27">
        <v>2.8572644520734838</v>
      </c>
      <c r="S32" s="27">
        <v>10636.955720312948</v>
      </c>
      <c r="T32" s="27">
        <v>48826</v>
      </c>
      <c r="U32" s="27">
        <v>11714.721664686847</v>
      </c>
    </row>
    <row r="33" spans="1:21">
      <c r="A33" s="27">
        <v>34</v>
      </c>
      <c r="B33" s="27">
        <v>15851.677623012391</v>
      </c>
      <c r="C33" s="27">
        <v>15172.484599589323</v>
      </c>
      <c r="D33" s="27">
        <v>14784.724574175701</v>
      </c>
      <c r="E33" s="27">
        <v>14472.142491801305</v>
      </c>
      <c r="F33" s="27">
        <v>19004.758037142994</v>
      </c>
      <c r="G33" s="27">
        <v>16537.130646707901</v>
      </c>
      <c r="H33" s="27">
        <v>15467.198402987184</v>
      </c>
      <c r="I33" s="27">
        <v>15169.655354311593</v>
      </c>
      <c r="J33" s="27">
        <v>15094.253392303757</v>
      </c>
      <c r="K33" s="27">
        <v>20451.768050235176</v>
      </c>
      <c r="L33" s="27">
        <v>1328606</v>
      </c>
      <c r="M33" s="27">
        <v>332621</v>
      </c>
      <c r="N33" s="27">
        <v>333647</v>
      </c>
      <c r="O33" s="27">
        <v>332370</v>
      </c>
      <c r="P33" s="27">
        <v>329968</v>
      </c>
      <c r="Q33" s="27">
        <v>-20.164810465168021</v>
      </c>
      <c r="R33" s="27">
        <v>-24.372316540088448</v>
      </c>
      <c r="S33" s="27">
        <v>19004.758037142994</v>
      </c>
      <c r="T33" s="27">
        <v>329968</v>
      </c>
      <c r="U33" s="27">
        <v>20451.768050235176</v>
      </c>
    </row>
    <row r="34" spans="1:21">
      <c r="A34" s="27">
        <v>35</v>
      </c>
      <c r="B34" s="27">
        <v>7948.4325852087104</v>
      </c>
      <c r="C34" s="27">
        <v>7515.0129910723008</v>
      </c>
      <c r="D34" s="27">
        <v>8016.2949111793778</v>
      </c>
      <c r="E34" s="27">
        <v>8008.6232040275436</v>
      </c>
      <c r="F34" s="27">
        <v>8693.0566952858044</v>
      </c>
      <c r="G34" s="27">
        <v>9068.2064763178296</v>
      </c>
      <c r="H34" s="27">
        <v>8404.820045973418</v>
      </c>
      <c r="I34" s="27">
        <v>8975.5576332309338</v>
      </c>
      <c r="J34" s="27">
        <v>9077.6722421598588</v>
      </c>
      <c r="K34" s="27">
        <v>10323.796342792753</v>
      </c>
      <c r="L34" s="27">
        <v>329045</v>
      </c>
      <c r="M34" s="27">
        <v>153567</v>
      </c>
      <c r="N34" s="27">
        <v>14974</v>
      </c>
      <c r="O34" s="27">
        <v>78857</v>
      </c>
      <c r="P34" s="27">
        <v>81647</v>
      </c>
      <c r="Q34" s="27">
        <v>-13.551547464913579</v>
      </c>
      <c r="R34" s="27">
        <v>-18.587893766027367</v>
      </c>
      <c r="S34" s="27">
        <v>8693.0566952858044</v>
      </c>
      <c r="T34" s="27">
        <v>81647</v>
      </c>
      <c r="U34" s="27">
        <v>10323.796342792753</v>
      </c>
    </row>
    <row r="35" spans="1:21">
      <c r="A35" s="27">
        <v>36</v>
      </c>
      <c r="B35" s="27">
        <v>16479.513124026693</v>
      </c>
      <c r="C35" s="27">
        <v>17296.278388278388</v>
      </c>
      <c r="D35" s="27">
        <v>15743.521271007632</v>
      </c>
      <c r="E35" s="27">
        <v>16588.351446109351</v>
      </c>
      <c r="F35" s="27">
        <v>15272.635276676658</v>
      </c>
      <c r="G35" s="27">
        <v>17618.26918210206</v>
      </c>
      <c r="H35" s="27">
        <v>17665.761172161172</v>
      </c>
      <c r="I35" s="27">
        <v>16463.374015828904</v>
      </c>
      <c r="J35" s="27">
        <v>18278.108209514612</v>
      </c>
      <c r="K35" s="27">
        <v>17347.810113119984</v>
      </c>
      <c r="L35" s="27">
        <v>2726526</v>
      </c>
      <c r="M35" s="27">
        <v>682500</v>
      </c>
      <c r="N35" s="27">
        <v>681538</v>
      </c>
      <c r="O35" s="27">
        <v>1207343</v>
      </c>
      <c r="P35" s="27">
        <v>155145</v>
      </c>
      <c r="Q35" s="27">
        <v>13.250123995903326</v>
      </c>
      <c r="R35" s="27">
        <v>1.8328022786041733</v>
      </c>
      <c r="S35" s="27">
        <v>15272.635276676658</v>
      </c>
      <c r="T35" s="27">
        <v>155145</v>
      </c>
      <c r="U35" s="27">
        <v>17347.810113119984</v>
      </c>
    </row>
    <row r="36" spans="1:21">
      <c r="A36" s="27">
        <v>37</v>
      </c>
      <c r="B36" s="27">
        <v>7250.0184617656832</v>
      </c>
      <c r="C36" s="27">
        <v>7301.3175707584296</v>
      </c>
      <c r="D36" s="27">
        <v>7437.8433457380825</v>
      </c>
      <c r="E36" s="27">
        <v>6962.5633139342108</v>
      </c>
      <c r="F36" s="27">
        <v>7301.4382882244581</v>
      </c>
      <c r="G36" s="27">
        <v>8130.7937991189474</v>
      </c>
      <c r="H36" s="27">
        <v>7917.9810891078714</v>
      </c>
      <c r="I36" s="27">
        <v>8237.1256423888008</v>
      </c>
      <c r="J36" s="27">
        <v>7895.9078903739955</v>
      </c>
      <c r="K36" s="27">
        <v>8506.5626328468188</v>
      </c>
      <c r="L36" s="27">
        <v>1408316</v>
      </c>
      <c r="M36" s="27">
        <v>381156</v>
      </c>
      <c r="N36" s="27">
        <v>338580</v>
      </c>
      <c r="O36" s="27">
        <v>349844</v>
      </c>
      <c r="P36" s="27">
        <v>338736</v>
      </c>
      <c r="Q36" s="27">
        <v>-1.6533381679497122E-3</v>
      </c>
      <c r="R36" s="27">
        <v>-6.9191466535052344</v>
      </c>
      <c r="S36" s="27">
        <v>7301.4382882244581</v>
      </c>
      <c r="T36" s="27">
        <v>338736</v>
      </c>
      <c r="U36" s="27">
        <v>8506.5626328468188</v>
      </c>
    </row>
    <row r="37" spans="1:21">
      <c r="A37" s="27">
        <v>38</v>
      </c>
      <c r="B37" s="27">
        <v>8201.341499597338</v>
      </c>
      <c r="C37" s="27">
        <v>7557.5071045153145</v>
      </c>
      <c r="D37" s="27">
        <v>8192.6154965441983</v>
      </c>
      <c r="E37" s="27">
        <v>8377.4906866263373</v>
      </c>
      <c r="F37" s="27">
        <v>8839.5276918751752</v>
      </c>
      <c r="G37" s="27">
        <v>9256.0929089136607</v>
      </c>
      <c r="H37" s="27">
        <v>8288.4433217556052</v>
      </c>
      <c r="I37" s="27">
        <v>9024.0087304474346</v>
      </c>
      <c r="J37" s="27">
        <v>9233.5349806897029</v>
      </c>
      <c r="K37" s="27">
        <v>10958.673039077874</v>
      </c>
      <c r="L37" s="27">
        <v>94372</v>
      </c>
      <c r="M37" s="27">
        <v>25336</v>
      </c>
      <c r="N37" s="27">
        <v>21992</v>
      </c>
      <c r="O37" s="27">
        <v>29259</v>
      </c>
      <c r="P37" s="27">
        <v>17785</v>
      </c>
      <c r="Q37" s="27">
        <v>-14.503270220401323</v>
      </c>
      <c r="R37" s="27">
        <v>-24.366359939751952</v>
      </c>
      <c r="S37" s="27">
        <v>8839.5276918751752</v>
      </c>
      <c r="T37" s="27">
        <v>17785</v>
      </c>
      <c r="U37" s="27">
        <v>10958.673039077874</v>
      </c>
    </row>
    <row r="38" spans="1:21">
      <c r="A38" s="27">
        <v>39</v>
      </c>
      <c r="B38" s="27">
        <v>8904.1865452543698</v>
      </c>
      <c r="C38" s="27">
        <v>9233.4072108061773</v>
      </c>
      <c r="D38" s="27">
        <v>8312.5030259854339</v>
      </c>
      <c r="E38" s="27">
        <v>8296.215579510872</v>
      </c>
      <c r="F38" s="27">
        <v>9771.6366644074023</v>
      </c>
      <c r="G38" s="27">
        <v>9707.2021652369367</v>
      </c>
      <c r="H38" s="27">
        <v>9560.3013471237955</v>
      </c>
      <c r="I38" s="27">
        <v>8794.4128204950866</v>
      </c>
      <c r="J38" s="27">
        <v>9027.1101455652115</v>
      </c>
      <c r="K38" s="27">
        <v>11446.709324633253</v>
      </c>
      <c r="L38" s="27">
        <v>1743920</v>
      </c>
      <c r="M38" s="27">
        <v>438564</v>
      </c>
      <c r="N38" s="27">
        <v>433743</v>
      </c>
      <c r="O38" s="27">
        <v>436368</v>
      </c>
      <c r="P38" s="27">
        <v>435245</v>
      </c>
      <c r="Q38" s="27">
        <v>-5.5080788621796941</v>
      </c>
      <c r="R38" s="27">
        <v>-16.479915091841448</v>
      </c>
      <c r="S38" s="27">
        <v>9771.6366644074023</v>
      </c>
      <c r="T38" s="27">
        <v>435245</v>
      </c>
      <c r="U38" s="27">
        <v>11446.709324633253</v>
      </c>
    </row>
    <row r="39" spans="1:21">
      <c r="A39" s="27">
        <v>40</v>
      </c>
      <c r="B39" s="27">
        <v>6547.2550317135292</v>
      </c>
      <c r="C39" s="27">
        <v>6272.6531476017972</v>
      </c>
      <c r="D39" s="27">
        <v>6488.8880558315059</v>
      </c>
      <c r="E39" s="27">
        <v>6763.214957475926</v>
      </c>
      <c r="F39" s="27">
        <v>6665.3874520294512</v>
      </c>
      <c r="G39" s="27">
        <v>7458.9690605803326</v>
      </c>
      <c r="H39" s="27">
        <v>6772.9643599606625</v>
      </c>
      <c r="I39" s="27">
        <v>7254.2407827407169</v>
      </c>
      <c r="J39" s="27">
        <v>7860.6110218900558</v>
      </c>
      <c r="K39" s="27">
        <v>7950.9169093841019</v>
      </c>
      <c r="L39" s="27">
        <v>640736</v>
      </c>
      <c r="M39" s="27">
        <v>160662</v>
      </c>
      <c r="N39" s="27">
        <v>160053</v>
      </c>
      <c r="O39" s="27">
        <v>160027</v>
      </c>
      <c r="P39" s="27">
        <v>159994</v>
      </c>
      <c r="Q39" s="27">
        <v>-5.8921451641656004</v>
      </c>
      <c r="R39" s="27">
        <v>-14.815304484356467</v>
      </c>
      <c r="S39" s="27">
        <v>6665.3874520294512</v>
      </c>
      <c r="T39" s="27">
        <v>159994</v>
      </c>
      <c r="U39" s="27">
        <v>7950.9169093841019</v>
      </c>
    </row>
    <row r="40" spans="1:21">
      <c r="A40" s="27">
        <v>41</v>
      </c>
      <c r="B40" s="27">
        <v>8259.3721333013727</v>
      </c>
      <c r="C40" s="27">
        <v>7842.1840977490538</v>
      </c>
      <c r="D40" s="27">
        <v>8783.293005416177</v>
      </c>
      <c r="E40" s="27">
        <v>8025.4347856260492</v>
      </c>
      <c r="F40" s="27">
        <v>8439.2142717585702</v>
      </c>
      <c r="G40" s="27">
        <v>9085.1020882632292</v>
      </c>
      <c r="H40" s="27">
        <v>8369.2703493613299</v>
      </c>
      <c r="I40" s="27">
        <v>9654.7355961914473</v>
      </c>
      <c r="J40" s="27">
        <v>8906.144600052743</v>
      </c>
      <c r="K40" s="27">
        <v>9483.1822895531805</v>
      </c>
      <c r="L40" s="27">
        <v>554863</v>
      </c>
      <c r="M40" s="27">
        <v>144206</v>
      </c>
      <c r="N40" s="27">
        <v>133489</v>
      </c>
      <c r="O40" s="27">
        <v>144094</v>
      </c>
      <c r="P40" s="27">
        <v>133074</v>
      </c>
      <c r="Q40" s="27">
        <v>-7.0744758313276819</v>
      </c>
      <c r="R40" s="27">
        <v>-11.74618293923289</v>
      </c>
      <c r="S40" s="27">
        <v>8439.2142717585702</v>
      </c>
      <c r="T40" s="27">
        <v>133074</v>
      </c>
      <c r="U40" s="27">
        <v>9483.1822895531805</v>
      </c>
    </row>
    <row r="41" spans="1:21">
      <c r="A41" s="27">
        <v>42</v>
      </c>
      <c r="B41" s="27">
        <v>9953.645667257073</v>
      </c>
      <c r="C41" s="27">
        <v>11264.316401843182</v>
      </c>
      <c r="D41" s="27">
        <v>10088.039387379311</v>
      </c>
      <c r="E41" s="27">
        <v>9629.19679043203</v>
      </c>
      <c r="F41" s="27">
        <v>8825.0938036960415</v>
      </c>
      <c r="G41" s="27">
        <v>10685.975347203635</v>
      </c>
      <c r="H41" s="27">
        <v>11555.896713025315</v>
      </c>
      <c r="I41" s="27">
        <v>10496.74120726661</v>
      </c>
      <c r="J41" s="27">
        <v>10301.638654971443</v>
      </c>
      <c r="K41" s="27">
        <v>10387.794415027294</v>
      </c>
      <c r="L41" s="27">
        <v>1718588</v>
      </c>
      <c r="M41" s="27">
        <v>429909</v>
      </c>
      <c r="N41" s="27">
        <v>432829</v>
      </c>
      <c r="O41" s="27">
        <v>428095</v>
      </c>
      <c r="P41" s="27">
        <v>427755</v>
      </c>
      <c r="Q41" s="27">
        <v>27.639622336088578</v>
      </c>
      <c r="R41" s="27">
        <v>11.244950095548763</v>
      </c>
      <c r="S41" s="27">
        <v>8825.0938036960415</v>
      </c>
      <c r="T41" s="27">
        <v>427755</v>
      </c>
      <c r="U41" s="27">
        <v>10387.794415027294</v>
      </c>
    </row>
    <row r="42" spans="1:21">
      <c r="A42" s="27">
        <v>44</v>
      </c>
      <c r="B42" s="27">
        <v>13107.167691152337</v>
      </c>
      <c r="C42" s="27">
        <v>12582.887405527666</v>
      </c>
      <c r="D42" s="27">
        <v>14021.605024424285</v>
      </c>
      <c r="E42" s="27">
        <v>12754.103585657371</v>
      </c>
      <c r="F42" s="27">
        <v>13093.683067805065</v>
      </c>
      <c r="G42" s="27">
        <v>14233.165521653269</v>
      </c>
      <c r="H42" s="27">
        <v>13084.79064379103</v>
      </c>
      <c r="I42" s="27">
        <v>14765.750174459177</v>
      </c>
      <c r="J42" s="27">
        <v>13937.742363877822</v>
      </c>
      <c r="K42" s="27">
        <v>15221.224657453862</v>
      </c>
      <c r="L42" s="27">
        <v>143812</v>
      </c>
      <c r="M42" s="27">
        <v>36254</v>
      </c>
      <c r="N42" s="27">
        <v>35825</v>
      </c>
      <c r="O42" s="27">
        <v>37650</v>
      </c>
      <c r="P42" s="27">
        <v>34083</v>
      </c>
      <c r="Q42" s="27">
        <v>-3.9010846652715294</v>
      </c>
      <c r="R42" s="27">
        <v>-14.035887793145585</v>
      </c>
      <c r="S42" s="27">
        <v>13093.683067805065</v>
      </c>
      <c r="T42" s="27">
        <v>34083</v>
      </c>
      <c r="U42" s="27">
        <v>15221.224657453862</v>
      </c>
    </row>
    <row r="43" spans="1:21">
      <c r="A43" s="27">
        <v>45</v>
      </c>
      <c r="B43" s="27">
        <v>8219.4221068405841</v>
      </c>
      <c r="C43" s="27">
        <v>7858.0176612073874</v>
      </c>
      <c r="D43" s="27">
        <v>8325.1706336832631</v>
      </c>
      <c r="E43" s="27">
        <v>8801.313323154458</v>
      </c>
      <c r="F43" s="27">
        <v>8078.3716030929654</v>
      </c>
      <c r="G43" s="27">
        <v>9190.1841181395412</v>
      </c>
      <c r="H43" s="27">
        <v>8491.4626165444206</v>
      </c>
      <c r="I43" s="27">
        <v>9296.4764577486749</v>
      </c>
      <c r="J43" s="27">
        <v>9863.8761652950016</v>
      </c>
      <c r="K43" s="27">
        <v>9428.7370390857632</v>
      </c>
      <c r="L43" s="27">
        <v>710685</v>
      </c>
      <c r="M43" s="27">
        <v>235318</v>
      </c>
      <c r="N43" s="27">
        <v>144315</v>
      </c>
      <c r="O43" s="27">
        <v>161118</v>
      </c>
      <c r="P43" s="27">
        <v>169934</v>
      </c>
      <c r="Q43" s="27">
        <v>-2.7277024716368721</v>
      </c>
      <c r="R43" s="27">
        <v>-9.9406147255563226</v>
      </c>
      <c r="S43" s="27">
        <v>8078.3716030929654</v>
      </c>
      <c r="T43" s="27">
        <v>169934</v>
      </c>
      <c r="U43" s="27">
        <v>9428.7370390857632</v>
      </c>
    </row>
    <row r="44" spans="1:21">
      <c r="A44" s="27">
        <v>46</v>
      </c>
      <c r="B44" s="27">
        <v>7236.8066852183674</v>
      </c>
      <c r="C44" s="27">
        <v>6798.4910865430838</v>
      </c>
      <c r="D44" s="27">
        <v>6991.5477667493797</v>
      </c>
      <c r="E44" s="27">
        <v>7173.1839374342007</v>
      </c>
      <c r="F44" s="27">
        <v>8540.2658326817818</v>
      </c>
      <c r="G44" s="27">
        <v>8303.3616012815546</v>
      </c>
      <c r="H44" s="27">
        <v>7562.6867855127584</v>
      </c>
      <c r="I44" s="27">
        <v>7713.0893300248135</v>
      </c>
      <c r="J44" s="27">
        <v>8123.6777460269714</v>
      </c>
      <c r="K44" s="27">
        <v>10757.476544175137</v>
      </c>
      <c r="L44" s="27">
        <v>121103</v>
      </c>
      <c r="M44" s="27">
        <v>47849</v>
      </c>
      <c r="N44" s="27">
        <v>12896</v>
      </c>
      <c r="O44" s="27">
        <v>39894</v>
      </c>
      <c r="P44" s="27">
        <v>20464</v>
      </c>
      <c r="Q44" s="27">
        <v>-20.394853980695732</v>
      </c>
      <c r="R44" s="27">
        <v>-29.698319541233534</v>
      </c>
      <c r="S44" s="27">
        <v>8540.2658326817818</v>
      </c>
      <c r="T44" s="27">
        <v>20464</v>
      </c>
      <c r="U44" s="27">
        <v>10757.476544175137</v>
      </c>
    </row>
    <row r="45" spans="1:21">
      <c r="A45" s="27">
        <v>47</v>
      </c>
      <c r="B45" s="27">
        <v>6843.1604932143218</v>
      </c>
      <c r="C45" s="27">
        <v>6876.6809344832209</v>
      </c>
      <c r="D45" s="27">
        <v>6690.5649405125077</v>
      </c>
      <c r="E45" s="27">
        <v>6849.1526041181778</v>
      </c>
      <c r="F45" s="27">
        <v>6935.9906047735521</v>
      </c>
      <c r="G45" s="27">
        <v>7706.4541249251524</v>
      </c>
      <c r="H45" s="27">
        <v>7445.2052379575634</v>
      </c>
      <c r="I45" s="27">
        <v>7494.3801479560707</v>
      </c>
      <c r="J45" s="27">
        <v>7768.0357497035029</v>
      </c>
      <c r="K45" s="27">
        <v>8162.8535351305527</v>
      </c>
      <c r="L45" s="27">
        <v>966963</v>
      </c>
      <c r="M45" s="27">
        <v>283622</v>
      </c>
      <c r="N45" s="27">
        <v>209792</v>
      </c>
      <c r="O45" s="27">
        <v>247051</v>
      </c>
      <c r="P45" s="27">
        <v>226498</v>
      </c>
      <c r="Q45" s="27">
        <v>-0.85510021091309751</v>
      </c>
      <c r="R45" s="27">
        <v>-8.7916351075569263</v>
      </c>
      <c r="S45" s="27">
        <v>6935.9906047735521</v>
      </c>
      <c r="T45" s="27">
        <v>226498</v>
      </c>
      <c r="U45" s="27">
        <v>8162.8535351305527</v>
      </c>
    </row>
    <row r="46" spans="1:21">
      <c r="A46" s="27">
        <v>48</v>
      </c>
      <c r="B46" s="27">
        <v>7323.6634698804019</v>
      </c>
      <c r="C46" s="27">
        <v>7311.9138114426087</v>
      </c>
      <c r="D46" s="27">
        <v>7340.0067799893459</v>
      </c>
      <c r="E46" s="27">
        <v>7287.535122332778</v>
      </c>
      <c r="F46" s="27">
        <v>7355.4328613413572</v>
      </c>
      <c r="G46" s="27">
        <v>8232.2490557729561</v>
      </c>
      <c r="H46" s="27">
        <v>7733.4767152998893</v>
      </c>
      <c r="I46" s="27">
        <v>8055.9313900298939</v>
      </c>
      <c r="J46" s="27">
        <v>8370.6628561939851</v>
      </c>
      <c r="K46" s="27">
        <v>8772.219143211305</v>
      </c>
      <c r="L46" s="27">
        <v>4578348</v>
      </c>
      <c r="M46" s="27">
        <v>1154492</v>
      </c>
      <c r="N46" s="27">
        <v>1135695</v>
      </c>
      <c r="O46" s="27">
        <v>1144215</v>
      </c>
      <c r="P46" s="27">
        <v>1143946</v>
      </c>
      <c r="Q46" s="27">
        <v>-0.59165858378608471</v>
      </c>
      <c r="R46" s="27">
        <v>-11.841273125458608</v>
      </c>
      <c r="S46" s="27">
        <v>7355.4328613413572</v>
      </c>
      <c r="T46" s="27">
        <v>1143946</v>
      </c>
      <c r="U46" s="27">
        <v>8772.219143211305</v>
      </c>
    </row>
    <row r="47" spans="1:21">
      <c r="A47" s="27">
        <v>49</v>
      </c>
      <c r="B47" s="27">
        <v>5118.2156120464342</v>
      </c>
      <c r="C47" s="27">
        <v>4908.9251606181633</v>
      </c>
      <c r="D47" s="27">
        <v>5026.8040253732051</v>
      </c>
      <c r="E47" s="27">
        <v>4889.3363215731633</v>
      </c>
      <c r="F47" s="27">
        <v>5698.7926547137076</v>
      </c>
      <c r="G47" s="27">
        <v>5765.1308433726281</v>
      </c>
      <c r="H47" s="27">
        <v>5409.2877644198852</v>
      </c>
      <c r="I47" s="27">
        <v>5549.8521486144891</v>
      </c>
      <c r="J47" s="27">
        <v>5541.6787160208214</v>
      </c>
      <c r="K47" s="27">
        <v>6622.8455754771549</v>
      </c>
      <c r="L47" s="27">
        <v>556314</v>
      </c>
      <c r="M47" s="27">
        <v>195806</v>
      </c>
      <c r="N47" s="27">
        <v>83868</v>
      </c>
      <c r="O47" s="27">
        <v>138320</v>
      </c>
      <c r="P47" s="27">
        <v>138320</v>
      </c>
      <c r="Q47" s="27">
        <v>-13.860260268325646</v>
      </c>
      <c r="R47" s="27">
        <v>-18.323812585194343</v>
      </c>
      <c r="S47" s="27">
        <v>5698.7926547137076</v>
      </c>
      <c r="T47" s="27">
        <v>138320</v>
      </c>
      <c r="U47" s="27">
        <v>6622.8455754771549</v>
      </c>
    </row>
    <row r="48" spans="1:21">
      <c r="A48" s="27">
        <v>50</v>
      </c>
      <c r="B48" s="27">
        <v>13060.049089559907</v>
      </c>
      <c r="C48" s="27">
        <v>12786.829134720701</v>
      </c>
      <c r="D48" s="27">
        <v>12742.479309891842</v>
      </c>
      <c r="E48" s="27">
        <v>13481.673401473734</v>
      </c>
      <c r="F48" s="27">
        <v>13260.419054605474</v>
      </c>
      <c r="G48" s="27">
        <v>13488.61236371939</v>
      </c>
      <c r="H48" s="27">
        <v>13031.900328587075</v>
      </c>
      <c r="I48" s="27">
        <v>12980.864386740815</v>
      </c>
      <c r="J48" s="27">
        <v>13851.152840503923</v>
      </c>
      <c r="K48" s="27">
        <v>14129.430104075926</v>
      </c>
      <c r="L48" s="27">
        <v>87595</v>
      </c>
      <c r="M48" s="27">
        <v>21912</v>
      </c>
      <c r="N48" s="27">
        <v>22837</v>
      </c>
      <c r="O48" s="27">
        <v>21035</v>
      </c>
      <c r="P48" s="27">
        <v>21811</v>
      </c>
      <c r="Q48" s="27">
        <v>-3.5714551548828344</v>
      </c>
      <c r="R48" s="27">
        <v>-7.7676860807871195</v>
      </c>
      <c r="S48" s="27">
        <v>13260.419054605474</v>
      </c>
      <c r="T48" s="27">
        <v>21811</v>
      </c>
      <c r="U48" s="27">
        <v>14129.430104075926</v>
      </c>
    </row>
    <row r="49" spans="1:21">
      <c r="A49" s="27">
        <v>51</v>
      </c>
      <c r="B49" s="27">
        <v>9973.2527824109548</v>
      </c>
      <c r="C49" s="27">
        <v>11391.402518225386</v>
      </c>
      <c r="D49" s="27">
        <v>9798.6238309046403</v>
      </c>
      <c r="E49" s="27">
        <v>9179.3229377070365</v>
      </c>
      <c r="F49" s="27">
        <v>9127.7706052381</v>
      </c>
      <c r="G49" s="27">
        <v>10662.305206859935</v>
      </c>
      <c r="H49" s="27">
        <v>11842.203855588021</v>
      </c>
      <c r="I49" s="27">
        <v>10325.989172191334</v>
      </c>
      <c r="J49" s="27">
        <v>9860.6253534782263</v>
      </c>
      <c r="K49" s="27">
        <v>10266.581273910819</v>
      </c>
      <c r="L49" s="27">
        <v>1230857</v>
      </c>
      <c r="M49" s="27">
        <v>379553</v>
      </c>
      <c r="N49" s="27">
        <v>246772</v>
      </c>
      <c r="O49" s="27">
        <v>309425</v>
      </c>
      <c r="P49" s="27">
        <v>295107</v>
      </c>
      <c r="Q49" s="27">
        <v>24.799395283753835</v>
      </c>
      <c r="R49" s="27">
        <v>15.347100847300894</v>
      </c>
      <c r="S49" s="27">
        <v>9127.7706052381</v>
      </c>
      <c r="T49" s="27">
        <v>295107</v>
      </c>
      <c r="U49" s="27">
        <v>10266.581273910819</v>
      </c>
    </row>
    <row r="50" spans="1:21">
      <c r="A50" s="27">
        <v>53</v>
      </c>
      <c r="B50" s="27">
        <v>8155.2716846546537</v>
      </c>
      <c r="C50" s="27">
        <v>8164.0924092409241</v>
      </c>
      <c r="D50" s="27">
        <v>7826.5816522838459</v>
      </c>
      <c r="E50" s="27">
        <v>8291.2162589291365</v>
      </c>
      <c r="F50" s="27">
        <v>8343.5901553780059</v>
      </c>
      <c r="G50" s="27">
        <v>8900.9504883563714</v>
      </c>
      <c r="H50" s="27">
        <v>8595.5628896222952</v>
      </c>
      <c r="I50" s="27">
        <v>8441.7476109335621</v>
      </c>
      <c r="J50" s="27">
        <v>9098.4970604968712</v>
      </c>
      <c r="K50" s="27">
        <v>9504.1514433693337</v>
      </c>
      <c r="L50" s="27">
        <v>1029576</v>
      </c>
      <c r="M50" s="27">
        <v>272700</v>
      </c>
      <c r="N50" s="27">
        <v>254702</v>
      </c>
      <c r="O50" s="27">
        <v>253104</v>
      </c>
      <c r="P50" s="27">
        <v>249070</v>
      </c>
      <c r="Q50" s="27">
        <v>-2.1513250626456455</v>
      </c>
      <c r="R50" s="27">
        <v>-9.5599124147050958</v>
      </c>
      <c r="S50" s="27">
        <v>8343.5901553780059</v>
      </c>
      <c r="T50" s="27">
        <v>249070</v>
      </c>
      <c r="U50" s="27">
        <v>9504.1514433693337</v>
      </c>
    </row>
    <row r="51" spans="1:21">
      <c r="A51" s="27">
        <v>54</v>
      </c>
      <c r="B51" s="27">
        <v>8714.3840843345697</v>
      </c>
      <c r="C51" s="27">
        <v>8806.4790065708876</v>
      </c>
      <c r="D51" s="27">
        <v>8675.8016088828463</v>
      </c>
      <c r="E51" s="27">
        <v>8837.2397448086758</v>
      </c>
      <c r="F51" s="27">
        <v>8522.4363778064198</v>
      </c>
      <c r="G51" s="27">
        <v>9852.0808561236627</v>
      </c>
      <c r="H51" s="27">
        <v>9687.3120614767795</v>
      </c>
      <c r="I51" s="27">
        <v>9812.7266032177649</v>
      </c>
      <c r="J51" s="27">
        <v>9980.1854684248956</v>
      </c>
      <c r="K51" s="27">
        <v>9931.7766254009166</v>
      </c>
      <c r="L51" s="27">
        <v>281735</v>
      </c>
      <c r="M51" s="27">
        <v>71832</v>
      </c>
      <c r="N51" s="27">
        <v>70608</v>
      </c>
      <c r="O51" s="27">
        <v>72573</v>
      </c>
      <c r="P51" s="27">
        <v>66722</v>
      </c>
      <c r="Q51" s="27">
        <v>3.3328806009529535</v>
      </c>
      <c r="R51" s="27">
        <v>-2.4614384026611029</v>
      </c>
      <c r="S51" s="27">
        <v>8522.4363778064198</v>
      </c>
      <c r="T51" s="27">
        <v>66722</v>
      </c>
      <c r="U51" s="27">
        <v>9931.7766254009166</v>
      </c>
    </row>
    <row r="52" spans="1:21">
      <c r="A52" s="27">
        <v>55</v>
      </c>
      <c r="B52" s="27">
        <v>9956.5840062954467</v>
      </c>
      <c r="C52" s="27">
        <v>9805.1478506325984</v>
      </c>
      <c r="D52" s="27">
        <v>9740.163277780608</v>
      </c>
      <c r="E52" s="27">
        <v>10047.514410369096</v>
      </c>
      <c r="F52" s="27">
        <v>10236.080469655612</v>
      </c>
      <c r="G52" s="27">
        <v>10660.71994368203</v>
      </c>
      <c r="H52" s="27">
        <v>10128.929967419246</v>
      </c>
      <c r="I52" s="27">
        <v>10198.230154062727</v>
      </c>
      <c r="J52" s="27">
        <v>10731.555409973294</v>
      </c>
      <c r="K52" s="27">
        <v>11597.207680514528</v>
      </c>
      <c r="L52" s="27">
        <v>867929</v>
      </c>
      <c r="M52" s="27">
        <v>218227</v>
      </c>
      <c r="N52" s="27">
        <v>215951</v>
      </c>
      <c r="O52" s="27">
        <v>219807</v>
      </c>
      <c r="P52" s="27">
        <v>213944</v>
      </c>
      <c r="Q52" s="27">
        <v>-4.2099377813655625</v>
      </c>
      <c r="R52" s="27">
        <v>-12.660614119744206</v>
      </c>
      <c r="S52" s="27">
        <v>10236.080469655612</v>
      </c>
      <c r="T52" s="27">
        <v>213944</v>
      </c>
      <c r="U52" s="27">
        <v>11597.207680514528</v>
      </c>
    </row>
    <row r="53" spans="1:21">
      <c r="A53" s="27">
        <v>56</v>
      </c>
      <c r="B53" s="27">
        <v>12826.074821783675</v>
      </c>
      <c r="C53" s="27">
        <v>12933.659798577104</v>
      </c>
      <c r="D53" s="27">
        <v>12498.607137479295</v>
      </c>
      <c r="E53" s="27">
        <v>12079.20792079208</v>
      </c>
      <c r="F53" s="27">
        <v>13765.577766942955</v>
      </c>
      <c r="G53" s="27">
        <v>13840.239094788989</v>
      </c>
      <c r="H53" s="27">
        <v>13665.249930703132</v>
      </c>
      <c r="I53" s="27">
        <v>13523.791597650956</v>
      </c>
      <c r="J53" s="27">
        <v>12942.504776793468</v>
      </c>
      <c r="K53" s="27">
        <v>15190.736226231107</v>
      </c>
      <c r="L53" s="27">
        <v>85991</v>
      </c>
      <c r="M53" s="27">
        <v>21646</v>
      </c>
      <c r="N53" s="27">
        <v>26564</v>
      </c>
      <c r="O53" s="27">
        <v>17271</v>
      </c>
      <c r="P53" s="27">
        <v>20510</v>
      </c>
      <c r="Q53" s="27">
        <v>-6.0434656826656594</v>
      </c>
      <c r="R53" s="27">
        <v>-10.042214365448535</v>
      </c>
      <c r="S53" s="27">
        <v>13765.577766942955</v>
      </c>
      <c r="T53" s="27">
        <v>20510</v>
      </c>
      <c r="U53" s="27">
        <v>15190.736226231107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95"/>
  <sheetViews>
    <sheetView workbookViewId="0" xr3:uid="{78B4E459-6924-5F8B-B7BA-2DD04133E49E}">
      <selection sqref="A1:A195"/>
    </sheetView>
  </sheetViews>
  <sheetFormatPr defaultRowHeight="12.75"/>
  <sheetData>
    <row r="1" spans="1:1">
      <c r="A1" t="s">
        <v>169</v>
      </c>
    </row>
    <row r="2" spans="1:1">
      <c r="A2" t="s">
        <v>170</v>
      </c>
    </row>
    <row r="3" spans="1:1">
      <c r="A3" t="s">
        <v>171</v>
      </c>
    </row>
    <row r="4" spans="1:1">
      <c r="A4" t="s">
        <v>171</v>
      </c>
    </row>
    <row r="5" spans="1:1">
      <c r="A5" t="s">
        <v>172</v>
      </c>
    </row>
    <row r="6" spans="1:1">
      <c r="A6" t="s">
        <v>173</v>
      </c>
    </row>
    <row r="7" spans="1:1">
      <c r="A7" t="s">
        <v>174</v>
      </c>
    </row>
    <row r="8" spans="1:1">
      <c r="A8" t="s">
        <v>175</v>
      </c>
    </row>
    <row r="9" spans="1:1">
      <c r="A9" t="s">
        <v>176</v>
      </c>
    </row>
    <row r="10" spans="1:1">
      <c r="A10" t="s">
        <v>177</v>
      </c>
    </row>
    <row r="11" spans="1:1">
      <c r="A11" t="s">
        <v>171</v>
      </c>
    </row>
    <row r="12" spans="1:1">
      <c r="A12" t="s">
        <v>178</v>
      </c>
    </row>
    <row r="13" spans="1:1">
      <c r="A13" t="s">
        <v>179</v>
      </c>
    </row>
    <row r="14" spans="1:1">
      <c r="A14" t="s">
        <v>171</v>
      </c>
    </row>
    <row r="15" spans="1:1">
      <c r="A15" t="s">
        <v>180</v>
      </c>
    </row>
    <row r="16" spans="1:1">
      <c r="A16" t="s">
        <v>181</v>
      </c>
    </row>
    <row r="17" spans="1:1">
      <c r="A17" t="s">
        <v>182</v>
      </c>
    </row>
    <row r="18" spans="1:1">
      <c r="A18" t="s">
        <v>176</v>
      </c>
    </row>
    <row r="19" spans="1:1">
      <c r="A19" t="s">
        <v>177</v>
      </c>
    </row>
    <row r="20" spans="1:1">
      <c r="A20" t="s">
        <v>171</v>
      </c>
    </row>
    <row r="21" spans="1:1">
      <c r="A21" t="s">
        <v>183</v>
      </c>
    </row>
    <row r="22" spans="1:1">
      <c r="A22" t="s">
        <v>184</v>
      </c>
    </row>
    <row r="23" spans="1:1">
      <c r="A23" t="s">
        <v>185</v>
      </c>
    </row>
    <row r="24" spans="1:1">
      <c r="A24" t="s">
        <v>186</v>
      </c>
    </row>
    <row r="25" spans="1:1">
      <c r="A25" t="s">
        <v>179</v>
      </c>
    </row>
    <row r="26" spans="1:1">
      <c r="A26" t="s">
        <v>187</v>
      </c>
    </row>
    <row r="27" spans="1:1">
      <c r="A27" t="s">
        <v>188</v>
      </c>
    </row>
    <row r="28" spans="1:1">
      <c r="A28" t="s">
        <v>177</v>
      </c>
    </row>
    <row r="29" spans="1:1">
      <c r="A29" t="s">
        <v>189</v>
      </c>
    </row>
    <row r="30" spans="1:1">
      <c r="A30" t="s">
        <v>190</v>
      </c>
    </row>
    <row r="31" spans="1:1">
      <c r="A31" t="s">
        <v>191</v>
      </c>
    </row>
    <row r="32" spans="1:1">
      <c r="A32" t="s">
        <v>192</v>
      </c>
    </row>
    <row r="33" spans="1:1">
      <c r="A33" t="s">
        <v>193</v>
      </c>
    </row>
    <row r="34" spans="1:1">
      <c r="A34" t="s">
        <v>171</v>
      </c>
    </row>
    <row r="35" spans="1:1">
      <c r="A35" t="s">
        <v>176</v>
      </c>
    </row>
    <row r="36" spans="1:1">
      <c r="A36" t="s">
        <v>194</v>
      </c>
    </row>
    <row r="37" spans="1:1">
      <c r="A37" t="s">
        <v>195</v>
      </c>
    </row>
    <row r="38" spans="1:1">
      <c r="A38" t="s">
        <v>196</v>
      </c>
    </row>
    <row r="39" spans="1:1">
      <c r="A39" t="s">
        <v>197</v>
      </c>
    </row>
    <row r="40" spans="1:1">
      <c r="A40" t="s">
        <v>198</v>
      </c>
    </row>
    <row r="41" spans="1:1">
      <c r="A41" t="s">
        <v>199</v>
      </c>
    </row>
    <row r="42" spans="1:1">
      <c r="A42" t="s">
        <v>200</v>
      </c>
    </row>
    <row r="43" spans="1:1">
      <c r="A43" t="s">
        <v>171</v>
      </c>
    </row>
    <row r="44" spans="1:1">
      <c r="A44" t="s">
        <v>176</v>
      </c>
    </row>
    <row r="45" spans="1:1">
      <c r="A45" t="s">
        <v>201</v>
      </c>
    </row>
    <row r="46" spans="1:1">
      <c r="A46" t="s">
        <v>171</v>
      </c>
    </row>
    <row r="47" spans="1:1">
      <c r="A47" t="s">
        <v>202</v>
      </c>
    </row>
    <row r="48" spans="1:1">
      <c r="A48" t="s">
        <v>203</v>
      </c>
    </row>
    <row r="49" spans="1:1">
      <c r="A49" t="s">
        <v>171</v>
      </c>
    </row>
    <row r="50" spans="1:1">
      <c r="A50" t="s">
        <v>204</v>
      </c>
    </row>
    <row r="51" spans="1:1">
      <c r="A51" t="s">
        <v>205</v>
      </c>
    </row>
    <row r="52" spans="1:1">
      <c r="A52" t="s">
        <v>206</v>
      </c>
    </row>
    <row r="53" spans="1:1">
      <c r="A53" t="s">
        <v>207</v>
      </c>
    </row>
    <row r="54" spans="1:1">
      <c r="A54" t="s">
        <v>208</v>
      </c>
    </row>
    <row r="55" spans="1:1">
      <c r="A55" t="s">
        <v>209</v>
      </c>
    </row>
    <row r="56" spans="1:1">
      <c r="A56" t="s">
        <v>171</v>
      </c>
    </row>
    <row r="57" spans="1:1">
      <c r="A57" t="s">
        <v>176</v>
      </c>
    </row>
    <row r="58" spans="1:1">
      <c r="A58" t="s">
        <v>171</v>
      </c>
    </row>
    <row r="59" spans="1:1">
      <c r="A59" t="s">
        <v>171</v>
      </c>
    </row>
    <row r="60" spans="1:1">
      <c r="A60" t="s">
        <v>171</v>
      </c>
    </row>
    <row r="61" spans="1:1">
      <c r="A61" t="s">
        <v>179</v>
      </c>
    </row>
    <row r="62" spans="1:1">
      <c r="A62" t="s">
        <v>210</v>
      </c>
    </row>
    <row r="63" spans="1:1">
      <c r="A63" t="s">
        <v>211</v>
      </c>
    </row>
    <row r="64" spans="1:1">
      <c r="A64" t="s">
        <v>171</v>
      </c>
    </row>
    <row r="65" spans="1:1">
      <c r="A65" t="s">
        <v>212</v>
      </c>
    </row>
    <row r="66" spans="1:1">
      <c r="A66" t="s">
        <v>213</v>
      </c>
    </row>
    <row r="67" spans="1:1">
      <c r="A67" t="s">
        <v>177</v>
      </c>
    </row>
    <row r="68" spans="1:1">
      <c r="A68" t="s">
        <v>214</v>
      </c>
    </row>
    <row r="69" spans="1:1">
      <c r="A69" t="s">
        <v>215</v>
      </c>
    </row>
    <row r="70" spans="1:1">
      <c r="A70" t="s">
        <v>216</v>
      </c>
    </row>
    <row r="71" spans="1:1">
      <c r="A71" t="s">
        <v>187</v>
      </c>
    </row>
    <row r="72" spans="1:1">
      <c r="A72" t="s">
        <v>217</v>
      </c>
    </row>
    <row r="73" spans="1:1">
      <c r="A73" t="s">
        <v>218</v>
      </c>
    </row>
    <row r="74" spans="1:1">
      <c r="A74" t="s">
        <v>219</v>
      </c>
    </row>
    <row r="75" spans="1:1">
      <c r="A75" t="s">
        <v>220</v>
      </c>
    </row>
    <row r="76" spans="1:1">
      <c r="A76" t="s">
        <v>171</v>
      </c>
    </row>
    <row r="77" spans="1:1">
      <c r="A77" t="s">
        <v>221</v>
      </c>
    </row>
    <row r="78" spans="1:1">
      <c r="A78" t="s">
        <v>222</v>
      </c>
    </row>
    <row r="79" spans="1:1">
      <c r="A79" t="s">
        <v>223</v>
      </c>
    </row>
    <row r="80" spans="1:1">
      <c r="A80" t="s">
        <v>224</v>
      </c>
    </row>
    <row r="81" spans="1:1">
      <c r="A81" t="s">
        <v>225</v>
      </c>
    </row>
    <row r="82" spans="1:1">
      <c r="A82" t="s">
        <v>221</v>
      </c>
    </row>
    <row r="83" spans="1:1">
      <c r="A83" t="s">
        <v>171</v>
      </c>
    </row>
    <row r="84" spans="1:1">
      <c r="A84" t="s">
        <v>226</v>
      </c>
    </row>
    <row r="85" spans="1:1">
      <c r="A85" t="s">
        <v>227</v>
      </c>
    </row>
    <row r="86" spans="1:1">
      <c r="A86" t="s">
        <v>171</v>
      </c>
    </row>
    <row r="87" spans="1:1">
      <c r="A87" t="s">
        <v>221</v>
      </c>
    </row>
    <row r="88" spans="1:1">
      <c r="A88" t="s">
        <v>228</v>
      </c>
    </row>
    <row r="89" spans="1:1">
      <c r="A89" t="s">
        <v>229</v>
      </c>
    </row>
    <row r="90" spans="1:1">
      <c r="A90" t="s">
        <v>171</v>
      </c>
    </row>
    <row r="91" spans="1:1">
      <c r="A91" t="s">
        <v>230</v>
      </c>
    </row>
    <row r="92" spans="1:1">
      <c r="A92" t="s">
        <v>171</v>
      </c>
    </row>
    <row r="93" spans="1:1">
      <c r="A93" t="s">
        <v>231</v>
      </c>
    </row>
    <row r="94" spans="1:1">
      <c r="A94" t="s">
        <v>171</v>
      </c>
    </row>
    <row r="95" spans="1:1">
      <c r="A95" t="s">
        <v>194</v>
      </c>
    </row>
    <row r="96" spans="1:1">
      <c r="A96" t="s">
        <v>232</v>
      </c>
    </row>
    <row r="97" spans="1:1">
      <c r="A97" t="s">
        <v>233</v>
      </c>
    </row>
    <row r="98" spans="1:1">
      <c r="A98" t="s">
        <v>234</v>
      </c>
    </row>
    <row r="99" spans="1:1">
      <c r="A99" t="s">
        <v>235</v>
      </c>
    </row>
    <row r="100" spans="1:1">
      <c r="A100" t="s">
        <v>171</v>
      </c>
    </row>
    <row r="101" spans="1:1">
      <c r="A101" t="s">
        <v>236</v>
      </c>
    </row>
    <row r="102" spans="1:1">
      <c r="A102" t="s">
        <v>237</v>
      </c>
    </row>
    <row r="103" spans="1:1">
      <c r="A103" t="s">
        <v>238</v>
      </c>
    </row>
    <row r="104" spans="1:1">
      <c r="A104" t="s">
        <v>239</v>
      </c>
    </row>
    <row r="105" spans="1:1">
      <c r="A105" t="s">
        <v>240</v>
      </c>
    </row>
    <row r="106" spans="1:1">
      <c r="A106" t="s">
        <v>241</v>
      </c>
    </row>
    <row r="107" spans="1:1">
      <c r="A107" t="s">
        <v>242</v>
      </c>
    </row>
    <row r="108" spans="1:1">
      <c r="A108" t="s">
        <v>235</v>
      </c>
    </row>
    <row r="109" spans="1:1">
      <c r="A109" t="s">
        <v>243</v>
      </c>
    </row>
    <row r="110" spans="1:1">
      <c r="A110" t="s">
        <v>171</v>
      </c>
    </row>
    <row r="111" spans="1:1">
      <c r="A111" t="s">
        <v>244</v>
      </c>
    </row>
    <row r="112" spans="1:1">
      <c r="A112" t="s">
        <v>239</v>
      </c>
    </row>
    <row r="113" spans="1:1">
      <c r="A113" t="s">
        <v>245</v>
      </c>
    </row>
    <row r="114" spans="1:1">
      <c r="A114" t="s">
        <v>246</v>
      </c>
    </row>
    <row r="115" spans="1:1">
      <c r="A115" t="s">
        <v>176</v>
      </c>
    </row>
    <row r="116" spans="1:1">
      <c r="A116" t="s">
        <v>247</v>
      </c>
    </row>
    <row r="117" spans="1:1">
      <c r="A117" t="s">
        <v>248</v>
      </c>
    </row>
    <row r="118" spans="1:1">
      <c r="A118" t="s">
        <v>176</v>
      </c>
    </row>
    <row r="119" spans="1:1">
      <c r="A119" t="s">
        <v>249</v>
      </c>
    </row>
    <row r="120" spans="1:1">
      <c r="A120" t="s">
        <v>250</v>
      </c>
    </row>
    <row r="121" spans="1:1">
      <c r="A121" t="s">
        <v>171</v>
      </c>
    </row>
    <row r="122" spans="1:1">
      <c r="A122" t="s">
        <v>251</v>
      </c>
    </row>
    <row r="123" spans="1:1">
      <c r="A123" t="s">
        <v>252</v>
      </c>
    </row>
    <row r="124" spans="1:1">
      <c r="A124" t="s">
        <v>253</v>
      </c>
    </row>
    <row r="125" spans="1:1">
      <c r="A125" t="s">
        <v>176</v>
      </c>
    </row>
    <row r="126" spans="1:1">
      <c r="A126" t="s">
        <v>171</v>
      </c>
    </row>
    <row r="127" spans="1:1">
      <c r="A127" t="s">
        <v>254</v>
      </c>
    </row>
    <row r="128" spans="1:1">
      <c r="A128" t="s">
        <v>255</v>
      </c>
    </row>
    <row r="129" spans="1:1">
      <c r="A129" t="s">
        <v>171</v>
      </c>
    </row>
    <row r="130" spans="1:1">
      <c r="A130" t="s">
        <v>256</v>
      </c>
    </row>
    <row r="131" spans="1:1">
      <c r="A131" t="s">
        <v>257</v>
      </c>
    </row>
    <row r="132" spans="1:1">
      <c r="A132" t="s">
        <v>258</v>
      </c>
    </row>
    <row r="133" spans="1:1">
      <c r="A133" t="s">
        <v>176</v>
      </c>
    </row>
    <row r="134" spans="1:1">
      <c r="A134" t="s">
        <v>259</v>
      </c>
    </row>
    <row r="135" spans="1:1">
      <c r="A135" t="s">
        <v>171</v>
      </c>
    </row>
    <row r="136" spans="1:1">
      <c r="A136" t="s">
        <v>260</v>
      </c>
    </row>
    <row r="137" spans="1:1">
      <c r="A137" t="s">
        <v>261</v>
      </c>
    </row>
    <row r="138" spans="1:1">
      <c r="A138" t="s">
        <v>176</v>
      </c>
    </row>
    <row r="139" spans="1:1">
      <c r="A139" t="s">
        <v>171</v>
      </c>
    </row>
    <row r="140" spans="1:1">
      <c r="A140" t="s">
        <v>262</v>
      </c>
    </row>
    <row r="141" spans="1:1">
      <c r="A141" t="s">
        <v>263</v>
      </c>
    </row>
    <row r="142" spans="1:1">
      <c r="A142" t="s">
        <v>264</v>
      </c>
    </row>
    <row r="143" spans="1:1">
      <c r="A143" t="s">
        <v>265</v>
      </c>
    </row>
    <row r="144" spans="1:1">
      <c r="A144" t="s">
        <v>266</v>
      </c>
    </row>
    <row r="145" spans="1:1">
      <c r="A145" t="s">
        <v>171</v>
      </c>
    </row>
    <row r="146" spans="1:1">
      <c r="A146" t="s">
        <v>267</v>
      </c>
    </row>
    <row r="147" spans="1:1">
      <c r="A147" t="s">
        <v>268</v>
      </c>
    </row>
    <row r="148" spans="1:1">
      <c r="A148" t="s">
        <v>171</v>
      </c>
    </row>
    <row r="149" spans="1:1">
      <c r="A149" t="s">
        <v>269</v>
      </c>
    </row>
    <row r="150" spans="1:1">
      <c r="A150" t="s">
        <v>270</v>
      </c>
    </row>
    <row r="151" spans="1:1">
      <c r="A151" t="s">
        <v>176</v>
      </c>
    </row>
    <row r="152" spans="1:1">
      <c r="A152" t="s">
        <v>271</v>
      </c>
    </row>
    <row r="153" spans="1:1">
      <c r="A153" t="s">
        <v>272</v>
      </c>
    </row>
    <row r="154" spans="1:1">
      <c r="A154" t="s">
        <v>273</v>
      </c>
    </row>
    <row r="155" spans="1:1">
      <c r="A155" t="s">
        <v>274</v>
      </c>
    </row>
    <row r="156" spans="1:1">
      <c r="A156" t="s">
        <v>176</v>
      </c>
    </row>
    <row r="157" spans="1:1">
      <c r="A157" t="s">
        <v>275</v>
      </c>
    </row>
    <row r="158" spans="1:1">
      <c r="A158" t="s">
        <v>171</v>
      </c>
    </row>
    <row r="159" spans="1:1">
      <c r="A159" t="s">
        <v>276</v>
      </c>
    </row>
    <row r="160" spans="1:1">
      <c r="A160" t="s">
        <v>277</v>
      </c>
    </row>
    <row r="161" spans="1:1">
      <c r="A161" t="s">
        <v>278</v>
      </c>
    </row>
    <row r="162" spans="1:1">
      <c r="A162" t="s">
        <v>279</v>
      </c>
    </row>
    <row r="163" spans="1:1">
      <c r="A163" t="s">
        <v>280</v>
      </c>
    </row>
    <row r="164" spans="1:1">
      <c r="A164" t="s">
        <v>281</v>
      </c>
    </row>
    <row r="165" spans="1:1">
      <c r="A165" t="s">
        <v>282</v>
      </c>
    </row>
    <row r="166" spans="1:1">
      <c r="A166" t="s">
        <v>283</v>
      </c>
    </row>
    <row r="167" spans="1:1">
      <c r="A167" t="s">
        <v>284</v>
      </c>
    </row>
    <row r="168" spans="1:1">
      <c r="A168" t="s">
        <v>221</v>
      </c>
    </row>
    <row r="169" spans="1:1">
      <c r="A169" t="s">
        <v>285</v>
      </c>
    </row>
    <row r="170" spans="1:1">
      <c r="A170" t="s">
        <v>176</v>
      </c>
    </row>
    <row r="171" spans="1:1">
      <c r="A171" t="s">
        <v>171</v>
      </c>
    </row>
    <row r="172" spans="1:1">
      <c r="A172" t="s">
        <v>171</v>
      </c>
    </row>
    <row r="173" spans="1:1">
      <c r="A173" t="s">
        <v>286</v>
      </c>
    </row>
    <row r="174" spans="1:1">
      <c r="A174" t="s">
        <v>287</v>
      </c>
    </row>
    <row r="175" spans="1:1">
      <c r="A175" t="s">
        <v>288</v>
      </c>
    </row>
    <row r="176" spans="1:1">
      <c r="A176" t="s">
        <v>289</v>
      </c>
    </row>
    <row r="177" spans="1:1">
      <c r="A177" t="s">
        <v>290</v>
      </c>
    </row>
    <row r="178" spans="1:1">
      <c r="A178" t="s">
        <v>291</v>
      </c>
    </row>
    <row r="179" spans="1:1">
      <c r="A179" t="s">
        <v>176</v>
      </c>
    </row>
    <row r="180" spans="1:1">
      <c r="A180" t="s">
        <v>171</v>
      </c>
    </row>
    <row r="181" spans="1:1">
      <c r="A181" t="s">
        <v>292</v>
      </c>
    </row>
    <row r="182" spans="1:1">
      <c r="A182" t="s">
        <v>293</v>
      </c>
    </row>
    <row r="183" spans="1:1">
      <c r="A183" t="s">
        <v>294</v>
      </c>
    </row>
    <row r="184" spans="1:1">
      <c r="A184" t="s">
        <v>289</v>
      </c>
    </row>
    <row r="185" spans="1:1">
      <c r="A185" t="s">
        <v>290</v>
      </c>
    </row>
    <row r="186" spans="1:1">
      <c r="A186" t="s">
        <v>171</v>
      </c>
    </row>
    <row r="187" spans="1:1">
      <c r="A187" t="s">
        <v>295</v>
      </c>
    </row>
    <row r="188" spans="1:1">
      <c r="A188" t="s">
        <v>296</v>
      </c>
    </row>
    <row r="189" spans="1:1">
      <c r="A189" t="s">
        <v>171</v>
      </c>
    </row>
    <row r="190" spans="1:1">
      <c r="A190" t="s">
        <v>297</v>
      </c>
    </row>
    <row r="191" spans="1:1">
      <c r="A191" t="s">
        <v>298</v>
      </c>
    </row>
    <row r="192" spans="1:1">
      <c r="A192" t="s">
        <v>299</v>
      </c>
    </row>
    <row r="193" spans="1:1">
      <c r="A193" t="s">
        <v>300</v>
      </c>
    </row>
    <row r="194" spans="1:1">
      <c r="A194" t="s">
        <v>171</v>
      </c>
    </row>
    <row r="195" spans="1:1">
      <c r="A195" t="s">
        <v>301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workbookViewId="0" xr3:uid="{9B253EF2-77E0-53E3-AE26-4D66ECD923F3}">
      <selection sqref="A1:IV65536"/>
    </sheetView>
  </sheetViews>
  <sheetFormatPr defaultRowHeight="12.75"/>
  <sheetData>
    <row r="1" spans="1:21">
      <c r="A1" s="27" t="s">
        <v>148</v>
      </c>
      <c r="B1" s="27" t="s">
        <v>149</v>
      </c>
      <c r="C1" s="27" t="s">
        <v>150</v>
      </c>
      <c r="D1" s="27" t="s">
        <v>151</v>
      </c>
      <c r="E1" s="27" t="s">
        <v>152</v>
      </c>
      <c r="F1" s="27" t="s">
        <v>153</v>
      </c>
      <c r="G1" s="27" t="s">
        <v>154</v>
      </c>
      <c r="H1" s="27" t="s">
        <v>155</v>
      </c>
      <c r="I1" s="27" t="s">
        <v>156</v>
      </c>
      <c r="J1" s="27" t="s">
        <v>157</v>
      </c>
      <c r="K1" s="27" t="s">
        <v>158</v>
      </c>
      <c r="L1" s="27" t="s">
        <v>159</v>
      </c>
      <c r="M1" s="27" t="s">
        <v>160</v>
      </c>
      <c r="N1" s="27" t="s">
        <v>161</v>
      </c>
      <c r="O1" s="27" t="s">
        <v>162</v>
      </c>
      <c r="P1" s="27" t="s">
        <v>163</v>
      </c>
      <c r="Q1" s="27" t="s">
        <v>164</v>
      </c>
      <c r="R1" s="27" t="s">
        <v>165</v>
      </c>
      <c r="S1" s="27" t="s">
        <v>166</v>
      </c>
      <c r="T1" s="27" t="s">
        <v>167</v>
      </c>
      <c r="U1" s="27" t="s">
        <v>168</v>
      </c>
    </row>
    <row r="2" spans="1:21">
      <c r="A2" s="27">
        <v>0</v>
      </c>
      <c r="B2" s="27">
        <v>8647.6813966788177</v>
      </c>
      <c r="C2" s="27">
        <v>9759.9268672034668</v>
      </c>
      <c r="D2" s="27">
        <v>8150.2603042224391</v>
      </c>
      <c r="E2" s="27">
        <v>7879.4581291971908</v>
      </c>
      <c r="F2" s="27">
        <v>8798.4925065817442</v>
      </c>
      <c r="G2" s="27">
        <v>9500.9727735270862</v>
      </c>
      <c r="H2" s="27">
        <v>10148.809068174531</v>
      </c>
      <c r="I2" s="27">
        <v>8804.5653522519497</v>
      </c>
      <c r="J2" s="27">
        <v>8806.6689181137172</v>
      </c>
      <c r="K2" s="27">
        <v>10241.9242760996</v>
      </c>
      <c r="L2" s="27">
        <v>48096498</v>
      </c>
      <c r="M2" s="27">
        <v>12044938</v>
      </c>
      <c r="N2" s="27">
        <v>12005952</v>
      </c>
      <c r="O2" s="27">
        <v>12024859</v>
      </c>
      <c r="P2" s="27">
        <v>12020749</v>
      </c>
      <c r="Q2" s="27">
        <v>10.927262367985403</v>
      </c>
      <c r="R2" s="27">
        <v>-0.90915735573599066</v>
      </c>
      <c r="S2" s="27">
        <v>8798.4925065817442</v>
      </c>
      <c r="T2" s="27">
        <v>12020749</v>
      </c>
      <c r="U2" s="27">
        <v>10241.9242760996</v>
      </c>
    </row>
    <row r="3" spans="1:21">
      <c r="A3" s="27">
        <v>1</v>
      </c>
      <c r="B3" s="27">
        <v>7472.9702276283415</v>
      </c>
      <c r="C3" s="27">
        <v>7951.2148049664402</v>
      </c>
      <c r="D3" s="27">
        <v>7404.2056570543427</v>
      </c>
      <c r="E3" s="27">
        <v>7179.7704572130597</v>
      </c>
      <c r="F3" s="27">
        <v>7392.2666738122671</v>
      </c>
      <c r="G3" s="27">
        <v>8394.6410000094183</v>
      </c>
      <c r="H3" s="27">
        <v>8490.945253361353</v>
      </c>
      <c r="I3" s="27">
        <v>8168.8999936342225</v>
      </c>
      <c r="J3" s="27">
        <v>8287.5496101974368</v>
      </c>
      <c r="K3" s="27">
        <v>8716.451405450307</v>
      </c>
      <c r="L3" s="27">
        <v>743273</v>
      </c>
      <c r="M3" s="27">
        <v>186532</v>
      </c>
      <c r="N3" s="27">
        <v>188508</v>
      </c>
      <c r="O3" s="27">
        <v>218957</v>
      </c>
      <c r="P3" s="27">
        <v>149276</v>
      </c>
      <c r="Q3" s="27">
        <v>7.5612549684428236</v>
      </c>
      <c r="R3" s="27">
        <v>-2.5871325565808503</v>
      </c>
      <c r="S3" s="27">
        <v>7392.2666738122671</v>
      </c>
      <c r="T3" s="27">
        <v>149276</v>
      </c>
      <c r="U3" s="27">
        <v>8716.451405450307</v>
      </c>
    </row>
    <row r="4" spans="1:21">
      <c r="A4" s="27">
        <v>2</v>
      </c>
      <c r="B4" s="27">
        <v>11014.811228696566</v>
      </c>
      <c r="C4" s="27">
        <v>9890.8766971800706</v>
      </c>
      <c r="D4" s="27">
        <v>9610.9712033285887</v>
      </c>
      <c r="E4" s="27">
        <v>9610.9712033285887</v>
      </c>
      <c r="F4" s="27">
        <v>14613.224359368278</v>
      </c>
      <c r="G4" s="27">
        <v>12300.649787816668</v>
      </c>
      <c r="H4" s="27">
        <v>10902.131842477114</v>
      </c>
      <c r="I4" s="27">
        <v>10549.162378188985</v>
      </c>
      <c r="J4" s="27">
        <v>10549.162378188985</v>
      </c>
      <c r="K4" s="27">
        <v>16780.802556381735</v>
      </c>
      <c r="L4" s="27">
        <v>132197</v>
      </c>
      <c r="M4" s="27">
        <v>81385</v>
      </c>
      <c r="N4" s="27">
        <v>18266</v>
      </c>
      <c r="O4" s="27">
        <v>18266</v>
      </c>
      <c r="P4" s="27">
        <v>32546</v>
      </c>
      <c r="Q4" s="27">
        <v>-32.31557626199583</v>
      </c>
      <c r="R4" s="27">
        <v>-35.032118959465166</v>
      </c>
      <c r="S4" s="27">
        <v>14613.224359368278</v>
      </c>
      <c r="T4" s="27">
        <v>32546</v>
      </c>
      <c r="U4" s="27">
        <v>16780.802556381735</v>
      </c>
    </row>
    <row r="5" spans="1:21">
      <c r="A5" s="27">
        <v>4</v>
      </c>
      <c r="B5" s="27">
        <v>6298.6413501498864</v>
      </c>
      <c r="C5" s="27">
        <v>6208.1108137373076</v>
      </c>
      <c r="D5" s="27">
        <v>6172.6026723300274</v>
      </c>
      <c r="E5" s="27">
        <v>6278.2239113171163</v>
      </c>
      <c r="F5" s="27">
        <v>6548.7912818586501</v>
      </c>
      <c r="G5" s="27">
        <v>7126.0145409347688</v>
      </c>
      <c r="H5" s="27">
        <v>6606.7174699164407</v>
      </c>
      <c r="I5" s="27">
        <v>6764.102711279299</v>
      </c>
      <c r="J5" s="27">
        <v>7194.7352640876461</v>
      </c>
      <c r="K5" s="27">
        <v>7982.6388439136645</v>
      </c>
      <c r="L5" s="27">
        <v>967063</v>
      </c>
      <c r="M5" s="27">
        <v>244735</v>
      </c>
      <c r="N5" s="27">
        <v>243907</v>
      </c>
      <c r="O5" s="27">
        <v>246812</v>
      </c>
      <c r="P5" s="27">
        <v>231609</v>
      </c>
      <c r="Q5" s="27">
        <v>-5.2021885178275529</v>
      </c>
      <c r="R5" s="27">
        <v>-17.236422703080077</v>
      </c>
      <c r="S5" s="27">
        <v>6548.7912818586501</v>
      </c>
      <c r="T5" s="27">
        <v>231609</v>
      </c>
      <c r="U5" s="27">
        <v>7982.6388439136645</v>
      </c>
    </row>
    <row r="6" spans="1:21">
      <c r="A6" s="27">
        <v>5</v>
      </c>
      <c r="B6" s="27">
        <v>7170.4908890419238</v>
      </c>
      <c r="C6" s="27">
        <v>7146.4366638731108</v>
      </c>
      <c r="D6" s="27">
        <v>7520.2416521653467</v>
      </c>
      <c r="E6" s="27">
        <v>6795.9039142501661</v>
      </c>
      <c r="F6" s="27">
        <v>7167.3688663282574</v>
      </c>
      <c r="G6" s="27">
        <v>8135.5511147351208</v>
      </c>
      <c r="H6" s="27">
        <v>7800.4004097215757</v>
      </c>
      <c r="I6" s="27">
        <v>8352.1275897166488</v>
      </c>
      <c r="J6" s="27">
        <v>7838.022777299263</v>
      </c>
      <c r="K6" s="27">
        <v>8540.7445008460236</v>
      </c>
      <c r="L6" s="27">
        <v>473386</v>
      </c>
      <c r="M6" s="27">
        <v>128868</v>
      </c>
      <c r="N6" s="27">
        <v>121828</v>
      </c>
      <c r="O6" s="27">
        <v>104490</v>
      </c>
      <c r="P6" s="27">
        <v>118200</v>
      </c>
      <c r="Q6" s="27">
        <v>-0.2920486282418705</v>
      </c>
      <c r="R6" s="27">
        <v>-8.6683788638228361</v>
      </c>
      <c r="S6" s="27">
        <v>7167.3688663282574</v>
      </c>
      <c r="T6" s="27">
        <v>118200</v>
      </c>
      <c r="U6" s="27">
        <v>8540.7445008460236</v>
      </c>
    </row>
    <row r="7" spans="1:21">
      <c r="A7" s="27">
        <v>6</v>
      </c>
      <c r="B7" s="27">
        <v>7738.8503197149612</v>
      </c>
      <c r="C7" s="27">
        <v>7753.8824358435277</v>
      </c>
      <c r="D7" s="27">
        <v>7482.7844713568693</v>
      </c>
      <c r="E7" s="27">
        <v>7595.138711877039</v>
      </c>
      <c r="F7" s="27">
        <v>8125.090824957073</v>
      </c>
      <c r="G7" s="27">
        <v>8642.9191766723288</v>
      </c>
      <c r="H7" s="27">
        <v>8192.8249679490891</v>
      </c>
      <c r="I7" s="27">
        <v>8235.4350186219672</v>
      </c>
      <c r="J7" s="27">
        <v>8644.9853207756641</v>
      </c>
      <c r="K7" s="27">
        <v>9504.8873250604083</v>
      </c>
      <c r="L7" s="27">
        <v>6184415</v>
      </c>
      <c r="M7" s="27">
        <v>1555338</v>
      </c>
      <c r="N7" s="27">
        <v>1544681</v>
      </c>
      <c r="O7" s="27">
        <v>1545722</v>
      </c>
      <c r="P7" s="27">
        <v>1538674</v>
      </c>
      <c r="Q7" s="27">
        <v>-4.5686675645931194</v>
      </c>
      <c r="R7" s="27">
        <v>-13.804081124159779</v>
      </c>
      <c r="S7" s="27">
        <v>8125.090824957073</v>
      </c>
      <c r="T7" s="27">
        <v>1538674</v>
      </c>
      <c r="U7" s="27">
        <v>9504.8873250604083</v>
      </c>
    </row>
    <row r="8" spans="1:21">
      <c r="A8" s="27">
        <v>8</v>
      </c>
      <c r="B8" s="27">
        <v>7498.9616697312485</v>
      </c>
      <c r="C8" s="27">
        <v>7675.8700448366662</v>
      </c>
      <c r="D8" s="27">
        <v>7502.1314250538626</v>
      </c>
      <c r="E8" s="27">
        <v>7253.2150562901879</v>
      </c>
      <c r="F8" s="27">
        <v>7477.542750290384</v>
      </c>
      <c r="G8" s="27">
        <v>8096.7311262434969</v>
      </c>
      <c r="H8" s="27">
        <v>8030.0405665077215</v>
      </c>
      <c r="I8" s="27">
        <v>7926.454293628809</v>
      </c>
      <c r="J8" s="27">
        <v>7865.0424045630298</v>
      </c>
      <c r="K8" s="27">
        <v>8535.5779297556601</v>
      </c>
      <c r="L8" s="27">
        <v>790211</v>
      </c>
      <c r="M8" s="27">
        <v>281020</v>
      </c>
      <c r="N8" s="27">
        <v>129960</v>
      </c>
      <c r="O8" s="27">
        <v>187244</v>
      </c>
      <c r="P8" s="27">
        <v>191987</v>
      </c>
      <c r="Q8" s="27">
        <v>2.6523057262170835</v>
      </c>
      <c r="R8" s="27">
        <v>-5.9227080744655582</v>
      </c>
      <c r="S8" s="27">
        <v>7477.542750290384</v>
      </c>
      <c r="T8" s="27">
        <v>191987</v>
      </c>
      <c r="U8" s="27">
        <v>8535.5779297556601</v>
      </c>
    </row>
    <row r="9" spans="1:21">
      <c r="A9" s="27">
        <v>9</v>
      </c>
      <c r="B9" s="27">
        <v>12692.433042623308</v>
      </c>
      <c r="C9" s="27">
        <v>12810.267582493143</v>
      </c>
      <c r="D9" s="27">
        <v>12378.500840896771</v>
      </c>
      <c r="E9" s="27">
        <v>13007.380101115528</v>
      </c>
      <c r="F9" s="27">
        <v>12589.052089642641</v>
      </c>
      <c r="G9" s="27">
        <v>13363.745607486846</v>
      </c>
      <c r="H9" s="27">
        <v>13044.50540303844</v>
      </c>
      <c r="I9" s="27">
        <v>12709.181758794668</v>
      </c>
      <c r="J9" s="27">
        <v>13604.265209892445</v>
      </c>
      <c r="K9" s="27">
        <v>14164.794064203514</v>
      </c>
      <c r="L9" s="27">
        <v>549230</v>
      </c>
      <c r="M9" s="27">
        <v>138163</v>
      </c>
      <c r="N9" s="27">
        <v>143894</v>
      </c>
      <c r="O9" s="27">
        <v>135093</v>
      </c>
      <c r="P9" s="27">
        <v>132080</v>
      </c>
      <c r="Q9" s="27">
        <v>1.7572053183615188</v>
      </c>
      <c r="R9" s="27">
        <v>-7.9089653975005927</v>
      </c>
      <c r="S9" s="27">
        <v>12589.052089642641</v>
      </c>
      <c r="T9" s="27">
        <v>132080</v>
      </c>
      <c r="U9" s="27">
        <v>14164.794064203514</v>
      </c>
    </row>
    <row r="10" spans="1:21">
      <c r="A10" s="27">
        <v>10</v>
      </c>
      <c r="B10" s="27">
        <v>10789.031752615329</v>
      </c>
      <c r="C10" s="27">
        <v>10937.754895438637</v>
      </c>
      <c r="D10" s="27">
        <v>10980.969887008705</v>
      </c>
      <c r="E10" s="27">
        <v>10127.094126354034</v>
      </c>
      <c r="F10" s="27">
        <v>10680.081577158395</v>
      </c>
      <c r="G10" s="27">
        <v>11680.759482003779</v>
      </c>
      <c r="H10" s="27">
        <v>11727.243802967634</v>
      </c>
      <c r="I10" s="27">
        <v>11816.2404714278</v>
      </c>
      <c r="J10" s="27">
        <v>10985.938235887776</v>
      </c>
      <c r="K10" s="27">
        <v>11848.81033310673</v>
      </c>
      <c r="L10" s="27">
        <v>108495</v>
      </c>
      <c r="M10" s="27">
        <v>34573</v>
      </c>
      <c r="N10" s="27">
        <v>36994</v>
      </c>
      <c r="O10" s="27">
        <v>14863</v>
      </c>
      <c r="P10" s="27">
        <v>22065</v>
      </c>
      <c r="Q10" s="27">
        <v>2.412653090883973</v>
      </c>
      <c r="R10" s="27">
        <v>-1.0259808936212578</v>
      </c>
      <c r="S10" s="27">
        <v>10680.081577158395</v>
      </c>
      <c r="T10" s="27">
        <v>22065</v>
      </c>
      <c r="U10" s="27">
        <v>11848.81033310673</v>
      </c>
    </row>
    <row r="11" spans="1:21">
      <c r="A11" s="27">
        <v>11</v>
      </c>
      <c r="B11" s="27">
        <v>14395.237342605764</v>
      </c>
      <c r="C11" s="27">
        <v>14395.237342605764</v>
      </c>
      <c r="D11" s="27">
        <v>0</v>
      </c>
      <c r="E11" s="27">
        <v>0</v>
      </c>
      <c r="F11" s="27">
        <v>0</v>
      </c>
      <c r="G11" s="27">
        <v>16738.879230107301</v>
      </c>
      <c r="H11" s="27">
        <v>16738.879230107301</v>
      </c>
      <c r="I11" s="27">
        <v>0</v>
      </c>
      <c r="J11" s="27">
        <v>0</v>
      </c>
      <c r="K11" s="27">
        <v>0</v>
      </c>
      <c r="L11" s="27">
        <v>56943</v>
      </c>
      <c r="M11" s="27">
        <v>56943</v>
      </c>
      <c r="N11" s="27">
        <v>0</v>
      </c>
      <c r="O11" s="27">
        <v>0</v>
      </c>
      <c r="P11" s="27">
        <v>0</v>
      </c>
      <c r="Q11" s="27">
        <v>0</v>
      </c>
      <c r="R11" s="27">
        <v>0</v>
      </c>
      <c r="S11" s="27">
        <v>14395.237342605764</v>
      </c>
      <c r="T11" s="27">
        <v>56943</v>
      </c>
      <c r="U11" s="27">
        <v>16738.879230107301</v>
      </c>
    </row>
    <row r="12" spans="1:21">
      <c r="A12" s="27">
        <v>12</v>
      </c>
      <c r="B12" s="27">
        <v>7581.1934148941937</v>
      </c>
      <c r="C12" s="27">
        <v>7788.852960146869</v>
      </c>
      <c r="D12" s="27">
        <v>7269.2946046196976</v>
      </c>
      <c r="E12" s="27">
        <v>7470.0271660134122</v>
      </c>
      <c r="F12" s="27">
        <v>7791.489842496554</v>
      </c>
      <c r="G12" s="27">
        <v>8513.7690424128523</v>
      </c>
      <c r="H12" s="27">
        <v>8528.6605538325402</v>
      </c>
      <c r="I12" s="27">
        <v>8240.874405911929</v>
      </c>
      <c r="J12" s="27">
        <v>8338.0581479662251</v>
      </c>
      <c r="K12" s="27">
        <v>8943.4268109883324</v>
      </c>
      <c r="L12" s="27">
        <v>2656176</v>
      </c>
      <c r="M12" s="27">
        <v>696131</v>
      </c>
      <c r="N12" s="27">
        <v>697708</v>
      </c>
      <c r="O12" s="27">
        <v>598542</v>
      </c>
      <c r="P12" s="27">
        <v>663795</v>
      </c>
      <c r="Q12" s="27">
        <v>-3.3843108352691206E-2</v>
      </c>
      <c r="R12" s="27">
        <v>-4.6376659184619253</v>
      </c>
      <c r="S12" s="27">
        <v>7791.489842496554</v>
      </c>
      <c r="T12" s="27">
        <v>663795</v>
      </c>
      <c r="U12" s="27">
        <v>8943.4268109883324</v>
      </c>
    </row>
    <row r="13" spans="1:21">
      <c r="A13" s="27">
        <v>13</v>
      </c>
      <c r="B13" s="27">
        <v>8215.0614495498376</v>
      </c>
      <c r="C13" s="27">
        <v>8153.2041721934711</v>
      </c>
      <c r="D13" s="27">
        <v>8125.5997564227746</v>
      </c>
      <c r="E13" s="27">
        <v>8259.455144443813</v>
      </c>
      <c r="F13" s="27">
        <v>8321.198352904692</v>
      </c>
      <c r="G13" s="27">
        <v>9089.3983022692701</v>
      </c>
      <c r="H13" s="27">
        <v>8667.8716819126294</v>
      </c>
      <c r="I13" s="27">
        <v>8773.3498167921298</v>
      </c>
      <c r="J13" s="27">
        <v>9237.7236969905171</v>
      </c>
      <c r="K13" s="27">
        <v>9690.9259619336881</v>
      </c>
      <c r="L13" s="27">
        <v>1628409</v>
      </c>
      <c r="M13" s="27">
        <v>436509</v>
      </c>
      <c r="N13" s="27">
        <v>380988</v>
      </c>
      <c r="O13" s="27">
        <v>404621</v>
      </c>
      <c r="P13" s="27">
        <v>406291</v>
      </c>
      <c r="Q13" s="27">
        <v>-2.0188700423488757</v>
      </c>
      <c r="R13" s="27">
        <v>-10.556826912512317</v>
      </c>
      <c r="S13" s="27">
        <v>8321.198352904692</v>
      </c>
      <c r="T13" s="27">
        <v>406291</v>
      </c>
      <c r="U13" s="27">
        <v>9690.9259619336881</v>
      </c>
    </row>
    <row r="14" spans="1:21">
      <c r="A14" s="27">
        <v>15</v>
      </c>
      <c r="B14" s="27">
        <v>9902.9204107830556</v>
      </c>
      <c r="C14" s="27">
        <v>9902.9204107830556</v>
      </c>
      <c r="D14" s="27">
        <v>0</v>
      </c>
      <c r="E14" s="27">
        <v>0</v>
      </c>
      <c r="F14" s="27">
        <v>0</v>
      </c>
      <c r="G14" s="27">
        <v>11060.339294409277</v>
      </c>
      <c r="H14" s="27">
        <v>11060.339294409277</v>
      </c>
      <c r="I14" s="27">
        <v>0</v>
      </c>
      <c r="J14" s="27">
        <v>0</v>
      </c>
      <c r="K14" s="27">
        <v>0</v>
      </c>
      <c r="L14" s="27">
        <v>180728</v>
      </c>
      <c r="M14" s="27">
        <v>180728</v>
      </c>
      <c r="N14" s="27">
        <v>0</v>
      </c>
      <c r="O14" s="27">
        <v>0</v>
      </c>
      <c r="P14" s="27">
        <v>0</v>
      </c>
      <c r="Q14" s="27">
        <v>0</v>
      </c>
      <c r="R14" s="27">
        <v>0</v>
      </c>
      <c r="S14" s="27">
        <v>9902.9204107830556</v>
      </c>
      <c r="T14" s="27">
        <v>180728</v>
      </c>
      <c r="U14" s="27">
        <v>11060.339294409277</v>
      </c>
    </row>
    <row r="15" spans="1:21">
      <c r="A15" s="27">
        <v>16</v>
      </c>
      <c r="B15" s="27">
        <v>5872.447048840063</v>
      </c>
      <c r="C15" s="27">
        <v>6393.0982949527888</v>
      </c>
      <c r="D15" s="27">
        <v>5762.3986977903996</v>
      </c>
      <c r="E15" s="27">
        <v>5352.0115383435113</v>
      </c>
      <c r="F15" s="27">
        <v>5902.430779631849</v>
      </c>
      <c r="G15" s="27">
        <v>6611.3130664464907</v>
      </c>
      <c r="H15" s="27">
        <v>6907.9138645472458</v>
      </c>
      <c r="I15" s="27">
        <v>6390.9226293551292</v>
      </c>
      <c r="J15" s="27">
        <v>6129.6682726240524</v>
      </c>
      <c r="K15" s="27">
        <v>6953.7506530223409</v>
      </c>
      <c r="L15" s="27">
        <v>261609</v>
      </c>
      <c r="M15" s="27">
        <v>73605</v>
      </c>
      <c r="N15" s="27">
        <v>57748</v>
      </c>
      <c r="O15" s="27">
        <v>65174</v>
      </c>
      <c r="P15" s="27">
        <v>65082</v>
      </c>
      <c r="Q15" s="27">
        <v>8.3129736483168752</v>
      </c>
      <c r="R15" s="27">
        <v>-0.65916640906836133</v>
      </c>
      <c r="S15" s="27">
        <v>5902.430779631849</v>
      </c>
      <c r="T15" s="27">
        <v>65082</v>
      </c>
      <c r="U15" s="27">
        <v>6953.7506530223409</v>
      </c>
    </row>
    <row r="16" spans="1:21">
      <c r="A16" s="27">
        <v>17</v>
      </c>
      <c r="B16" s="27">
        <v>8470.529069556811</v>
      </c>
      <c r="C16" s="27">
        <v>9248.9676958440632</v>
      </c>
      <c r="D16" s="27">
        <v>8888.6968597806008</v>
      </c>
      <c r="E16" s="27">
        <v>7897.2340348751295</v>
      </c>
      <c r="F16" s="27">
        <v>7844.5006538976322</v>
      </c>
      <c r="G16" s="27">
        <v>9238.8544930012267</v>
      </c>
      <c r="H16" s="27">
        <v>9476.4630862435879</v>
      </c>
      <c r="I16" s="27">
        <v>9330.358906879097</v>
      </c>
      <c r="J16" s="27">
        <v>8697.5082952363409</v>
      </c>
      <c r="K16" s="27">
        <v>9453.1788232906274</v>
      </c>
      <c r="L16" s="27">
        <v>2097796</v>
      </c>
      <c r="M16" s="27">
        <v>527703</v>
      </c>
      <c r="N16" s="27">
        <v>521333</v>
      </c>
      <c r="O16" s="27">
        <v>526507</v>
      </c>
      <c r="P16" s="27">
        <v>522253</v>
      </c>
      <c r="Q16" s="27">
        <v>17.903842499504478</v>
      </c>
      <c r="R16" s="27">
        <v>0.24631146187135489</v>
      </c>
      <c r="S16" s="27">
        <v>7844.5006538976322</v>
      </c>
      <c r="T16" s="27">
        <v>522253</v>
      </c>
      <c r="U16" s="27">
        <v>9453.1788232906274</v>
      </c>
    </row>
    <row r="17" spans="1:21">
      <c r="A17" s="27">
        <v>18</v>
      </c>
      <c r="B17" s="27">
        <v>8113.4325934574927</v>
      </c>
      <c r="C17" s="27">
        <v>7592.2640635851531</v>
      </c>
      <c r="D17" s="27">
        <v>7642.8347863260915</v>
      </c>
      <c r="E17" s="27">
        <v>8314.0713235862931</v>
      </c>
      <c r="F17" s="27">
        <v>8923.5954174513499</v>
      </c>
      <c r="G17" s="27">
        <v>8807.3097696860968</v>
      </c>
      <c r="H17" s="27">
        <v>7875.8739100239218</v>
      </c>
      <c r="I17" s="27">
        <v>8126.5439638456719</v>
      </c>
      <c r="J17" s="27">
        <v>9065.0189525798723</v>
      </c>
      <c r="K17" s="27">
        <v>10192.800533584432</v>
      </c>
      <c r="L17" s="27">
        <v>1034588</v>
      </c>
      <c r="M17" s="27">
        <v>259180</v>
      </c>
      <c r="N17" s="27">
        <v>261988</v>
      </c>
      <c r="O17" s="27">
        <v>258540</v>
      </c>
      <c r="P17" s="27">
        <v>254880</v>
      </c>
      <c r="Q17" s="27">
        <v>-14.919225845476932</v>
      </c>
      <c r="R17" s="27">
        <v>-22.731011128162756</v>
      </c>
      <c r="S17" s="27">
        <v>8923.5954174513499</v>
      </c>
      <c r="T17" s="27">
        <v>254880</v>
      </c>
      <c r="U17" s="27">
        <v>10192.800533584432</v>
      </c>
    </row>
    <row r="18" spans="1:21">
      <c r="A18" s="27">
        <v>19</v>
      </c>
      <c r="B18" s="27">
        <v>7671.8253105027088</v>
      </c>
      <c r="C18" s="27">
        <v>7367.7336935294879</v>
      </c>
      <c r="D18" s="27">
        <v>7739.5530049310828</v>
      </c>
      <c r="E18" s="27">
        <v>7971.5034838875217</v>
      </c>
      <c r="F18" s="27">
        <v>7602.551749057935</v>
      </c>
      <c r="G18" s="27">
        <v>8223.7649813025055</v>
      </c>
      <c r="H18" s="27">
        <v>7672.2025126936596</v>
      </c>
      <c r="I18" s="27">
        <v>8190.115956175634</v>
      </c>
      <c r="J18" s="27">
        <v>8647.2172999671257</v>
      </c>
      <c r="K18" s="27">
        <v>8386.9865960046118</v>
      </c>
      <c r="L18" s="27">
        <v>482685</v>
      </c>
      <c r="M18" s="27">
        <v>122896</v>
      </c>
      <c r="N18" s="27">
        <v>118838</v>
      </c>
      <c r="O18" s="27">
        <v>124717</v>
      </c>
      <c r="P18" s="27">
        <v>116234</v>
      </c>
      <c r="Q18" s="27">
        <v>-3.088674214648317</v>
      </c>
      <c r="R18" s="27">
        <v>-8.5225375661320442</v>
      </c>
      <c r="S18" s="27">
        <v>7602.551749057935</v>
      </c>
      <c r="T18" s="27">
        <v>116234</v>
      </c>
      <c r="U18" s="27">
        <v>8386.9865960046118</v>
      </c>
    </row>
    <row r="19" spans="1:21">
      <c r="A19" s="27">
        <v>20</v>
      </c>
      <c r="B19" s="27">
        <v>8286.2748284540667</v>
      </c>
      <c r="C19" s="27">
        <v>7987.6782570983951</v>
      </c>
      <c r="D19" s="27">
        <v>8218.7396393869076</v>
      </c>
      <c r="E19" s="27">
        <v>8589.8534339499274</v>
      </c>
      <c r="F19" s="27">
        <v>8268.5716288361109</v>
      </c>
      <c r="G19" s="27">
        <v>8982.8272309524673</v>
      </c>
      <c r="H19" s="27">
        <v>8328.7668903118283</v>
      </c>
      <c r="I19" s="27">
        <v>8736.4770090025759</v>
      </c>
      <c r="J19" s="27">
        <v>9538.8890402375564</v>
      </c>
      <c r="K19" s="27">
        <v>9266.106704360931</v>
      </c>
      <c r="L19" s="27">
        <v>467659</v>
      </c>
      <c r="M19" s="27">
        <v>117597</v>
      </c>
      <c r="N19" s="27">
        <v>117633</v>
      </c>
      <c r="O19" s="27">
        <v>146828</v>
      </c>
      <c r="P19" s="27">
        <v>85601</v>
      </c>
      <c r="Q19" s="27">
        <v>-3.3971208613361741</v>
      </c>
      <c r="R19" s="27">
        <v>-10.115789122177494</v>
      </c>
      <c r="S19" s="27">
        <v>8268.5716288361109</v>
      </c>
      <c r="T19" s="27">
        <v>85601</v>
      </c>
      <c r="U19" s="27">
        <v>9266.106704360931</v>
      </c>
    </row>
    <row r="20" spans="1:21">
      <c r="A20" s="27">
        <v>21</v>
      </c>
      <c r="B20" s="27">
        <v>7260.4214231428268</v>
      </c>
      <c r="C20" s="27">
        <v>6878.9805774342967</v>
      </c>
      <c r="D20" s="27">
        <v>7789.4408189379401</v>
      </c>
      <c r="E20" s="27">
        <v>7010.2356881181113</v>
      </c>
      <c r="F20" s="27">
        <v>7200.3644454912264</v>
      </c>
      <c r="G20" s="27">
        <v>8308.2335859973464</v>
      </c>
      <c r="H20" s="27">
        <v>7519.6230208905145</v>
      </c>
      <c r="I20" s="27">
        <v>8818.093410108766</v>
      </c>
      <c r="J20" s="27">
        <v>8084.0159745915944</v>
      </c>
      <c r="K20" s="27">
        <v>8660.0678066951368</v>
      </c>
      <c r="L20" s="27">
        <v>646049</v>
      </c>
      <c r="M20" s="27">
        <v>162131</v>
      </c>
      <c r="N20" s="27">
        <v>195375</v>
      </c>
      <c r="O20" s="27">
        <v>127202</v>
      </c>
      <c r="P20" s="27">
        <v>161341</v>
      </c>
      <c r="Q20" s="27">
        <v>-4.463438906320583</v>
      </c>
      <c r="R20" s="27">
        <v>-13.169005269484604</v>
      </c>
      <c r="S20" s="27">
        <v>7200.3644454912264</v>
      </c>
      <c r="T20" s="27">
        <v>161341</v>
      </c>
      <c r="U20" s="27">
        <v>8660.0678066951368</v>
      </c>
    </row>
    <row r="21" spans="1:21">
      <c r="A21" s="27">
        <v>22</v>
      </c>
      <c r="B21" s="27">
        <v>7278.4887029546117</v>
      </c>
      <c r="C21" s="27">
        <v>7274.5244245074236</v>
      </c>
      <c r="D21" s="27">
        <v>7545.2877819883952</v>
      </c>
      <c r="E21" s="27">
        <v>6909.7709082749097</v>
      </c>
      <c r="F21" s="27">
        <v>7331.0454098147584</v>
      </c>
      <c r="G21" s="27">
        <v>8780.1974868111411</v>
      </c>
      <c r="H21" s="27">
        <v>8648.6080208066141</v>
      </c>
      <c r="I21" s="27">
        <v>9106.6883650854797</v>
      </c>
      <c r="J21" s="27">
        <v>8293.7256475292234</v>
      </c>
      <c r="K21" s="27">
        <v>9008.1016011338525</v>
      </c>
      <c r="L21" s="27">
        <v>650170</v>
      </c>
      <c r="M21" s="27">
        <v>167639</v>
      </c>
      <c r="N21" s="27">
        <v>173899</v>
      </c>
      <c r="O21" s="27">
        <v>147059</v>
      </c>
      <c r="P21" s="27">
        <v>161573</v>
      </c>
      <c r="Q21" s="27">
        <v>-0.770981246844615</v>
      </c>
      <c r="R21" s="27">
        <v>-3.9907807021402681</v>
      </c>
      <c r="S21" s="27">
        <v>7331.0454098147584</v>
      </c>
      <c r="T21" s="27">
        <v>161573</v>
      </c>
      <c r="U21" s="27">
        <v>9008.1016011338525</v>
      </c>
    </row>
    <row r="22" spans="1:21">
      <c r="A22" s="27">
        <v>23</v>
      </c>
      <c r="B22" s="27">
        <v>10533.9554307446</v>
      </c>
      <c r="C22" s="27">
        <v>11022.146679003903</v>
      </c>
      <c r="D22" s="27">
        <v>10162.049247779209</v>
      </c>
      <c r="E22" s="27">
        <v>10427.300201477501</v>
      </c>
      <c r="F22" s="27">
        <v>10501.575194826728</v>
      </c>
      <c r="G22" s="27">
        <v>11503.536214462987</v>
      </c>
      <c r="H22" s="27">
        <v>11628.354185943597</v>
      </c>
      <c r="I22" s="27">
        <v>10966.303040533412</v>
      </c>
      <c r="J22" s="27">
        <v>11486.694089993283</v>
      </c>
      <c r="K22" s="27">
        <v>11919.271265130161</v>
      </c>
      <c r="L22" s="27">
        <v>193003</v>
      </c>
      <c r="M22" s="27">
        <v>49714</v>
      </c>
      <c r="N22" s="27">
        <v>47393</v>
      </c>
      <c r="O22" s="27">
        <v>47648</v>
      </c>
      <c r="P22" s="27">
        <v>48248</v>
      </c>
      <c r="Q22" s="27">
        <v>4.9570800048512558</v>
      </c>
      <c r="R22" s="27">
        <v>-2.4407287384895899</v>
      </c>
      <c r="S22" s="27">
        <v>10501.575194826728</v>
      </c>
      <c r="T22" s="27">
        <v>48248</v>
      </c>
      <c r="U22" s="27">
        <v>11919.271265130161</v>
      </c>
    </row>
    <row r="23" spans="1:21">
      <c r="A23" s="27">
        <v>24</v>
      </c>
      <c r="B23" s="27">
        <v>10963.31078859612</v>
      </c>
      <c r="C23" s="27">
        <v>12025.639148387852</v>
      </c>
      <c r="D23" s="27">
        <v>10213.874703740807</v>
      </c>
      <c r="E23" s="27">
        <v>10592.278755177262</v>
      </c>
      <c r="F23" s="27">
        <v>10515.685514016064</v>
      </c>
      <c r="G23" s="27">
        <v>11723.784697759616</v>
      </c>
      <c r="H23" s="27">
        <v>12563.471900899054</v>
      </c>
      <c r="I23" s="27">
        <v>10786.302440931415</v>
      </c>
      <c r="J23" s="27">
        <v>11428.400738010496</v>
      </c>
      <c r="K23" s="27">
        <v>11690.359353130638</v>
      </c>
      <c r="L23" s="27">
        <v>851640</v>
      </c>
      <c r="M23" s="27">
        <v>273176</v>
      </c>
      <c r="N23" s="27">
        <v>163708</v>
      </c>
      <c r="O23" s="27">
        <v>236853</v>
      </c>
      <c r="P23" s="27">
        <v>177903</v>
      </c>
      <c r="Q23" s="27">
        <v>14.359060399431051</v>
      </c>
      <c r="R23" s="27">
        <v>7.4686544818196694</v>
      </c>
      <c r="S23" s="27">
        <v>10515.685514016064</v>
      </c>
      <c r="T23" s="27">
        <v>177903</v>
      </c>
      <c r="U23" s="27">
        <v>11690.359353130638</v>
      </c>
    </row>
    <row r="24" spans="1:21">
      <c r="A24" s="27">
        <v>25</v>
      </c>
      <c r="B24" s="27">
        <v>12520.894933749365</v>
      </c>
      <c r="C24" s="27">
        <v>11980.981688578855</v>
      </c>
      <c r="D24" s="27">
        <v>11160.682600518116</v>
      </c>
      <c r="E24" s="27">
        <v>12764.630134946323</v>
      </c>
      <c r="F24" s="27">
        <v>14181.980542988411</v>
      </c>
      <c r="G24" s="27">
        <v>13313.902283309983</v>
      </c>
      <c r="H24" s="27">
        <v>12378.22016034134</v>
      </c>
      <c r="I24" s="27">
        <v>11641.528265729799</v>
      </c>
      <c r="J24" s="27">
        <v>13542.811841638453</v>
      </c>
      <c r="K24" s="27">
        <v>15708.925915036838</v>
      </c>
      <c r="L24" s="27">
        <v>917878</v>
      </c>
      <c r="M24" s="27">
        <v>236246</v>
      </c>
      <c r="N24" s="27">
        <v>225432</v>
      </c>
      <c r="O24" s="27">
        <v>228313</v>
      </c>
      <c r="P24" s="27">
        <v>227887</v>
      </c>
      <c r="Q24" s="27">
        <v>-15.519686039181124</v>
      </c>
      <c r="R24" s="27">
        <v>-21.202632011315892</v>
      </c>
      <c r="S24" s="27">
        <v>14181.980542988411</v>
      </c>
      <c r="T24" s="27">
        <v>227887</v>
      </c>
      <c r="U24" s="27">
        <v>15708.925915036838</v>
      </c>
    </row>
    <row r="25" spans="1:21">
      <c r="A25" s="27">
        <v>26</v>
      </c>
      <c r="B25" s="27">
        <v>8722.1087369379202</v>
      </c>
      <c r="C25" s="27">
        <v>9155.5006150061508</v>
      </c>
      <c r="D25" s="27">
        <v>8400.3887025170243</v>
      </c>
      <c r="E25" s="27">
        <v>8236.9820571483215</v>
      </c>
      <c r="F25" s="27">
        <v>9084.1211981716697</v>
      </c>
      <c r="G25" s="27">
        <v>9323.71420687313</v>
      </c>
      <c r="H25" s="27">
        <v>9333.8228782287824</v>
      </c>
      <c r="I25" s="27">
        <v>8676.1264337799566</v>
      </c>
      <c r="J25" s="27">
        <v>8741.2242617355914</v>
      </c>
      <c r="K25" s="27">
        <v>10537.65864666545</v>
      </c>
      <c r="L25" s="27">
        <v>1601774</v>
      </c>
      <c r="M25" s="27">
        <v>406500</v>
      </c>
      <c r="N25" s="27">
        <v>398248</v>
      </c>
      <c r="O25" s="27">
        <v>397317</v>
      </c>
      <c r="P25" s="27">
        <v>399709</v>
      </c>
      <c r="Q25" s="27">
        <v>0.78576028739959414</v>
      </c>
      <c r="R25" s="27">
        <v>-11.424129484566391</v>
      </c>
      <c r="S25" s="27">
        <v>9084.1211981716697</v>
      </c>
      <c r="T25" s="27">
        <v>399709</v>
      </c>
      <c r="U25" s="27">
        <v>10537.65864666545</v>
      </c>
    </row>
    <row r="26" spans="1:21">
      <c r="A26" s="27">
        <v>27</v>
      </c>
      <c r="B26" s="27">
        <v>8554.8592807156565</v>
      </c>
      <c r="C26" s="27">
        <v>8095.3084142410698</v>
      </c>
      <c r="D26" s="27">
        <v>8221.8556308764473</v>
      </c>
      <c r="E26" s="27">
        <v>8498.0207233400361</v>
      </c>
      <c r="F26" s="27">
        <v>9440.8267562387955</v>
      </c>
      <c r="G26" s="27">
        <v>9141.4595852824204</v>
      </c>
      <c r="H26" s="27">
        <v>8386.2524713858893</v>
      </c>
      <c r="I26" s="27">
        <v>8648.0389309996099</v>
      </c>
      <c r="J26" s="27">
        <v>9043.7562379760748</v>
      </c>
      <c r="K26" s="27">
        <v>10546.628680940506</v>
      </c>
      <c r="L26" s="27">
        <v>805078</v>
      </c>
      <c r="M26" s="27">
        <v>203833</v>
      </c>
      <c r="N26" s="27">
        <v>199738</v>
      </c>
      <c r="O26" s="27">
        <v>207399</v>
      </c>
      <c r="P26" s="27">
        <v>194108</v>
      </c>
      <c r="Q26" s="27">
        <v>-14.252124064331175</v>
      </c>
      <c r="R26" s="27">
        <v>-20.484045422579182</v>
      </c>
      <c r="S26" s="27">
        <v>9440.8267562387955</v>
      </c>
      <c r="T26" s="27">
        <v>194108</v>
      </c>
      <c r="U26" s="27">
        <v>10546.628680940506</v>
      </c>
    </row>
    <row r="27" spans="1:21">
      <c r="A27" s="27">
        <v>28</v>
      </c>
      <c r="B27" s="27">
        <v>6053.0880527461795</v>
      </c>
      <c r="C27" s="27">
        <v>5993.9138203340617</v>
      </c>
      <c r="D27" s="27">
        <v>5986.6999713361447</v>
      </c>
      <c r="E27" s="27">
        <v>6006.385332443996</v>
      </c>
      <c r="F27" s="27">
        <v>6228.8410839579838</v>
      </c>
      <c r="G27" s="27">
        <v>7447.2375409535825</v>
      </c>
      <c r="H27" s="27">
        <v>6891.3182202511043</v>
      </c>
      <c r="I27" s="27">
        <v>7420.7116825682815</v>
      </c>
      <c r="J27" s="27">
        <v>7446.7617823618411</v>
      </c>
      <c r="K27" s="27">
        <v>8050.462392872786</v>
      </c>
      <c r="L27" s="27">
        <v>491410</v>
      </c>
      <c r="M27" s="27">
        <v>125366</v>
      </c>
      <c r="N27" s="27">
        <v>122105</v>
      </c>
      <c r="O27" s="27">
        <v>122938</v>
      </c>
      <c r="P27" s="27">
        <v>121001</v>
      </c>
      <c r="Q27" s="27">
        <v>-3.7716047087629749</v>
      </c>
      <c r="R27" s="27">
        <v>-14.398479441974565</v>
      </c>
      <c r="S27" s="27">
        <v>6228.8410839579838</v>
      </c>
      <c r="T27" s="27">
        <v>121001</v>
      </c>
      <c r="U27" s="27">
        <v>8050.462392872786</v>
      </c>
    </row>
    <row r="28" spans="1:21">
      <c r="A28" s="27">
        <v>29</v>
      </c>
      <c r="B28" s="27">
        <v>7468.1456300225682</v>
      </c>
      <c r="C28" s="27">
        <v>7982.6049434911283</v>
      </c>
      <c r="D28" s="27">
        <v>7418.404281988468</v>
      </c>
      <c r="E28" s="27">
        <v>7075.045935777408</v>
      </c>
      <c r="F28" s="27">
        <v>7393.0894562151288</v>
      </c>
      <c r="G28" s="27">
        <v>8200.7653750733407</v>
      </c>
      <c r="H28" s="27">
        <v>8301.355951410651</v>
      </c>
      <c r="I28" s="27">
        <v>8023.2571436111029</v>
      </c>
      <c r="J28" s="27">
        <v>7902.3974100971218</v>
      </c>
      <c r="K28" s="27">
        <v>8581.0961122629669</v>
      </c>
      <c r="L28" s="27">
        <v>910142</v>
      </c>
      <c r="M28" s="27">
        <v>229433</v>
      </c>
      <c r="N28" s="27">
        <v>227371</v>
      </c>
      <c r="O28" s="27">
        <v>228580</v>
      </c>
      <c r="P28" s="27">
        <v>224758</v>
      </c>
      <c r="Q28" s="27">
        <v>7.9738719620173546</v>
      </c>
      <c r="R28" s="27">
        <v>-3.2599583688679159</v>
      </c>
      <c r="S28" s="27">
        <v>7393.0894562151288</v>
      </c>
      <c r="T28" s="27">
        <v>224758</v>
      </c>
      <c r="U28" s="27">
        <v>8581.0961122629669</v>
      </c>
    </row>
    <row r="29" spans="1:21">
      <c r="A29" s="27">
        <v>30</v>
      </c>
      <c r="B29" s="27">
        <v>8057.4420136601602</v>
      </c>
      <c r="C29" s="27">
        <v>7599.1167676989326</v>
      </c>
      <c r="D29" s="27">
        <v>7854.2605288932418</v>
      </c>
      <c r="E29" s="27">
        <v>7686.8101995324305</v>
      </c>
      <c r="F29" s="27">
        <v>9124.6133325765531</v>
      </c>
      <c r="G29" s="27">
        <v>8959.9972263634154</v>
      </c>
      <c r="H29" s="27">
        <v>8097.5669967358808</v>
      </c>
      <c r="I29" s="27">
        <v>8592.3324471806354</v>
      </c>
      <c r="J29" s="27">
        <v>8534.6327407165772</v>
      </c>
      <c r="K29" s="27">
        <v>10669.211340352471</v>
      </c>
      <c r="L29" s="27">
        <v>144215</v>
      </c>
      <c r="M29" s="27">
        <v>36457</v>
      </c>
      <c r="N29" s="27">
        <v>35735</v>
      </c>
      <c r="O29" s="27">
        <v>36786</v>
      </c>
      <c r="P29" s="27">
        <v>35237</v>
      </c>
      <c r="Q29" s="27">
        <v>-16.718479011393462</v>
      </c>
      <c r="R29" s="27">
        <v>-24.103415534475978</v>
      </c>
      <c r="S29" s="27">
        <v>9124.6133325765531</v>
      </c>
      <c r="T29" s="27">
        <v>35237</v>
      </c>
      <c r="U29" s="27">
        <v>10669.211340352471</v>
      </c>
    </row>
    <row r="30" spans="1:21">
      <c r="A30" s="27">
        <v>31</v>
      </c>
      <c r="B30" s="27">
        <v>7809.728067902488</v>
      </c>
      <c r="C30" s="27">
        <v>7595.851096436234</v>
      </c>
      <c r="D30" s="27">
        <v>7924.4008714596948</v>
      </c>
      <c r="E30" s="27">
        <v>8057.9781460308268</v>
      </c>
      <c r="F30" s="27">
        <v>7666.2971952913449</v>
      </c>
      <c r="G30" s="27">
        <v>8718.5716386657605</v>
      </c>
      <c r="H30" s="27">
        <v>8167.6140321546991</v>
      </c>
      <c r="I30" s="27">
        <v>8624.7821350762533</v>
      </c>
      <c r="J30" s="27">
        <v>8959.1287357985384</v>
      </c>
      <c r="K30" s="27">
        <v>9136.8680987190091</v>
      </c>
      <c r="L30" s="27">
        <v>285586</v>
      </c>
      <c r="M30" s="27">
        <v>71778</v>
      </c>
      <c r="N30" s="27">
        <v>73440</v>
      </c>
      <c r="O30" s="27">
        <v>69095</v>
      </c>
      <c r="P30" s="27">
        <v>71273</v>
      </c>
      <c r="Q30" s="27">
        <v>-0.9189064428441287</v>
      </c>
      <c r="R30" s="27">
        <v>-10.608165249755544</v>
      </c>
      <c r="S30" s="27">
        <v>7666.2971952913449</v>
      </c>
      <c r="T30" s="27">
        <v>71273</v>
      </c>
      <c r="U30" s="27">
        <v>9136.8680987190091</v>
      </c>
    </row>
    <row r="31" spans="1:21">
      <c r="A31" s="27">
        <v>32</v>
      </c>
      <c r="B31" s="27">
        <v>7344.4801339697524</v>
      </c>
      <c r="C31" s="27">
        <v>7299.420478080985</v>
      </c>
      <c r="D31" s="27">
        <v>8472.4753694581286</v>
      </c>
      <c r="E31" s="27">
        <v>8472.4753694581286</v>
      </c>
      <c r="F31" s="27">
        <v>8472.4753694581286</v>
      </c>
      <c r="G31" s="27">
        <v>7992.8142636157645</v>
      </c>
      <c r="H31" s="27">
        <v>7936.8306349651448</v>
      </c>
      <c r="I31" s="27">
        <v>9394.273399014779</v>
      </c>
      <c r="J31" s="27">
        <v>9394.273399014779</v>
      </c>
      <c r="K31" s="27">
        <v>9394.273399014779</v>
      </c>
      <c r="L31" s="27">
        <v>422782</v>
      </c>
      <c r="M31" s="27">
        <v>406542</v>
      </c>
      <c r="N31" s="27">
        <v>16240</v>
      </c>
      <c r="O31" s="27">
        <v>16240</v>
      </c>
      <c r="P31" s="27">
        <v>16240</v>
      </c>
      <c r="Q31" s="27">
        <v>-13.845480101433076</v>
      </c>
      <c r="R31" s="27">
        <v>-15.514161682823527</v>
      </c>
      <c r="S31" s="27">
        <v>8472.4753694581286</v>
      </c>
      <c r="T31" s="27">
        <v>16240</v>
      </c>
      <c r="U31" s="27">
        <v>9394.273399014779</v>
      </c>
    </row>
    <row r="32" spans="1:21">
      <c r="A32" s="27">
        <v>33</v>
      </c>
      <c r="B32" s="27">
        <v>10352.614222781624</v>
      </c>
      <c r="C32" s="27">
        <v>10899.692258181307</v>
      </c>
      <c r="D32" s="27">
        <v>10948.629518978205</v>
      </c>
      <c r="E32" s="27">
        <v>9976.2356678029137</v>
      </c>
      <c r="F32" s="27">
        <v>9561.7155032381925</v>
      </c>
      <c r="G32" s="27">
        <v>11041.93832599119</v>
      </c>
      <c r="H32" s="27">
        <v>11259.951324496651</v>
      </c>
      <c r="I32" s="27">
        <v>11539.029134000361</v>
      </c>
      <c r="J32" s="27">
        <v>10746.28137589092</v>
      </c>
      <c r="K32" s="27">
        <v>10612.324114507521</v>
      </c>
      <c r="L32" s="27">
        <v>198625</v>
      </c>
      <c r="M32" s="27">
        <v>49717</v>
      </c>
      <c r="N32" s="27">
        <v>49873</v>
      </c>
      <c r="O32" s="27">
        <v>51632</v>
      </c>
      <c r="P32" s="27">
        <v>47403</v>
      </c>
      <c r="Q32" s="27">
        <v>13.993061752255567</v>
      </c>
      <c r="R32" s="27">
        <v>6.1025954635497328</v>
      </c>
      <c r="S32" s="27">
        <v>9561.7155032381925</v>
      </c>
      <c r="T32" s="27">
        <v>47403</v>
      </c>
      <c r="U32" s="27">
        <v>10612.324114507521</v>
      </c>
    </row>
    <row r="33" spans="1:21">
      <c r="A33" s="27">
        <v>34</v>
      </c>
      <c r="B33" s="27">
        <v>15004.991126637737</v>
      </c>
      <c r="C33" s="27">
        <v>14417.367129040844</v>
      </c>
      <c r="D33" s="27">
        <v>13857.141576123508</v>
      </c>
      <c r="E33" s="27">
        <v>13711.946508172363</v>
      </c>
      <c r="F33" s="27">
        <v>18055.815333705017</v>
      </c>
      <c r="G33" s="27">
        <v>15690.557595680017</v>
      </c>
      <c r="H33" s="27">
        <v>14700.174499423265</v>
      </c>
      <c r="I33" s="27">
        <v>14235.692188130502</v>
      </c>
      <c r="J33" s="27">
        <v>14311.988112927193</v>
      </c>
      <c r="K33" s="27">
        <v>19543.705675353249</v>
      </c>
      <c r="L33" s="27">
        <v>1342783</v>
      </c>
      <c r="M33" s="27">
        <v>338110</v>
      </c>
      <c r="N33" s="27">
        <v>334555</v>
      </c>
      <c r="O33" s="27">
        <v>336500</v>
      </c>
      <c r="P33" s="27">
        <v>333618</v>
      </c>
      <c r="Q33" s="27">
        <v>-20.151115512752483</v>
      </c>
      <c r="R33" s="27">
        <v>-24.783074696208747</v>
      </c>
      <c r="S33" s="27">
        <v>18055.815333705017</v>
      </c>
      <c r="T33" s="27">
        <v>333618</v>
      </c>
      <c r="U33" s="27">
        <v>19543.705675353249</v>
      </c>
    </row>
    <row r="34" spans="1:21">
      <c r="A34" s="27">
        <v>35</v>
      </c>
      <c r="B34" s="27">
        <v>7514.2702003562972</v>
      </c>
      <c r="C34" s="27">
        <v>7212.0348443252233</v>
      </c>
      <c r="D34" s="27">
        <v>7718.7380861608844</v>
      </c>
      <c r="E34" s="27">
        <v>7180.2006914579642</v>
      </c>
      <c r="F34" s="27">
        <v>8341.2009718847621</v>
      </c>
      <c r="G34" s="27">
        <v>8635.0574712643684</v>
      </c>
      <c r="H34" s="27">
        <v>8106.160627589049</v>
      </c>
      <c r="I34" s="27">
        <v>8716.831871902401</v>
      </c>
      <c r="J34" s="27">
        <v>8335.308927517377</v>
      </c>
      <c r="K34" s="27">
        <v>9860.8122179798684</v>
      </c>
      <c r="L34" s="27">
        <v>327816</v>
      </c>
      <c r="M34" s="27">
        <v>143151</v>
      </c>
      <c r="N34" s="27">
        <v>20984</v>
      </c>
      <c r="O34" s="27">
        <v>83013</v>
      </c>
      <c r="P34" s="27">
        <v>80668</v>
      </c>
      <c r="Q34" s="27">
        <v>-13.537212823016235</v>
      </c>
      <c r="R34" s="27">
        <v>-17.794189277749833</v>
      </c>
      <c r="S34" s="27">
        <v>8341.2009718847621</v>
      </c>
      <c r="T34" s="27">
        <v>80668</v>
      </c>
      <c r="U34" s="27">
        <v>9860.8122179798684</v>
      </c>
    </row>
    <row r="35" spans="1:21">
      <c r="A35" s="27">
        <v>36</v>
      </c>
      <c r="B35" s="27">
        <v>15181.89886034972</v>
      </c>
      <c r="C35" s="27">
        <v>16451.799977639126</v>
      </c>
      <c r="D35" s="27">
        <v>14642.71570582821</v>
      </c>
      <c r="E35" s="27">
        <v>14940.397361741354</v>
      </c>
      <c r="F35" s="27">
        <v>13705.461633726853</v>
      </c>
      <c r="G35" s="27">
        <v>16360.545260111514</v>
      </c>
      <c r="H35" s="27">
        <v>16801.894285345061</v>
      </c>
      <c r="I35" s="27">
        <v>15399.112321103697</v>
      </c>
      <c r="J35" s="27">
        <v>16714.136171538747</v>
      </c>
      <c r="K35" s="27">
        <v>15846.593532217996</v>
      </c>
      <c r="L35" s="27">
        <v>2753915</v>
      </c>
      <c r="M35" s="27">
        <v>688703</v>
      </c>
      <c r="N35" s="27">
        <v>696423</v>
      </c>
      <c r="O35" s="27">
        <v>1232328</v>
      </c>
      <c r="P35" s="27">
        <v>136461</v>
      </c>
      <c r="Q35" s="27">
        <v>20.038276836688183</v>
      </c>
      <c r="R35" s="27">
        <v>6.0284297138361369</v>
      </c>
      <c r="S35" s="27">
        <v>13705.461633726853</v>
      </c>
      <c r="T35" s="27">
        <v>136461</v>
      </c>
      <c r="U35" s="27">
        <v>15846.593532217996</v>
      </c>
    </row>
    <row r="36" spans="1:21">
      <c r="A36" s="27">
        <v>37</v>
      </c>
      <c r="B36" s="27">
        <v>7140.3965172558173</v>
      </c>
      <c r="C36" s="27">
        <v>7208.6907879429918</v>
      </c>
      <c r="D36" s="27">
        <v>7017.881282634462</v>
      </c>
      <c r="E36" s="27">
        <v>7108.9283379491508</v>
      </c>
      <c r="F36" s="27">
        <v>7201.638616458813</v>
      </c>
      <c r="G36" s="27">
        <v>7975.9764673267664</v>
      </c>
      <c r="H36" s="27">
        <v>7809.6625364467563</v>
      </c>
      <c r="I36" s="27">
        <v>7795.9669410897905</v>
      </c>
      <c r="J36" s="27">
        <v>7958.0416255601385</v>
      </c>
      <c r="K36" s="27">
        <v>8349.082386314496</v>
      </c>
      <c r="L36" s="27">
        <v>1399586</v>
      </c>
      <c r="M36" s="27">
        <v>404014</v>
      </c>
      <c r="N36" s="27">
        <v>312170</v>
      </c>
      <c r="O36" s="27">
        <v>336524</v>
      </c>
      <c r="P36" s="27">
        <v>346878</v>
      </c>
      <c r="Q36" s="27">
        <v>9.792453995208332E-2</v>
      </c>
      <c r="R36" s="27">
        <v>-6.460827967776873</v>
      </c>
      <c r="S36" s="27">
        <v>7201.638616458813</v>
      </c>
      <c r="T36" s="27">
        <v>346878</v>
      </c>
      <c r="U36" s="27">
        <v>8349.082386314496</v>
      </c>
    </row>
    <row r="37" spans="1:21">
      <c r="A37" s="27">
        <v>38</v>
      </c>
      <c r="B37" s="27">
        <v>7525.3135989083084</v>
      </c>
      <c r="C37" s="27">
        <v>6941.8740118165933</v>
      </c>
      <c r="D37" s="27">
        <v>7734.2676559494366</v>
      </c>
      <c r="E37" s="27">
        <v>7529.9650143123272</v>
      </c>
      <c r="F37" s="27">
        <v>7887.321571434587</v>
      </c>
      <c r="G37" s="27">
        <v>8611.1163596284041</v>
      </c>
      <c r="H37" s="27">
        <v>7700.8404759923442</v>
      </c>
      <c r="I37" s="27">
        <v>8524.280610842854</v>
      </c>
      <c r="J37" s="27">
        <v>8418.6014812122321</v>
      </c>
      <c r="K37" s="27">
        <v>9803.8654259126706</v>
      </c>
      <c r="L37" s="27">
        <v>95265</v>
      </c>
      <c r="M37" s="27">
        <v>24034</v>
      </c>
      <c r="N37" s="27">
        <v>25473</v>
      </c>
      <c r="O37" s="27">
        <v>22009</v>
      </c>
      <c r="P37" s="27">
        <v>23749</v>
      </c>
      <c r="Q37" s="27">
        <v>-11.986928021828211</v>
      </c>
      <c r="R37" s="27">
        <v>-21.45097732942973</v>
      </c>
      <c r="S37" s="27">
        <v>7887.321571434587</v>
      </c>
      <c r="T37" s="27">
        <v>23749</v>
      </c>
      <c r="U37" s="27">
        <v>9803.8654259126706</v>
      </c>
    </row>
    <row r="38" spans="1:21">
      <c r="A38" s="27">
        <v>39</v>
      </c>
      <c r="B38" s="27">
        <v>8576.5279519175274</v>
      </c>
      <c r="C38" s="27">
        <v>8744.4449208286987</v>
      </c>
      <c r="D38" s="27">
        <v>8122.4334721503947</v>
      </c>
      <c r="E38" s="27">
        <v>8004.0990469199805</v>
      </c>
      <c r="F38" s="27">
        <v>9432.1527165129064</v>
      </c>
      <c r="G38" s="27">
        <v>9338.6226327655659</v>
      </c>
      <c r="H38" s="27">
        <v>9066.243487012387</v>
      </c>
      <c r="I38" s="27">
        <v>8566.3441211428362</v>
      </c>
      <c r="J38" s="27">
        <v>8722.3291394754051</v>
      </c>
      <c r="K38" s="27">
        <v>11002.416400520666</v>
      </c>
      <c r="L38" s="27">
        <v>1758645</v>
      </c>
      <c r="M38" s="27">
        <v>443153</v>
      </c>
      <c r="N38" s="27">
        <v>440868</v>
      </c>
      <c r="O38" s="27">
        <v>435955</v>
      </c>
      <c r="P38" s="27">
        <v>438669</v>
      </c>
      <c r="Q38" s="27">
        <v>-7.2911011553092751</v>
      </c>
      <c r="R38" s="27">
        <v>-17.597706204035809</v>
      </c>
      <c r="S38" s="27">
        <v>9432.1527165129064</v>
      </c>
      <c r="T38" s="27">
        <v>438669</v>
      </c>
      <c r="U38" s="27">
        <v>11002.416400520666</v>
      </c>
    </row>
    <row r="39" spans="1:21">
      <c r="A39" s="27">
        <v>40</v>
      </c>
      <c r="B39" s="27">
        <v>6281.3987346632375</v>
      </c>
      <c r="C39" s="27">
        <v>5982.8983010647989</v>
      </c>
      <c r="D39" s="27">
        <v>6311.4665696854172</v>
      </c>
      <c r="E39" s="27">
        <v>6479.4016563460464</v>
      </c>
      <c r="F39" s="27">
        <v>6312.9693542351033</v>
      </c>
      <c r="G39" s="27">
        <v>7205.7653218741525</v>
      </c>
      <c r="H39" s="27">
        <v>6466.2397483428831</v>
      </c>
      <c r="I39" s="27">
        <v>7092.2680444692469</v>
      </c>
      <c r="J39" s="27">
        <v>7586.7562970925628</v>
      </c>
      <c r="K39" s="27">
        <v>7713.8425714166906</v>
      </c>
      <c r="L39" s="27">
        <v>638091</v>
      </c>
      <c r="M39" s="27">
        <v>160218</v>
      </c>
      <c r="N39" s="27">
        <v>159481</v>
      </c>
      <c r="O39" s="27">
        <v>198147</v>
      </c>
      <c r="P39" s="27">
        <v>120245</v>
      </c>
      <c r="Q39" s="27">
        <v>-5.2284596146324347</v>
      </c>
      <c r="R39" s="27">
        <v>-16.173558269088169</v>
      </c>
      <c r="S39" s="27">
        <v>6312.9693542351033</v>
      </c>
      <c r="T39" s="27">
        <v>120245</v>
      </c>
      <c r="U39" s="27">
        <v>7713.8425714166906</v>
      </c>
    </row>
    <row r="40" spans="1:21">
      <c r="A40" s="27">
        <v>41</v>
      </c>
      <c r="B40" s="27">
        <v>7628.777020133839</v>
      </c>
      <c r="C40" s="27">
        <v>7264.7306515453502</v>
      </c>
      <c r="D40" s="27">
        <v>7495.4702475065751</v>
      </c>
      <c r="E40" s="27">
        <v>7813.3290968305664</v>
      </c>
      <c r="F40" s="27">
        <v>7949.7071342816607</v>
      </c>
      <c r="G40" s="27">
        <v>8480.6190734193824</v>
      </c>
      <c r="H40" s="27">
        <v>7760.3163686382395</v>
      </c>
      <c r="I40" s="27">
        <v>8227.63411289537</v>
      </c>
      <c r="J40" s="27">
        <v>8905.8340975888041</v>
      </c>
      <c r="K40" s="27">
        <v>9044.6320078582594</v>
      </c>
      <c r="L40" s="27">
        <v>551857</v>
      </c>
      <c r="M40" s="27">
        <v>142492</v>
      </c>
      <c r="N40" s="27">
        <v>133451</v>
      </c>
      <c r="O40" s="27">
        <v>138479</v>
      </c>
      <c r="P40" s="27">
        <v>137435</v>
      </c>
      <c r="Q40" s="27">
        <v>-8.6163738005199537</v>
      </c>
      <c r="R40" s="27">
        <v>-14.199755590986634</v>
      </c>
      <c r="S40" s="27">
        <v>7949.7071342816607</v>
      </c>
      <c r="T40" s="27">
        <v>137435</v>
      </c>
      <c r="U40" s="27">
        <v>9044.6320078582594</v>
      </c>
    </row>
    <row r="41" spans="1:21">
      <c r="A41" s="27">
        <v>42</v>
      </c>
      <c r="B41" s="27">
        <v>9338.6978677622956</v>
      </c>
      <c r="C41" s="27">
        <v>10566.729236266876</v>
      </c>
      <c r="D41" s="27">
        <v>9400.1978694836471</v>
      </c>
      <c r="E41" s="27">
        <v>9106.017582466684</v>
      </c>
      <c r="F41" s="27">
        <v>8257.5289825849541</v>
      </c>
      <c r="G41" s="27">
        <v>10029.344753134283</v>
      </c>
      <c r="H41" s="27">
        <v>10828.726448870246</v>
      </c>
      <c r="I41" s="27">
        <v>9773.706154698375</v>
      </c>
      <c r="J41" s="27">
        <v>9746.4081053607533</v>
      </c>
      <c r="K41" s="27">
        <v>9762.5653006262364</v>
      </c>
      <c r="L41" s="27">
        <v>1760451</v>
      </c>
      <c r="M41" s="27">
        <v>442707</v>
      </c>
      <c r="N41" s="27">
        <v>438673</v>
      </c>
      <c r="O41" s="27">
        <v>447605</v>
      </c>
      <c r="P41" s="27">
        <v>431466</v>
      </c>
      <c r="Q41" s="27">
        <v>27.964785331689445</v>
      </c>
      <c r="R41" s="27">
        <v>10.920911824022511</v>
      </c>
      <c r="S41" s="27">
        <v>8257.5289825849541</v>
      </c>
      <c r="T41" s="27">
        <v>431466</v>
      </c>
      <c r="U41" s="27">
        <v>9762.5653006262364</v>
      </c>
    </row>
    <row r="42" spans="1:21">
      <c r="A42" s="27">
        <v>44</v>
      </c>
      <c r="B42" s="27">
        <v>12149.424121303116</v>
      </c>
      <c r="C42" s="27">
        <v>11759.847818210052</v>
      </c>
      <c r="D42" s="27">
        <v>13020.51528063888</v>
      </c>
      <c r="E42" s="27">
        <v>11675.516911212897</v>
      </c>
      <c r="F42" s="27">
        <v>12220.470648493299</v>
      </c>
      <c r="G42" s="27">
        <v>13242.288365424283</v>
      </c>
      <c r="H42" s="27">
        <v>12293.467570785237</v>
      </c>
      <c r="I42" s="27">
        <v>13725.87973022547</v>
      </c>
      <c r="J42" s="27">
        <v>12797.039567321377</v>
      </c>
      <c r="K42" s="27">
        <v>14287.425660871297</v>
      </c>
      <c r="L42" s="27">
        <v>147861</v>
      </c>
      <c r="M42" s="27">
        <v>38638</v>
      </c>
      <c r="N42" s="27">
        <v>35437</v>
      </c>
      <c r="O42" s="27">
        <v>38643</v>
      </c>
      <c r="P42" s="27">
        <v>35143</v>
      </c>
      <c r="Q42" s="27">
        <v>-3.7692724243811302</v>
      </c>
      <c r="R42" s="27">
        <v>-13.956034749821136</v>
      </c>
      <c r="S42" s="27">
        <v>12220.470648493299</v>
      </c>
      <c r="T42" s="27">
        <v>35143</v>
      </c>
      <c r="U42" s="27">
        <v>14287.425660871297</v>
      </c>
    </row>
    <row r="43" spans="1:21">
      <c r="A43" s="27">
        <v>45</v>
      </c>
      <c r="B43" s="27">
        <v>7585.3473588186662</v>
      </c>
      <c r="C43" s="27">
        <v>7364.2143170189511</v>
      </c>
      <c r="D43" s="27">
        <v>7821.1439028284394</v>
      </c>
      <c r="E43" s="27">
        <v>7572.9046127859338</v>
      </c>
      <c r="F43" s="27">
        <v>7619.7712711813665</v>
      </c>
      <c r="G43" s="27">
        <v>8550.5687163260063</v>
      </c>
      <c r="H43" s="27">
        <v>7990.9970799913399</v>
      </c>
      <c r="I43" s="27">
        <v>8736.8433980570608</v>
      </c>
      <c r="J43" s="27">
        <v>8581.8822974536724</v>
      </c>
      <c r="K43" s="27">
        <v>8969.283276450511</v>
      </c>
      <c r="L43" s="27">
        <v>701580</v>
      </c>
      <c r="M43" s="27">
        <v>189383</v>
      </c>
      <c r="N43" s="27">
        <v>162846</v>
      </c>
      <c r="O43" s="27">
        <v>182341</v>
      </c>
      <c r="P43" s="27">
        <v>167010</v>
      </c>
      <c r="Q43" s="27">
        <v>-3.3538664753488585</v>
      </c>
      <c r="R43" s="27">
        <v>-10.907072129472496</v>
      </c>
      <c r="S43" s="27">
        <v>7619.7712711813665</v>
      </c>
      <c r="T43" s="27">
        <v>167010</v>
      </c>
      <c r="U43" s="27">
        <v>8969.283276450511</v>
      </c>
    </row>
    <row r="44" spans="1:21">
      <c r="A44" s="27">
        <v>46</v>
      </c>
      <c r="B44" s="27">
        <v>6895.8179931722334</v>
      </c>
      <c r="C44" s="27">
        <v>6566.9064431685692</v>
      </c>
      <c r="D44" s="27">
        <v>6390.3119983248416</v>
      </c>
      <c r="E44" s="27">
        <v>6887.3212307988633</v>
      </c>
      <c r="F44" s="27">
        <v>8135.2242744063324</v>
      </c>
      <c r="G44" s="27">
        <v>7923.9406921480686</v>
      </c>
      <c r="H44" s="27">
        <v>7323.4123055940518</v>
      </c>
      <c r="I44" s="27">
        <v>7099.7417463530401</v>
      </c>
      <c r="J44" s="27">
        <v>7817.3785332498674</v>
      </c>
      <c r="K44" s="27">
        <v>10316.952506596306</v>
      </c>
      <c r="L44" s="27">
        <v>119512</v>
      </c>
      <c r="M44" s="27">
        <v>45459</v>
      </c>
      <c r="N44" s="27">
        <v>14327</v>
      </c>
      <c r="O44" s="27">
        <v>41534</v>
      </c>
      <c r="P44" s="27">
        <v>18192</v>
      </c>
      <c r="Q44" s="27">
        <v>-19.278114263816175</v>
      </c>
      <c r="R44" s="27">
        <v>-29.015740831299624</v>
      </c>
      <c r="S44" s="27">
        <v>8135.2242744063324</v>
      </c>
      <c r="T44" s="27">
        <v>18192</v>
      </c>
      <c r="U44" s="27">
        <v>10316.952506596306</v>
      </c>
    </row>
    <row r="45" spans="1:21">
      <c r="A45" s="27">
        <v>47</v>
      </c>
      <c r="B45" s="27">
        <v>6293.462524691131</v>
      </c>
      <c r="C45" s="27">
        <v>6179.6219083276601</v>
      </c>
      <c r="D45" s="27">
        <v>6267.133573938374</v>
      </c>
      <c r="E45" s="27">
        <v>6315.2846955296563</v>
      </c>
      <c r="F45" s="27">
        <v>6426.221700321079</v>
      </c>
      <c r="G45" s="27">
        <v>7111.7439810895585</v>
      </c>
      <c r="H45" s="27">
        <v>6709.4466190152034</v>
      </c>
      <c r="I45" s="27">
        <v>7035.9572632050686</v>
      </c>
      <c r="J45" s="27">
        <v>7227.7646632307924</v>
      </c>
      <c r="K45" s="27">
        <v>7527.2629478472945</v>
      </c>
      <c r="L45" s="27">
        <v>978084</v>
      </c>
      <c r="M45" s="27">
        <v>282048</v>
      </c>
      <c r="N45" s="27">
        <v>209749</v>
      </c>
      <c r="O45" s="27">
        <v>242733</v>
      </c>
      <c r="P45" s="27">
        <v>243554</v>
      </c>
      <c r="Q45" s="27">
        <v>-3.8373993847908765</v>
      </c>
      <c r="R45" s="27">
        <v>-10.864723797990566</v>
      </c>
      <c r="S45" s="27">
        <v>6426.221700321079</v>
      </c>
      <c r="T45" s="27">
        <v>243554</v>
      </c>
      <c r="U45" s="27">
        <v>7527.2629478472945</v>
      </c>
    </row>
    <row r="46" spans="1:21">
      <c r="A46" s="27">
        <v>48</v>
      </c>
      <c r="B46" s="27">
        <v>6833.4775982932033</v>
      </c>
      <c r="C46" s="27">
        <v>6827.8806877957568</v>
      </c>
      <c r="D46" s="27">
        <v>6921.3469955583905</v>
      </c>
      <c r="E46" s="27">
        <v>6744.4440995346104</v>
      </c>
      <c r="F46" s="27">
        <v>6856.8645188922628</v>
      </c>
      <c r="G46" s="27">
        <v>7738.0140201158183</v>
      </c>
      <c r="H46" s="27">
        <v>7240.0069852925517</v>
      </c>
      <c r="I46" s="27">
        <v>7651.351663639347</v>
      </c>
      <c r="J46" s="27">
        <v>7830.3393833171358</v>
      </c>
      <c r="K46" s="27">
        <v>8300.7751441511937</v>
      </c>
      <c r="L46" s="27">
        <v>4511375</v>
      </c>
      <c r="M46" s="27">
        <v>1173895</v>
      </c>
      <c r="N46" s="27">
        <v>1081815</v>
      </c>
      <c r="O46" s="27">
        <v>1256367</v>
      </c>
      <c r="P46" s="27">
        <v>999298</v>
      </c>
      <c r="Q46" s="27">
        <v>-0.42269802789086491</v>
      </c>
      <c r="R46" s="27">
        <v>-12.779145807919752</v>
      </c>
      <c r="S46" s="27">
        <v>6856.8645188922628</v>
      </c>
      <c r="T46" s="27">
        <v>999298</v>
      </c>
      <c r="U46" s="27">
        <v>8300.7751441511937</v>
      </c>
    </row>
    <row r="47" spans="1:21">
      <c r="A47" s="27">
        <v>49</v>
      </c>
      <c r="B47" s="27">
        <v>5016.5291551522678</v>
      </c>
      <c r="C47" s="27">
        <v>4719.5454880838188</v>
      </c>
      <c r="D47" s="27">
        <v>5057.3813077792165</v>
      </c>
      <c r="E47" s="27">
        <v>4816.844330086381</v>
      </c>
      <c r="F47" s="27">
        <v>5505.2634949606536</v>
      </c>
      <c r="G47" s="27">
        <v>5683.4147028541165</v>
      </c>
      <c r="H47" s="27">
        <v>5237.3375904697386</v>
      </c>
      <c r="I47" s="27">
        <v>5575.0336057529748</v>
      </c>
      <c r="J47" s="27">
        <v>5502.0768241132146</v>
      </c>
      <c r="K47" s="27">
        <v>6478.9660334462087</v>
      </c>
      <c r="L47" s="27">
        <v>504079</v>
      </c>
      <c r="M47" s="27">
        <v>149083</v>
      </c>
      <c r="N47" s="27">
        <v>121259</v>
      </c>
      <c r="O47" s="27">
        <v>108820</v>
      </c>
      <c r="P47" s="27">
        <v>124917</v>
      </c>
      <c r="Q47" s="27">
        <v>-14.272123534069832</v>
      </c>
      <c r="R47" s="27">
        <v>-19.163990620831189</v>
      </c>
      <c r="S47" s="27">
        <v>5505.2634949606536</v>
      </c>
      <c r="T47" s="27">
        <v>124917</v>
      </c>
      <c r="U47" s="27">
        <v>6478.9660334462087</v>
      </c>
    </row>
    <row r="48" spans="1:21">
      <c r="A48" s="27">
        <v>50</v>
      </c>
      <c r="B48" s="27">
        <v>12246.261025900332</v>
      </c>
      <c r="C48" s="27">
        <v>12035.766585311738</v>
      </c>
      <c r="D48" s="27">
        <v>11928.873492891847</v>
      </c>
      <c r="E48" s="27">
        <v>12599.683972911964</v>
      </c>
      <c r="F48" s="27">
        <v>12426.048365184313</v>
      </c>
      <c r="G48" s="27">
        <v>12663.014776111018</v>
      </c>
      <c r="H48" s="27">
        <v>12184.11360106501</v>
      </c>
      <c r="I48" s="27">
        <v>12207.486053626057</v>
      </c>
      <c r="J48" s="27">
        <v>12973.498871331829</v>
      </c>
      <c r="K48" s="27">
        <v>13298.840684720586</v>
      </c>
      <c r="L48" s="27">
        <v>88995</v>
      </c>
      <c r="M48" s="27">
        <v>22535</v>
      </c>
      <c r="N48" s="27">
        <v>22228</v>
      </c>
      <c r="O48" s="27">
        <v>22150</v>
      </c>
      <c r="P48" s="27">
        <v>22082</v>
      </c>
      <c r="Q48" s="27">
        <v>-3.140835834552834</v>
      </c>
      <c r="R48" s="27">
        <v>-8.3821372861193666</v>
      </c>
      <c r="S48" s="27">
        <v>12426.048365184313</v>
      </c>
      <c r="T48" s="27">
        <v>22082</v>
      </c>
      <c r="U48" s="27">
        <v>13298.840684720586</v>
      </c>
    </row>
    <row r="49" spans="1:21">
      <c r="A49" s="27">
        <v>51</v>
      </c>
      <c r="B49" s="27">
        <v>9520.9244207007305</v>
      </c>
      <c r="C49" s="27">
        <v>10927.371895293934</v>
      </c>
      <c r="D49" s="27">
        <v>9391.949805327582</v>
      </c>
      <c r="E49" s="27">
        <v>8657.5455237195638</v>
      </c>
      <c r="F49" s="27">
        <v>8799.8240079694497</v>
      </c>
      <c r="G49" s="27">
        <v>10212.925666153191</v>
      </c>
      <c r="H49" s="27">
        <v>11351.293736127764</v>
      </c>
      <c r="I49" s="27">
        <v>9928.9455677512033</v>
      </c>
      <c r="J49" s="27">
        <v>9314.3530908900084</v>
      </c>
      <c r="K49" s="27">
        <v>9980.5478997177488</v>
      </c>
      <c r="L49" s="27">
        <v>1220440</v>
      </c>
      <c r="M49" s="27">
        <v>364487</v>
      </c>
      <c r="N49" s="27">
        <v>249907</v>
      </c>
      <c r="O49" s="27">
        <v>304896</v>
      </c>
      <c r="P49" s="27">
        <v>301150</v>
      </c>
      <c r="Q49" s="27">
        <v>24.177164059164113</v>
      </c>
      <c r="R49" s="27">
        <v>13.734174217517454</v>
      </c>
      <c r="S49" s="27">
        <v>8799.8240079694497</v>
      </c>
      <c r="T49" s="27">
        <v>301150</v>
      </c>
      <c r="U49" s="27">
        <v>9980.5478997177488</v>
      </c>
    </row>
    <row r="50" spans="1:21">
      <c r="A50" s="27">
        <v>53</v>
      </c>
      <c r="B50" s="27">
        <v>7651.9942847786424</v>
      </c>
      <c r="C50" s="27">
        <v>7673.9714385443067</v>
      </c>
      <c r="D50" s="27">
        <v>7406.1796505913317</v>
      </c>
      <c r="E50" s="27">
        <v>7771.6302179839731</v>
      </c>
      <c r="F50" s="27">
        <v>7752.86671485222</v>
      </c>
      <c r="G50" s="27">
        <v>8376.7874686169635</v>
      </c>
      <c r="H50" s="27">
        <v>8074.7006510554993</v>
      </c>
      <c r="I50" s="27">
        <v>7963.7155585148548</v>
      </c>
      <c r="J50" s="27">
        <v>8566.8566797669482</v>
      </c>
      <c r="K50" s="27">
        <v>8906.2960285987774</v>
      </c>
      <c r="L50" s="27">
        <v>1026032</v>
      </c>
      <c r="M50" s="27">
        <v>263572</v>
      </c>
      <c r="N50" s="27">
        <v>252312</v>
      </c>
      <c r="O50" s="27">
        <v>254193</v>
      </c>
      <c r="P50" s="27">
        <v>255955</v>
      </c>
      <c r="Q50" s="27">
        <v>-1.0176271463144471</v>
      </c>
      <c r="R50" s="27">
        <v>-9.3371630010159521</v>
      </c>
      <c r="S50" s="27">
        <v>7752.86671485222</v>
      </c>
      <c r="T50" s="27">
        <v>255955</v>
      </c>
      <c r="U50" s="27">
        <v>8906.2960285987774</v>
      </c>
    </row>
    <row r="51" spans="1:21">
      <c r="A51" s="27">
        <v>54</v>
      </c>
      <c r="B51" s="27">
        <v>8353.8169485741091</v>
      </c>
      <c r="C51" s="27">
        <v>8421.6984965461197</v>
      </c>
      <c r="D51" s="27">
        <v>8460.7927760440871</v>
      </c>
      <c r="E51" s="27">
        <v>8322.32209946289</v>
      </c>
      <c r="F51" s="27">
        <v>8174.635554007662</v>
      </c>
      <c r="G51" s="27">
        <v>9610.7437663972014</v>
      </c>
      <c r="H51" s="27">
        <v>9471.3801977515923</v>
      </c>
      <c r="I51" s="27">
        <v>9745.5281853794568</v>
      </c>
      <c r="J51" s="27">
        <v>9587.4961734338904</v>
      </c>
      <c r="K51" s="27">
        <v>9640.7615635935454</v>
      </c>
      <c r="L51" s="27">
        <v>281298</v>
      </c>
      <c r="M51" s="27">
        <v>73830</v>
      </c>
      <c r="N51" s="27">
        <v>75305</v>
      </c>
      <c r="O51" s="27">
        <v>71866</v>
      </c>
      <c r="P51" s="27">
        <v>60297</v>
      </c>
      <c r="Q51" s="27">
        <v>3.022311403440288</v>
      </c>
      <c r="R51" s="27">
        <v>-1.7569293123230925</v>
      </c>
      <c r="S51" s="27">
        <v>8174.635554007662</v>
      </c>
      <c r="T51" s="27">
        <v>60297</v>
      </c>
      <c r="U51" s="27">
        <v>9640.7615635935454</v>
      </c>
    </row>
    <row r="52" spans="1:21">
      <c r="A52" s="27">
        <v>55</v>
      </c>
      <c r="B52" s="27">
        <v>9605.9082179318702</v>
      </c>
      <c r="C52" s="27">
        <v>9462.8179994632737</v>
      </c>
      <c r="D52" s="27">
        <v>9501.1465072475639</v>
      </c>
      <c r="E52" s="27">
        <v>9498.8635587237241</v>
      </c>
      <c r="F52" s="27">
        <v>9974.8285160130563</v>
      </c>
      <c r="G52" s="27">
        <v>10247.560258401258</v>
      </c>
      <c r="H52" s="27">
        <v>9767.1741315709278</v>
      </c>
      <c r="I52" s="27">
        <v>9950.7365854102409</v>
      </c>
      <c r="J52" s="27">
        <v>10111.740189938282</v>
      </c>
      <c r="K52" s="27">
        <v>11196.863617011211</v>
      </c>
      <c r="L52" s="27">
        <v>870584</v>
      </c>
      <c r="M52" s="27">
        <v>219851</v>
      </c>
      <c r="N52" s="27">
        <v>219798</v>
      </c>
      <c r="O52" s="27">
        <v>219545</v>
      </c>
      <c r="P52" s="27">
        <v>211390</v>
      </c>
      <c r="Q52" s="27">
        <v>-5.1330257530525785</v>
      </c>
      <c r="R52" s="27">
        <v>-12.768660352959731</v>
      </c>
      <c r="S52" s="27">
        <v>9974.8285160130563</v>
      </c>
      <c r="T52" s="27">
        <v>211390</v>
      </c>
      <c r="U52" s="27">
        <v>11196.863617011211</v>
      </c>
    </row>
    <row r="53" spans="1:21">
      <c r="A53" s="27">
        <v>56</v>
      </c>
      <c r="B53" s="27">
        <v>12074.934731989557</v>
      </c>
      <c r="C53" s="27">
        <v>12594.739449623925</v>
      </c>
      <c r="D53" s="27">
        <v>11665.231431646933</v>
      </c>
      <c r="E53" s="27">
        <v>11644.639667905585</v>
      </c>
      <c r="F53" s="27">
        <v>12370.270400539837</v>
      </c>
      <c r="G53" s="27">
        <v>13217.054354728696</v>
      </c>
      <c r="H53" s="27">
        <v>13463.090573345944</v>
      </c>
      <c r="I53" s="27">
        <v>12751.626339682689</v>
      </c>
      <c r="J53" s="27">
        <v>12769.899116667471</v>
      </c>
      <c r="K53" s="27">
        <v>13879.597050175929</v>
      </c>
      <c r="L53" s="27">
        <v>85034</v>
      </c>
      <c r="M53" s="27">
        <v>22203</v>
      </c>
      <c r="N53" s="27">
        <v>21367</v>
      </c>
      <c r="O53" s="27">
        <v>20717</v>
      </c>
      <c r="P53" s="27">
        <v>20747</v>
      </c>
      <c r="Q53" s="27">
        <v>1.8145848216405343</v>
      </c>
      <c r="R53" s="27">
        <v>-3.0008542418362638</v>
      </c>
      <c r="S53" s="27">
        <v>12370.270400539837</v>
      </c>
      <c r="T53" s="27">
        <v>20747</v>
      </c>
      <c r="U53" s="27">
        <v>13879.597050175929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3"/>
  <sheetViews>
    <sheetView workbookViewId="0" xr3:uid="{85D5C41F-068E-5C55-9968-509E7C2A5619}">
      <selection sqref="A1:IV65536"/>
    </sheetView>
  </sheetViews>
  <sheetFormatPr defaultRowHeight="12.75"/>
  <sheetData>
    <row r="1" spans="1:21">
      <c r="A1" s="27" t="s">
        <v>148</v>
      </c>
      <c r="B1" s="27" t="s">
        <v>149</v>
      </c>
      <c r="C1" s="27" t="s">
        <v>150</v>
      </c>
      <c r="D1" s="27" t="s">
        <v>151</v>
      </c>
      <c r="E1" s="27" t="s">
        <v>152</v>
      </c>
      <c r="F1" s="27" t="s">
        <v>153</v>
      </c>
      <c r="G1" s="27" t="s">
        <v>154</v>
      </c>
      <c r="H1" s="27" t="s">
        <v>155</v>
      </c>
      <c r="I1" s="27" t="s">
        <v>156</v>
      </c>
      <c r="J1" s="27" t="s">
        <v>157</v>
      </c>
      <c r="K1" s="27" t="s">
        <v>158</v>
      </c>
      <c r="L1" s="27" t="s">
        <v>159</v>
      </c>
      <c r="M1" s="27" t="s">
        <v>160</v>
      </c>
      <c r="N1" s="27" t="s">
        <v>161</v>
      </c>
      <c r="O1" s="27" t="s">
        <v>162</v>
      </c>
      <c r="P1" s="27" t="s">
        <v>163</v>
      </c>
      <c r="Q1" s="27" t="s">
        <v>164</v>
      </c>
      <c r="R1" s="27" t="s">
        <v>165</v>
      </c>
      <c r="S1" s="27" t="s">
        <v>166</v>
      </c>
      <c r="T1" s="27" t="s">
        <v>167</v>
      </c>
      <c r="U1" s="27" t="s">
        <v>168</v>
      </c>
    </row>
    <row r="2" spans="1:21">
      <c r="A2" s="27">
        <v>0</v>
      </c>
      <c r="B2" s="27">
        <v>6189.8039495658231</v>
      </c>
      <c r="C2" s="27">
        <v>6870.499724162818</v>
      </c>
      <c r="D2" s="27">
        <v>6025.5573542226812</v>
      </c>
      <c r="E2" s="27">
        <v>5646.7530582743984</v>
      </c>
      <c r="F2" s="27">
        <v>6214.5683662496194</v>
      </c>
      <c r="G2" s="27">
        <v>6726.5759965942707</v>
      </c>
      <c r="H2" s="27">
        <v>7116.2150705800341</v>
      </c>
      <c r="I2" s="27">
        <v>6430.578943396773</v>
      </c>
      <c r="J2" s="27">
        <v>6234.5304363971673</v>
      </c>
      <c r="K2" s="27">
        <v>7124.2956643130547</v>
      </c>
      <c r="L2" s="27">
        <v>46195103</v>
      </c>
      <c r="M2" s="27">
        <v>11550292</v>
      </c>
      <c r="N2" s="27">
        <v>11608596</v>
      </c>
      <c r="O2" s="27">
        <v>11493246</v>
      </c>
      <c r="P2" s="27">
        <v>11542969</v>
      </c>
      <c r="Q2" s="27">
        <v>10.554737179744654</v>
      </c>
      <c r="R2" s="27">
        <v>-0.11342305420447106</v>
      </c>
      <c r="S2" s="27">
        <v>6214.5683662496194</v>
      </c>
      <c r="T2" s="27">
        <v>11542969</v>
      </c>
      <c r="U2" s="27">
        <v>7124.2956643130547</v>
      </c>
    </row>
    <row r="3" spans="1:21">
      <c r="A3" s="27">
        <v>1</v>
      </c>
      <c r="B3" s="27">
        <v>5105.0105178968588</v>
      </c>
      <c r="C3" s="27">
        <v>5281.3158662732258</v>
      </c>
      <c r="D3" s="27">
        <v>5165.2105710364058</v>
      </c>
      <c r="E3" s="27">
        <v>4857.1860534157258</v>
      </c>
      <c r="F3" s="27">
        <v>5112.8186574640986</v>
      </c>
      <c r="G3" s="27">
        <v>5683.9823934789038</v>
      </c>
      <c r="H3" s="27">
        <v>5698.0122572067839</v>
      </c>
      <c r="I3" s="27">
        <v>5633.40704590514</v>
      </c>
      <c r="J3" s="27">
        <v>5513.678296150505</v>
      </c>
      <c r="K3" s="27">
        <v>5893.6379828565068</v>
      </c>
      <c r="L3" s="27">
        <v>730184</v>
      </c>
      <c r="M3" s="27">
        <v>185034</v>
      </c>
      <c r="N3" s="27">
        <v>183596</v>
      </c>
      <c r="O3" s="27">
        <v>181894</v>
      </c>
      <c r="P3" s="27">
        <v>179660</v>
      </c>
      <c r="Q3" s="27">
        <v>3.2955835146459105</v>
      </c>
      <c r="R3" s="27">
        <v>-3.3192694600306569</v>
      </c>
      <c r="S3" s="27">
        <v>5112.8186574640986</v>
      </c>
      <c r="T3" s="27">
        <v>179660</v>
      </c>
      <c r="U3" s="27">
        <v>5893.6379828565068</v>
      </c>
    </row>
    <row r="4" spans="1:21">
      <c r="A4" s="27">
        <v>2</v>
      </c>
      <c r="B4" s="27">
        <v>8067.7523301862648</v>
      </c>
      <c r="C4" s="27">
        <v>8273.496081637255</v>
      </c>
      <c r="D4" s="27">
        <v>6728.8890688914989</v>
      </c>
      <c r="E4" s="27">
        <v>7701.4634146341459</v>
      </c>
      <c r="F4" s="27">
        <v>10202.580138174912</v>
      </c>
      <c r="G4" s="27">
        <v>8845.9441959916276</v>
      </c>
      <c r="H4" s="27">
        <v>8863.759373061961</v>
      </c>
      <c r="I4" s="27">
        <v>7239.8444777449276</v>
      </c>
      <c r="J4" s="27">
        <v>8425.8823529411766</v>
      </c>
      <c r="K4" s="27">
        <v>11661.831636161225</v>
      </c>
      <c r="L4" s="27">
        <v>132822</v>
      </c>
      <c r="M4" s="27">
        <v>35474</v>
      </c>
      <c r="N4" s="27">
        <v>49382</v>
      </c>
      <c r="O4" s="27">
        <v>17425</v>
      </c>
      <c r="P4" s="27">
        <v>30541</v>
      </c>
      <c r="Q4" s="27">
        <v>-18.907805970762418</v>
      </c>
      <c r="R4" s="27">
        <v>-23.993420162429281</v>
      </c>
      <c r="S4" s="27">
        <v>10202.580138174912</v>
      </c>
      <c r="T4" s="27">
        <v>30541</v>
      </c>
      <c r="U4" s="27">
        <v>11661.831636161225</v>
      </c>
    </row>
    <row r="5" spans="1:21">
      <c r="A5" s="27">
        <v>4</v>
      </c>
      <c r="B5" s="27">
        <v>4724.2487376405625</v>
      </c>
      <c r="C5" s="27">
        <v>4787.5114784205689</v>
      </c>
      <c r="D5" s="27">
        <v>4830.4714894129329</v>
      </c>
      <c r="E5" s="27">
        <v>4820.820825560364</v>
      </c>
      <c r="F5" s="27">
        <v>4431.9230748661676</v>
      </c>
      <c r="G5" s="27">
        <v>5250.8235481312604</v>
      </c>
      <c r="H5" s="27">
        <v>4977.2316466096372</v>
      </c>
      <c r="I5" s="27">
        <v>5194.4799771253138</v>
      </c>
      <c r="J5" s="27">
        <v>5349.3196087158267</v>
      </c>
      <c r="K5" s="27">
        <v>5502.3825185708101</v>
      </c>
      <c r="L5" s="27">
        <v>804446</v>
      </c>
      <c r="M5" s="27">
        <v>206910</v>
      </c>
      <c r="N5" s="27">
        <v>199347</v>
      </c>
      <c r="O5" s="27">
        <v>211202</v>
      </c>
      <c r="P5" s="27">
        <v>186987</v>
      </c>
      <c r="Q5" s="27">
        <v>8.0233433105140062</v>
      </c>
      <c r="R5" s="27">
        <v>-9.5440633250916864</v>
      </c>
      <c r="S5" s="27">
        <v>4431.9230748661676</v>
      </c>
      <c r="T5" s="27">
        <v>186987</v>
      </c>
      <c r="U5" s="27">
        <v>5502.3825185708101</v>
      </c>
    </row>
    <row r="6" spans="1:21">
      <c r="A6" s="27">
        <v>5</v>
      </c>
      <c r="B6" s="27">
        <v>4855.4745302839037</v>
      </c>
      <c r="C6" s="27">
        <v>4853.7414092655836</v>
      </c>
      <c r="D6" s="27">
        <v>4987.2784553594456</v>
      </c>
      <c r="E6" s="27">
        <v>4781.7582798682161</v>
      </c>
      <c r="F6" s="27">
        <v>4804.543058156235</v>
      </c>
      <c r="G6" s="27">
        <v>5377.3103110142847</v>
      </c>
      <c r="H6" s="27">
        <v>5206.1177155279393</v>
      </c>
      <c r="I6" s="27">
        <v>5457.5610744684773</v>
      </c>
      <c r="J6" s="27">
        <v>5333.145482920062</v>
      </c>
      <c r="K6" s="27">
        <v>5526.2421146399547</v>
      </c>
      <c r="L6" s="27">
        <v>450751</v>
      </c>
      <c r="M6" s="27">
        <v>116841</v>
      </c>
      <c r="N6" s="27">
        <v>108556</v>
      </c>
      <c r="O6" s="27">
        <v>115340</v>
      </c>
      <c r="P6" s="27">
        <v>110014</v>
      </c>
      <c r="Q6" s="27">
        <v>1.0239964657165261</v>
      </c>
      <c r="R6" s="27">
        <v>-5.792804449590645</v>
      </c>
      <c r="S6" s="27">
        <v>4804.543058156235</v>
      </c>
      <c r="T6" s="27">
        <v>110014</v>
      </c>
      <c r="U6" s="27">
        <v>5526.2421146399547</v>
      </c>
    </row>
    <row r="7" spans="1:21">
      <c r="A7" s="27">
        <v>6</v>
      </c>
      <c r="B7" s="27">
        <v>5204.9465360639078</v>
      </c>
      <c r="C7" s="27">
        <v>5182.4967964214593</v>
      </c>
      <c r="D7" s="27">
        <v>5139.558922554379</v>
      </c>
      <c r="E7" s="27">
        <v>5328.8798055138259</v>
      </c>
      <c r="F7" s="27">
        <v>5034.3765326140265</v>
      </c>
      <c r="G7" s="27">
        <v>5964.5384248675045</v>
      </c>
      <c r="H7" s="27">
        <v>5759.0205671432868</v>
      </c>
      <c r="I7" s="27">
        <v>5783.3071767184083</v>
      </c>
      <c r="J7" s="27">
        <v>6165.6314690061163</v>
      </c>
      <c r="K7" s="27">
        <v>6149.3583455942453</v>
      </c>
      <c r="L7" s="27">
        <v>5871341</v>
      </c>
      <c r="M7" s="27">
        <v>1478815</v>
      </c>
      <c r="N7" s="27">
        <v>1482098</v>
      </c>
      <c r="O7" s="27">
        <v>2127452</v>
      </c>
      <c r="P7" s="27">
        <v>782976</v>
      </c>
      <c r="Q7" s="27">
        <v>2.9421769080614149</v>
      </c>
      <c r="R7" s="27">
        <v>-6.3476180198641208</v>
      </c>
      <c r="S7" s="27">
        <v>5034.3765326140265</v>
      </c>
      <c r="T7" s="27">
        <v>782976</v>
      </c>
      <c r="U7" s="27">
        <v>6149.3583455942453</v>
      </c>
    </row>
    <row r="8" spans="1:21">
      <c r="A8" s="27">
        <v>8</v>
      </c>
      <c r="B8" s="27">
        <v>5772.486337442142</v>
      </c>
      <c r="C8" s="27">
        <v>6211.4202369106197</v>
      </c>
      <c r="D8" s="27">
        <v>5503.762189637202</v>
      </c>
      <c r="E8" s="27">
        <v>5576.9477646895548</v>
      </c>
      <c r="F8" s="27">
        <v>5626.5517541568734</v>
      </c>
      <c r="G8" s="27">
        <v>6105.8456609417417</v>
      </c>
      <c r="H8" s="27">
        <v>6391.7703775393829</v>
      </c>
      <c r="I8" s="27">
        <v>5764.8952726338184</v>
      </c>
      <c r="J8" s="27">
        <v>5916.3876504230057</v>
      </c>
      <c r="K8" s="27">
        <v>6207.9626244160063</v>
      </c>
      <c r="L8" s="27">
        <v>705395</v>
      </c>
      <c r="M8" s="27">
        <v>220083</v>
      </c>
      <c r="N8" s="27">
        <v>140078</v>
      </c>
      <c r="O8" s="27">
        <v>172929</v>
      </c>
      <c r="P8" s="27">
        <v>172305</v>
      </c>
      <c r="Q8" s="27">
        <v>10.394794330677717</v>
      </c>
      <c r="R8" s="27">
        <v>2.9608385913996664</v>
      </c>
      <c r="S8" s="27">
        <v>5626.5517541568734</v>
      </c>
      <c r="T8" s="27">
        <v>172305</v>
      </c>
      <c r="U8" s="27">
        <v>6207.9626244160063</v>
      </c>
    </row>
    <row r="9" spans="1:21">
      <c r="A9" s="27">
        <v>9</v>
      </c>
      <c r="B9" s="27">
        <v>8967.4637936658473</v>
      </c>
      <c r="C9" s="27">
        <v>8649.1884309665347</v>
      </c>
      <c r="D9" s="27">
        <v>8874.0462656169257</v>
      </c>
      <c r="E9" s="27">
        <v>9101.7650221001077</v>
      </c>
      <c r="F9" s="27">
        <v>9253.3128362797852</v>
      </c>
      <c r="G9" s="27">
        <v>9379.7380284823794</v>
      </c>
      <c r="H9" s="27">
        <v>8799.8723457944616</v>
      </c>
      <c r="I9" s="27">
        <v>9056.8668875581352</v>
      </c>
      <c r="J9" s="27">
        <v>9426.8605901326009</v>
      </c>
      <c r="K9" s="27">
        <v>10258.332052267486</v>
      </c>
      <c r="L9" s="27">
        <v>530363</v>
      </c>
      <c r="M9" s="27">
        <v>134739</v>
      </c>
      <c r="N9" s="27">
        <v>131588</v>
      </c>
      <c r="O9" s="27">
        <v>133936</v>
      </c>
      <c r="P9" s="27">
        <v>130100</v>
      </c>
      <c r="Q9" s="27">
        <v>-6.5287364212375802</v>
      </c>
      <c r="R9" s="27">
        <v>-14.217318166754492</v>
      </c>
      <c r="S9" s="27">
        <v>9253.3128362797852</v>
      </c>
      <c r="T9" s="27">
        <v>130100</v>
      </c>
      <c r="U9" s="27">
        <v>10258.332052267486</v>
      </c>
    </row>
    <row r="10" spans="1:21">
      <c r="A10" s="27">
        <v>10</v>
      </c>
      <c r="B10" s="27">
        <v>7449.3498243778495</v>
      </c>
      <c r="C10" s="27">
        <v>7941.7006032027921</v>
      </c>
      <c r="D10" s="27">
        <v>7601.6628251564043</v>
      </c>
      <c r="E10" s="27">
        <v>6880.5733745149282</v>
      </c>
      <c r="F10" s="27">
        <v>7231.2895044083898</v>
      </c>
      <c r="G10" s="27">
        <v>7987.0992451984157</v>
      </c>
      <c r="H10" s="27">
        <v>8394.500750176061</v>
      </c>
      <c r="I10" s="27">
        <v>8122.1188673032602</v>
      </c>
      <c r="J10" s="27">
        <v>7439.5739288825534</v>
      </c>
      <c r="K10" s="27">
        <v>7876.0417086034058</v>
      </c>
      <c r="L10" s="27">
        <v>107048</v>
      </c>
      <c r="M10" s="27">
        <v>32659</v>
      </c>
      <c r="N10" s="27">
        <v>24296</v>
      </c>
      <c r="O10" s="27">
        <v>25254</v>
      </c>
      <c r="P10" s="27">
        <v>24839</v>
      </c>
      <c r="Q10" s="27">
        <v>9.8241274721654612</v>
      </c>
      <c r="R10" s="27">
        <v>6.5827361097683843</v>
      </c>
      <c r="S10" s="27">
        <v>7231.2895044083898</v>
      </c>
      <c r="T10" s="27">
        <v>24839</v>
      </c>
      <c r="U10" s="27">
        <v>7876.0417086034058</v>
      </c>
    </row>
    <row r="11" spans="1:21">
      <c r="A11" s="27">
        <v>11</v>
      </c>
      <c r="B11" s="27">
        <v>8278.1719001724086</v>
      </c>
      <c r="C11" s="27">
        <v>8278.1719001724086</v>
      </c>
      <c r="D11" s="27">
        <v>0</v>
      </c>
      <c r="E11" s="27">
        <v>0</v>
      </c>
      <c r="F11" s="27">
        <v>0</v>
      </c>
      <c r="G11" s="27">
        <v>10874.367598428535</v>
      </c>
      <c r="H11" s="27">
        <v>10874.367598428535</v>
      </c>
      <c r="I11" s="27">
        <v>0</v>
      </c>
      <c r="J11" s="27">
        <v>0</v>
      </c>
      <c r="K11" s="27">
        <v>0</v>
      </c>
      <c r="L11" s="27">
        <v>70762</v>
      </c>
      <c r="M11" s="27">
        <v>70762</v>
      </c>
      <c r="N11" s="27">
        <v>0</v>
      </c>
      <c r="O11" s="27">
        <v>0</v>
      </c>
      <c r="P11" s="27">
        <v>0</v>
      </c>
      <c r="Q11" s="27">
        <v>0</v>
      </c>
      <c r="R11" s="27">
        <v>0</v>
      </c>
      <c r="S11" s="27">
        <v>8278.1719001724086</v>
      </c>
      <c r="T11" s="27">
        <v>70762</v>
      </c>
      <c r="U11" s="27">
        <v>10874.367598428535</v>
      </c>
    </row>
    <row r="12" spans="1:21">
      <c r="A12" s="27">
        <v>12</v>
      </c>
      <c r="B12" s="27">
        <v>5116.3207728525695</v>
      </c>
      <c r="C12" s="27">
        <v>5111.5796125922225</v>
      </c>
      <c r="D12" s="27">
        <v>5065.4582174218649</v>
      </c>
      <c r="E12" s="27">
        <v>4957.1545572901578</v>
      </c>
      <c r="F12" s="27">
        <v>5319.5221667914293</v>
      </c>
      <c r="G12" s="27">
        <v>5701.0799357750966</v>
      </c>
      <c r="H12" s="27">
        <v>5605.5259986478941</v>
      </c>
      <c r="I12" s="27">
        <v>5584.3158995884933</v>
      </c>
      <c r="J12" s="27">
        <v>5621.5592874610293</v>
      </c>
      <c r="K12" s="27">
        <v>6009.8484174305122</v>
      </c>
      <c r="L12" s="27">
        <v>2377271</v>
      </c>
      <c r="M12" s="27">
        <v>680420</v>
      </c>
      <c r="N12" s="27">
        <v>606066</v>
      </c>
      <c r="O12" s="27">
        <v>517698</v>
      </c>
      <c r="P12" s="27">
        <v>573087</v>
      </c>
      <c r="Q12" s="27">
        <v>-3.9090457315385398</v>
      </c>
      <c r="R12" s="27">
        <v>-6.7276641721936246</v>
      </c>
      <c r="S12" s="27">
        <v>5319.5221667914293</v>
      </c>
      <c r="T12" s="27">
        <v>573087</v>
      </c>
      <c r="U12" s="27">
        <v>6009.8484174305122</v>
      </c>
    </row>
    <row r="13" spans="1:21">
      <c r="A13" s="27">
        <v>13</v>
      </c>
      <c r="B13" s="27">
        <v>5893.4650136583314</v>
      </c>
      <c r="C13" s="27">
        <v>6057.6221828956695</v>
      </c>
      <c r="D13" s="27">
        <v>5871.4673298666066</v>
      </c>
      <c r="E13" s="27">
        <v>5722.5278468250535</v>
      </c>
      <c r="F13" s="27">
        <v>5892.5428973277076</v>
      </c>
      <c r="G13" s="27">
        <v>6374.2256354971851</v>
      </c>
      <c r="H13" s="27">
        <v>6286.5579689818896</v>
      </c>
      <c r="I13" s="27">
        <v>6256.2073543307997</v>
      </c>
      <c r="J13" s="27">
        <v>6273.5301508678767</v>
      </c>
      <c r="K13" s="27">
        <v>6679.0182841068918</v>
      </c>
      <c r="L13" s="27">
        <v>1422941</v>
      </c>
      <c r="M13" s="27">
        <v>392158</v>
      </c>
      <c r="N13" s="27">
        <v>344994</v>
      </c>
      <c r="O13" s="27">
        <v>330289</v>
      </c>
      <c r="P13" s="27">
        <v>355500</v>
      </c>
      <c r="Q13" s="27">
        <v>2.8014948460167526</v>
      </c>
      <c r="R13" s="27">
        <v>-5.876017977954695</v>
      </c>
      <c r="S13" s="27">
        <v>5892.5428973277076</v>
      </c>
      <c r="T13" s="27">
        <v>355500</v>
      </c>
      <c r="U13" s="27">
        <v>6679.0182841068918</v>
      </c>
    </row>
    <row r="14" spans="1:21">
      <c r="A14" s="27">
        <v>15</v>
      </c>
      <c r="B14" s="27">
        <v>6017.948993866351</v>
      </c>
      <c r="C14" s="27">
        <v>6017.948993866351</v>
      </c>
      <c r="D14" s="27">
        <v>0</v>
      </c>
      <c r="E14" s="27">
        <v>0</v>
      </c>
      <c r="F14" s="27">
        <v>0</v>
      </c>
      <c r="G14" s="27">
        <v>6531.4591628107173</v>
      </c>
      <c r="H14" s="27">
        <v>6531.4591628107173</v>
      </c>
      <c r="I14" s="27">
        <v>0</v>
      </c>
      <c r="J14" s="27">
        <v>0</v>
      </c>
      <c r="K14" s="27">
        <v>0</v>
      </c>
      <c r="L14" s="27">
        <v>185860</v>
      </c>
      <c r="M14" s="27">
        <v>185860</v>
      </c>
      <c r="N14" s="27">
        <v>0</v>
      </c>
      <c r="O14" s="27">
        <v>0</v>
      </c>
      <c r="P14" s="27">
        <v>0</v>
      </c>
      <c r="Q14" s="27">
        <v>0</v>
      </c>
      <c r="R14" s="27">
        <v>0</v>
      </c>
      <c r="S14" s="27">
        <v>6017.948993866351</v>
      </c>
      <c r="T14" s="27">
        <v>185860</v>
      </c>
      <c r="U14" s="27">
        <v>6531.4591628107173</v>
      </c>
    </row>
    <row r="15" spans="1:21">
      <c r="A15" s="27">
        <v>16</v>
      </c>
      <c r="B15" s="27">
        <v>4804.1522887467909</v>
      </c>
      <c r="C15" s="27">
        <v>4995.0074007941166</v>
      </c>
      <c r="D15" s="27">
        <v>4539.9854916577033</v>
      </c>
      <c r="E15" s="27">
        <v>4674.0798720413823</v>
      </c>
      <c r="F15" s="27">
        <v>4836.402266288952</v>
      </c>
      <c r="G15" s="27">
        <v>5233.4415425123061</v>
      </c>
      <c r="H15" s="27">
        <v>5311.7613889998356</v>
      </c>
      <c r="I15" s="27">
        <v>4918.703254371263</v>
      </c>
      <c r="J15" s="27">
        <v>5121.7818918137109</v>
      </c>
      <c r="K15" s="27">
        <v>5438.945253310495</v>
      </c>
      <c r="L15" s="27">
        <v>244588</v>
      </c>
      <c r="M15" s="27">
        <v>85126</v>
      </c>
      <c r="N15" s="27">
        <v>39977</v>
      </c>
      <c r="O15" s="27">
        <v>58769</v>
      </c>
      <c r="P15" s="27">
        <v>60716</v>
      </c>
      <c r="Q15" s="27">
        <v>3.2794032789763139</v>
      </c>
      <c r="R15" s="27">
        <v>-2.3383920666097349</v>
      </c>
      <c r="S15" s="27">
        <v>4836.402266288952</v>
      </c>
      <c r="T15" s="27">
        <v>60716</v>
      </c>
      <c r="U15" s="27">
        <v>5438.945253310495</v>
      </c>
    </row>
    <row r="16" spans="1:21">
      <c r="A16" s="27">
        <v>17</v>
      </c>
      <c r="B16" s="27">
        <v>6463.1724570697143</v>
      </c>
      <c r="C16" s="27">
        <v>7409.879010100808</v>
      </c>
      <c r="D16" s="27">
        <v>6623.4347922329398</v>
      </c>
      <c r="E16" s="27">
        <v>5912.4522153286962</v>
      </c>
      <c r="F16" s="27">
        <v>5863.6492373258525</v>
      </c>
      <c r="G16" s="27">
        <v>7020.1617838894581</v>
      </c>
      <c r="H16" s="27">
        <v>7601.3427780719549</v>
      </c>
      <c r="I16" s="27">
        <v>6913.8500072788765</v>
      </c>
      <c r="J16" s="27">
        <v>6781.1802408628364</v>
      </c>
      <c r="K16" s="27">
        <v>6799.4389523514101</v>
      </c>
      <c r="L16" s="27">
        <v>2001559</v>
      </c>
      <c r="M16" s="27">
        <v>500455</v>
      </c>
      <c r="N16" s="27">
        <v>501451</v>
      </c>
      <c r="O16" s="27">
        <v>925506</v>
      </c>
      <c r="P16" s="27">
        <v>74147</v>
      </c>
      <c r="Q16" s="27">
        <v>26.369752183200536</v>
      </c>
      <c r="R16" s="27">
        <v>11.793676380361163</v>
      </c>
      <c r="S16" s="27">
        <v>5863.6492373258525</v>
      </c>
      <c r="T16" s="27">
        <v>74147</v>
      </c>
      <c r="U16" s="27">
        <v>6799.4389523514101</v>
      </c>
    </row>
    <row r="17" spans="1:21">
      <c r="A17" s="27">
        <v>18</v>
      </c>
      <c r="B17" s="27">
        <v>6400.1087910017486</v>
      </c>
      <c r="C17" s="27">
        <v>6153.6040948215159</v>
      </c>
      <c r="D17" s="27">
        <v>6154.9048679951247</v>
      </c>
      <c r="E17" s="27">
        <v>6305.9958941746672</v>
      </c>
      <c r="F17" s="27">
        <v>7070.7240029019595</v>
      </c>
      <c r="G17" s="27">
        <v>6804.7545922160743</v>
      </c>
      <c r="H17" s="27">
        <v>6361.4677939229568</v>
      </c>
      <c r="I17" s="27">
        <v>6431.1758176073781</v>
      </c>
      <c r="J17" s="27">
        <v>6743.9300157441421</v>
      </c>
      <c r="K17" s="27">
        <v>7805.8976473397952</v>
      </c>
      <c r="L17" s="27">
        <v>987214</v>
      </c>
      <c r="M17" s="27">
        <v>248509</v>
      </c>
      <c r="N17" s="27">
        <v>257642</v>
      </c>
      <c r="O17" s="27">
        <v>259144</v>
      </c>
      <c r="P17" s="27">
        <v>221919</v>
      </c>
      <c r="Q17" s="27">
        <v>-12.970664782051175</v>
      </c>
      <c r="R17" s="27">
        <v>-18.504340162711355</v>
      </c>
      <c r="S17" s="27">
        <v>7070.7240029019595</v>
      </c>
      <c r="T17" s="27">
        <v>221919</v>
      </c>
      <c r="U17" s="27">
        <v>7805.8976473397952</v>
      </c>
    </row>
    <row r="18" spans="1:21">
      <c r="A18" s="27">
        <v>19</v>
      </c>
      <c r="B18" s="27">
        <v>5802.8537977757223</v>
      </c>
      <c r="C18" s="27">
        <v>5652.3040383859297</v>
      </c>
      <c r="D18" s="27">
        <v>5846.6552509571429</v>
      </c>
      <c r="E18" s="27">
        <v>5886.1139842103194</v>
      </c>
      <c r="F18" s="27">
        <v>5809.3900565970253</v>
      </c>
      <c r="G18" s="27">
        <v>6125.607807339431</v>
      </c>
      <c r="H18" s="27">
        <v>5840.454468863587</v>
      </c>
      <c r="I18" s="27">
        <v>6118.1687478797476</v>
      </c>
      <c r="J18" s="27">
        <v>6280.4566700271016</v>
      </c>
      <c r="K18" s="27">
        <v>6260.3147552020873</v>
      </c>
      <c r="L18" s="27">
        <v>496251</v>
      </c>
      <c r="M18" s="27">
        <v>124629</v>
      </c>
      <c r="N18" s="27">
        <v>123806</v>
      </c>
      <c r="O18" s="27">
        <v>152758</v>
      </c>
      <c r="P18" s="27">
        <v>95058</v>
      </c>
      <c r="Q18" s="27">
        <v>-2.7040019120890637</v>
      </c>
      <c r="R18" s="27">
        <v>-6.7066961128370135</v>
      </c>
      <c r="S18" s="27">
        <v>5809.3900565970253</v>
      </c>
      <c r="T18" s="27">
        <v>95058</v>
      </c>
      <c r="U18" s="27">
        <v>6260.3147552020873</v>
      </c>
    </row>
    <row r="19" spans="1:21">
      <c r="A19" s="27">
        <v>20</v>
      </c>
      <c r="B19" s="27">
        <v>5803.9081591130371</v>
      </c>
      <c r="C19" s="27">
        <v>5770.6698853349426</v>
      </c>
      <c r="D19" s="27">
        <v>5859.4521434165272</v>
      </c>
      <c r="E19" s="27">
        <v>5746.3480186808902</v>
      </c>
      <c r="F19" s="27">
        <v>5841.9390869194303</v>
      </c>
      <c r="G19" s="27">
        <v>6248.0351615013096</v>
      </c>
      <c r="H19" s="27">
        <v>5970.9724854862425</v>
      </c>
      <c r="I19" s="27">
        <v>6213.4648779325134</v>
      </c>
      <c r="J19" s="27">
        <v>6333.7259748985907</v>
      </c>
      <c r="K19" s="27">
        <v>6479.5739778194065</v>
      </c>
      <c r="L19" s="27">
        <v>469377</v>
      </c>
      <c r="M19" s="27">
        <v>117647</v>
      </c>
      <c r="N19" s="27">
        <v>117476</v>
      </c>
      <c r="O19" s="27">
        <v>120551</v>
      </c>
      <c r="P19" s="27">
        <v>113703</v>
      </c>
      <c r="Q19" s="27">
        <v>-1.2199579715588817</v>
      </c>
      <c r="R19" s="27">
        <v>-7.8493045078918211</v>
      </c>
      <c r="S19" s="27">
        <v>5841.9390869194303</v>
      </c>
      <c r="T19" s="27">
        <v>113703</v>
      </c>
      <c r="U19" s="27">
        <v>6479.5739778194065</v>
      </c>
    </row>
    <row r="20" spans="1:21">
      <c r="A20" s="27">
        <v>21</v>
      </c>
      <c r="B20" s="27">
        <v>5279.225389695066</v>
      </c>
      <c r="C20" s="27">
        <v>5262.8778549687495</v>
      </c>
      <c r="D20" s="27">
        <v>5584.7599151465911</v>
      </c>
      <c r="E20" s="27">
        <v>5076.8050416135184</v>
      </c>
      <c r="F20" s="27">
        <v>5201.4198858620648</v>
      </c>
      <c r="G20" s="27">
        <v>5938.0757254430619</v>
      </c>
      <c r="H20" s="27">
        <v>5663.7933037477633</v>
      </c>
      <c r="I20" s="27">
        <v>6214.4869786125564</v>
      </c>
      <c r="J20" s="27">
        <v>5786.3628900872682</v>
      </c>
      <c r="K20" s="27">
        <v>6114.4798517947511</v>
      </c>
      <c r="L20" s="27">
        <v>646467</v>
      </c>
      <c r="M20" s="27">
        <v>172156</v>
      </c>
      <c r="N20" s="27">
        <v>155091</v>
      </c>
      <c r="O20" s="27">
        <v>158362</v>
      </c>
      <c r="P20" s="27">
        <v>160858</v>
      </c>
      <c r="Q20" s="27">
        <v>1.1815613900683748</v>
      </c>
      <c r="R20" s="27">
        <v>-7.3708076397487865</v>
      </c>
      <c r="S20" s="27">
        <v>5201.4198858620648</v>
      </c>
      <c r="T20" s="27">
        <v>160858</v>
      </c>
      <c r="U20" s="27">
        <v>6114.4798517947511</v>
      </c>
    </row>
    <row r="21" spans="1:21">
      <c r="A21" s="27">
        <v>22</v>
      </c>
      <c r="B21" s="27">
        <v>4962.5030802325655</v>
      </c>
      <c r="C21" s="27">
        <v>5126.2277987082889</v>
      </c>
      <c r="D21" s="27">
        <v>5289.6984688379225</v>
      </c>
      <c r="E21" s="27">
        <v>4841.1205419081043</v>
      </c>
      <c r="F21" s="27">
        <v>4624.4751486379055</v>
      </c>
      <c r="G21" s="27">
        <v>5695.3520123076105</v>
      </c>
      <c r="H21" s="27">
        <v>5701.4304695909577</v>
      </c>
      <c r="I21" s="27">
        <v>6012.7367804369997</v>
      </c>
      <c r="J21" s="27">
        <v>5594.1810168938218</v>
      </c>
      <c r="K21" s="27">
        <v>5552.6306949871796</v>
      </c>
      <c r="L21" s="27">
        <v>750755</v>
      </c>
      <c r="M21" s="27">
        <v>237824</v>
      </c>
      <c r="N21" s="27">
        <v>138261</v>
      </c>
      <c r="O21" s="27">
        <v>196048</v>
      </c>
      <c r="P21" s="27">
        <v>178622</v>
      </c>
      <c r="Q21" s="27">
        <v>10.849937213267754</v>
      </c>
      <c r="R21" s="27">
        <v>2.6798067938880221</v>
      </c>
      <c r="S21" s="27">
        <v>4624.4751486379055</v>
      </c>
      <c r="T21" s="27">
        <v>178622</v>
      </c>
      <c r="U21" s="27">
        <v>5552.6306949871796</v>
      </c>
    </row>
    <row r="22" spans="1:21">
      <c r="A22" s="27">
        <v>23</v>
      </c>
      <c r="B22" s="27">
        <v>7047.2747843846037</v>
      </c>
      <c r="C22" s="27">
        <v>7207.0933915502028</v>
      </c>
      <c r="D22" s="27">
        <v>6725.6801319043698</v>
      </c>
      <c r="E22" s="27">
        <v>7220.1362920217916</v>
      </c>
      <c r="F22" s="27">
        <v>7000.0194155907193</v>
      </c>
      <c r="G22" s="27">
        <v>7510.8131301267085</v>
      </c>
      <c r="H22" s="27">
        <v>7502.4068142368878</v>
      </c>
      <c r="I22" s="27">
        <v>7106.6982687551526</v>
      </c>
      <c r="J22" s="27">
        <v>7741.1210872990259</v>
      </c>
      <c r="K22" s="27">
        <v>7665.0616445005335</v>
      </c>
      <c r="L22" s="27">
        <v>208589</v>
      </c>
      <c r="M22" s="27">
        <v>55883</v>
      </c>
      <c r="N22" s="27">
        <v>48520</v>
      </c>
      <c r="O22" s="27">
        <v>52681</v>
      </c>
      <c r="P22" s="27">
        <v>51505</v>
      </c>
      <c r="Q22" s="27">
        <v>2.9581914515591223</v>
      </c>
      <c r="R22" s="27">
        <v>-2.1220289908607053</v>
      </c>
      <c r="S22" s="27">
        <v>7000.0194155907193</v>
      </c>
      <c r="T22" s="27">
        <v>51505</v>
      </c>
      <c r="U22" s="27">
        <v>7665.0616445005335</v>
      </c>
    </row>
    <row r="23" spans="1:21">
      <c r="A23" s="27">
        <v>24</v>
      </c>
      <c r="B23" s="27">
        <v>7021.4048963951509</v>
      </c>
      <c r="C23" s="27">
        <v>7858.6638286416182</v>
      </c>
      <c r="D23" s="27">
        <v>6727.4366550121485</v>
      </c>
      <c r="E23" s="27">
        <v>6718.1863670480134</v>
      </c>
      <c r="F23" s="27">
        <v>6633.7880697759529</v>
      </c>
      <c r="G23" s="27">
        <v>7495.6058597985784</v>
      </c>
      <c r="H23" s="27">
        <v>8161.7127425081189</v>
      </c>
      <c r="I23" s="27">
        <v>7080.1622038045089</v>
      </c>
      <c r="J23" s="27">
        <v>7164.6234676007007</v>
      </c>
      <c r="K23" s="27">
        <v>7485.4735087219942</v>
      </c>
      <c r="L23" s="27">
        <v>846582</v>
      </c>
      <c r="M23" s="27">
        <v>237724</v>
      </c>
      <c r="N23" s="27">
        <v>236246</v>
      </c>
      <c r="O23" s="27">
        <v>175868</v>
      </c>
      <c r="P23" s="27">
        <v>196744</v>
      </c>
      <c r="Q23" s="27">
        <v>18.464197921038409</v>
      </c>
      <c r="R23" s="27">
        <v>9.0340208003966342</v>
      </c>
      <c r="S23" s="27">
        <v>6633.7880697759529</v>
      </c>
      <c r="T23" s="27">
        <v>196744</v>
      </c>
      <c r="U23" s="27">
        <v>7485.4735087219942</v>
      </c>
    </row>
    <row r="24" spans="1:21">
      <c r="A24" s="27">
        <v>25</v>
      </c>
      <c r="B24" s="27">
        <v>8153.3060338214991</v>
      </c>
      <c r="C24" s="27">
        <v>7573.952874004005</v>
      </c>
      <c r="D24" s="27">
        <v>7947.7201072890684</v>
      </c>
      <c r="E24" s="27">
        <v>8133.298235483926</v>
      </c>
      <c r="F24" s="27">
        <v>8980.5782262235589</v>
      </c>
      <c r="G24" s="27">
        <v>8649.072177777969</v>
      </c>
      <c r="H24" s="27">
        <v>7840.7899782692066</v>
      </c>
      <c r="I24" s="27">
        <v>8265.3907195811098</v>
      </c>
      <c r="J24" s="27">
        <v>8610.3883973302982</v>
      </c>
      <c r="K24" s="27">
        <v>9913.5991864858461</v>
      </c>
      <c r="L24" s="27">
        <v>932129</v>
      </c>
      <c r="M24" s="27">
        <v>234690</v>
      </c>
      <c r="N24" s="27">
        <v>233761</v>
      </c>
      <c r="O24" s="27">
        <v>235532</v>
      </c>
      <c r="P24" s="27">
        <v>228146</v>
      </c>
      <c r="Q24" s="27">
        <v>-15.662970877667604</v>
      </c>
      <c r="R24" s="27">
        <v>-20.908745342884949</v>
      </c>
      <c r="S24" s="27">
        <v>8980.5782262235589</v>
      </c>
      <c r="T24" s="27">
        <v>228146</v>
      </c>
      <c r="U24" s="27">
        <v>9913.5991864858461</v>
      </c>
    </row>
    <row r="25" spans="1:21">
      <c r="A25" s="27">
        <v>26</v>
      </c>
      <c r="B25" s="27">
        <v>6914.1653103577628</v>
      </c>
      <c r="C25" s="27">
        <v>7214.5856589791701</v>
      </c>
      <c r="D25" s="27">
        <v>6615.9862037747735</v>
      </c>
      <c r="E25" s="27">
        <v>6472.1200216054394</v>
      </c>
      <c r="F25" s="27">
        <v>7343.9073893106815</v>
      </c>
      <c r="G25" s="27">
        <v>7347.9709820483185</v>
      </c>
      <c r="H25" s="27">
        <v>7361.3210460062228</v>
      </c>
      <c r="I25" s="27">
        <v>6858.1212729527069</v>
      </c>
      <c r="J25" s="27">
        <v>6899.6097941427943</v>
      </c>
      <c r="K25" s="27">
        <v>8266.0447679761783</v>
      </c>
      <c r="L25" s="27">
        <v>1652770</v>
      </c>
      <c r="M25" s="27">
        <v>421030</v>
      </c>
      <c r="N25" s="27">
        <v>406488</v>
      </c>
      <c r="O25" s="27">
        <v>412859</v>
      </c>
      <c r="P25" s="27">
        <v>412393</v>
      </c>
      <c r="Q25" s="27">
        <v>-1.7609390134704554</v>
      </c>
      <c r="R25" s="27">
        <v>-10.94506196572976</v>
      </c>
      <c r="S25" s="27">
        <v>7343.9073893106815</v>
      </c>
      <c r="T25" s="27">
        <v>412393</v>
      </c>
      <c r="U25" s="27">
        <v>8266.0447679761783</v>
      </c>
    </row>
    <row r="26" spans="1:21">
      <c r="A26" s="27">
        <v>27</v>
      </c>
      <c r="B26" s="27">
        <v>6542.5074098218429</v>
      </c>
      <c r="C26" s="27">
        <v>6228.753567325155</v>
      </c>
      <c r="D26" s="27">
        <v>6299.424772731697</v>
      </c>
      <c r="E26" s="27">
        <v>6135.244897574581</v>
      </c>
      <c r="F26" s="27">
        <v>7535.7436558721201</v>
      </c>
      <c r="G26" s="27">
        <v>6888.2395073704938</v>
      </c>
      <c r="H26" s="27">
        <v>6404.5995330047072</v>
      </c>
      <c r="I26" s="27">
        <v>6534.7861633995835</v>
      </c>
      <c r="J26" s="27">
        <v>6462.5869249759717</v>
      </c>
      <c r="K26" s="27">
        <v>8189.2654679934794</v>
      </c>
      <c r="L26" s="27">
        <v>839089</v>
      </c>
      <c r="M26" s="27">
        <v>215848</v>
      </c>
      <c r="N26" s="27">
        <v>205484</v>
      </c>
      <c r="O26" s="27">
        <v>212252</v>
      </c>
      <c r="P26" s="27">
        <v>205505</v>
      </c>
      <c r="Q26" s="27">
        <v>-17.343876705897657</v>
      </c>
      <c r="R26" s="27">
        <v>-21.792747371102724</v>
      </c>
      <c r="S26" s="27">
        <v>7535.7436558721201</v>
      </c>
      <c r="T26" s="27">
        <v>205505</v>
      </c>
      <c r="U26" s="27">
        <v>8189.2654679934794</v>
      </c>
    </row>
    <row r="27" spans="1:21">
      <c r="A27" s="27">
        <v>28</v>
      </c>
      <c r="B27" s="27">
        <v>4294.3973441878015</v>
      </c>
      <c r="C27" s="27">
        <v>4128.248941085868</v>
      </c>
      <c r="D27" s="27">
        <v>4376.5867531575286</v>
      </c>
      <c r="E27" s="27">
        <v>4500.7567533301108</v>
      </c>
      <c r="F27" s="27">
        <v>4166.5821044534277</v>
      </c>
      <c r="G27" s="27">
        <v>5025.4461812664085</v>
      </c>
      <c r="H27" s="27">
        <v>4567.0725837504815</v>
      </c>
      <c r="I27" s="27">
        <v>5033.1370778976971</v>
      </c>
      <c r="J27" s="27">
        <v>5285.8784281718263</v>
      </c>
      <c r="K27" s="27">
        <v>5216.2064845578489</v>
      </c>
      <c r="L27" s="27">
        <v>498228</v>
      </c>
      <c r="M27" s="27">
        <v>124656</v>
      </c>
      <c r="N27" s="27">
        <v>125177</v>
      </c>
      <c r="O27" s="27">
        <v>126197</v>
      </c>
      <c r="P27" s="27">
        <v>122198</v>
      </c>
      <c r="Q27" s="27">
        <v>-0.92001459245427097</v>
      </c>
      <c r="R27" s="27">
        <v>-12.444559139464188</v>
      </c>
      <c r="S27" s="27">
        <v>4166.5821044534277</v>
      </c>
      <c r="T27" s="27">
        <v>122198</v>
      </c>
      <c r="U27" s="27">
        <v>5216.2064845578489</v>
      </c>
    </row>
    <row r="28" spans="1:21">
      <c r="A28" s="27">
        <v>29</v>
      </c>
      <c r="B28" s="27">
        <v>5530.1699876167959</v>
      </c>
      <c r="C28" s="27">
        <v>5884.1802609936258</v>
      </c>
      <c r="D28" s="27">
        <v>5445.7148115849304</v>
      </c>
      <c r="E28" s="27">
        <v>5055.809619833818</v>
      </c>
      <c r="F28" s="27">
        <v>5722.3031619471449</v>
      </c>
      <c r="G28" s="27">
        <v>5972.4953811311761</v>
      </c>
      <c r="H28" s="27">
        <v>6081.4219833246798</v>
      </c>
      <c r="I28" s="27">
        <v>5808.7539933302078</v>
      </c>
      <c r="J28" s="27">
        <v>5532.3496844701713</v>
      </c>
      <c r="K28" s="27">
        <v>6458.9458998878617</v>
      </c>
      <c r="L28" s="27">
        <v>906066</v>
      </c>
      <c r="M28" s="27">
        <v>229201</v>
      </c>
      <c r="N28" s="27">
        <v>228193</v>
      </c>
      <c r="O28" s="27">
        <v>222166</v>
      </c>
      <c r="P28" s="27">
        <v>226506</v>
      </c>
      <c r="Q28" s="27">
        <v>2.8288801635493654</v>
      </c>
      <c r="R28" s="27">
        <v>-5.8449772209693904</v>
      </c>
      <c r="S28" s="27">
        <v>5722.3031619471449</v>
      </c>
      <c r="T28" s="27">
        <v>226506</v>
      </c>
      <c r="U28" s="27">
        <v>6458.9458998878617</v>
      </c>
    </row>
    <row r="29" spans="1:21">
      <c r="A29" s="27">
        <v>30</v>
      </c>
      <c r="B29" s="27">
        <v>5654.6244893016255</v>
      </c>
      <c r="C29" s="27">
        <v>5814.8035872173805</v>
      </c>
      <c r="D29" s="27">
        <v>5447.70683270256</v>
      </c>
      <c r="E29" s="27">
        <v>5249.4554379506062</v>
      </c>
      <c r="F29" s="27">
        <v>6133.5788792982257</v>
      </c>
      <c r="G29" s="27">
        <v>6153.2955581192282</v>
      </c>
      <c r="H29" s="27">
        <v>6165.9719590754075</v>
      </c>
      <c r="I29" s="27">
        <v>5855.2272819761529</v>
      </c>
      <c r="J29" s="27">
        <v>5726.2156772511125</v>
      </c>
      <c r="K29" s="27">
        <v>6942.4466499845366</v>
      </c>
      <c r="L29" s="27">
        <v>156893</v>
      </c>
      <c r="M29" s="27">
        <v>39585</v>
      </c>
      <c r="N29" s="27">
        <v>49146</v>
      </c>
      <c r="O29" s="27">
        <v>32595</v>
      </c>
      <c r="P29" s="27">
        <v>35567</v>
      </c>
      <c r="Q29" s="27">
        <v>-5.1972151716636592</v>
      </c>
      <c r="R29" s="27">
        <v>-11.184453119432449</v>
      </c>
      <c r="S29" s="27">
        <v>6133.5788792982257</v>
      </c>
      <c r="T29" s="27">
        <v>35567</v>
      </c>
      <c r="U29" s="27">
        <v>6942.4466499845366</v>
      </c>
    </row>
    <row r="30" spans="1:21">
      <c r="A30" s="27">
        <v>31</v>
      </c>
      <c r="B30" s="27">
        <v>5765.4079018170542</v>
      </c>
      <c r="C30" s="27">
        <v>5737.5881601599376</v>
      </c>
      <c r="D30" s="27">
        <v>5913.6751042244705</v>
      </c>
      <c r="E30" s="27">
        <v>5610.3469419505991</v>
      </c>
      <c r="F30" s="27">
        <v>6059.0200061981341</v>
      </c>
      <c r="G30" s="27">
        <v>6176.4313891789225</v>
      </c>
      <c r="H30" s="27">
        <v>6008.1218415060812</v>
      </c>
      <c r="I30" s="27">
        <v>6274.3842574806849</v>
      </c>
      <c r="J30" s="27">
        <v>6116.8766987892268</v>
      </c>
      <c r="K30" s="27">
        <v>6580.9028614717126</v>
      </c>
      <c r="L30" s="27">
        <v>280619</v>
      </c>
      <c r="M30" s="27">
        <v>72028</v>
      </c>
      <c r="N30" s="27">
        <v>70281</v>
      </c>
      <c r="O30" s="27">
        <v>109269</v>
      </c>
      <c r="P30" s="27">
        <v>29041</v>
      </c>
      <c r="Q30" s="27">
        <v>-5.3050137763101057</v>
      </c>
      <c r="R30" s="27">
        <v>-8.7036844643158613</v>
      </c>
      <c r="S30" s="27">
        <v>6059.0200061981341</v>
      </c>
      <c r="T30" s="27">
        <v>29041</v>
      </c>
      <c r="U30" s="27">
        <v>6580.9028614717126</v>
      </c>
    </row>
    <row r="31" spans="1:21">
      <c r="A31" s="27">
        <v>32</v>
      </c>
      <c r="B31" s="27">
        <v>5408.6483830349189</v>
      </c>
      <c r="C31" s="27">
        <v>5611.4981723621913</v>
      </c>
      <c r="D31" s="27">
        <v>5259.0452917557586</v>
      </c>
      <c r="E31" s="27">
        <v>6357.170340240752</v>
      </c>
      <c r="F31" s="27">
        <v>6357.170340240752</v>
      </c>
      <c r="G31" s="27">
        <v>5751.2637818248822</v>
      </c>
      <c r="H31" s="27">
        <v>5975.8849937443274</v>
      </c>
      <c r="I31" s="27">
        <v>5587.3230894546487</v>
      </c>
      <c r="J31" s="27">
        <v>6780.2451492332211</v>
      </c>
      <c r="K31" s="27">
        <v>6780.2451492332211</v>
      </c>
      <c r="L31" s="27">
        <v>325610</v>
      </c>
      <c r="M31" s="27">
        <v>81526</v>
      </c>
      <c r="N31" s="27">
        <v>225891</v>
      </c>
      <c r="O31" s="27">
        <v>18193</v>
      </c>
      <c r="P31" s="27">
        <v>18193</v>
      </c>
      <c r="Q31" s="27">
        <v>-11.729623841577311</v>
      </c>
      <c r="R31" s="27">
        <v>-11.863290158171624</v>
      </c>
      <c r="S31" s="27">
        <v>6357.170340240752</v>
      </c>
      <c r="T31" s="27">
        <v>18193</v>
      </c>
      <c r="U31" s="27">
        <v>6780.2451492332211</v>
      </c>
    </row>
    <row r="32" spans="1:21">
      <c r="A32" s="27">
        <v>33</v>
      </c>
      <c r="B32" s="27">
        <v>6580.87757339989</v>
      </c>
      <c r="C32" s="27">
        <v>6692.7600967801973</v>
      </c>
      <c r="D32" s="27">
        <v>7088.3763175126205</v>
      </c>
      <c r="E32" s="27">
        <v>6198.4626966203095</v>
      </c>
      <c r="F32" s="27">
        <v>6366.1118002480889</v>
      </c>
      <c r="G32" s="27">
        <v>6850.3024318597945</v>
      </c>
      <c r="H32" s="27">
        <v>6863.7074260189838</v>
      </c>
      <c r="I32" s="27">
        <v>7352.9138415394036</v>
      </c>
      <c r="J32" s="27">
        <v>6557.1536114743058</v>
      </c>
      <c r="K32" s="27">
        <v>6655.8761154015447</v>
      </c>
      <c r="L32" s="27">
        <v>201533</v>
      </c>
      <c r="M32" s="27">
        <v>53730</v>
      </c>
      <c r="N32" s="27">
        <v>47343</v>
      </c>
      <c r="O32" s="27">
        <v>50478</v>
      </c>
      <c r="P32" s="27">
        <v>49982</v>
      </c>
      <c r="Q32" s="27">
        <v>5.1310486963075137</v>
      </c>
      <c r="R32" s="27">
        <v>3.12252372210658</v>
      </c>
      <c r="S32" s="27">
        <v>6366.1118002480889</v>
      </c>
      <c r="T32" s="27">
        <v>49982</v>
      </c>
      <c r="U32" s="27">
        <v>6655.8761154015447</v>
      </c>
    </row>
    <row r="33" spans="1:21">
      <c r="A33" s="27">
        <v>34</v>
      </c>
      <c r="B33" s="27">
        <v>9934.1763221924848</v>
      </c>
      <c r="C33" s="27">
        <v>9937.9745715026329</v>
      </c>
      <c r="D33" s="27">
        <v>9438.7357675447638</v>
      </c>
      <c r="E33" s="27">
        <v>9167.3553112597474</v>
      </c>
      <c r="F33" s="27">
        <v>11183.365468999225</v>
      </c>
      <c r="G33" s="27">
        <v>10343.094172770858</v>
      </c>
      <c r="H33" s="27">
        <v>10109.297649981982</v>
      </c>
      <c r="I33" s="27">
        <v>9675.3333735402502</v>
      </c>
      <c r="J33" s="27">
        <v>9517.2824247246772</v>
      </c>
      <c r="K33" s="27">
        <v>12064.826499433088</v>
      </c>
      <c r="L33" s="27">
        <v>1250234</v>
      </c>
      <c r="M33" s="27">
        <v>316338</v>
      </c>
      <c r="N33" s="27">
        <v>315037</v>
      </c>
      <c r="O33" s="27">
        <v>306641</v>
      </c>
      <c r="P33" s="27">
        <v>312218</v>
      </c>
      <c r="Q33" s="27">
        <v>-11.136101211651091</v>
      </c>
      <c r="R33" s="27">
        <v>-16.208511987660941</v>
      </c>
      <c r="S33" s="27">
        <v>11183.365468999225</v>
      </c>
      <c r="T33" s="27">
        <v>312218</v>
      </c>
      <c r="U33" s="27">
        <v>12064.826499433088</v>
      </c>
    </row>
    <row r="34" spans="1:21">
      <c r="A34" s="27">
        <v>35</v>
      </c>
      <c r="B34" s="27">
        <v>5046.312817999994</v>
      </c>
      <c r="C34" s="27">
        <v>4872.8888230111088</v>
      </c>
      <c r="D34" s="27">
        <v>5135.4369151485016</v>
      </c>
      <c r="E34" s="27">
        <v>4972.5847409447524</v>
      </c>
      <c r="F34" s="27">
        <v>5334.4589929321965</v>
      </c>
      <c r="G34" s="27">
        <v>5747.9791302632757</v>
      </c>
      <c r="H34" s="27">
        <v>5382.5275657336724</v>
      </c>
      <c r="I34" s="27">
        <v>5796.0987297138463</v>
      </c>
      <c r="J34" s="27">
        <v>5647.5939004207039</v>
      </c>
      <c r="K34" s="27">
        <v>6378.1337484464639</v>
      </c>
      <c r="L34" s="27">
        <v>324489</v>
      </c>
      <c r="M34" s="27">
        <v>121437</v>
      </c>
      <c r="N34" s="27">
        <v>44242</v>
      </c>
      <c r="O34" s="27">
        <v>79153</v>
      </c>
      <c r="P34" s="27">
        <v>79657</v>
      </c>
      <c r="Q34" s="27">
        <v>-8.6526144550485338</v>
      </c>
      <c r="R34" s="27">
        <v>-15.609678661180372</v>
      </c>
      <c r="S34" s="27">
        <v>5334.4589929321965</v>
      </c>
      <c r="T34" s="27">
        <v>79657</v>
      </c>
      <c r="U34" s="27">
        <v>6378.1337484464639</v>
      </c>
    </row>
    <row r="35" spans="1:21">
      <c r="A35" s="27">
        <v>36</v>
      </c>
      <c r="B35" s="27">
        <v>9484.04186121983</v>
      </c>
      <c r="C35" s="27">
        <v>10708.03231096534</v>
      </c>
      <c r="D35" s="27">
        <v>9714.0054276074516</v>
      </c>
      <c r="E35" s="27">
        <v>8648.4658158979073</v>
      </c>
      <c r="F35" s="27">
        <v>9470.6504347047703</v>
      </c>
      <c r="G35" s="27">
        <v>10134.546976720763</v>
      </c>
      <c r="H35" s="27">
        <v>10919.095160003546</v>
      </c>
      <c r="I35" s="27">
        <v>10154.321492648469</v>
      </c>
      <c r="J35" s="27">
        <v>9597.1852622314673</v>
      </c>
      <c r="K35" s="27">
        <v>10644.616262546017</v>
      </c>
      <c r="L35" s="27">
        <v>2859544</v>
      </c>
      <c r="M35" s="27">
        <v>721984</v>
      </c>
      <c r="N35" s="27">
        <v>708968</v>
      </c>
      <c r="O35" s="27">
        <v>1249850</v>
      </c>
      <c r="P35" s="27">
        <v>178742</v>
      </c>
      <c r="Q35" s="27">
        <v>13.065437107954484</v>
      </c>
      <c r="R35" s="27">
        <v>2.5785701493374327</v>
      </c>
      <c r="S35" s="27">
        <v>9470.6504347047703</v>
      </c>
      <c r="T35" s="27">
        <v>178742</v>
      </c>
      <c r="U35" s="27">
        <v>10644.616262546017</v>
      </c>
    </row>
    <row r="36" spans="1:21">
      <c r="A36" s="27">
        <v>37</v>
      </c>
      <c r="B36" s="27">
        <v>5572.2875808704284</v>
      </c>
      <c r="C36" s="27">
        <v>5702.4083499918806</v>
      </c>
      <c r="D36" s="27">
        <v>5618.1376030301071</v>
      </c>
      <c r="E36" s="27">
        <v>5512.6615186119507</v>
      </c>
      <c r="F36" s="27">
        <v>5442.7454177228092</v>
      </c>
      <c r="G36" s="27">
        <v>6057.8327597167372</v>
      </c>
      <c r="H36" s="27">
        <v>6056.1687020891777</v>
      </c>
      <c r="I36" s="27">
        <v>6048.4967826629654</v>
      </c>
      <c r="J36" s="27">
        <v>5991.5493590607684</v>
      </c>
      <c r="K36" s="27">
        <v>6133.7776560649099</v>
      </c>
      <c r="L36" s="27">
        <v>1261586</v>
      </c>
      <c r="M36" s="27">
        <v>357174</v>
      </c>
      <c r="N36" s="27">
        <v>278802</v>
      </c>
      <c r="O36" s="27">
        <v>311574</v>
      </c>
      <c r="P36" s="27">
        <v>314036</v>
      </c>
      <c r="Q36" s="27">
        <v>4.7708079717186527</v>
      </c>
      <c r="R36" s="27">
        <v>-1.2652717187913491</v>
      </c>
      <c r="S36" s="27">
        <v>5442.7454177228092</v>
      </c>
      <c r="T36" s="27">
        <v>314036</v>
      </c>
      <c r="U36" s="27">
        <v>6133.7776560649099</v>
      </c>
    </row>
    <row r="37" spans="1:21">
      <c r="A37" s="27">
        <v>38</v>
      </c>
      <c r="B37" s="27">
        <v>5057.7863601090039</v>
      </c>
      <c r="C37" s="27">
        <v>4755.2552552552552</v>
      </c>
      <c r="D37" s="27">
        <v>5154.4680079753489</v>
      </c>
      <c r="E37" s="27">
        <v>5046.3616495288597</v>
      </c>
      <c r="F37" s="27">
        <v>5281.311691160342</v>
      </c>
      <c r="G37" s="27">
        <v>5617.4676508274533</v>
      </c>
      <c r="H37" s="27">
        <v>5169.7411697411699</v>
      </c>
      <c r="I37" s="27">
        <v>5540.0761283306147</v>
      </c>
      <c r="J37" s="27">
        <v>5497.6890831571782</v>
      </c>
      <c r="K37" s="27">
        <v>6275.5721283907287</v>
      </c>
      <c r="L37" s="27">
        <v>110822</v>
      </c>
      <c r="M37" s="27">
        <v>27972</v>
      </c>
      <c r="N37" s="27">
        <v>27585</v>
      </c>
      <c r="O37" s="27">
        <v>27911</v>
      </c>
      <c r="P37" s="27">
        <v>27354</v>
      </c>
      <c r="Q37" s="27">
        <v>-9.9607155696865988</v>
      </c>
      <c r="R37" s="27">
        <v>-17.62119749443676</v>
      </c>
      <c r="S37" s="27">
        <v>5281.311691160342</v>
      </c>
      <c r="T37" s="27">
        <v>27354</v>
      </c>
      <c r="U37" s="27">
        <v>6275.5721283907287</v>
      </c>
    </row>
    <row r="38" spans="1:21">
      <c r="A38" s="27">
        <v>39</v>
      </c>
      <c r="B38" s="27">
        <v>6176.4715242136635</v>
      </c>
      <c r="C38" s="27">
        <v>6544.3836897752954</v>
      </c>
      <c r="D38" s="27">
        <v>5842.4339988535867</v>
      </c>
      <c r="E38" s="27">
        <v>5751.9125062512694</v>
      </c>
      <c r="F38" s="27">
        <v>6570.8470209054603</v>
      </c>
      <c r="G38" s="27">
        <v>6585.4026685453364</v>
      </c>
      <c r="H38" s="27">
        <v>6703.6308563785842</v>
      </c>
      <c r="I38" s="27">
        <v>6083.5168986214485</v>
      </c>
      <c r="J38" s="27">
        <v>6162.3976047538035</v>
      </c>
      <c r="K38" s="27">
        <v>7400.2895419570204</v>
      </c>
      <c r="L38" s="27">
        <v>1822566</v>
      </c>
      <c r="M38" s="27">
        <v>457578</v>
      </c>
      <c r="N38" s="27">
        <v>455333</v>
      </c>
      <c r="O38" s="27">
        <v>457907</v>
      </c>
      <c r="P38" s="27">
        <v>451748</v>
      </c>
      <c r="Q38" s="27">
        <v>-0.40273850610082157</v>
      </c>
      <c r="R38" s="27">
        <v>-9.4139382199659654</v>
      </c>
      <c r="S38" s="27">
        <v>6570.8470209054603</v>
      </c>
      <c r="T38" s="27">
        <v>451748</v>
      </c>
      <c r="U38" s="27">
        <v>7400.2895419570204</v>
      </c>
    </row>
    <row r="39" spans="1:21">
      <c r="A39" s="27">
        <v>40</v>
      </c>
      <c r="B39" s="27">
        <v>4717.4370686025595</v>
      </c>
      <c r="C39" s="27">
        <v>4536.1548548077044</v>
      </c>
      <c r="D39" s="27">
        <v>4642.5088428499239</v>
      </c>
      <c r="E39" s="27">
        <v>4820.5340948558642</v>
      </c>
      <c r="F39" s="27">
        <v>4873.158609381805</v>
      </c>
      <c r="G39" s="27">
        <v>5246.700327893951</v>
      </c>
      <c r="H39" s="27">
        <v>4824.4452648597726</v>
      </c>
      <c r="I39" s="27">
        <v>5095.4080343607884</v>
      </c>
      <c r="J39" s="27">
        <v>5408.7009094534278</v>
      </c>
      <c r="K39" s="27">
        <v>5663.6692029820924</v>
      </c>
      <c r="L39" s="27">
        <v>627032</v>
      </c>
      <c r="M39" s="27">
        <v>157102</v>
      </c>
      <c r="N39" s="27">
        <v>158320</v>
      </c>
      <c r="O39" s="27">
        <v>155478</v>
      </c>
      <c r="P39" s="27">
        <v>156132</v>
      </c>
      <c r="Q39" s="27">
        <v>-6.9155096640052101</v>
      </c>
      <c r="R39" s="27">
        <v>-14.817672219988468</v>
      </c>
      <c r="S39" s="27">
        <v>4873.158609381805</v>
      </c>
      <c r="T39" s="27">
        <v>156132</v>
      </c>
      <c r="U39" s="27">
        <v>5663.6692029820924</v>
      </c>
    </row>
    <row r="40" spans="1:21">
      <c r="A40" s="27">
        <v>41</v>
      </c>
      <c r="B40" s="27">
        <v>6130.2693022368949</v>
      </c>
      <c r="C40" s="27">
        <v>5970.2643171806167</v>
      </c>
      <c r="D40" s="27">
        <v>6284.1749730325555</v>
      </c>
      <c r="E40" s="27">
        <v>6085.5753862546617</v>
      </c>
      <c r="F40" s="27">
        <v>6134.621288704182</v>
      </c>
      <c r="G40" s="27">
        <v>6625.9734773001728</v>
      </c>
      <c r="H40" s="27">
        <v>6225.516773974924</v>
      </c>
      <c r="I40" s="27">
        <v>6819.4448537863473</v>
      </c>
      <c r="J40" s="27">
        <v>6688.4434381104602</v>
      </c>
      <c r="K40" s="27">
        <v>6762.806544610431</v>
      </c>
      <c r="L40" s="27">
        <v>534938</v>
      </c>
      <c r="M40" s="27">
        <v>141648</v>
      </c>
      <c r="N40" s="27">
        <v>169649</v>
      </c>
      <c r="O40" s="27">
        <v>90096</v>
      </c>
      <c r="P40" s="27">
        <v>133545</v>
      </c>
      <c r="Q40" s="27">
        <v>-2.6791706250261864</v>
      </c>
      <c r="R40" s="27">
        <v>-7.9447751032253935</v>
      </c>
      <c r="S40" s="27">
        <v>6134.621288704182</v>
      </c>
      <c r="T40" s="27">
        <v>133545</v>
      </c>
      <c r="U40" s="27">
        <v>6762.806544610431</v>
      </c>
    </row>
    <row r="41" spans="1:21">
      <c r="A41" s="27">
        <v>42</v>
      </c>
      <c r="B41" s="27">
        <v>6695.1365653002285</v>
      </c>
      <c r="C41" s="27">
        <v>7604.9542072507793</v>
      </c>
      <c r="D41" s="27">
        <v>6709.1165299183494</v>
      </c>
      <c r="E41" s="27">
        <v>6499.3778102987644</v>
      </c>
      <c r="F41" s="27">
        <v>5954.4499219232302</v>
      </c>
      <c r="G41" s="27">
        <v>7103.8237386419996</v>
      </c>
      <c r="H41" s="27">
        <v>7717.8880303525166</v>
      </c>
      <c r="I41" s="27">
        <v>6917.3338170588459</v>
      </c>
      <c r="J41" s="27">
        <v>6900.777116066045</v>
      </c>
      <c r="K41" s="27">
        <v>6876.2074663180447</v>
      </c>
      <c r="L41" s="27">
        <v>1782444</v>
      </c>
      <c r="M41" s="27">
        <v>447014</v>
      </c>
      <c r="N41" s="27">
        <v>452047</v>
      </c>
      <c r="O41" s="27">
        <v>442791</v>
      </c>
      <c r="P41" s="27">
        <v>440592</v>
      </c>
      <c r="Q41" s="27">
        <v>27.718837289246224</v>
      </c>
      <c r="R41" s="27">
        <v>12.240476573129937</v>
      </c>
      <c r="S41" s="27">
        <v>5954.4499219232302</v>
      </c>
      <c r="T41" s="27">
        <v>440592</v>
      </c>
      <c r="U41" s="27">
        <v>6876.2074663180447</v>
      </c>
    </row>
    <row r="42" spans="1:21">
      <c r="A42" s="27">
        <v>44</v>
      </c>
      <c r="B42" s="27">
        <v>7966.862137997181</v>
      </c>
      <c r="C42" s="27">
        <v>7570.6116831965073</v>
      </c>
      <c r="D42" s="27">
        <v>8327.6064250456784</v>
      </c>
      <c r="E42" s="27">
        <v>8264.7888026745841</v>
      </c>
      <c r="F42" s="27">
        <v>7734.5494445206423</v>
      </c>
      <c r="G42" s="27">
        <v>8472.9226075145962</v>
      </c>
      <c r="H42" s="27">
        <v>7799.3641152185264</v>
      </c>
      <c r="I42" s="27">
        <v>8677.4387084458267</v>
      </c>
      <c r="J42" s="27">
        <v>8712.0331329058663</v>
      </c>
      <c r="K42" s="27">
        <v>8783.0201618433694</v>
      </c>
      <c r="L42" s="27">
        <v>155351</v>
      </c>
      <c r="M42" s="27">
        <v>42146</v>
      </c>
      <c r="N42" s="27">
        <v>36669</v>
      </c>
      <c r="O42" s="27">
        <v>40081</v>
      </c>
      <c r="P42" s="27">
        <v>36455</v>
      </c>
      <c r="Q42" s="27">
        <v>-2.1195515330278583</v>
      </c>
      <c r="R42" s="27">
        <v>-11.199519396507846</v>
      </c>
      <c r="S42" s="27">
        <v>7734.5494445206423</v>
      </c>
      <c r="T42" s="27">
        <v>36455</v>
      </c>
      <c r="U42" s="27">
        <v>8783.0201618433694</v>
      </c>
    </row>
    <row r="43" spans="1:21">
      <c r="A43" s="27">
        <v>45</v>
      </c>
      <c r="B43" s="27">
        <v>5542.0993431116713</v>
      </c>
      <c r="C43" s="27">
        <v>5418.3665082457828</v>
      </c>
      <c r="D43" s="27">
        <v>5471.0863158512093</v>
      </c>
      <c r="E43" s="27">
        <v>5460.2955530273357</v>
      </c>
      <c r="F43" s="27">
        <v>5839.824205544287</v>
      </c>
      <c r="G43" s="27">
        <v>6085.5319595668734</v>
      </c>
      <c r="H43" s="27">
        <v>5763.9254857783817</v>
      </c>
      <c r="I43" s="27">
        <v>5980.1255076756152</v>
      </c>
      <c r="J43" s="27">
        <v>6051.4389093011541</v>
      </c>
      <c r="K43" s="27">
        <v>6616.4853402175913</v>
      </c>
      <c r="L43" s="27">
        <v>666780</v>
      </c>
      <c r="M43" s="27">
        <v>206833</v>
      </c>
      <c r="N43" s="27">
        <v>136406</v>
      </c>
      <c r="O43" s="27">
        <v>160851</v>
      </c>
      <c r="P43" s="27">
        <v>162690</v>
      </c>
      <c r="Q43" s="27">
        <v>-7.2169586354735689</v>
      </c>
      <c r="R43" s="27">
        <v>-12.885388701113213</v>
      </c>
      <c r="S43" s="27">
        <v>5839.824205544287</v>
      </c>
      <c r="T43" s="27">
        <v>162690</v>
      </c>
      <c r="U43" s="27">
        <v>6616.4853402175913</v>
      </c>
    </row>
    <row r="44" spans="1:21">
      <c r="A44" s="27">
        <v>46</v>
      </c>
      <c r="B44" s="27">
        <v>5005.396608504072</v>
      </c>
      <c r="C44" s="27">
        <v>4792.0916085167291</v>
      </c>
      <c r="D44" s="27">
        <v>4992.0424403183024</v>
      </c>
      <c r="E44" s="27">
        <v>4857.6327433628321</v>
      </c>
      <c r="F44" s="27">
        <v>5471.0880679772445</v>
      </c>
      <c r="G44" s="27">
        <v>5552.6418816737933</v>
      </c>
      <c r="H44" s="27">
        <v>5173.6446591519052</v>
      </c>
      <c r="I44" s="27">
        <v>5436.6901429921645</v>
      </c>
      <c r="J44" s="27">
        <v>5329.0652654867254</v>
      </c>
      <c r="K44" s="27">
        <v>6438.2516022179016</v>
      </c>
      <c r="L44" s="27">
        <v>130267</v>
      </c>
      <c r="M44" s="27">
        <v>33534</v>
      </c>
      <c r="N44" s="27">
        <v>32799</v>
      </c>
      <c r="O44" s="27">
        <v>36160</v>
      </c>
      <c r="P44" s="27">
        <v>27774</v>
      </c>
      <c r="Q44" s="27">
        <v>-12.410629312197345</v>
      </c>
      <c r="R44" s="27">
        <v>-19.642086411011867</v>
      </c>
      <c r="S44" s="27">
        <v>5471.0880679772445</v>
      </c>
      <c r="T44" s="27">
        <v>27774</v>
      </c>
      <c r="U44" s="27">
        <v>6438.2516022179016</v>
      </c>
    </row>
    <row r="45" spans="1:21">
      <c r="A45" s="27">
        <v>47</v>
      </c>
      <c r="B45" s="27">
        <v>4886.6793353776693</v>
      </c>
      <c r="C45" s="27">
        <v>4803.0618336886992</v>
      </c>
      <c r="D45" s="27">
        <v>4878.4129942510881</v>
      </c>
      <c r="E45" s="27">
        <v>4923.5596842426621</v>
      </c>
      <c r="F45" s="27">
        <v>4945.3690189468734</v>
      </c>
      <c r="G45" s="27">
        <v>5393.6886451166311</v>
      </c>
      <c r="H45" s="27">
        <v>5122.1066098081019</v>
      </c>
      <c r="I45" s="27">
        <v>5337.7316784391051</v>
      </c>
      <c r="J45" s="27">
        <v>5468.2149243316326</v>
      </c>
      <c r="K45" s="27">
        <v>5660.4158099980568</v>
      </c>
      <c r="L45" s="27">
        <v>907222</v>
      </c>
      <c r="M45" s="27">
        <v>234500</v>
      </c>
      <c r="N45" s="27">
        <v>222129</v>
      </c>
      <c r="O45" s="27">
        <v>229290</v>
      </c>
      <c r="P45" s="27">
        <v>221303</v>
      </c>
      <c r="Q45" s="27">
        <v>-2.877584760873495</v>
      </c>
      <c r="R45" s="27">
        <v>-9.5100646005392981</v>
      </c>
      <c r="S45" s="27">
        <v>4945.3690189468734</v>
      </c>
      <c r="T45" s="27">
        <v>221303</v>
      </c>
      <c r="U45" s="27">
        <v>5660.4158099980568</v>
      </c>
    </row>
    <row r="46" spans="1:21">
      <c r="A46" s="27">
        <v>48</v>
      </c>
      <c r="B46" s="27">
        <v>5562.8828690630698</v>
      </c>
      <c r="C46" s="27">
        <v>5628.1520053506138</v>
      </c>
      <c r="D46" s="27">
        <v>5570.3588994662459</v>
      </c>
      <c r="E46" s="27">
        <v>5493.003988048009</v>
      </c>
      <c r="F46" s="27">
        <v>5571.1212328411957</v>
      </c>
      <c r="G46" s="27">
        <v>6112.557701584662</v>
      </c>
      <c r="H46" s="27">
        <v>5870.9763592846602</v>
      </c>
      <c r="I46" s="27">
        <v>6021.7131998912992</v>
      </c>
      <c r="J46" s="27">
        <v>6147.7044851216469</v>
      </c>
      <c r="K46" s="27">
        <v>6465.985077884663</v>
      </c>
      <c r="L46" s="27">
        <v>3963496</v>
      </c>
      <c r="M46" s="27">
        <v>1018201</v>
      </c>
      <c r="N46" s="27">
        <v>964114</v>
      </c>
      <c r="O46" s="27">
        <v>1151942</v>
      </c>
      <c r="P46" s="27">
        <v>829239</v>
      </c>
      <c r="Q46" s="27">
        <v>1.0236857200885781</v>
      </c>
      <c r="R46" s="27">
        <v>-9.2021356596551094</v>
      </c>
      <c r="S46" s="27">
        <v>5571.1212328411957</v>
      </c>
      <c r="T46" s="27">
        <v>829239</v>
      </c>
      <c r="U46" s="27">
        <v>6465.985077884663</v>
      </c>
    </row>
    <row r="47" spans="1:21">
      <c r="A47" s="27">
        <v>49</v>
      </c>
      <c r="B47" s="27">
        <v>3973.536890349179</v>
      </c>
      <c r="C47" s="27">
        <v>3919.0000277231015</v>
      </c>
      <c r="D47" s="27">
        <v>3767.6169745876691</v>
      </c>
      <c r="E47" s="27">
        <v>3866.3525838824917</v>
      </c>
      <c r="F47" s="27">
        <v>4331.3610974346784</v>
      </c>
      <c r="G47" s="27">
        <v>4352.59032929777</v>
      </c>
      <c r="H47" s="27">
        <v>4216.8154473122449</v>
      </c>
      <c r="I47" s="27">
        <v>4031.3937849508034</v>
      </c>
      <c r="J47" s="27">
        <v>4254.3973212112951</v>
      </c>
      <c r="K47" s="27">
        <v>4912.6670175379022</v>
      </c>
      <c r="L47" s="27">
        <v>477835</v>
      </c>
      <c r="M47" s="27">
        <v>144284</v>
      </c>
      <c r="N47" s="27">
        <v>113016</v>
      </c>
      <c r="O47" s="27">
        <v>102733</v>
      </c>
      <c r="P47" s="27">
        <v>117802</v>
      </c>
      <c r="Q47" s="27">
        <v>-9.5203576990107024</v>
      </c>
      <c r="R47" s="27">
        <v>-14.164435890759792</v>
      </c>
      <c r="S47" s="27">
        <v>4331.3610974346784</v>
      </c>
      <c r="T47" s="27">
        <v>117802</v>
      </c>
      <c r="U47" s="27">
        <v>4912.6670175379022</v>
      </c>
    </row>
    <row r="48" spans="1:21">
      <c r="A48" s="27">
        <v>50</v>
      </c>
      <c r="B48" s="27">
        <v>7548.9405663817206</v>
      </c>
      <c r="C48" s="27">
        <v>7840.1593176697779</v>
      </c>
      <c r="D48" s="27">
        <v>7393.0139882888743</v>
      </c>
      <c r="E48" s="27">
        <v>7324.3254111875176</v>
      </c>
      <c r="F48" s="27">
        <v>7638.284801572675</v>
      </c>
      <c r="G48" s="27">
        <v>7827.492606247215</v>
      </c>
      <c r="H48" s="27">
        <v>7954.6990666237525</v>
      </c>
      <c r="I48" s="27">
        <v>7585.4342875731945</v>
      </c>
      <c r="J48" s="27">
        <v>7601.6005147384085</v>
      </c>
      <c r="K48" s="27">
        <v>8171.8474833108085</v>
      </c>
      <c r="L48" s="27">
        <v>98732</v>
      </c>
      <c r="M48" s="27">
        <v>24856</v>
      </c>
      <c r="N48" s="27">
        <v>24592</v>
      </c>
      <c r="O48" s="27">
        <v>24867</v>
      </c>
      <c r="P48" s="27">
        <v>24417</v>
      </c>
      <c r="Q48" s="27">
        <v>2.6429299422762851</v>
      </c>
      <c r="R48" s="27">
        <v>-2.6572744673775861</v>
      </c>
      <c r="S48" s="27">
        <v>7638.284801572675</v>
      </c>
      <c r="T48" s="27">
        <v>24417</v>
      </c>
      <c r="U48" s="27">
        <v>8171.8474833108085</v>
      </c>
    </row>
    <row r="49" spans="1:21">
      <c r="A49" s="27">
        <v>51</v>
      </c>
      <c r="B49" s="27">
        <v>6435.5314899361329</v>
      </c>
      <c r="C49" s="27">
        <v>7185.4021053347615</v>
      </c>
      <c r="D49" s="27">
        <v>6009.0413884213767</v>
      </c>
      <c r="E49" s="27">
        <v>6340.1872690475584</v>
      </c>
      <c r="F49" s="27">
        <v>6161.6959200570609</v>
      </c>
      <c r="G49" s="27">
        <v>6843.7988542646717</v>
      </c>
      <c r="H49" s="27">
        <v>7425.2436100198966</v>
      </c>
      <c r="I49" s="27">
        <v>6289.2773766219661</v>
      </c>
      <c r="J49" s="27">
        <v>6762.196650667287</v>
      </c>
      <c r="K49" s="27">
        <v>6860.6840884734356</v>
      </c>
      <c r="L49" s="27">
        <v>1124518</v>
      </c>
      <c r="M49" s="27">
        <v>294015</v>
      </c>
      <c r="N49" s="27">
        <v>276285</v>
      </c>
      <c r="O49" s="27">
        <v>275219</v>
      </c>
      <c r="P49" s="27">
        <v>278999</v>
      </c>
      <c r="Q49" s="27">
        <v>16.6140328662668</v>
      </c>
      <c r="R49" s="27">
        <v>8.2289100367552486</v>
      </c>
      <c r="S49" s="27">
        <v>6161.6959200570609</v>
      </c>
      <c r="T49" s="27">
        <v>278999</v>
      </c>
      <c r="U49" s="27">
        <v>6860.6840884734356</v>
      </c>
    </row>
    <row r="50" spans="1:21">
      <c r="A50" s="27">
        <v>53</v>
      </c>
      <c r="B50" s="27">
        <v>5804.8687175828973</v>
      </c>
      <c r="C50" s="27">
        <v>5789.5168566975635</v>
      </c>
      <c r="D50" s="27">
        <v>5637.6803222502058</v>
      </c>
      <c r="E50" s="27">
        <v>6025.7364379165238</v>
      </c>
      <c r="F50" s="27">
        <v>5777.7513384889944</v>
      </c>
      <c r="G50" s="27">
        <v>6261.4908230830697</v>
      </c>
      <c r="H50" s="27">
        <v>6035.9476741233775</v>
      </c>
      <c r="I50" s="27">
        <v>5983.3059913583957</v>
      </c>
      <c r="J50" s="27">
        <v>6538.7581667239774</v>
      </c>
      <c r="K50" s="27">
        <v>6516.8680383187348</v>
      </c>
      <c r="L50" s="27">
        <v>1003714</v>
      </c>
      <c r="M50" s="27">
        <v>256011</v>
      </c>
      <c r="N50" s="27">
        <v>259674</v>
      </c>
      <c r="O50" s="27">
        <v>244284</v>
      </c>
      <c r="P50" s="27">
        <v>243745</v>
      </c>
      <c r="Q50" s="27">
        <v>0.20363490083403371</v>
      </c>
      <c r="R50" s="27">
        <v>-7.3796240980725507</v>
      </c>
      <c r="S50" s="27">
        <v>5777.7513384889944</v>
      </c>
      <c r="T50" s="27">
        <v>243745</v>
      </c>
      <c r="U50" s="27">
        <v>6516.8680383187348</v>
      </c>
    </row>
    <row r="51" spans="1:21">
      <c r="A51" s="27">
        <v>54</v>
      </c>
      <c r="B51" s="27">
        <v>6391.4297104288235</v>
      </c>
      <c r="C51" s="27">
        <v>6337.2877506579562</v>
      </c>
      <c r="D51" s="27">
        <v>6437.278057643075</v>
      </c>
      <c r="E51" s="27">
        <v>6461.8661883005861</v>
      </c>
      <c r="F51" s="27">
        <v>6331.748034553043</v>
      </c>
      <c r="G51" s="27">
        <v>7113.3609639084207</v>
      </c>
      <c r="H51" s="27">
        <v>6932.2405247618663</v>
      </c>
      <c r="I51" s="27">
        <v>7091.9013406006552</v>
      </c>
      <c r="J51" s="27">
        <v>7158.8698601339802</v>
      </c>
      <c r="K51" s="27">
        <v>7277.9356914074961</v>
      </c>
      <c r="L51" s="27">
        <v>290982</v>
      </c>
      <c r="M51" s="27">
        <v>74853</v>
      </c>
      <c r="N51" s="27">
        <v>72654</v>
      </c>
      <c r="O51" s="27">
        <v>71354</v>
      </c>
      <c r="P51" s="27">
        <v>72121</v>
      </c>
      <c r="Q51" s="27">
        <v>8.7491101583359446E-2</v>
      </c>
      <c r="R51" s="27">
        <v>-4.7499068596300695</v>
      </c>
      <c r="S51" s="27">
        <v>6331.748034553043</v>
      </c>
      <c r="T51" s="27">
        <v>72121</v>
      </c>
      <c r="U51" s="27">
        <v>7277.9356914074961</v>
      </c>
    </row>
    <row r="52" spans="1:21">
      <c r="A52" s="27">
        <v>55</v>
      </c>
      <c r="B52" s="27">
        <v>7307.5145497141357</v>
      </c>
      <c r="C52" s="27">
        <v>7434.1040856694635</v>
      </c>
      <c r="D52" s="27">
        <v>7086.3478736995803</v>
      </c>
      <c r="E52" s="27">
        <v>7230.2585604472397</v>
      </c>
      <c r="F52" s="27">
        <v>7480.4791563321023</v>
      </c>
      <c r="G52" s="27">
        <v>7697.2131811004774</v>
      </c>
      <c r="H52" s="27">
        <v>7611.0042516426802</v>
      </c>
      <c r="I52" s="27">
        <v>7348.3847417411935</v>
      </c>
      <c r="J52" s="27">
        <v>7608.2886365905233</v>
      </c>
      <c r="K52" s="27">
        <v>8225.4450752356279</v>
      </c>
      <c r="L52" s="27">
        <v>877165</v>
      </c>
      <c r="M52" s="27">
        <v>219915</v>
      </c>
      <c r="N52" s="27">
        <v>219160</v>
      </c>
      <c r="O52" s="27">
        <v>220374</v>
      </c>
      <c r="P52" s="27">
        <v>217716</v>
      </c>
      <c r="Q52" s="27">
        <v>-0.61994786287697967</v>
      </c>
      <c r="R52" s="27">
        <v>-7.4700009297107401</v>
      </c>
      <c r="S52" s="27">
        <v>7480.4791563321023</v>
      </c>
      <c r="T52" s="27">
        <v>217716</v>
      </c>
      <c r="U52" s="27">
        <v>8225.4450752356279</v>
      </c>
    </row>
    <row r="53" spans="1:21">
      <c r="A53" s="27">
        <v>56</v>
      </c>
      <c r="B53" s="27">
        <v>6811.3143889511657</v>
      </c>
      <c r="C53" s="27">
        <v>7156.0232220609578</v>
      </c>
      <c r="D53" s="27">
        <v>6300.887231580301</v>
      </c>
      <c r="E53" s="27">
        <v>6747.3729543496984</v>
      </c>
      <c r="F53" s="27">
        <v>7054.0947685565598</v>
      </c>
      <c r="G53" s="27">
        <v>7438.481547185007</v>
      </c>
      <c r="H53" s="27">
        <v>7697.0887048578506</v>
      </c>
      <c r="I53" s="27">
        <v>6836.0978955038363</v>
      </c>
      <c r="J53" s="27">
        <v>7401.8087855297154</v>
      </c>
      <c r="K53" s="27">
        <v>7842.371952889619</v>
      </c>
      <c r="L53" s="27">
        <v>91883</v>
      </c>
      <c r="M53" s="27">
        <v>23426</v>
      </c>
      <c r="N53" s="27">
        <v>23331</v>
      </c>
      <c r="O53" s="27">
        <v>23220</v>
      </c>
      <c r="P53" s="27">
        <v>21906</v>
      </c>
      <c r="Q53" s="27">
        <v>1.4449544108585186</v>
      </c>
      <c r="R53" s="27">
        <v>-1.8525421760725971</v>
      </c>
      <c r="S53" s="27">
        <v>7054.0947685565598</v>
      </c>
      <c r="T53" s="27">
        <v>21906</v>
      </c>
      <c r="U53" s="27">
        <v>7842.371952889619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67"/>
  <sheetViews>
    <sheetView workbookViewId="0" xr3:uid="{44B22561-5205-5C8A-B808-2C70100D228F}">
      <selection activeCell="B48" sqref="B48"/>
    </sheetView>
  </sheetViews>
  <sheetFormatPr defaultRowHeight="15"/>
  <cols>
    <col min="1" max="1" width="23.42578125" style="1" customWidth="1"/>
    <col min="2" max="2" width="11.7109375" style="1" customWidth="1"/>
    <col min="3" max="3" width="10.28515625" style="1" customWidth="1"/>
    <col min="4" max="4" width="11.7109375" style="1" customWidth="1"/>
    <col min="5" max="5" width="12.28515625" style="2" customWidth="1"/>
    <col min="6" max="6" width="10.28515625" style="2" customWidth="1"/>
    <col min="7" max="7" width="11.7109375" style="2" customWidth="1"/>
    <col min="8" max="8" width="11.140625" style="2" customWidth="1"/>
    <col min="9" max="10" width="11.7109375" style="2" customWidth="1"/>
    <col min="11" max="11" width="9.140625" style="2" customWidth="1"/>
    <col min="12" max="13" width="11.7109375" style="2" customWidth="1"/>
    <col min="14" max="14" width="10.28515625" style="1" customWidth="1"/>
    <col min="15" max="15" width="9.140625" style="1"/>
    <col min="16" max="16" width="10.140625" style="1" customWidth="1"/>
    <col min="17" max="17" width="11.7109375" style="1" customWidth="1"/>
    <col min="18" max="18" width="11.5703125" style="1" customWidth="1"/>
    <col min="19" max="19" width="10.42578125" style="1" customWidth="1"/>
    <col min="20" max="20" width="10.28515625" style="1" customWidth="1"/>
    <col min="21" max="16384" width="9.140625" style="1"/>
  </cols>
  <sheetData>
    <row r="1" spans="1:23" ht="31.5" customHeight="1">
      <c r="A1" s="65" t="s">
        <v>302</v>
      </c>
      <c r="B1" s="65"/>
      <c r="C1" s="65"/>
      <c r="D1" s="65"/>
      <c r="E1" s="65"/>
      <c r="F1" s="65"/>
      <c r="G1" s="65"/>
      <c r="H1" s="65"/>
      <c r="I1" s="65"/>
      <c r="J1" s="65"/>
      <c r="K1" s="65"/>
      <c r="L1" s="65"/>
      <c r="M1" s="65"/>
      <c r="N1" s="65"/>
      <c r="O1" s="65"/>
      <c r="P1" s="65"/>
      <c r="Q1" s="65"/>
      <c r="R1" s="33"/>
      <c r="S1" s="33"/>
      <c r="T1" s="33"/>
      <c r="U1" s="33"/>
      <c r="V1" s="33"/>
      <c r="W1" s="33"/>
    </row>
    <row r="2" spans="1:23" ht="45" customHeight="1" thickBot="1">
      <c r="A2" s="55" t="s">
        <v>1</v>
      </c>
      <c r="B2" s="59" t="s">
        <v>2</v>
      </c>
      <c r="C2" s="59"/>
      <c r="D2" s="59"/>
      <c r="E2" s="59"/>
      <c r="F2" s="59"/>
      <c r="G2" s="59"/>
      <c r="H2" s="74"/>
      <c r="I2" s="59" t="s">
        <v>3</v>
      </c>
      <c r="J2" s="59"/>
      <c r="K2" s="59"/>
      <c r="L2" s="59"/>
      <c r="M2" s="59"/>
      <c r="N2" s="59"/>
      <c r="O2" s="74"/>
      <c r="P2" s="59" t="s">
        <v>4</v>
      </c>
      <c r="Q2" s="59"/>
      <c r="R2" s="33"/>
      <c r="S2" s="33"/>
      <c r="T2" s="33"/>
      <c r="U2" s="33"/>
      <c r="V2" s="33"/>
      <c r="W2" s="33"/>
    </row>
    <row r="3" spans="1:23" ht="90" customHeight="1" thickBot="1">
      <c r="A3" s="75"/>
      <c r="B3" s="24" t="s">
        <v>5</v>
      </c>
      <c r="C3" s="24" t="s">
        <v>6</v>
      </c>
      <c r="D3" s="24" t="s">
        <v>7</v>
      </c>
      <c r="E3" s="24" t="s">
        <v>85</v>
      </c>
      <c r="F3" s="24" t="s">
        <v>9</v>
      </c>
      <c r="G3" s="24" t="s">
        <v>86</v>
      </c>
      <c r="H3" s="76"/>
      <c r="I3" s="24" t="s">
        <v>5</v>
      </c>
      <c r="J3" s="24" t="s">
        <v>6</v>
      </c>
      <c r="K3" s="24" t="s">
        <v>7</v>
      </c>
      <c r="L3" s="24" t="s">
        <v>8</v>
      </c>
      <c r="M3" s="24" t="s">
        <v>9</v>
      </c>
      <c r="N3" s="24" t="s">
        <v>86</v>
      </c>
      <c r="O3" s="76"/>
      <c r="P3" s="28" t="s">
        <v>5</v>
      </c>
      <c r="Q3" s="20" t="s">
        <v>11</v>
      </c>
      <c r="R3" s="20" t="s">
        <v>12</v>
      </c>
      <c r="S3" s="20" t="s">
        <v>13</v>
      </c>
      <c r="T3" s="20" t="s">
        <v>14</v>
      </c>
      <c r="U3" s="33"/>
      <c r="V3" s="33"/>
      <c r="W3" s="33"/>
    </row>
    <row r="4" spans="1:23" ht="17.25">
      <c r="A4" s="3" t="s">
        <v>87</v>
      </c>
      <c r="B4" s="4">
        <f>rawdata07!B2</f>
        <v>8647.6813966788177</v>
      </c>
      <c r="C4" s="4">
        <f>rawdata07!C2</f>
        <v>9759.9268672034668</v>
      </c>
      <c r="D4" s="4">
        <f>rawdata07!D2</f>
        <v>8150.2603042224391</v>
      </c>
      <c r="E4" s="4">
        <f>rawdata07!E2</f>
        <v>7879.4581291971908</v>
      </c>
      <c r="F4" s="4">
        <f>rawdata07!F2</f>
        <v>8798.4925065817442</v>
      </c>
      <c r="G4" s="15">
        <f t="shared" ref="G4:G55" si="0">(F4-C4)/C4*100</f>
        <v>-9.8508357050548732</v>
      </c>
      <c r="H4" s="5"/>
      <c r="I4" s="4">
        <f>rawdata07!G2</f>
        <v>9500.9727735270862</v>
      </c>
      <c r="J4" s="4">
        <f>rawdata07!H2</f>
        <v>10148.809068174531</v>
      </c>
      <c r="K4" s="4">
        <f>rawdata07!I2</f>
        <v>8804.5653522519497</v>
      </c>
      <c r="L4" s="4">
        <f>rawdata07!J2</f>
        <v>8806.6689181137172</v>
      </c>
      <c r="M4" s="4">
        <f>rawdata07!K2</f>
        <v>10241.9242760996</v>
      </c>
      <c r="N4" s="15">
        <f t="shared" ref="N4:N12" si="1">(M4-J4)/J4*100</f>
        <v>0.91749886414818804</v>
      </c>
      <c r="O4" s="6"/>
      <c r="P4" s="29">
        <f>rawdata07!L2</f>
        <v>48096498</v>
      </c>
      <c r="Q4" s="29">
        <f>rawdata07!M2</f>
        <v>12044938</v>
      </c>
      <c r="R4" s="29">
        <f>rawdata07!N2</f>
        <v>12005952</v>
      </c>
      <c r="S4" s="29">
        <f>rawdata07!O2</f>
        <v>12024859</v>
      </c>
      <c r="T4" s="29">
        <f>rawdata07!P2</f>
        <v>12020749</v>
      </c>
      <c r="U4" s="33"/>
      <c r="V4" s="33">
        <f>SUM(V5:V55)</f>
        <v>32</v>
      </c>
      <c r="W4" s="33">
        <f>SUM(W5:W55)</f>
        <v>43</v>
      </c>
    </row>
    <row r="5" spans="1:23">
      <c r="A5" s="77" t="s">
        <v>16</v>
      </c>
      <c r="B5" s="10">
        <f>rawdata07!B3</f>
        <v>7472.9702276283415</v>
      </c>
      <c r="C5" s="10">
        <f>rawdata07!C3</f>
        <v>7951.2148049664402</v>
      </c>
      <c r="D5" s="10">
        <f>rawdata07!D3</f>
        <v>7404.2056570543427</v>
      </c>
      <c r="E5" s="10">
        <f>rawdata07!E3</f>
        <v>7179.7704572130597</v>
      </c>
      <c r="F5" s="10">
        <f>rawdata07!F3</f>
        <v>7392.2666738122671</v>
      </c>
      <c r="G5" s="16">
        <f t="shared" si="0"/>
        <v>-7.029719921603002</v>
      </c>
      <c r="H5" s="78"/>
      <c r="I5" s="10">
        <f>rawdata07!G3</f>
        <v>8394.6410000094183</v>
      </c>
      <c r="J5" s="10">
        <f>rawdata07!H3</f>
        <v>8490.945253361353</v>
      </c>
      <c r="K5" s="10">
        <f>rawdata07!I3</f>
        <v>8168.8999936342225</v>
      </c>
      <c r="L5" s="10">
        <f>rawdata07!J3</f>
        <v>8287.5496101974368</v>
      </c>
      <c r="M5" s="10">
        <f>rawdata07!K3</f>
        <v>8716.451405450307</v>
      </c>
      <c r="N5" s="16">
        <f t="shared" si="1"/>
        <v>2.6558427284604353</v>
      </c>
      <c r="O5" s="8"/>
      <c r="P5" s="10">
        <f>rawdata07!L3</f>
        <v>743273</v>
      </c>
      <c r="Q5" s="10">
        <f>rawdata07!M3</f>
        <v>186532</v>
      </c>
      <c r="R5" s="10">
        <f>rawdata07!N3</f>
        <v>188508</v>
      </c>
      <c r="S5" s="10">
        <f>rawdata07!O3</f>
        <v>218957</v>
      </c>
      <c r="T5" s="10">
        <f>rawdata07!P3</f>
        <v>149276</v>
      </c>
      <c r="U5" s="33"/>
      <c r="V5" s="33">
        <f>IF(G5&lt;0,0,1)</f>
        <v>0</v>
      </c>
      <c r="W5" s="33">
        <f>IF(N5&lt;0,0,1)</f>
        <v>1</v>
      </c>
    </row>
    <row r="6" spans="1:23">
      <c r="A6" s="77" t="s">
        <v>17</v>
      </c>
      <c r="B6" s="10">
        <f>rawdata07!B4</f>
        <v>11014.811228696566</v>
      </c>
      <c r="C6" s="10">
        <f>rawdata07!C4</f>
        <v>9890.8766971800706</v>
      </c>
      <c r="D6" s="10">
        <f>rawdata07!D4</f>
        <v>9610.9712033285887</v>
      </c>
      <c r="E6" s="10">
        <f>rawdata07!E4</f>
        <v>9610.9712033285887</v>
      </c>
      <c r="F6" s="10">
        <f>rawdata07!F4</f>
        <v>14613.224359368278</v>
      </c>
      <c r="G6" s="16">
        <f t="shared" si="0"/>
        <v>47.744480158513838</v>
      </c>
      <c r="H6" s="78"/>
      <c r="I6" s="10">
        <f>rawdata07!G4</f>
        <v>12300.649787816668</v>
      </c>
      <c r="J6" s="10">
        <f>rawdata07!H4</f>
        <v>10902.131842477114</v>
      </c>
      <c r="K6" s="10">
        <f>rawdata07!I4</f>
        <v>10549.162378188985</v>
      </c>
      <c r="L6" s="10">
        <f>rawdata07!J4</f>
        <v>10549.162378188985</v>
      </c>
      <c r="M6" s="10">
        <f>rawdata07!K4</f>
        <v>16780.802556381735</v>
      </c>
      <c r="N6" s="16">
        <f t="shared" si="1"/>
        <v>53.922212635514285</v>
      </c>
      <c r="O6" s="8"/>
      <c r="P6" s="10">
        <f>rawdata07!L4</f>
        <v>132197</v>
      </c>
      <c r="Q6" s="10">
        <f>rawdata07!M4</f>
        <v>81385</v>
      </c>
      <c r="R6" s="10">
        <f>rawdata07!N4</f>
        <v>18266</v>
      </c>
      <c r="S6" s="10">
        <f>rawdata07!O4</f>
        <v>18266</v>
      </c>
      <c r="T6" s="10">
        <f>rawdata07!P4</f>
        <v>32546</v>
      </c>
      <c r="U6" s="33"/>
      <c r="V6" s="33">
        <f t="shared" ref="V6:V55" si="2">IF(G6&lt;0,0,1)</f>
        <v>1</v>
      </c>
      <c r="W6" s="33">
        <f t="shared" ref="W6:W55" si="3">IF(N6&lt;0,0,1)</f>
        <v>1</v>
      </c>
    </row>
    <row r="7" spans="1:23">
      <c r="A7" s="77" t="s">
        <v>18</v>
      </c>
      <c r="B7" s="10">
        <f>rawdata07!B5</f>
        <v>6298.6413501498864</v>
      </c>
      <c r="C7" s="10">
        <f>rawdata07!C5</f>
        <v>6208.1108137373076</v>
      </c>
      <c r="D7" s="10">
        <f>rawdata07!D5</f>
        <v>6172.6026723300274</v>
      </c>
      <c r="E7" s="10">
        <f>rawdata07!E5</f>
        <v>6278.2239113171163</v>
      </c>
      <c r="F7" s="10">
        <f>rawdata07!F5</f>
        <v>6548.7912818586501</v>
      </c>
      <c r="G7" s="16">
        <f t="shared" si="0"/>
        <v>5.4876673168830168</v>
      </c>
      <c r="H7" s="78"/>
      <c r="I7" s="10">
        <f>rawdata07!G5</f>
        <v>7126.0145409347688</v>
      </c>
      <c r="J7" s="10">
        <f>rawdata07!H5</f>
        <v>6606.7174699164407</v>
      </c>
      <c r="K7" s="10">
        <f>rawdata07!I5</f>
        <v>6764.102711279299</v>
      </c>
      <c r="L7" s="10">
        <f>rawdata07!J5</f>
        <v>7194.7352640876461</v>
      </c>
      <c r="M7" s="10">
        <f>rawdata07!K5</f>
        <v>7982.6388439136645</v>
      </c>
      <c r="N7" s="16">
        <f t="shared" si="1"/>
        <v>20.826096775932299</v>
      </c>
      <c r="O7" s="8"/>
      <c r="P7" s="10">
        <f>rawdata07!L5</f>
        <v>967063</v>
      </c>
      <c r="Q7" s="10">
        <f>rawdata07!M5</f>
        <v>244735</v>
      </c>
      <c r="R7" s="10">
        <f>rawdata07!N5</f>
        <v>243907</v>
      </c>
      <c r="S7" s="10">
        <f>rawdata07!O5</f>
        <v>246812</v>
      </c>
      <c r="T7" s="10">
        <f>rawdata07!P5</f>
        <v>231609</v>
      </c>
      <c r="U7" s="33"/>
      <c r="V7" s="33">
        <f t="shared" si="2"/>
        <v>1</v>
      </c>
      <c r="W7" s="33">
        <f t="shared" si="3"/>
        <v>1</v>
      </c>
    </row>
    <row r="8" spans="1:23">
      <c r="A8" s="77" t="s">
        <v>19</v>
      </c>
      <c r="B8" s="10">
        <f>rawdata07!B6</f>
        <v>7170.4908890419238</v>
      </c>
      <c r="C8" s="10">
        <f>rawdata07!C6</f>
        <v>7146.4366638731108</v>
      </c>
      <c r="D8" s="10">
        <f>rawdata07!D6</f>
        <v>7520.2416521653467</v>
      </c>
      <c r="E8" s="10">
        <f>rawdata07!E6</f>
        <v>6795.9039142501661</v>
      </c>
      <c r="F8" s="10">
        <f>rawdata07!F6</f>
        <v>7167.3688663282574</v>
      </c>
      <c r="G8" s="16">
        <f t="shared" si="0"/>
        <v>0.29290405050343066</v>
      </c>
      <c r="H8" s="78"/>
      <c r="I8" s="10">
        <f>rawdata07!G6</f>
        <v>8135.5511147351208</v>
      </c>
      <c r="J8" s="10">
        <f>rawdata07!H6</f>
        <v>7800.4004097215757</v>
      </c>
      <c r="K8" s="10">
        <f>rawdata07!I6</f>
        <v>8352.1275897166488</v>
      </c>
      <c r="L8" s="10">
        <f>rawdata07!J6</f>
        <v>7838.022777299263</v>
      </c>
      <c r="M8" s="10">
        <f>rawdata07!K6</f>
        <v>8540.7445008460236</v>
      </c>
      <c r="N8" s="16">
        <f t="shared" si="1"/>
        <v>9.4911036900331816</v>
      </c>
      <c r="O8" s="8"/>
      <c r="P8" s="10">
        <f>rawdata07!L6</f>
        <v>473386</v>
      </c>
      <c r="Q8" s="10">
        <f>rawdata07!M6</f>
        <v>128868</v>
      </c>
      <c r="R8" s="10">
        <f>rawdata07!N6</f>
        <v>121828</v>
      </c>
      <c r="S8" s="10">
        <f>rawdata07!O6</f>
        <v>104490</v>
      </c>
      <c r="T8" s="10">
        <f>rawdata07!P6</f>
        <v>118200</v>
      </c>
      <c r="U8" s="33"/>
      <c r="V8" s="33">
        <f t="shared" si="2"/>
        <v>1</v>
      </c>
      <c r="W8" s="33">
        <f t="shared" si="3"/>
        <v>1</v>
      </c>
    </row>
    <row r="9" spans="1:23">
      <c r="A9" s="77" t="s">
        <v>20</v>
      </c>
      <c r="B9" s="10">
        <f>rawdata07!B7</f>
        <v>7738.8503197149612</v>
      </c>
      <c r="C9" s="10">
        <f>rawdata07!C7</f>
        <v>7753.8824358435277</v>
      </c>
      <c r="D9" s="10">
        <f>rawdata07!D7</f>
        <v>7482.7844713568693</v>
      </c>
      <c r="E9" s="10">
        <f>rawdata07!E7</f>
        <v>7595.138711877039</v>
      </c>
      <c r="F9" s="10">
        <f>rawdata07!F7</f>
        <v>8125.090824957073</v>
      </c>
      <c r="G9" s="16">
        <f t="shared" si="0"/>
        <v>4.7873873789674288</v>
      </c>
      <c r="H9" s="78"/>
      <c r="I9" s="10">
        <f>rawdata07!G7</f>
        <v>8642.9191766723288</v>
      </c>
      <c r="J9" s="10">
        <f>rawdata07!H7</f>
        <v>8192.8249679490891</v>
      </c>
      <c r="K9" s="10">
        <f>rawdata07!I7</f>
        <v>8235.4350186219672</v>
      </c>
      <c r="L9" s="10">
        <f>rawdata07!J7</f>
        <v>8644.9853207756641</v>
      </c>
      <c r="M9" s="10">
        <f>rawdata07!K7</f>
        <v>9504.8873250604083</v>
      </c>
      <c r="N9" s="16">
        <f t="shared" si="1"/>
        <v>16.014773441934864</v>
      </c>
      <c r="O9" s="8"/>
      <c r="P9" s="10">
        <f>rawdata07!L7</f>
        <v>6184415</v>
      </c>
      <c r="Q9" s="10">
        <f>rawdata07!M7</f>
        <v>1555338</v>
      </c>
      <c r="R9" s="10">
        <f>rawdata07!N7</f>
        <v>1544681</v>
      </c>
      <c r="S9" s="10">
        <f>rawdata07!O7</f>
        <v>1545722</v>
      </c>
      <c r="T9" s="10">
        <f>rawdata07!P7</f>
        <v>1538674</v>
      </c>
      <c r="U9" s="33"/>
      <c r="V9" s="33">
        <f t="shared" si="2"/>
        <v>1</v>
      </c>
      <c r="W9" s="33">
        <f t="shared" si="3"/>
        <v>1</v>
      </c>
    </row>
    <row r="10" spans="1:23">
      <c r="A10" s="77" t="s">
        <v>21</v>
      </c>
      <c r="B10" s="10">
        <f>rawdata07!B8</f>
        <v>7498.9616697312485</v>
      </c>
      <c r="C10" s="10">
        <f>rawdata07!C8</f>
        <v>7675.8700448366662</v>
      </c>
      <c r="D10" s="10">
        <f>rawdata07!D8</f>
        <v>7502.1314250538626</v>
      </c>
      <c r="E10" s="10">
        <f>rawdata07!E8</f>
        <v>7253.2150562901879</v>
      </c>
      <c r="F10" s="10">
        <f>rawdata07!F8</f>
        <v>7477.542750290384</v>
      </c>
      <c r="G10" s="16">
        <f t="shared" si="0"/>
        <v>-2.5837760851578153</v>
      </c>
      <c r="H10" s="78"/>
      <c r="I10" s="10">
        <f>rawdata07!G8</f>
        <v>8096.7311262434969</v>
      </c>
      <c r="J10" s="10">
        <f>rawdata07!H8</f>
        <v>8030.0405665077215</v>
      </c>
      <c r="K10" s="10">
        <f>rawdata07!I8</f>
        <v>7926.454293628809</v>
      </c>
      <c r="L10" s="10">
        <f>rawdata07!J8</f>
        <v>7865.0424045630298</v>
      </c>
      <c r="M10" s="10">
        <f>rawdata07!K8</f>
        <v>8535.5779297556601</v>
      </c>
      <c r="N10" s="16">
        <f t="shared" si="1"/>
        <v>6.295576704263123</v>
      </c>
      <c r="O10" s="8"/>
      <c r="P10" s="10">
        <f>rawdata07!L8</f>
        <v>790211</v>
      </c>
      <c r="Q10" s="10">
        <f>rawdata07!M8</f>
        <v>281020</v>
      </c>
      <c r="R10" s="10">
        <f>rawdata07!N8</f>
        <v>129960</v>
      </c>
      <c r="S10" s="10">
        <f>rawdata07!O8</f>
        <v>187244</v>
      </c>
      <c r="T10" s="10">
        <f>rawdata07!P8</f>
        <v>191987</v>
      </c>
      <c r="U10" s="33"/>
      <c r="V10" s="33">
        <f t="shared" si="2"/>
        <v>0</v>
      </c>
      <c r="W10" s="33">
        <f t="shared" si="3"/>
        <v>1</v>
      </c>
    </row>
    <row r="11" spans="1:23">
      <c r="A11" s="77" t="s">
        <v>22</v>
      </c>
      <c r="B11" s="10">
        <f>rawdata07!B9</f>
        <v>12692.433042623308</v>
      </c>
      <c r="C11" s="10">
        <f>rawdata07!C9</f>
        <v>12810.267582493143</v>
      </c>
      <c r="D11" s="10">
        <f>rawdata07!D9</f>
        <v>12378.500840896771</v>
      </c>
      <c r="E11" s="10">
        <f>rawdata07!E9</f>
        <v>13007.380101115528</v>
      </c>
      <c r="F11" s="10">
        <f>rawdata07!F9</f>
        <v>12589.052089642641</v>
      </c>
      <c r="G11" s="16">
        <f t="shared" si="0"/>
        <v>-1.726860828050317</v>
      </c>
      <c r="H11" s="78"/>
      <c r="I11" s="10">
        <f>rawdata07!G9</f>
        <v>13363.745607486846</v>
      </c>
      <c r="J11" s="10">
        <f>rawdata07!H9</f>
        <v>13044.50540303844</v>
      </c>
      <c r="K11" s="10">
        <f>rawdata07!I9</f>
        <v>12709.181758794668</v>
      </c>
      <c r="L11" s="10">
        <f>rawdata07!J9</f>
        <v>13604.265209892445</v>
      </c>
      <c r="M11" s="10">
        <f>rawdata07!K9</f>
        <v>14164.794064203514</v>
      </c>
      <c r="N11" s="16">
        <f t="shared" si="1"/>
        <v>8.5882034354796346</v>
      </c>
      <c r="O11" s="8"/>
      <c r="P11" s="10">
        <f>rawdata07!L9</f>
        <v>549230</v>
      </c>
      <c r="Q11" s="10">
        <f>rawdata07!M9</f>
        <v>138163</v>
      </c>
      <c r="R11" s="10">
        <f>rawdata07!N9</f>
        <v>143894</v>
      </c>
      <c r="S11" s="10">
        <f>rawdata07!O9</f>
        <v>135093</v>
      </c>
      <c r="T11" s="10">
        <f>rawdata07!P9</f>
        <v>132080</v>
      </c>
      <c r="U11" s="33"/>
      <c r="V11" s="33">
        <f t="shared" si="2"/>
        <v>0</v>
      </c>
      <c r="W11" s="33">
        <f t="shared" si="3"/>
        <v>1</v>
      </c>
    </row>
    <row r="12" spans="1:23">
      <c r="A12" s="77" t="s">
        <v>23</v>
      </c>
      <c r="B12" s="10">
        <f>rawdata07!B10</f>
        <v>10789.031752615329</v>
      </c>
      <c r="C12" s="10">
        <f>rawdata07!C10</f>
        <v>10937.754895438637</v>
      </c>
      <c r="D12" s="10">
        <f>rawdata07!D10</f>
        <v>10980.969887008705</v>
      </c>
      <c r="E12" s="10">
        <f>rawdata07!E10</f>
        <v>10127.094126354034</v>
      </c>
      <c r="F12" s="10">
        <f>rawdata07!F10</f>
        <v>10680.081577158395</v>
      </c>
      <c r="G12" s="16">
        <f t="shared" si="0"/>
        <v>-2.3558154369293751</v>
      </c>
      <c r="H12" s="78"/>
      <c r="I12" s="10">
        <f>rawdata07!G10</f>
        <v>11680.759482003779</v>
      </c>
      <c r="J12" s="10">
        <f>rawdata07!H10</f>
        <v>11727.243802967634</v>
      </c>
      <c r="K12" s="10">
        <f>rawdata07!I10</f>
        <v>11816.2404714278</v>
      </c>
      <c r="L12" s="10">
        <f>rawdata07!J10</f>
        <v>10985.938235887776</v>
      </c>
      <c r="M12" s="10">
        <f>rawdata07!K10</f>
        <v>11848.81033310673</v>
      </c>
      <c r="N12" s="16">
        <f t="shared" si="1"/>
        <v>1.0366163796162691</v>
      </c>
      <c r="O12" s="8"/>
      <c r="P12" s="10">
        <f>rawdata07!L10</f>
        <v>108495</v>
      </c>
      <c r="Q12" s="10">
        <f>rawdata07!M10</f>
        <v>34573</v>
      </c>
      <c r="R12" s="10">
        <f>rawdata07!N10</f>
        <v>36994</v>
      </c>
      <c r="S12" s="10">
        <f>rawdata07!O10</f>
        <v>14863</v>
      </c>
      <c r="T12" s="10">
        <f>rawdata07!P10</f>
        <v>22065</v>
      </c>
      <c r="U12" s="33"/>
      <c r="V12" s="33">
        <f t="shared" si="2"/>
        <v>0</v>
      </c>
      <c r="W12" s="33">
        <f t="shared" si="3"/>
        <v>1</v>
      </c>
    </row>
    <row r="13" spans="1:23" ht="17.25">
      <c r="A13" s="14" t="s">
        <v>97</v>
      </c>
      <c r="B13" s="10">
        <f>rawdata07!B11</f>
        <v>14395.237342605764</v>
      </c>
      <c r="C13" s="9"/>
      <c r="D13" s="9"/>
      <c r="E13" s="9"/>
      <c r="F13" s="9"/>
      <c r="G13" s="9"/>
      <c r="H13" s="9"/>
      <c r="I13" s="10">
        <f>rawdata07!G11</f>
        <v>16738.879230107301</v>
      </c>
      <c r="J13" s="9"/>
      <c r="K13" s="9"/>
      <c r="L13" s="9"/>
      <c r="M13" s="9"/>
      <c r="N13" s="9"/>
      <c r="O13" s="9"/>
      <c r="P13" s="10"/>
      <c r="Q13" s="10"/>
      <c r="R13" s="10"/>
      <c r="S13" s="10"/>
      <c r="T13" s="10"/>
      <c r="U13" s="33"/>
      <c r="V13" s="33"/>
      <c r="W13" s="33"/>
    </row>
    <row r="14" spans="1:23">
      <c r="A14" s="77" t="s">
        <v>26</v>
      </c>
      <c r="B14" s="10">
        <f>rawdata07!B12</f>
        <v>7581.1934148941937</v>
      </c>
      <c r="C14" s="10">
        <f>rawdata07!C12</f>
        <v>7788.852960146869</v>
      </c>
      <c r="D14" s="10">
        <f>rawdata07!D12</f>
        <v>7269.2946046196976</v>
      </c>
      <c r="E14" s="10">
        <f>rawdata07!E12</f>
        <v>7470.0271660134122</v>
      </c>
      <c r="F14" s="10">
        <f>rawdata07!F12</f>
        <v>7791.489842496554</v>
      </c>
      <c r="G14" s="16">
        <f t="shared" si="0"/>
        <v>3.3854565790073878E-2</v>
      </c>
      <c r="H14" s="78"/>
      <c r="I14" s="10">
        <f>rawdata07!G12</f>
        <v>8513.7690424128523</v>
      </c>
      <c r="J14" s="10">
        <f>rawdata07!H12</f>
        <v>8528.6605538325402</v>
      </c>
      <c r="K14" s="10">
        <f>rawdata07!I12</f>
        <v>8240.874405911929</v>
      </c>
      <c r="L14" s="10">
        <f>rawdata07!J12</f>
        <v>8338.0581479662251</v>
      </c>
      <c r="M14" s="10">
        <f>rawdata07!K12</f>
        <v>8943.4268109883324</v>
      </c>
      <c r="N14" s="16">
        <f>(M14-J14)/J14*100</f>
        <v>4.8632051250932697</v>
      </c>
      <c r="O14" s="8"/>
      <c r="P14" s="10">
        <f>rawdata07!L12</f>
        <v>2656176</v>
      </c>
      <c r="Q14" s="10">
        <f>rawdata07!M12</f>
        <v>696131</v>
      </c>
      <c r="R14" s="10">
        <f>rawdata07!N12</f>
        <v>697708</v>
      </c>
      <c r="S14" s="10">
        <f>rawdata07!O12</f>
        <v>598542</v>
      </c>
      <c r="T14" s="10">
        <f>rawdata07!P12</f>
        <v>663795</v>
      </c>
      <c r="U14" s="33"/>
      <c r="V14" s="33">
        <f t="shared" si="2"/>
        <v>1</v>
      </c>
      <c r="W14" s="33">
        <f t="shared" si="3"/>
        <v>1</v>
      </c>
    </row>
    <row r="15" spans="1:23">
      <c r="A15" s="77" t="s">
        <v>27</v>
      </c>
      <c r="B15" s="10">
        <f>rawdata07!B13</f>
        <v>8215.0614495498376</v>
      </c>
      <c r="C15" s="10">
        <f>rawdata07!C13</f>
        <v>8153.2041721934711</v>
      </c>
      <c r="D15" s="10">
        <f>rawdata07!D13</f>
        <v>8125.5997564227746</v>
      </c>
      <c r="E15" s="10">
        <f>rawdata07!E13</f>
        <v>8259.455144443813</v>
      </c>
      <c r="F15" s="10">
        <f>rawdata07!F13</f>
        <v>8321.198352904692</v>
      </c>
      <c r="G15" s="16">
        <f t="shared" si="0"/>
        <v>2.0604682179328417</v>
      </c>
      <c r="H15" s="78"/>
      <c r="I15" s="10">
        <f>rawdata07!G13</f>
        <v>9089.3983022692701</v>
      </c>
      <c r="J15" s="10">
        <f>rawdata07!H13</f>
        <v>8667.8716819126294</v>
      </c>
      <c r="K15" s="10">
        <f>rawdata07!I13</f>
        <v>8773.3498167921298</v>
      </c>
      <c r="L15" s="10">
        <f>rawdata07!J13</f>
        <v>9237.7236969905171</v>
      </c>
      <c r="M15" s="10">
        <f>rawdata07!K13</f>
        <v>9690.9259619336881</v>
      </c>
      <c r="N15" s="16">
        <f>(M15-J15)/J15*100</f>
        <v>11.802831393499751</v>
      </c>
      <c r="O15" s="8"/>
      <c r="P15" s="10">
        <f>rawdata07!L13</f>
        <v>1628409</v>
      </c>
      <c r="Q15" s="10">
        <f>rawdata07!M13</f>
        <v>436509</v>
      </c>
      <c r="R15" s="10">
        <f>rawdata07!N13</f>
        <v>380988</v>
      </c>
      <c r="S15" s="10">
        <f>rawdata07!O13</f>
        <v>404621</v>
      </c>
      <c r="T15" s="10">
        <f>rawdata07!P13</f>
        <v>406291</v>
      </c>
      <c r="U15" s="33"/>
      <c r="V15" s="33">
        <f t="shared" si="2"/>
        <v>1</v>
      </c>
      <c r="W15" s="33">
        <f t="shared" si="3"/>
        <v>1</v>
      </c>
    </row>
    <row r="16" spans="1:23" ht="17.25">
      <c r="A16" s="14" t="s">
        <v>101</v>
      </c>
      <c r="B16" s="10">
        <f>rawdata07!B14</f>
        <v>9902.9204107830556</v>
      </c>
      <c r="C16" s="9"/>
      <c r="D16" s="9"/>
      <c r="E16" s="9"/>
      <c r="F16" s="9"/>
      <c r="G16" s="9"/>
      <c r="H16" s="9"/>
      <c r="I16" s="10">
        <f>rawdata07!G14</f>
        <v>11060.339294409277</v>
      </c>
      <c r="J16" s="9"/>
      <c r="K16" s="9"/>
      <c r="L16" s="9"/>
      <c r="M16" s="9"/>
      <c r="N16" s="9"/>
      <c r="O16" s="9"/>
      <c r="P16" s="10"/>
      <c r="Q16" s="10"/>
      <c r="R16" s="10"/>
      <c r="S16" s="10"/>
      <c r="T16" s="10"/>
      <c r="U16" s="33"/>
      <c r="V16" s="33"/>
      <c r="W16" s="33"/>
    </row>
    <row r="17" spans="1:23">
      <c r="A17" s="77" t="s">
        <v>29</v>
      </c>
      <c r="B17" s="10">
        <f>rawdata07!B15</f>
        <v>5872.447048840063</v>
      </c>
      <c r="C17" s="10">
        <f>rawdata07!C15</f>
        <v>6393.0982949527888</v>
      </c>
      <c r="D17" s="10">
        <f>rawdata07!D15</f>
        <v>5762.3986977903996</v>
      </c>
      <c r="E17" s="10">
        <f>rawdata07!E15</f>
        <v>5352.0115383435113</v>
      </c>
      <c r="F17" s="10">
        <f>rawdata07!F15</f>
        <v>5902.430779631849</v>
      </c>
      <c r="G17" s="16">
        <f t="shared" si="0"/>
        <v>-7.674956534116034</v>
      </c>
      <c r="H17" s="78"/>
      <c r="I17" s="10">
        <f>rawdata07!G15</f>
        <v>6611.3130664464907</v>
      </c>
      <c r="J17" s="10">
        <f>rawdata07!H15</f>
        <v>6907.9138645472458</v>
      </c>
      <c r="K17" s="10">
        <f>rawdata07!I15</f>
        <v>6390.9226293551292</v>
      </c>
      <c r="L17" s="10">
        <f>rawdata07!J15</f>
        <v>6129.6682726240524</v>
      </c>
      <c r="M17" s="10">
        <f>rawdata07!K15</f>
        <v>6953.7506530223409</v>
      </c>
      <c r="N17" s="16">
        <f t="shared" ref="N17:N55" si="4">(M17-J17)/J17*100</f>
        <v>0.66354024346392593</v>
      </c>
      <c r="O17" s="8"/>
      <c r="P17" s="10">
        <f>rawdata07!L15</f>
        <v>261609</v>
      </c>
      <c r="Q17" s="10">
        <f>rawdata07!M15</f>
        <v>73605</v>
      </c>
      <c r="R17" s="10">
        <f>rawdata07!N15</f>
        <v>57748</v>
      </c>
      <c r="S17" s="10">
        <f>rawdata07!O15</f>
        <v>65174</v>
      </c>
      <c r="T17" s="10">
        <f>rawdata07!P15</f>
        <v>65082</v>
      </c>
      <c r="U17" s="33"/>
      <c r="V17" s="33">
        <f t="shared" si="2"/>
        <v>0</v>
      </c>
      <c r="W17" s="33">
        <f t="shared" si="3"/>
        <v>1</v>
      </c>
    </row>
    <row r="18" spans="1:23">
      <c r="A18" s="77" t="s">
        <v>30</v>
      </c>
      <c r="B18" s="10">
        <f>rawdata07!B16</f>
        <v>8470.529069556811</v>
      </c>
      <c r="C18" s="10">
        <f>rawdata07!C16</f>
        <v>9248.9676958440632</v>
      </c>
      <c r="D18" s="10">
        <f>rawdata07!D16</f>
        <v>8888.6968597806008</v>
      </c>
      <c r="E18" s="10">
        <f>rawdata07!E16</f>
        <v>7897.2340348751295</v>
      </c>
      <c r="F18" s="10">
        <f>rawdata07!F16</f>
        <v>7844.5006538976322</v>
      </c>
      <c r="G18" s="16">
        <f t="shared" si="0"/>
        <v>-15.185122146956086</v>
      </c>
      <c r="H18" s="78"/>
      <c r="I18" s="10">
        <f>rawdata07!G16</f>
        <v>9238.8544930012267</v>
      </c>
      <c r="J18" s="10">
        <f>rawdata07!H16</f>
        <v>9476.4630862435879</v>
      </c>
      <c r="K18" s="10">
        <f>rawdata07!I16</f>
        <v>9330.358906879097</v>
      </c>
      <c r="L18" s="10">
        <f>rawdata07!J16</f>
        <v>8697.5082952363409</v>
      </c>
      <c r="M18" s="10">
        <f>rawdata07!K16</f>
        <v>9453.1788232906274</v>
      </c>
      <c r="N18" s="16">
        <f t="shared" si="4"/>
        <v>-0.24570625919242858</v>
      </c>
      <c r="O18" s="8"/>
      <c r="P18" s="10">
        <f>rawdata07!L16</f>
        <v>2097796</v>
      </c>
      <c r="Q18" s="10">
        <f>rawdata07!M16</f>
        <v>527703</v>
      </c>
      <c r="R18" s="10">
        <f>rawdata07!N16</f>
        <v>521333</v>
      </c>
      <c r="S18" s="10">
        <f>rawdata07!O16</f>
        <v>526507</v>
      </c>
      <c r="T18" s="10">
        <f>rawdata07!P16</f>
        <v>522253</v>
      </c>
      <c r="U18" s="33"/>
      <c r="V18" s="33">
        <f t="shared" si="2"/>
        <v>0</v>
      </c>
      <c r="W18" s="33">
        <f t="shared" si="3"/>
        <v>0</v>
      </c>
    </row>
    <row r="19" spans="1:23">
      <c r="A19" s="77" t="s">
        <v>31</v>
      </c>
      <c r="B19" s="10">
        <f>rawdata07!B17</f>
        <v>8113.4325934574927</v>
      </c>
      <c r="C19" s="10">
        <f>rawdata07!C17</f>
        <v>7592.2640635851531</v>
      </c>
      <c r="D19" s="10">
        <f>rawdata07!D17</f>
        <v>7642.8347863260915</v>
      </c>
      <c r="E19" s="10">
        <f>rawdata07!E17</f>
        <v>8314.0713235862931</v>
      </c>
      <c r="F19" s="10">
        <f>rawdata07!F17</f>
        <v>8923.5954174513499</v>
      </c>
      <c r="G19" s="16">
        <f t="shared" si="0"/>
        <v>17.53536682491951</v>
      </c>
      <c r="H19" s="78"/>
      <c r="I19" s="10">
        <f>rawdata07!G17</f>
        <v>8807.3097696860968</v>
      </c>
      <c r="J19" s="10">
        <f>rawdata07!H17</f>
        <v>7875.8739100239218</v>
      </c>
      <c r="K19" s="10">
        <f>rawdata07!I17</f>
        <v>8126.5439638456719</v>
      </c>
      <c r="L19" s="10">
        <f>rawdata07!J17</f>
        <v>9065.0189525798723</v>
      </c>
      <c r="M19" s="10">
        <f>rawdata07!K17</f>
        <v>10192.800533584432</v>
      </c>
      <c r="N19" s="16">
        <f t="shared" si="4"/>
        <v>29.418025860110202</v>
      </c>
      <c r="O19" s="8"/>
      <c r="P19" s="10">
        <f>rawdata07!L17</f>
        <v>1034588</v>
      </c>
      <c r="Q19" s="10">
        <f>rawdata07!M17</f>
        <v>259180</v>
      </c>
      <c r="R19" s="10">
        <f>rawdata07!N17</f>
        <v>261988</v>
      </c>
      <c r="S19" s="10">
        <f>rawdata07!O17</f>
        <v>258540</v>
      </c>
      <c r="T19" s="10">
        <f>rawdata07!P17</f>
        <v>254880</v>
      </c>
      <c r="U19" s="33"/>
      <c r="V19" s="33">
        <f t="shared" si="2"/>
        <v>1</v>
      </c>
      <c r="W19" s="33">
        <f t="shared" si="3"/>
        <v>1</v>
      </c>
    </row>
    <row r="20" spans="1:23">
      <c r="A20" s="77" t="s">
        <v>32</v>
      </c>
      <c r="B20" s="10">
        <f>rawdata07!B18</f>
        <v>7671.8253105027088</v>
      </c>
      <c r="C20" s="10">
        <f>rawdata07!C18</f>
        <v>7367.7336935294879</v>
      </c>
      <c r="D20" s="10">
        <f>rawdata07!D18</f>
        <v>7739.5530049310828</v>
      </c>
      <c r="E20" s="10">
        <f>rawdata07!E18</f>
        <v>7971.5034838875217</v>
      </c>
      <c r="F20" s="10">
        <f>rawdata07!F18</f>
        <v>7602.551749057935</v>
      </c>
      <c r="G20" s="16">
        <f t="shared" si="0"/>
        <v>3.1871137760403809</v>
      </c>
      <c r="H20" s="78"/>
      <c r="I20" s="10">
        <f>rawdata07!G18</f>
        <v>8223.7649813025055</v>
      </c>
      <c r="J20" s="10">
        <f>rawdata07!H18</f>
        <v>7672.2025126936596</v>
      </c>
      <c r="K20" s="10">
        <f>rawdata07!I18</f>
        <v>8190.115956175634</v>
      </c>
      <c r="L20" s="10">
        <f>rawdata07!J18</f>
        <v>8647.2172999671257</v>
      </c>
      <c r="M20" s="10">
        <f>rawdata07!K18</f>
        <v>8386.9865960046118</v>
      </c>
      <c r="N20" s="16">
        <f t="shared" si="4"/>
        <v>9.3165434844601904</v>
      </c>
      <c r="O20" s="8"/>
      <c r="P20" s="10">
        <f>rawdata07!L18</f>
        <v>482685</v>
      </c>
      <c r="Q20" s="10">
        <f>rawdata07!M18</f>
        <v>122896</v>
      </c>
      <c r="R20" s="10">
        <f>rawdata07!N18</f>
        <v>118838</v>
      </c>
      <c r="S20" s="10">
        <f>rawdata07!O18</f>
        <v>124717</v>
      </c>
      <c r="T20" s="10">
        <f>rawdata07!P18</f>
        <v>116234</v>
      </c>
      <c r="U20" s="33"/>
      <c r="V20" s="33">
        <f t="shared" si="2"/>
        <v>1</v>
      </c>
      <c r="W20" s="33">
        <f t="shared" si="3"/>
        <v>1</v>
      </c>
    </row>
    <row r="21" spans="1:23">
      <c r="A21" s="77" t="s">
        <v>33</v>
      </c>
      <c r="B21" s="10">
        <f>rawdata07!B19</f>
        <v>8286.2748284540667</v>
      </c>
      <c r="C21" s="10">
        <f>rawdata07!C19</f>
        <v>7987.6782570983951</v>
      </c>
      <c r="D21" s="10">
        <f>rawdata07!D19</f>
        <v>8218.7396393869076</v>
      </c>
      <c r="E21" s="10">
        <f>rawdata07!E19</f>
        <v>8589.8534339499274</v>
      </c>
      <c r="F21" s="10">
        <f>rawdata07!F19</f>
        <v>8268.5716288361109</v>
      </c>
      <c r="G21" s="16">
        <f t="shared" si="0"/>
        <v>3.5165834513689238</v>
      </c>
      <c r="H21" s="78"/>
      <c r="I21" s="10">
        <f>rawdata07!G19</f>
        <v>8982.8272309524673</v>
      </c>
      <c r="J21" s="10">
        <f>rawdata07!H19</f>
        <v>8328.7668903118283</v>
      </c>
      <c r="K21" s="10">
        <f>rawdata07!I19</f>
        <v>8736.4770090025759</v>
      </c>
      <c r="L21" s="10">
        <f>rawdata07!J19</f>
        <v>9538.8890402375564</v>
      </c>
      <c r="M21" s="10">
        <f>rawdata07!K19</f>
        <v>9266.106704360931</v>
      </c>
      <c r="N21" s="16">
        <f t="shared" si="4"/>
        <v>11.254244792700744</v>
      </c>
      <c r="O21" s="8"/>
      <c r="P21" s="10">
        <f>rawdata07!L19</f>
        <v>467659</v>
      </c>
      <c r="Q21" s="10">
        <f>rawdata07!M19</f>
        <v>117597</v>
      </c>
      <c r="R21" s="10">
        <f>rawdata07!N19</f>
        <v>117633</v>
      </c>
      <c r="S21" s="10">
        <f>rawdata07!O19</f>
        <v>146828</v>
      </c>
      <c r="T21" s="10">
        <f>rawdata07!P19</f>
        <v>85601</v>
      </c>
      <c r="U21" s="33"/>
      <c r="V21" s="33">
        <f t="shared" si="2"/>
        <v>1</v>
      </c>
      <c r="W21" s="33">
        <f t="shared" si="3"/>
        <v>1</v>
      </c>
    </row>
    <row r="22" spans="1:23">
      <c r="A22" s="77" t="s">
        <v>34</v>
      </c>
      <c r="B22" s="10">
        <f>rawdata07!B20</f>
        <v>7260.4214231428268</v>
      </c>
      <c r="C22" s="10">
        <f>rawdata07!C20</f>
        <v>6878.9805774342967</v>
      </c>
      <c r="D22" s="10">
        <f>rawdata07!D20</f>
        <v>7789.4408189379401</v>
      </c>
      <c r="E22" s="10">
        <f>rawdata07!E20</f>
        <v>7010.2356881181113</v>
      </c>
      <c r="F22" s="10">
        <f>rawdata07!F20</f>
        <v>7200.3644454912264</v>
      </c>
      <c r="G22" s="16">
        <f t="shared" si="0"/>
        <v>4.6719694065017778</v>
      </c>
      <c r="H22" s="78"/>
      <c r="I22" s="10">
        <f>rawdata07!G20</f>
        <v>8308.2335859973464</v>
      </c>
      <c r="J22" s="10">
        <f>rawdata07!H20</f>
        <v>7519.6230208905145</v>
      </c>
      <c r="K22" s="10">
        <f>rawdata07!I20</f>
        <v>8818.093410108766</v>
      </c>
      <c r="L22" s="10">
        <f>rawdata07!J20</f>
        <v>8084.0159745915944</v>
      </c>
      <c r="M22" s="10">
        <f>rawdata07!K20</f>
        <v>8660.0678066951368</v>
      </c>
      <c r="N22" s="16">
        <f t="shared" si="4"/>
        <v>15.166249460063556</v>
      </c>
      <c r="O22" s="8"/>
      <c r="P22" s="10">
        <f>rawdata07!L20</f>
        <v>646049</v>
      </c>
      <c r="Q22" s="10">
        <f>rawdata07!M20</f>
        <v>162131</v>
      </c>
      <c r="R22" s="10">
        <f>rawdata07!N20</f>
        <v>195375</v>
      </c>
      <c r="S22" s="10">
        <f>rawdata07!O20</f>
        <v>127202</v>
      </c>
      <c r="T22" s="10">
        <f>rawdata07!P20</f>
        <v>161341</v>
      </c>
      <c r="U22" s="33"/>
      <c r="V22" s="33">
        <f t="shared" si="2"/>
        <v>1</v>
      </c>
      <c r="W22" s="33">
        <f t="shared" si="3"/>
        <v>1</v>
      </c>
    </row>
    <row r="23" spans="1:23">
      <c r="A23" s="77" t="s">
        <v>35</v>
      </c>
      <c r="B23" s="10">
        <f>rawdata07!B21</f>
        <v>7278.4887029546117</v>
      </c>
      <c r="C23" s="10">
        <f>rawdata07!C21</f>
        <v>7274.5244245074236</v>
      </c>
      <c r="D23" s="10">
        <f>rawdata07!D21</f>
        <v>7545.2877819883952</v>
      </c>
      <c r="E23" s="10">
        <f>rawdata07!E21</f>
        <v>6909.7709082749097</v>
      </c>
      <c r="F23" s="10">
        <f>rawdata07!F21</f>
        <v>7331.0454098147584</v>
      </c>
      <c r="G23" s="16">
        <f t="shared" si="0"/>
        <v>0.77697155180232857</v>
      </c>
      <c r="H23" s="78"/>
      <c r="I23" s="10">
        <f>rawdata07!G21</f>
        <v>8780.1974868111411</v>
      </c>
      <c r="J23" s="10">
        <f>rawdata07!H21</f>
        <v>8648.6080208066141</v>
      </c>
      <c r="K23" s="10">
        <f>rawdata07!I21</f>
        <v>9106.6883650854797</v>
      </c>
      <c r="L23" s="10">
        <f>rawdata07!J21</f>
        <v>8293.7256475292234</v>
      </c>
      <c r="M23" s="10">
        <f>rawdata07!K21</f>
        <v>9008.1016011338525</v>
      </c>
      <c r="N23" s="16">
        <f t="shared" si="4"/>
        <v>4.1566640488547666</v>
      </c>
      <c r="O23" s="8"/>
      <c r="P23" s="10">
        <f>rawdata07!L21</f>
        <v>650170</v>
      </c>
      <c r="Q23" s="10">
        <f>rawdata07!M21</f>
        <v>167639</v>
      </c>
      <c r="R23" s="10">
        <f>rawdata07!N21</f>
        <v>173899</v>
      </c>
      <c r="S23" s="10">
        <f>rawdata07!O21</f>
        <v>147059</v>
      </c>
      <c r="T23" s="10">
        <f>rawdata07!P21</f>
        <v>161573</v>
      </c>
      <c r="U23" s="33"/>
      <c r="V23" s="33">
        <f t="shared" si="2"/>
        <v>1</v>
      </c>
      <c r="W23" s="33">
        <f t="shared" si="3"/>
        <v>1</v>
      </c>
    </row>
    <row r="24" spans="1:23">
      <c r="A24" s="77" t="s">
        <v>36</v>
      </c>
      <c r="B24" s="10">
        <f>rawdata07!B22</f>
        <v>10533.9554307446</v>
      </c>
      <c r="C24" s="10">
        <f>rawdata07!C22</f>
        <v>11022.146679003903</v>
      </c>
      <c r="D24" s="10">
        <f>rawdata07!D22</f>
        <v>10162.049247779209</v>
      </c>
      <c r="E24" s="10">
        <f>rawdata07!E22</f>
        <v>10427.300201477501</v>
      </c>
      <c r="F24" s="10">
        <f>rawdata07!F22</f>
        <v>10501.575194826728</v>
      </c>
      <c r="G24" s="16">
        <f t="shared" si="0"/>
        <v>-4.7229591416054388</v>
      </c>
      <c r="H24" s="78"/>
      <c r="I24" s="10">
        <f>rawdata07!G22</f>
        <v>11503.536214462987</v>
      </c>
      <c r="J24" s="10">
        <f>rawdata07!H22</f>
        <v>11628.354185943597</v>
      </c>
      <c r="K24" s="10">
        <f>rawdata07!I22</f>
        <v>10966.303040533412</v>
      </c>
      <c r="L24" s="10">
        <f>rawdata07!J22</f>
        <v>11486.694089993283</v>
      </c>
      <c r="M24" s="10">
        <f>rawdata07!K22</f>
        <v>11919.271265130161</v>
      </c>
      <c r="N24" s="16">
        <f t="shared" si="4"/>
        <v>2.5017906621577226</v>
      </c>
      <c r="O24" s="8"/>
      <c r="P24" s="10">
        <f>rawdata07!L22</f>
        <v>193003</v>
      </c>
      <c r="Q24" s="10">
        <f>rawdata07!M22</f>
        <v>49714</v>
      </c>
      <c r="R24" s="10">
        <f>rawdata07!N22</f>
        <v>47393</v>
      </c>
      <c r="S24" s="10">
        <f>rawdata07!O22</f>
        <v>47648</v>
      </c>
      <c r="T24" s="10">
        <f>rawdata07!P22</f>
        <v>48248</v>
      </c>
      <c r="U24" s="33"/>
      <c r="V24" s="33">
        <f t="shared" si="2"/>
        <v>0</v>
      </c>
      <c r="W24" s="33">
        <f t="shared" si="3"/>
        <v>1</v>
      </c>
    </row>
    <row r="25" spans="1:23">
      <c r="A25" s="77" t="s">
        <v>37</v>
      </c>
      <c r="B25" s="10">
        <f>rawdata07!B23</f>
        <v>10963.31078859612</v>
      </c>
      <c r="C25" s="10">
        <f>rawdata07!C23</f>
        <v>12025.639148387852</v>
      </c>
      <c r="D25" s="10">
        <f>rawdata07!D23</f>
        <v>10213.874703740807</v>
      </c>
      <c r="E25" s="10">
        <f>rawdata07!E23</f>
        <v>10592.278755177262</v>
      </c>
      <c r="F25" s="10">
        <f>rawdata07!F23</f>
        <v>10515.685514016064</v>
      </c>
      <c r="G25" s="16">
        <f t="shared" si="0"/>
        <v>-12.556119601960711</v>
      </c>
      <c r="H25" s="78"/>
      <c r="I25" s="10">
        <f>rawdata07!G23</f>
        <v>11723.784697759616</v>
      </c>
      <c r="J25" s="10">
        <f>rawdata07!H23</f>
        <v>12563.471900899054</v>
      </c>
      <c r="K25" s="10">
        <f>rawdata07!I23</f>
        <v>10786.302440931415</v>
      </c>
      <c r="L25" s="10">
        <f>rawdata07!J23</f>
        <v>11428.400738010496</v>
      </c>
      <c r="M25" s="10">
        <f>rawdata07!K23</f>
        <v>11690.359353130638</v>
      </c>
      <c r="N25" s="16">
        <f t="shared" si="4"/>
        <v>-6.9496119755394643</v>
      </c>
      <c r="O25" s="8"/>
      <c r="P25" s="10">
        <f>rawdata07!L23</f>
        <v>851640</v>
      </c>
      <c r="Q25" s="10">
        <f>rawdata07!M23</f>
        <v>273176</v>
      </c>
      <c r="R25" s="10">
        <f>rawdata07!N23</f>
        <v>163708</v>
      </c>
      <c r="S25" s="10">
        <f>rawdata07!O23</f>
        <v>236853</v>
      </c>
      <c r="T25" s="10">
        <f>rawdata07!P23</f>
        <v>177903</v>
      </c>
      <c r="U25" s="33"/>
      <c r="V25" s="33">
        <f t="shared" si="2"/>
        <v>0</v>
      </c>
      <c r="W25" s="33">
        <f t="shared" si="3"/>
        <v>0</v>
      </c>
    </row>
    <row r="26" spans="1:23">
      <c r="A26" s="77" t="s">
        <v>38</v>
      </c>
      <c r="B26" s="10">
        <f>rawdata07!B24</f>
        <v>12520.894933749365</v>
      </c>
      <c r="C26" s="10">
        <f>rawdata07!C24</f>
        <v>11980.981688578855</v>
      </c>
      <c r="D26" s="10">
        <f>rawdata07!D24</f>
        <v>11160.682600518116</v>
      </c>
      <c r="E26" s="10">
        <f>rawdata07!E24</f>
        <v>12764.630134946323</v>
      </c>
      <c r="F26" s="10">
        <f>rawdata07!F24</f>
        <v>14181.980542988411</v>
      </c>
      <c r="G26" s="16">
        <f t="shared" si="0"/>
        <v>18.370772208989422</v>
      </c>
      <c r="H26" s="78"/>
      <c r="I26" s="10">
        <f>rawdata07!G24</f>
        <v>13313.902283309983</v>
      </c>
      <c r="J26" s="10">
        <f>rawdata07!H24</f>
        <v>12378.22016034134</v>
      </c>
      <c r="K26" s="10">
        <f>rawdata07!I24</f>
        <v>11641.528265729799</v>
      </c>
      <c r="L26" s="10">
        <f>rawdata07!J24</f>
        <v>13542.811841638453</v>
      </c>
      <c r="M26" s="10">
        <f>rawdata07!K24</f>
        <v>15708.925915036838</v>
      </c>
      <c r="N26" s="16">
        <f t="shared" si="4"/>
        <v>26.907792166815454</v>
      </c>
      <c r="O26" s="8"/>
      <c r="P26" s="10">
        <f>rawdata07!L24</f>
        <v>917878</v>
      </c>
      <c r="Q26" s="10">
        <f>rawdata07!M24</f>
        <v>236246</v>
      </c>
      <c r="R26" s="10">
        <f>rawdata07!N24</f>
        <v>225432</v>
      </c>
      <c r="S26" s="10">
        <f>rawdata07!O24</f>
        <v>228313</v>
      </c>
      <c r="T26" s="10">
        <f>rawdata07!P24</f>
        <v>227887</v>
      </c>
      <c r="U26" s="33"/>
      <c r="V26" s="33">
        <f t="shared" si="2"/>
        <v>1</v>
      </c>
      <c r="W26" s="33">
        <f t="shared" si="3"/>
        <v>1</v>
      </c>
    </row>
    <row r="27" spans="1:23">
      <c r="A27" s="77" t="s">
        <v>39</v>
      </c>
      <c r="B27" s="10">
        <f>rawdata07!B25</f>
        <v>8722.1087369379202</v>
      </c>
      <c r="C27" s="10">
        <f>rawdata07!C25</f>
        <v>9155.5006150061508</v>
      </c>
      <c r="D27" s="10">
        <f>rawdata07!D25</f>
        <v>8400.3887025170243</v>
      </c>
      <c r="E27" s="10">
        <f>rawdata07!E25</f>
        <v>8236.9820571483215</v>
      </c>
      <c r="F27" s="10">
        <f>rawdata07!F25</f>
        <v>9084.1211981716697</v>
      </c>
      <c r="G27" s="16">
        <f t="shared" si="0"/>
        <v>-0.77963423122366549</v>
      </c>
      <c r="H27" s="78"/>
      <c r="I27" s="10">
        <f>rawdata07!G25</f>
        <v>9323.71420687313</v>
      </c>
      <c r="J27" s="10">
        <f>rawdata07!H25</f>
        <v>9333.8228782287824</v>
      </c>
      <c r="K27" s="10">
        <f>rawdata07!I25</f>
        <v>8676.1264337799566</v>
      </c>
      <c r="L27" s="10">
        <f>rawdata07!J25</f>
        <v>8741.2242617355914</v>
      </c>
      <c r="M27" s="10">
        <f>rawdata07!K25</f>
        <v>10537.65864666545</v>
      </c>
      <c r="N27" s="16">
        <f t="shared" si="4"/>
        <v>12.897563882904015</v>
      </c>
      <c r="O27" s="8"/>
      <c r="P27" s="10">
        <f>rawdata07!L25</f>
        <v>1601774</v>
      </c>
      <c r="Q27" s="10">
        <f>rawdata07!M25</f>
        <v>406500</v>
      </c>
      <c r="R27" s="10">
        <f>rawdata07!N25</f>
        <v>398248</v>
      </c>
      <c r="S27" s="10">
        <f>rawdata07!O25</f>
        <v>397317</v>
      </c>
      <c r="T27" s="10">
        <f>rawdata07!P25</f>
        <v>399709</v>
      </c>
      <c r="U27" s="33"/>
      <c r="V27" s="33">
        <f t="shared" si="2"/>
        <v>0</v>
      </c>
      <c r="W27" s="33">
        <f t="shared" si="3"/>
        <v>1</v>
      </c>
    </row>
    <row r="28" spans="1:23">
      <c r="A28" s="77" t="s">
        <v>40</v>
      </c>
      <c r="B28" s="10">
        <f>rawdata07!B26</f>
        <v>8554.8592807156565</v>
      </c>
      <c r="C28" s="10">
        <f>rawdata07!C26</f>
        <v>8095.3084142410698</v>
      </c>
      <c r="D28" s="10">
        <f>rawdata07!D26</f>
        <v>8221.8556308764473</v>
      </c>
      <c r="E28" s="10">
        <f>rawdata07!E26</f>
        <v>8498.0207233400361</v>
      </c>
      <c r="F28" s="10">
        <f>rawdata07!F26</f>
        <v>9440.8267562387955</v>
      </c>
      <c r="G28" s="16">
        <f t="shared" si="0"/>
        <v>16.620964553132065</v>
      </c>
      <c r="H28" s="78"/>
      <c r="I28" s="10">
        <f>rawdata07!G26</f>
        <v>9141.4595852824204</v>
      </c>
      <c r="J28" s="10">
        <f>rawdata07!H26</f>
        <v>8386.2524713858893</v>
      </c>
      <c r="K28" s="10">
        <f>rawdata07!I26</f>
        <v>8648.0389309996099</v>
      </c>
      <c r="L28" s="10">
        <f>rawdata07!J26</f>
        <v>9043.7562379760748</v>
      </c>
      <c r="M28" s="10">
        <f>rawdata07!K26</f>
        <v>10546.628680940506</v>
      </c>
      <c r="N28" s="16">
        <f t="shared" si="4"/>
        <v>25.760925001076185</v>
      </c>
      <c r="O28" s="8"/>
      <c r="P28" s="10">
        <f>rawdata07!L26</f>
        <v>805078</v>
      </c>
      <c r="Q28" s="10">
        <f>rawdata07!M26</f>
        <v>203833</v>
      </c>
      <c r="R28" s="10">
        <f>rawdata07!N26</f>
        <v>199738</v>
      </c>
      <c r="S28" s="10">
        <f>rawdata07!O26</f>
        <v>207399</v>
      </c>
      <c r="T28" s="10">
        <f>rawdata07!P26</f>
        <v>194108</v>
      </c>
      <c r="U28" s="33"/>
      <c r="V28" s="33">
        <f t="shared" si="2"/>
        <v>1</v>
      </c>
      <c r="W28" s="33">
        <f t="shared" si="3"/>
        <v>1</v>
      </c>
    </row>
    <row r="29" spans="1:23">
      <c r="A29" s="77" t="s">
        <v>41</v>
      </c>
      <c r="B29" s="10">
        <f>rawdata07!B27</f>
        <v>6053.0880527461795</v>
      </c>
      <c r="C29" s="10">
        <f>rawdata07!C27</f>
        <v>5993.9138203340617</v>
      </c>
      <c r="D29" s="10">
        <f>rawdata07!D27</f>
        <v>5986.6999713361447</v>
      </c>
      <c r="E29" s="10">
        <f>rawdata07!E27</f>
        <v>6006.385332443996</v>
      </c>
      <c r="F29" s="10">
        <f>rawdata07!F27</f>
        <v>6228.8410839579838</v>
      </c>
      <c r="G29" s="16">
        <f t="shared" si="0"/>
        <v>3.9194301197148134</v>
      </c>
      <c r="H29" s="78"/>
      <c r="I29" s="10">
        <f>rawdata07!G27</f>
        <v>7447.2375409535825</v>
      </c>
      <c r="J29" s="10">
        <f>rawdata07!H27</f>
        <v>6891.3182202511043</v>
      </c>
      <c r="K29" s="10">
        <f>rawdata07!I27</f>
        <v>7420.7116825682815</v>
      </c>
      <c r="L29" s="10">
        <f>rawdata07!J27</f>
        <v>7446.7617823618411</v>
      </c>
      <c r="M29" s="10">
        <f>rawdata07!K27</f>
        <v>8050.462392872786</v>
      </c>
      <c r="N29" s="16">
        <f t="shared" si="4"/>
        <v>16.820354764860141</v>
      </c>
      <c r="O29" s="8"/>
      <c r="P29" s="10">
        <f>rawdata07!L27</f>
        <v>491410</v>
      </c>
      <c r="Q29" s="10">
        <f>rawdata07!M27</f>
        <v>125366</v>
      </c>
      <c r="R29" s="10">
        <f>rawdata07!N27</f>
        <v>122105</v>
      </c>
      <c r="S29" s="10">
        <f>rawdata07!O27</f>
        <v>122938</v>
      </c>
      <c r="T29" s="10">
        <f>rawdata07!P27</f>
        <v>121001</v>
      </c>
      <c r="U29" s="33"/>
      <c r="V29" s="33">
        <f t="shared" si="2"/>
        <v>1</v>
      </c>
      <c r="W29" s="33">
        <f t="shared" si="3"/>
        <v>1</v>
      </c>
    </row>
    <row r="30" spans="1:23">
      <c r="A30" s="77" t="s">
        <v>42</v>
      </c>
      <c r="B30" s="10">
        <f>rawdata07!B28</f>
        <v>7468.1456300225682</v>
      </c>
      <c r="C30" s="10">
        <f>rawdata07!C28</f>
        <v>7982.6049434911283</v>
      </c>
      <c r="D30" s="10">
        <f>rawdata07!D28</f>
        <v>7418.404281988468</v>
      </c>
      <c r="E30" s="10">
        <f>rawdata07!E28</f>
        <v>7075.045935777408</v>
      </c>
      <c r="F30" s="10">
        <f>rawdata07!F28</f>
        <v>7393.0894562151288</v>
      </c>
      <c r="G30" s="16">
        <f t="shared" si="0"/>
        <v>-7.385001405545939</v>
      </c>
      <c r="H30" s="78"/>
      <c r="I30" s="10">
        <f>rawdata07!G28</f>
        <v>8200.7653750733407</v>
      </c>
      <c r="J30" s="10">
        <f>rawdata07!H28</f>
        <v>8301.355951410651</v>
      </c>
      <c r="K30" s="10">
        <f>rawdata07!I28</f>
        <v>8023.2571436111029</v>
      </c>
      <c r="L30" s="10">
        <f>rawdata07!J28</f>
        <v>7902.3974100971218</v>
      </c>
      <c r="M30" s="10">
        <f>rawdata07!K28</f>
        <v>8581.0961122629669</v>
      </c>
      <c r="N30" s="16">
        <f t="shared" si="4"/>
        <v>3.3698128653883304</v>
      </c>
      <c r="O30" s="8"/>
      <c r="P30" s="10">
        <f>rawdata07!L28</f>
        <v>910142</v>
      </c>
      <c r="Q30" s="10">
        <f>rawdata07!M28</f>
        <v>229433</v>
      </c>
      <c r="R30" s="10">
        <f>rawdata07!N28</f>
        <v>227371</v>
      </c>
      <c r="S30" s="10">
        <f>rawdata07!O28</f>
        <v>228580</v>
      </c>
      <c r="T30" s="10">
        <f>rawdata07!P28</f>
        <v>224758</v>
      </c>
      <c r="U30" s="33"/>
      <c r="V30" s="33">
        <f t="shared" si="2"/>
        <v>0</v>
      </c>
      <c r="W30" s="33">
        <f t="shared" si="3"/>
        <v>1</v>
      </c>
    </row>
    <row r="31" spans="1:23">
      <c r="A31" s="77" t="s">
        <v>43</v>
      </c>
      <c r="B31" s="10">
        <f>rawdata07!B29</f>
        <v>8057.4420136601602</v>
      </c>
      <c r="C31" s="10">
        <f>rawdata07!C29</f>
        <v>7599.1167676989326</v>
      </c>
      <c r="D31" s="10">
        <f>rawdata07!D29</f>
        <v>7854.2605288932418</v>
      </c>
      <c r="E31" s="10">
        <f>rawdata07!E29</f>
        <v>7686.8101995324305</v>
      </c>
      <c r="F31" s="10">
        <f>rawdata07!F29</f>
        <v>9124.6133325765531</v>
      </c>
      <c r="G31" s="16">
        <f t="shared" si="0"/>
        <v>20.074656193755949</v>
      </c>
      <c r="H31" s="78"/>
      <c r="I31" s="10">
        <f>rawdata07!G29</f>
        <v>8959.9972263634154</v>
      </c>
      <c r="J31" s="10">
        <f>rawdata07!H29</f>
        <v>8097.5669967358808</v>
      </c>
      <c r="K31" s="10">
        <f>rawdata07!I29</f>
        <v>8592.3324471806354</v>
      </c>
      <c r="L31" s="10">
        <f>rawdata07!J29</f>
        <v>8534.6327407165772</v>
      </c>
      <c r="M31" s="10">
        <f>rawdata07!K29</f>
        <v>10669.211340352471</v>
      </c>
      <c r="N31" s="16">
        <f t="shared" si="4"/>
        <v>31.75823484576561</v>
      </c>
      <c r="O31" s="8"/>
      <c r="P31" s="10">
        <f>rawdata07!L29</f>
        <v>144215</v>
      </c>
      <c r="Q31" s="10">
        <f>rawdata07!M29</f>
        <v>36457</v>
      </c>
      <c r="R31" s="10">
        <f>rawdata07!N29</f>
        <v>35735</v>
      </c>
      <c r="S31" s="10">
        <f>rawdata07!O29</f>
        <v>36786</v>
      </c>
      <c r="T31" s="10">
        <f>rawdata07!P29</f>
        <v>35237</v>
      </c>
      <c r="U31" s="33"/>
      <c r="V31" s="33">
        <f t="shared" si="2"/>
        <v>1</v>
      </c>
      <c r="W31" s="33">
        <f t="shared" si="3"/>
        <v>1</v>
      </c>
    </row>
    <row r="32" spans="1:23">
      <c r="A32" s="77" t="s">
        <v>44</v>
      </c>
      <c r="B32" s="10">
        <f>rawdata07!B30</f>
        <v>7809.728067902488</v>
      </c>
      <c r="C32" s="10">
        <f>rawdata07!C30</f>
        <v>7595.851096436234</v>
      </c>
      <c r="D32" s="10">
        <f>rawdata07!D30</f>
        <v>7924.4008714596948</v>
      </c>
      <c r="E32" s="10">
        <f>rawdata07!E30</f>
        <v>8057.9781460308268</v>
      </c>
      <c r="F32" s="10">
        <f>rawdata07!F30</f>
        <v>7666.2971952913449</v>
      </c>
      <c r="G32" s="16">
        <f t="shared" si="0"/>
        <v>0.92742864441039785</v>
      </c>
      <c r="H32" s="78"/>
      <c r="I32" s="10">
        <f>rawdata07!G30</f>
        <v>8718.5716386657605</v>
      </c>
      <c r="J32" s="10">
        <f>rawdata07!H30</f>
        <v>8167.6140321546991</v>
      </c>
      <c r="K32" s="10">
        <f>rawdata07!I30</f>
        <v>8624.7821350762533</v>
      </c>
      <c r="L32" s="10">
        <f>rawdata07!J30</f>
        <v>8959.1287357985384</v>
      </c>
      <c r="M32" s="10">
        <f>rawdata07!K30</f>
        <v>9136.8680987190091</v>
      </c>
      <c r="N32" s="16">
        <f t="shared" si="4"/>
        <v>11.86704051817947</v>
      </c>
      <c r="O32" s="8"/>
      <c r="P32" s="10">
        <f>rawdata07!L30</f>
        <v>285586</v>
      </c>
      <c r="Q32" s="10">
        <f>rawdata07!M30</f>
        <v>71778</v>
      </c>
      <c r="R32" s="10">
        <f>rawdata07!N30</f>
        <v>73440</v>
      </c>
      <c r="S32" s="10">
        <f>rawdata07!O30</f>
        <v>69095</v>
      </c>
      <c r="T32" s="10">
        <f>rawdata07!P30</f>
        <v>71273</v>
      </c>
      <c r="U32" s="33"/>
      <c r="V32" s="33">
        <f t="shared" si="2"/>
        <v>1</v>
      </c>
      <c r="W32" s="33">
        <f t="shared" si="3"/>
        <v>1</v>
      </c>
    </row>
    <row r="33" spans="1:23">
      <c r="A33" s="77" t="s">
        <v>45</v>
      </c>
      <c r="B33" s="10">
        <f>rawdata07!B31</f>
        <v>7344.4801339697524</v>
      </c>
      <c r="C33" s="10">
        <f>rawdata07!C31</f>
        <v>7299.420478080985</v>
      </c>
      <c r="D33" s="10">
        <f>rawdata07!D31</f>
        <v>8472.4753694581286</v>
      </c>
      <c r="E33" s="10">
        <f>rawdata07!E31</f>
        <v>8472.4753694581286</v>
      </c>
      <c r="F33" s="10">
        <f>rawdata07!F31</f>
        <v>8472.4753694581286</v>
      </c>
      <c r="G33" s="16">
        <f t="shared" si="0"/>
        <v>16.07052087079575</v>
      </c>
      <c r="H33" s="78"/>
      <c r="I33" s="10">
        <f>rawdata07!G31</f>
        <v>7992.8142636157645</v>
      </c>
      <c r="J33" s="10">
        <f>rawdata07!H31</f>
        <v>7936.8306349651448</v>
      </c>
      <c r="K33" s="10">
        <f>rawdata07!I31</f>
        <v>9394.273399014779</v>
      </c>
      <c r="L33" s="10">
        <f>rawdata07!J31</f>
        <v>9394.273399014779</v>
      </c>
      <c r="M33" s="10">
        <f>rawdata07!K31</f>
        <v>9394.273399014779</v>
      </c>
      <c r="N33" s="16">
        <f t="shared" si="4"/>
        <v>18.363032186033724</v>
      </c>
      <c r="O33" s="8"/>
      <c r="P33" s="10">
        <f>rawdata07!L31</f>
        <v>422782</v>
      </c>
      <c r="Q33" s="10">
        <f>rawdata07!M31</f>
        <v>406542</v>
      </c>
      <c r="R33" s="10">
        <f>rawdata07!N31</f>
        <v>16240</v>
      </c>
      <c r="S33" s="10">
        <f>rawdata07!O31</f>
        <v>16240</v>
      </c>
      <c r="T33" s="10">
        <f>rawdata07!P31</f>
        <v>16240</v>
      </c>
      <c r="U33" s="33"/>
      <c r="V33" s="33">
        <f t="shared" si="2"/>
        <v>1</v>
      </c>
      <c r="W33" s="33">
        <f t="shared" si="3"/>
        <v>1</v>
      </c>
    </row>
    <row r="34" spans="1:23">
      <c r="A34" s="14" t="s">
        <v>46</v>
      </c>
      <c r="B34" s="10">
        <f>rawdata07!B32</f>
        <v>10352.614222781624</v>
      </c>
      <c r="C34" s="10">
        <f>rawdata07!C32</f>
        <v>10899.692258181307</v>
      </c>
      <c r="D34" s="10">
        <f>rawdata07!D32</f>
        <v>10948.629518978205</v>
      </c>
      <c r="E34" s="10">
        <f>rawdata07!E32</f>
        <v>9976.2356678029137</v>
      </c>
      <c r="F34" s="10">
        <f>rawdata07!F32</f>
        <v>9561.7155032381925</v>
      </c>
      <c r="G34" s="16">
        <f t="shared" si="0"/>
        <v>-12.275362673095923</v>
      </c>
      <c r="H34" s="78"/>
      <c r="I34" s="10">
        <f>rawdata07!G32</f>
        <v>11041.93832599119</v>
      </c>
      <c r="J34" s="10">
        <f>rawdata07!H32</f>
        <v>11259.951324496651</v>
      </c>
      <c r="K34" s="10">
        <f>rawdata07!I32</f>
        <v>11539.029134000361</v>
      </c>
      <c r="L34" s="10">
        <f>rawdata07!J32</f>
        <v>10746.28137589092</v>
      </c>
      <c r="M34" s="10">
        <f>rawdata07!K32</f>
        <v>10612.324114507521</v>
      </c>
      <c r="N34" s="16">
        <f t="shared" si="4"/>
        <v>-5.7515986643759387</v>
      </c>
      <c r="O34" s="8"/>
      <c r="P34" s="10">
        <f>rawdata07!L32</f>
        <v>198625</v>
      </c>
      <c r="Q34" s="10">
        <f>rawdata07!M32</f>
        <v>49717</v>
      </c>
      <c r="R34" s="10">
        <f>rawdata07!N32</f>
        <v>49873</v>
      </c>
      <c r="S34" s="10">
        <f>rawdata07!O32</f>
        <v>51632</v>
      </c>
      <c r="T34" s="10">
        <f>rawdata07!P32</f>
        <v>47403</v>
      </c>
      <c r="U34" s="33"/>
      <c r="V34" s="33">
        <f t="shared" si="2"/>
        <v>0</v>
      </c>
      <c r="W34" s="33">
        <f t="shared" si="3"/>
        <v>0</v>
      </c>
    </row>
    <row r="35" spans="1:23">
      <c r="A35" s="14" t="s">
        <v>47</v>
      </c>
      <c r="B35" s="10">
        <f>rawdata07!B33</f>
        <v>15004.991126637737</v>
      </c>
      <c r="C35" s="10">
        <f>rawdata07!C33</f>
        <v>14417.367129040844</v>
      </c>
      <c r="D35" s="10">
        <f>rawdata07!D33</f>
        <v>13857.141576123508</v>
      </c>
      <c r="E35" s="10">
        <f>rawdata07!E33</f>
        <v>13711.946508172363</v>
      </c>
      <c r="F35" s="10">
        <f>rawdata07!F33</f>
        <v>18055.815333705017</v>
      </c>
      <c r="G35" s="16">
        <f t="shared" si="0"/>
        <v>25.236564846401542</v>
      </c>
      <c r="H35" s="78"/>
      <c r="I35" s="10">
        <f>rawdata07!G33</f>
        <v>15690.557595680017</v>
      </c>
      <c r="J35" s="10">
        <f>rawdata07!H33</f>
        <v>14700.174499423265</v>
      </c>
      <c r="K35" s="10">
        <f>rawdata07!I33</f>
        <v>14235.692188130502</v>
      </c>
      <c r="L35" s="10">
        <f>rawdata07!J33</f>
        <v>14311.988112927193</v>
      </c>
      <c r="M35" s="10">
        <f>rawdata07!K33</f>
        <v>19543.705675353249</v>
      </c>
      <c r="N35" s="16">
        <f t="shared" si="4"/>
        <v>32.948800547367732</v>
      </c>
      <c r="O35" s="8"/>
      <c r="P35" s="10">
        <f>rawdata07!L33</f>
        <v>1342783</v>
      </c>
      <c r="Q35" s="10">
        <f>rawdata07!M33</f>
        <v>338110</v>
      </c>
      <c r="R35" s="10">
        <f>rawdata07!N33</f>
        <v>334555</v>
      </c>
      <c r="S35" s="10">
        <f>rawdata07!O33</f>
        <v>336500</v>
      </c>
      <c r="T35" s="10">
        <f>rawdata07!P33</f>
        <v>333618</v>
      </c>
      <c r="U35" s="33"/>
      <c r="V35" s="33">
        <f t="shared" si="2"/>
        <v>1</v>
      </c>
      <c r="W35" s="33">
        <f t="shared" si="3"/>
        <v>1</v>
      </c>
    </row>
    <row r="36" spans="1:23">
      <c r="A36" s="14" t="s">
        <v>48</v>
      </c>
      <c r="B36" s="10">
        <f>rawdata07!B34</f>
        <v>7514.2702003562972</v>
      </c>
      <c r="C36" s="10">
        <f>rawdata07!C34</f>
        <v>7212.0348443252233</v>
      </c>
      <c r="D36" s="10">
        <f>rawdata07!D34</f>
        <v>7718.7380861608844</v>
      </c>
      <c r="E36" s="10">
        <f>rawdata07!E34</f>
        <v>7180.2006914579642</v>
      </c>
      <c r="F36" s="10">
        <f>rawdata07!F34</f>
        <v>8341.2009718847621</v>
      </c>
      <c r="G36" s="16">
        <f t="shared" si="0"/>
        <v>15.656692624662249</v>
      </c>
      <c r="H36" s="78"/>
      <c r="I36" s="10">
        <f>rawdata07!G34</f>
        <v>8635.0574712643684</v>
      </c>
      <c r="J36" s="10">
        <f>rawdata07!H34</f>
        <v>8106.160627589049</v>
      </c>
      <c r="K36" s="10">
        <f>rawdata07!I34</f>
        <v>8716.831871902401</v>
      </c>
      <c r="L36" s="10">
        <f>rawdata07!J34</f>
        <v>8335.308927517377</v>
      </c>
      <c r="M36" s="10">
        <f>rawdata07!K34</f>
        <v>9860.8122179798684</v>
      </c>
      <c r="N36" s="16">
        <f t="shared" si="4"/>
        <v>21.645902061438566</v>
      </c>
      <c r="O36" s="8"/>
      <c r="P36" s="10">
        <f>rawdata07!L34</f>
        <v>327816</v>
      </c>
      <c r="Q36" s="10">
        <f>rawdata07!M34</f>
        <v>143151</v>
      </c>
      <c r="R36" s="10">
        <f>rawdata07!N34</f>
        <v>20984</v>
      </c>
      <c r="S36" s="10">
        <f>rawdata07!O34</f>
        <v>83013</v>
      </c>
      <c r="T36" s="10">
        <f>rawdata07!P34</f>
        <v>80668</v>
      </c>
      <c r="U36" s="33"/>
      <c r="V36" s="33">
        <f t="shared" si="2"/>
        <v>1</v>
      </c>
      <c r="W36" s="33">
        <f t="shared" si="3"/>
        <v>1</v>
      </c>
    </row>
    <row r="37" spans="1:23">
      <c r="A37" s="14" t="s">
        <v>49</v>
      </c>
      <c r="B37" s="10">
        <f>rawdata07!B35</f>
        <v>15181.89886034972</v>
      </c>
      <c r="C37" s="10">
        <f>rawdata07!C35</f>
        <v>16451.799977639126</v>
      </c>
      <c r="D37" s="10">
        <f>rawdata07!D35</f>
        <v>14642.71570582821</v>
      </c>
      <c r="E37" s="10">
        <f>rawdata07!E35</f>
        <v>14940.397361741354</v>
      </c>
      <c r="F37" s="10">
        <f>rawdata07!F35</f>
        <v>13705.461633726853</v>
      </c>
      <c r="G37" s="16">
        <f t="shared" si="0"/>
        <v>-16.693239327277425</v>
      </c>
      <c r="H37" s="78"/>
      <c r="I37" s="10">
        <f>rawdata07!G35</f>
        <v>16360.545260111514</v>
      </c>
      <c r="J37" s="10">
        <f>rawdata07!H35</f>
        <v>16801.894285345061</v>
      </c>
      <c r="K37" s="10">
        <f>rawdata07!I35</f>
        <v>15399.112321103697</v>
      </c>
      <c r="L37" s="10">
        <f>rawdata07!J35</f>
        <v>16714.136171538747</v>
      </c>
      <c r="M37" s="10">
        <f>rawdata07!K35</f>
        <v>15846.593532217996</v>
      </c>
      <c r="N37" s="16">
        <f t="shared" si="4"/>
        <v>-5.6856729182036156</v>
      </c>
      <c r="O37" s="8"/>
      <c r="P37" s="10">
        <f>rawdata07!L35</f>
        <v>2753915</v>
      </c>
      <c r="Q37" s="10">
        <f>rawdata07!M35</f>
        <v>688703</v>
      </c>
      <c r="R37" s="10">
        <f>rawdata07!N35</f>
        <v>696423</v>
      </c>
      <c r="S37" s="10">
        <f>rawdata07!O35</f>
        <v>1232328</v>
      </c>
      <c r="T37" s="10">
        <f>rawdata07!P35</f>
        <v>136461</v>
      </c>
      <c r="U37" s="33"/>
      <c r="V37" s="33">
        <f t="shared" si="2"/>
        <v>0</v>
      </c>
      <c r="W37" s="33">
        <f t="shared" si="3"/>
        <v>0</v>
      </c>
    </row>
    <row r="38" spans="1:23">
      <c r="A38" s="14" t="s">
        <v>50</v>
      </c>
      <c r="B38" s="10">
        <f>rawdata07!B36</f>
        <v>7140.3965172558173</v>
      </c>
      <c r="C38" s="10">
        <f>rawdata07!C36</f>
        <v>7208.6907879429918</v>
      </c>
      <c r="D38" s="10">
        <f>rawdata07!D36</f>
        <v>7017.881282634462</v>
      </c>
      <c r="E38" s="10">
        <f>rawdata07!E36</f>
        <v>7108.9283379491508</v>
      </c>
      <c r="F38" s="10">
        <f>rawdata07!F36</f>
        <v>7201.638616458813</v>
      </c>
      <c r="G38" s="16">
        <f t="shared" si="0"/>
        <v>-9.7828741606923827E-2</v>
      </c>
      <c r="H38" s="78"/>
      <c r="I38" s="10">
        <f>rawdata07!G36</f>
        <v>7975.9764673267664</v>
      </c>
      <c r="J38" s="10">
        <f>rawdata07!H36</f>
        <v>7809.6625364467563</v>
      </c>
      <c r="K38" s="10">
        <f>rawdata07!I36</f>
        <v>7795.9669410897905</v>
      </c>
      <c r="L38" s="10">
        <f>rawdata07!J36</f>
        <v>7958.0416255601385</v>
      </c>
      <c r="M38" s="10">
        <f>rawdata07!K36</f>
        <v>8349.082386314496</v>
      </c>
      <c r="N38" s="16">
        <f t="shared" si="4"/>
        <v>6.9070826985203535</v>
      </c>
      <c r="O38" s="8"/>
      <c r="P38" s="10">
        <f>rawdata07!L36</f>
        <v>1399586</v>
      </c>
      <c r="Q38" s="10">
        <f>rawdata07!M36</f>
        <v>404014</v>
      </c>
      <c r="R38" s="10">
        <f>rawdata07!N36</f>
        <v>312170</v>
      </c>
      <c r="S38" s="10">
        <f>rawdata07!O36</f>
        <v>336524</v>
      </c>
      <c r="T38" s="10">
        <f>rawdata07!P36</f>
        <v>346878</v>
      </c>
      <c r="U38" s="33"/>
      <c r="V38" s="33">
        <f t="shared" si="2"/>
        <v>0</v>
      </c>
      <c r="W38" s="33">
        <f t="shared" si="3"/>
        <v>1</v>
      </c>
    </row>
    <row r="39" spans="1:23">
      <c r="A39" s="14" t="s">
        <v>52</v>
      </c>
      <c r="B39" s="10">
        <f>rawdata07!B37</f>
        <v>7525.3135989083084</v>
      </c>
      <c r="C39" s="10">
        <f>rawdata07!C37</f>
        <v>6941.8740118165933</v>
      </c>
      <c r="D39" s="10">
        <f>rawdata07!D37</f>
        <v>7734.2676559494366</v>
      </c>
      <c r="E39" s="10">
        <f>rawdata07!E37</f>
        <v>7529.9650143123272</v>
      </c>
      <c r="F39" s="10">
        <f>rawdata07!F37</f>
        <v>7887.321571434587</v>
      </c>
      <c r="G39" s="16">
        <f t="shared" si="0"/>
        <v>13.619486006352671</v>
      </c>
      <c r="H39" s="78"/>
      <c r="I39" s="10">
        <f>rawdata07!G37</f>
        <v>8611.1163596284041</v>
      </c>
      <c r="J39" s="10">
        <f>rawdata07!H37</f>
        <v>7700.8404759923442</v>
      </c>
      <c r="K39" s="10">
        <f>rawdata07!I37</f>
        <v>8524.280610842854</v>
      </c>
      <c r="L39" s="10">
        <f>rawdata07!J37</f>
        <v>8418.6014812122321</v>
      </c>
      <c r="M39" s="10">
        <f>rawdata07!K37</f>
        <v>9803.8654259126706</v>
      </c>
      <c r="N39" s="16">
        <f t="shared" si="4"/>
        <v>27.309031481389397</v>
      </c>
      <c r="O39" s="8"/>
      <c r="P39" s="10">
        <f>rawdata07!L37</f>
        <v>95265</v>
      </c>
      <c r="Q39" s="10">
        <f>rawdata07!M37</f>
        <v>24034</v>
      </c>
      <c r="R39" s="10">
        <f>rawdata07!N37</f>
        <v>25473</v>
      </c>
      <c r="S39" s="10">
        <f>rawdata07!O37</f>
        <v>22009</v>
      </c>
      <c r="T39" s="10">
        <f>rawdata07!P37</f>
        <v>23749</v>
      </c>
      <c r="U39" s="33"/>
      <c r="V39" s="33">
        <f t="shared" si="2"/>
        <v>1</v>
      </c>
      <c r="W39" s="33">
        <f t="shared" si="3"/>
        <v>1</v>
      </c>
    </row>
    <row r="40" spans="1:23">
      <c r="A40" s="77" t="s">
        <v>53</v>
      </c>
      <c r="B40" s="10">
        <f>rawdata07!B38</f>
        <v>8576.5279519175274</v>
      </c>
      <c r="C40" s="10">
        <f>rawdata07!C38</f>
        <v>8744.4449208286987</v>
      </c>
      <c r="D40" s="10">
        <f>rawdata07!D38</f>
        <v>8122.4334721503947</v>
      </c>
      <c r="E40" s="10">
        <f>rawdata07!E38</f>
        <v>8004.0990469199805</v>
      </c>
      <c r="F40" s="10">
        <f>rawdata07!F38</f>
        <v>9432.1527165129064</v>
      </c>
      <c r="G40" s="16">
        <f t="shared" si="0"/>
        <v>7.8645105768364143</v>
      </c>
      <c r="H40" s="78"/>
      <c r="I40" s="10">
        <f>rawdata07!G38</f>
        <v>9338.6226327655659</v>
      </c>
      <c r="J40" s="10">
        <f>rawdata07!H38</f>
        <v>9066.243487012387</v>
      </c>
      <c r="K40" s="10">
        <f>rawdata07!I38</f>
        <v>8566.3441211428362</v>
      </c>
      <c r="L40" s="10">
        <f>rawdata07!J38</f>
        <v>8722.3291394754051</v>
      </c>
      <c r="M40" s="10">
        <f>rawdata07!K38</f>
        <v>11002.416400520666</v>
      </c>
      <c r="N40" s="16">
        <f t="shared" si="4"/>
        <v>21.355845078304959</v>
      </c>
      <c r="O40" s="8"/>
      <c r="P40" s="10">
        <f>rawdata07!L38</f>
        <v>1758645</v>
      </c>
      <c r="Q40" s="10">
        <f>rawdata07!M38</f>
        <v>443153</v>
      </c>
      <c r="R40" s="10">
        <f>rawdata07!N38</f>
        <v>440868</v>
      </c>
      <c r="S40" s="10">
        <f>rawdata07!O38</f>
        <v>435955</v>
      </c>
      <c r="T40" s="10">
        <f>rawdata07!P38</f>
        <v>438669</v>
      </c>
      <c r="U40" s="33"/>
      <c r="V40" s="33">
        <f t="shared" si="2"/>
        <v>1</v>
      </c>
      <c r="W40" s="33">
        <f t="shared" si="3"/>
        <v>1</v>
      </c>
    </row>
    <row r="41" spans="1:23">
      <c r="A41" s="77" t="s">
        <v>54</v>
      </c>
      <c r="B41" s="10">
        <f>rawdata07!B39</f>
        <v>6281.3987346632375</v>
      </c>
      <c r="C41" s="10">
        <f>rawdata07!C39</f>
        <v>5982.8983010647989</v>
      </c>
      <c r="D41" s="10">
        <f>rawdata07!D39</f>
        <v>6311.4665696854172</v>
      </c>
      <c r="E41" s="10">
        <f>rawdata07!E39</f>
        <v>6479.4016563460464</v>
      </c>
      <c r="F41" s="10">
        <f>rawdata07!F39</f>
        <v>6312.9693542351033</v>
      </c>
      <c r="G41" s="16">
        <f t="shared" si="0"/>
        <v>5.5169089722210449</v>
      </c>
      <c r="H41" s="78"/>
      <c r="I41" s="10">
        <f>rawdata07!G39</f>
        <v>7205.7653218741525</v>
      </c>
      <c r="J41" s="10">
        <f>rawdata07!H39</f>
        <v>6466.2397483428831</v>
      </c>
      <c r="K41" s="10">
        <f>rawdata07!I39</f>
        <v>7092.2680444692469</v>
      </c>
      <c r="L41" s="10">
        <f>rawdata07!J39</f>
        <v>7586.7562970925628</v>
      </c>
      <c r="M41" s="10">
        <f>rawdata07!K39</f>
        <v>7713.8425714166906</v>
      </c>
      <c r="N41" s="16">
        <f t="shared" si="4"/>
        <v>19.294100924629856</v>
      </c>
      <c r="O41" s="8"/>
      <c r="P41" s="10">
        <f>rawdata07!L39</f>
        <v>638091</v>
      </c>
      <c r="Q41" s="10">
        <f>rawdata07!M39</f>
        <v>160218</v>
      </c>
      <c r="R41" s="10">
        <f>rawdata07!N39</f>
        <v>159481</v>
      </c>
      <c r="S41" s="10">
        <f>rawdata07!O39</f>
        <v>198147</v>
      </c>
      <c r="T41" s="10">
        <f>rawdata07!P39</f>
        <v>120245</v>
      </c>
      <c r="U41" s="33"/>
      <c r="V41" s="33">
        <f t="shared" si="2"/>
        <v>1</v>
      </c>
      <c r="W41" s="33">
        <f t="shared" si="3"/>
        <v>1</v>
      </c>
    </row>
    <row r="42" spans="1:23">
      <c r="A42" s="77" t="s">
        <v>55</v>
      </c>
      <c r="B42" s="10">
        <f>rawdata07!B40</f>
        <v>7628.777020133839</v>
      </c>
      <c r="C42" s="10">
        <f>rawdata07!C40</f>
        <v>7264.7306515453502</v>
      </c>
      <c r="D42" s="10">
        <f>rawdata07!D40</f>
        <v>7495.4702475065751</v>
      </c>
      <c r="E42" s="10">
        <f>rawdata07!E40</f>
        <v>7813.3290968305664</v>
      </c>
      <c r="F42" s="10">
        <f>rawdata07!F40</f>
        <v>7949.7071342816607</v>
      </c>
      <c r="G42" s="16">
        <f t="shared" si="0"/>
        <v>9.4287939304480979</v>
      </c>
      <c r="H42" s="78"/>
      <c r="I42" s="10">
        <f>rawdata07!G40</f>
        <v>8480.6190734193824</v>
      </c>
      <c r="J42" s="10">
        <f>rawdata07!H40</f>
        <v>7760.3163686382395</v>
      </c>
      <c r="K42" s="10">
        <f>rawdata07!I40</f>
        <v>8227.63411289537</v>
      </c>
      <c r="L42" s="10">
        <f>rawdata07!J40</f>
        <v>8905.8340975888041</v>
      </c>
      <c r="M42" s="10">
        <f>rawdata07!K40</f>
        <v>9044.6320078582594</v>
      </c>
      <c r="N42" s="16">
        <f t="shared" si="4"/>
        <v>16.549784547577513</v>
      </c>
      <c r="O42" s="8"/>
      <c r="P42" s="10">
        <f>rawdata07!L40</f>
        <v>551857</v>
      </c>
      <c r="Q42" s="10">
        <f>rawdata07!M40</f>
        <v>142492</v>
      </c>
      <c r="R42" s="10">
        <f>rawdata07!N40</f>
        <v>133451</v>
      </c>
      <c r="S42" s="10">
        <f>rawdata07!O40</f>
        <v>138479</v>
      </c>
      <c r="T42" s="10">
        <f>rawdata07!P40</f>
        <v>137435</v>
      </c>
      <c r="U42" s="33"/>
      <c r="V42" s="33">
        <f t="shared" si="2"/>
        <v>1</v>
      </c>
      <c r="W42" s="33">
        <f t="shared" si="3"/>
        <v>1</v>
      </c>
    </row>
    <row r="43" spans="1:23">
      <c r="A43" s="77" t="s">
        <v>56</v>
      </c>
      <c r="B43" s="10">
        <f>rawdata07!B41</f>
        <v>9338.6978677622956</v>
      </c>
      <c r="C43" s="10">
        <f>rawdata07!C41</f>
        <v>10566.729236266876</v>
      </c>
      <c r="D43" s="10">
        <f>rawdata07!D41</f>
        <v>9400.1978694836471</v>
      </c>
      <c r="E43" s="10">
        <f>rawdata07!E41</f>
        <v>9106.017582466684</v>
      </c>
      <c r="F43" s="10">
        <f>rawdata07!F41</f>
        <v>8257.5289825849541</v>
      </c>
      <c r="G43" s="16">
        <f t="shared" si="0"/>
        <v>-21.853500757418292</v>
      </c>
      <c r="H43" s="78"/>
      <c r="I43" s="10">
        <f>rawdata07!G41</f>
        <v>10029.344753134283</v>
      </c>
      <c r="J43" s="10">
        <f>rawdata07!H41</f>
        <v>10828.726448870246</v>
      </c>
      <c r="K43" s="10">
        <f>rawdata07!I41</f>
        <v>9773.706154698375</v>
      </c>
      <c r="L43" s="10">
        <f>rawdata07!J41</f>
        <v>9746.4081053607533</v>
      </c>
      <c r="M43" s="10">
        <f>rawdata07!K41</f>
        <v>9762.5653006262364</v>
      </c>
      <c r="N43" s="16">
        <f t="shared" si="4"/>
        <v>-9.8456744038930015</v>
      </c>
      <c r="O43" s="8"/>
      <c r="P43" s="10">
        <f>rawdata07!L41</f>
        <v>1760451</v>
      </c>
      <c r="Q43" s="10">
        <f>rawdata07!M41</f>
        <v>442707</v>
      </c>
      <c r="R43" s="10">
        <f>rawdata07!N41</f>
        <v>438673</v>
      </c>
      <c r="S43" s="10">
        <f>rawdata07!O41</f>
        <v>447605</v>
      </c>
      <c r="T43" s="10">
        <f>rawdata07!P41</f>
        <v>431466</v>
      </c>
      <c r="U43" s="33"/>
      <c r="V43" s="33">
        <f t="shared" si="2"/>
        <v>0</v>
      </c>
      <c r="W43" s="33">
        <f t="shared" si="3"/>
        <v>0</v>
      </c>
    </row>
    <row r="44" spans="1:23">
      <c r="A44" s="14" t="s">
        <v>57</v>
      </c>
      <c r="B44" s="10">
        <f>rawdata07!B42</f>
        <v>12149.424121303116</v>
      </c>
      <c r="C44" s="10">
        <f>rawdata07!C42</f>
        <v>11759.847818210052</v>
      </c>
      <c r="D44" s="10">
        <f>rawdata07!D42</f>
        <v>13020.51528063888</v>
      </c>
      <c r="E44" s="10">
        <f>rawdata07!E42</f>
        <v>11675.516911212897</v>
      </c>
      <c r="F44" s="10">
        <f>rawdata07!F42</f>
        <v>12220.470648493299</v>
      </c>
      <c r="G44" s="16">
        <f t="shared" si="0"/>
        <v>3.9169114890243413</v>
      </c>
      <c r="H44" s="78"/>
      <c r="I44" s="10">
        <f>rawdata07!G42</f>
        <v>13242.288365424283</v>
      </c>
      <c r="J44" s="10">
        <f>rawdata07!H42</f>
        <v>12293.467570785237</v>
      </c>
      <c r="K44" s="10">
        <f>rawdata07!I42</f>
        <v>13725.87973022547</v>
      </c>
      <c r="L44" s="10">
        <f>rawdata07!J42</f>
        <v>12797.039567321377</v>
      </c>
      <c r="M44" s="10">
        <f>rawdata07!K42</f>
        <v>14287.425660871297</v>
      </c>
      <c r="N44" s="16">
        <f t="shared" si="4"/>
        <v>16.219655508951714</v>
      </c>
      <c r="O44" s="8"/>
      <c r="P44" s="10">
        <f>rawdata07!L42</f>
        <v>147861</v>
      </c>
      <c r="Q44" s="10">
        <f>rawdata07!M42</f>
        <v>38638</v>
      </c>
      <c r="R44" s="10">
        <f>rawdata07!N42</f>
        <v>35437</v>
      </c>
      <c r="S44" s="10">
        <f>rawdata07!O42</f>
        <v>38643</v>
      </c>
      <c r="T44" s="10">
        <f>rawdata07!P42</f>
        <v>35143</v>
      </c>
      <c r="U44" s="33"/>
      <c r="V44" s="33">
        <f t="shared" si="2"/>
        <v>1</v>
      </c>
      <c r="W44" s="33">
        <f t="shared" si="3"/>
        <v>1</v>
      </c>
    </row>
    <row r="45" spans="1:23">
      <c r="A45" s="14" t="s">
        <v>58</v>
      </c>
      <c r="B45" s="10">
        <f>rawdata07!B43</f>
        <v>7585.3473588186662</v>
      </c>
      <c r="C45" s="10">
        <f>rawdata07!C43</f>
        <v>7364.2143170189511</v>
      </c>
      <c r="D45" s="10">
        <f>rawdata07!D43</f>
        <v>7821.1439028284394</v>
      </c>
      <c r="E45" s="10">
        <f>rawdata07!E43</f>
        <v>7572.9046127859338</v>
      </c>
      <c r="F45" s="10">
        <f>rawdata07!F43</f>
        <v>7619.7712711813665</v>
      </c>
      <c r="G45" s="16">
        <f t="shared" si="0"/>
        <v>3.4702541664467117</v>
      </c>
      <c r="H45" s="78"/>
      <c r="I45" s="10">
        <f>rawdata07!G43</f>
        <v>8550.5687163260063</v>
      </c>
      <c r="J45" s="10">
        <f>rawdata07!H43</f>
        <v>7990.9970799913399</v>
      </c>
      <c r="K45" s="10">
        <f>rawdata07!I43</f>
        <v>8736.8433980570608</v>
      </c>
      <c r="L45" s="10">
        <f>rawdata07!J43</f>
        <v>8581.8822974536724</v>
      </c>
      <c r="M45" s="10">
        <f>rawdata07!K43</f>
        <v>8969.283276450511</v>
      </c>
      <c r="N45" s="16">
        <f t="shared" si="4"/>
        <v>12.242354573107056</v>
      </c>
      <c r="O45" s="8"/>
      <c r="P45" s="10">
        <f>rawdata07!L43</f>
        <v>701580</v>
      </c>
      <c r="Q45" s="10">
        <f>rawdata07!M43</f>
        <v>189383</v>
      </c>
      <c r="R45" s="10">
        <f>rawdata07!N43</f>
        <v>162846</v>
      </c>
      <c r="S45" s="10">
        <f>rawdata07!O43</f>
        <v>182341</v>
      </c>
      <c r="T45" s="10">
        <f>rawdata07!P43</f>
        <v>167010</v>
      </c>
      <c r="U45" s="33"/>
      <c r="V45" s="33">
        <f t="shared" si="2"/>
        <v>1</v>
      </c>
      <c r="W45" s="33">
        <f t="shared" si="3"/>
        <v>1</v>
      </c>
    </row>
    <row r="46" spans="1:23">
      <c r="A46" s="14" t="s">
        <v>59</v>
      </c>
      <c r="B46" s="10">
        <f>rawdata07!B44</f>
        <v>6895.8179931722334</v>
      </c>
      <c r="C46" s="10">
        <f>rawdata07!C44</f>
        <v>6566.9064431685692</v>
      </c>
      <c r="D46" s="10">
        <f>rawdata07!D44</f>
        <v>6390.3119983248416</v>
      </c>
      <c r="E46" s="10">
        <f>rawdata07!E44</f>
        <v>6887.3212307988633</v>
      </c>
      <c r="F46" s="10">
        <f>rawdata07!F44</f>
        <v>8135.2242744063324</v>
      </c>
      <c r="G46" s="16">
        <f t="shared" si="0"/>
        <v>23.882140621468043</v>
      </c>
      <c r="H46" s="78"/>
      <c r="I46" s="10">
        <f>rawdata07!G44</f>
        <v>7923.9406921480686</v>
      </c>
      <c r="J46" s="10">
        <f>rawdata07!H44</f>
        <v>7323.4123055940518</v>
      </c>
      <c r="K46" s="10">
        <f>rawdata07!I44</f>
        <v>7099.7417463530401</v>
      </c>
      <c r="L46" s="10">
        <f>rawdata07!J44</f>
        <v>7817.3785332498674</v>
      </c>
      <c r="M46" s="10">
        <f>rawdata07!K44</f>
        <v>10316.952506596306</v>
      </c>
      <c r="N46" s="16">
        <f t="shared" si="4"/>
        <v>40.876302959422524</v>
      </c>
      <c r="O46" s="8"/>
      <c r="P46" s="10">
        <f>rawdata07!L44</f>
        <v>119512</v>
      </c>
      <c r="Q46" s="10">
        <f>rawdata07!M44</f>
        <v>45459</v>
      </c>
      <c r="R46" s="10">
        <f>rawdata07!N44</f>
        <v>14327</v>
      </c>
      <c r="S46" s="10">
        <f>rawdata07!O44</f>
        <v>41534</v>
      </c>
      <c r="T46" s="10">
        <f>rawdata07!P44</f>
        <v>18192</v>
      </c>
      <c r="U46" s="33"/>
      <c r="V46" s="33">
        <f t="shared" si="2"/>
        <v>1</v>
      </c>
      <c r="W46" s="33">
        <f t="shared" si="3"/>
        <v>1</v>
      </c>
    </row>
    <row r="47" spans="1:23">
      <c r="A47" s="77" t="s">
        <v>60</v>
      </c>
      <c r="B47" s="10">
        <f>rawdata07!B45</f>
        <v>6293.462524691131</v>
      </c>
      <c r="C47" s="10">
        <f>rawdata07!C45</f>
        <v>6179.6219083276601</v>
      </c>
      <c r="D47" s="10">
        <f>rawdata07!D45</f>
        <v>6267.133573938374</v>
      </c>
      <c r="E47" s="10">
        <f>rawdata07!E45</f>
        <v>6315.2846955296563</v>
      </c>
      <c r="F47" s="10">
        <f>rawdata07!F45</f>
        <v>6426.221700321079</v>
      </c>
      <c r="G47" s="16">
        <f t="shared" si="0"/>
        <v>3.990532036613776</v>
      </c>
      <c r="H47" s="78"/>
      <c r="I47" s="10">
        <f>rawdata07!G45</f>
        <v>7111.7439810895585</v>
      </c>
      <c r="J47" s="10">
        <f>rawdata07!H45</f>
        <v>6709.4466190152034</v>
      </c>
      <c r="K47" s="10">
        <f>rawdata07!I45</f>
        <v>7035.9572632050686</v>
      </c>
      <c r="L47" s="10">
        <f>rawdata07!J45</f>
        <v>7227.7646632307924</v>
      </c>
      <c r="M47" s="10">
        <f>rawdata07!K45</f>
        <v>7527.2629478472945</v>
      </c>
      <c r="N47" s="16">
        <f t="shared" si="4"/>
        <v>12.189028026757418</v>
      </c>
      <c r="O47" s="8"/>
      <c r="P47" s="10">
        <f>rawdata07!L45</f>
        <v>978084</v>
      </c>
      <c r="Q47" s="10">
        <f>rawdata07!M45</f>
        <v>282048</v>
      </c>
      <c r="R47" s="10">
        <f>rawdata07!N45</f>
        <v>209749</v>
      </c>
      <c r="S47" s="10">
        <f>rawdata07!O45</f>
        <v>242733</v>
      </c>
      <c r="T47" s="10">
        <f>rawdata07!P45</f>
        <v>243554</v>
      </c>
      <c r="U47" s="33"/>
      <c r="V47" s="33">
        <f t="shared" si="2"/>
        <v>1</v>
      </c>
      <c r="W47" s="33">
        <f t="shared" si="3"/>
        <v>1</v>
      </c>
    </row>
    <row r="48" spans="1:23">
      <c r="A48" s="77" t="s">
        <v>61</v>
      </c>
      <c r="B48" s="10">
        <f>rawdata07!B46</f>
        <v>6833.4775982932033</v>
      </c>
      <c r="C48" s="10">
        <f>rawdata07!C46</f>
        <v>6827.8806877957568</v>
      </c>
      <c r="D48" s="10">
        <f>rawdata07!D46</f>
        <v>6921.3469955583905</v>
      </c>
      <c r="E48" s="10">
        <f>rawdata07!E46</f>
        <v>6744.4440995346104</v>
      </c>
      <c r="F48" s="10">
        <f>rawdata07!F46</f>
        <v>6856.8645188922628</v>
      </c>
      <c r="G48" s="16">
        <f t="shared" si="0"/>
        <v>0.42449234867727137</v>
      </c>
      <c r="H48" s="78"/>
      <c r="I48" s="10">
        <f>rawdata07!G46</f>
        <v>7738.0140201158183</v>
      </c>
      <c r="J48" s="10">
        <f>rawdata07!H46</f>
        <v>7240.0069852925517</v>
      </c>
      <c r="K48" s="10">
        <f>rawdata07!I46</f>
        <v>7651.351663639347</v>
      </c>
      <c r="L48" s="10">
        <f>rawdata07!J46</f>
        <v>7830.3393833171358</v>
      </c>
      <c r="M48" s="10">
        <f>rawdata07!K46</f>
        <v>8300.7751441511937</v>
      </c>
      <c r="N48" s="16">
        <f t="shared" si="4"/>
        <v>14.651479770855206</v>
      </c>
      <c r="O48" s="8"/>
      <c r="P48" s="10">
        <f>rawdata07!L46</f>
        <v>4511375</v>
      </c>
      <c r="Q48" s="10">
        <f>rawdata07!M46</f>
        <v>1173895</v>
      </c>
      <c r="R48" s="10">
        <f>rawdata07!N46</f>
        <v>1081815</v>
      </c>
      <c r="S48" s="10">
        <f>rawdata07!O46</f>
        <v>1256367</v>
      </c>
      <c r="T48" s="10">
        <f>rawdata07!P46</f>
        <v>999298</v>
      </c>
      <c r="U48" s="33"/>
      <c r="V48" s="33">
        <f t="shared" si="2"/>
        <v>1</v>
      </c>
      <c r="W48" s="33">
        <f t="shared" si="3"/>
        <v>1</v>
      </c>
    </row>
    <row r="49" spans="1:31">
      <c r="A49" s="77" t="s">
        <v>62</v>
      </c>
      <c r="B49" s="10">
        <f>rawdata07!B47</f>
        <v>5016.5291551522678</v>
      </c>
      <c r="C49" s="10">
        <f>rawdata07!C47</f>
        <v>4719.5454880838188</v>
      </c>
      <c r="D49" s="10">
        <f>rawdata07!D47</f>
        <v>5057.3813077792165</v>
      </c>
      <c r="E49" s="10">
        <f>rawdata07!E47</f>
        <v>4816.844330086381</v>
      </c>
      <c r="F49" s="10">
        <f>rawdata07!F47</f>
        <v>5505.2634949606536</v>
      </c>
      <c r="G49" s="16">
        <f t="shared" si="0"/>
        <v>16.648171076233105</v>
      </c>
      <c r="H49" s="78"/>
      <c r="I49" s="10">
        <f>rawdata07!G47</f>
        <v>5683.4147028541165</v>
      </c>
      <c r="J49" s="10">
        <f>rawdata07!H47</f>
        <v>5237.3375904697386</v>
      </c>
      <c r="K49" s="10">
        <f>rawdata07!I47</f>
        <v>5575.0336057529748</v>
      </c>
      <c r="L49" s="10">
        <f>rawdata07!J47</f>
        <v>5502.0768241132146</v>
      </c>
      <c r="M49" s="10">
        <f>rawdata07!K47</f>
        <v>6478.9660334462087</v>
      </c>
      <c r="N49" s="16">
        <f t="shared" si="4"/>
        <v>23.707244788570293</v>
      </c>
      <c r="O49" s="8"/>
      <c r="P49" s="10">
        <f>rawdata07!L47</f>
        <v>504079</v>
      </c>
      <c r="Q49" s="10">
        <f>rawdata07!M47</f>
        <v>149083</v>
      </c>
      <c r="R49" s="10">
        <f>rawdata07!N47</f>
        <v>121259</v>
      </c>
      <c r="S49" s="10">
        <f>rawdata07!O47</f>
        <v>108820</v>
      </c>
      <c r="T49" s="10">
        <f>rawdata07!P47</f>
        <v>124917</v>
      </c>
      <c r="U49" s="33"/>
      <c r="V49" s="33">
        <f t="shared" si="2"/>
        <v>1</v>
      </c>
      <c r="W49" s="33">
        <f t="shared" si="3"/>
        <v>1</v>
      </c>
      <c r="X49" s="33"/>
      <c r="Y49" s="33"/>
      <c r="Z49" s="33"/>
      <c r="AA49" s="33"/>
      <c r="AB49" s="33"/>
      <c r="AC49" s="33"/>
      <c r="AD49" s="33"/>
      <c r="AE49" s="33"/>
    </row>
    <row r="50" spans="1:31">
      <c r="A50" s="77" t="s">
        <v>63</v>
      </c>
      <c r="B50" s="10">
        <f>rawdata07!B48</f>
        <v>12246.261025900332</v>
      </c>
      <c r="C50" s="10">
        <f>rawdata07!C48</f>
        <v>12035.766585311738</v>
      </c>
      <c r="D50" s="10">
        <f>rawdata07!D48</f>
        <v>11928.873492891847</v>
      </c>
      <c r="E50" s="10">
        <f>rawdata07!E48</f>
        <v>12599.683972911964</v>
      </c>
      <c r="F50" s="10">
        <f>rawdata07!F48</f>
        <v>12426.048365184313</v>
      </c>
      <c r="G50" s="16">
        <f t="shared" si="0"/>
        <v>3.2426831901913857</v>
      </c>
      <c r="H50" s="78"/>
      <c r="I50" s="10">
        <f>rawdata07!G48</f>
        <v>12663.014776111018</v>
      </c>
      <c r="J50" s="10">
        <f>rawdata07!H48</f>
        <v>12184.11360106501</v>
      </c>
      <c r="K50" s="10">
        <f>rawdata07!I48</f>
        <v>12207.486053626057</v>
      </c>
      <c r="L50" s="10">
        <f>rawdata07!J48</f>
        <v>12973.498871331829</v>
      </c>
      <c r="M50" s="10">
        <f>rawdata07!K48</f>
        <v>13298.840684720586</v>
      </c>
      <c r="N50" s="16">
        <f t="shared" si="4"/>
        <v>9.1490207671581327</v>
      </c>
      <c r="O50" s="8"/>
      <c r="P50" s="10">
        <f>rawdata07!L48</f>
        <v>88995</v>
      </c>
      <c r="Q50" s="10">
        <f>rawdata07!M48</f>
        <v>22535</v>
      </c>
      <c r="R50" s="10">
        <f>rawdata07!N48</f>
        <v>22228</v>
      </c>
      <c r="S50" s="10">
        <f>rawdata07!O48</f>
        <v>22150</v>
      </c>
      <c r="T50" s="10">
        <f>rawdata07!P48</f>
        <v>22082</v>
      </c>
      <c r="U50" s="33"/>
      <c r="V50" s="33">
        <f t="shared" si="2"/>
        <v>1</v>
      </c>
      <c r="W50" s="33">
        <f t="shared" si="3"/>
        <v>1</v>
      </c>
      <c r="X50" s="33"/>
      <c r="Y50" s="33"/>
      <c r="Z50" s="33"/>
      <c r="AA50" s="33"/>
      <c r="AB50" s="33"/>
      <c r="AC50" s="33"/>
      <c r="AD50" s="33"/>
      <c r="AE50" s="33"/>
    </row>
    <row r="51" spans="1:31">
      <c r="A51" s="77" t="s">
        <v>64</v>
      </c>
      <c r="B51" s="10">
        <f>rawdata07!B49</f>
        <v>9520.9244207007305</v>
      </c>
      <c r="C51" s="10">
        <f>rawdata07!C49</f>
        <v>10927.371895293934</v>
      </c>
      <c r="D51" s="10">
        <f>rawdata07!D49</f>
        <v>9391.949805327582</v>
      </c>
      <c r="E51" s="10">
        <f>rawdata07!E49</f>
        <v>8657.5455237195638</v>
      </c>
      <c r="F51" s="10">
        <f>rawdata07!F49</f>
        <v>8799.8240079694497</v>
      </c>
      <c r="G51" s="16">
        <f t="shared" si="0"/>
        <v>-19.469895485489523</v>
      </c>
      <c r="H51" s="78"/>
      <c r="I51" s="10">
        <f>rawdata07!G49</f>
        <v>10212.925666153191</v>
      </c>
      <c r="J51" s="10">
        <f>rawdata07!H49</f>
        <v>11351.293736127764</v>
      </c>
      <c r="K51" s="10">
        <f>rawdata07!I49</f>
        <v>9928.9455677512033</v>
      </c>
      <c r="L51" s="10">
        <f>rawdata07!J49</f>
        <v>9314.3530908900084</v>
      </c>
      <c r="M51" s="10">
        <f>rawdata07!K49</f>
        <v>9980.5478997177488</v>
      </c>
      <c r="N51" s="16">
        <f t="shared" si="4"/>
        <v>-12.075679374301997</v>
      </c>
      <c r="O51" s="8"/>
      <c r="P51" s="10">
        <f>rawdata07!L49</f>
        <v>1220440</v>
      </c>
      <c r="Q51" s="10">
        <f>rawdata07!M49</f>
        <v>364487</v>
      </c>
      <c r="R51" s="10">
        <f>rawdata07!N49</f>
        <v>249907</v>
      </c>
      <c r="S51" s="10">
        <f>rawdata07!O49</f>
        <v>304896</v>
      </c>
      <c r="T51" s="10">
        <f>rawdata07!P49</f>
        <v>301150</v>
      </c>
      <c r="U51" s="33"/>
      <c r="V51" s="33">
        <f t="shared" si="2"/>
        <v>0</v>
      </c>
      <c r="W51" s="33">
        <f t="shared" si="3"/>
        <v>0</v>
      </c>
      <c r="X51" s="33"/>
      <c r="Y51" s="33"/>
      <c r="Z51" s="33"/>
      <c r="AA51" s="33"/>
      <c r="AB51" s="33"/>
      <c r="AC51" s="33"/>
      <c r="AD51" s="33"/>
      <c r="AE51" s="33"/>
    </row>
    <row r="52" spans="1:31">
      <c r="A52" s="77" t="s">
        <v>65</v>
      </c>
      <c r="B52" s="10">
        <f>rawdata07!B50</f>
        <v>7651.9942847786424</v>
      </c>
      <c r="C52" s="10">
        <f>rawdata07!C50</f>
        <v>7673.9714385443067</v>
      </c>
      <c r="D52" s="10">
        <f>rawdata07!D50</f>
        <v>7406.1796505913317</v>
      </c>
      <c r="E52" s="10">
        <f>rawdata07!E50</f>
        <v>7771.6302179839731</v>
      </c>
      <c r="F52" s="10">
        <f>rawdata07!F50</f>
        <v>7752.86671485222</v>
      </c>
      <c r="G52" s="16">
        <f t="shared" si="0"/>
        <v>1.0280892617301569</v>
      </c>
      <c r="H52" s="78"/>
      <c r="I52" s="10">
        <f>rawdata07!G50</f>
        <v>8376.7874686169635</v>
      </c>
      <c r="J52" s="10">
        <f>rawdata07!H50</f>
        <v>8074.7006510554993</v>
      </c>
      <c r="K52" s="10">
        <f>rawdata07!I50</f>
        <v>7963.7155585148548</v>
      </c>
      <c r="L52" s="10">
        <f>rawdata07!J50</f>
        <v>8566.8566797669482</v>
      </c>
      <c r="M52" s="10">
        <f>rawdata07!K50</f>
        <v>8906.2960285987774</v>
      </c>
      <c r="N52" s="16">
        <f t="shared" si="4"/>
        <v>10.298776555073589</v>
      </c>
      <c r="O52" s="8"/>
      <c r="P52" s="10">
        <f>rawdata07!L50</f>
        <v>1026032</v>
      </c>
      <c r="Q52" s="10">
        <f>rawdata07!M50</f>
        <v>263572</v>
      </c>
      <c r="R52" s="10">
        <f>rawdata07!N50</f>
        <v>252312</v>
      </c>
      <c r="S52" s="10">
        <f>rawdata07!O50</f>
        <v>254193</v>
      </c>
      <c r="T52" s="10">
        <f>rawdata07!P50</f>
        <v>255955</v>
      </c>
      <c r="U52" s="33"/>
      <c r="V52" s="33">
        <f t="shared" si="2"/>
        <v>1</v>
      </c>
      <c r="W52" s="33">
        <f t="shared" si="3"/>
        <v>1</v>
      </c>
      <c r="X52" s="33"/>
      <c r="Y52" s="33"/>
      <c r="Z52" s="33"/>
      <c r="AA52" s="33"/>
      <c r="AB52" s="33"/>
      <c r="AC52" s="33"/>
      <c r="AD52" s="33"/>
      <c r="AE52" s="33"/>
    </row>
    <row r="53" spans="1:31">
      <c r="A53" s="14" t="s">
        <v>66</v>
      </c>
      <c r="B53" s="10">
        <f>rawdata07!B51</f>
        <v>8353.8169485741091</v>
      </c>
      <c r="C53" s="10">
        <f>rawdata07!C51</f>
        <v>8421.6984965461197</v>
      </c>
      <c r="D53" s="10">
        <f>rawdata07!D51</f>
        <v>8460.7927760440871</v>
      </c>
      <c r="E53" s="10">
        <f>rawdata07!E51</f>
        <v>8322.32209946289</v>
      </c>
      <c r="F53" s="10">
        <f>rawdata07!F51</f>
        <v>8174.635554007662</v>
      </c>
      <c r="G53" s="16">
        <f t="shared" si="0"/>
        <v>-2.9336474422562429</v>
      </c>
      <c r="H53" s="78"/>
      <c r="I53" s="10">
        <f>rawdata07!G51</f>
        <v>9610.7437663972014</v>
      </c>
      <c r="J53" s="10">
        <f>rawdata07!H51</f>
        <v>9471.3801977515923</v>
      </c>
      <c r="K53" s="10">
        <f>rawdata07!I51</f>
        <v>9745.5281853794568</v>
      </c>
      <c r="L53" s="10">
        <f>rawdata07!J51</f>
        <v>9587.4961734338904</v>
      </c>
      <c r="M53" s="10">
        <f>rawdata07!K51</f>
        <v>9640.7615635935454</v>
      </c>
      <c r="N53" s="16">
        <f t="shared" si="4"/>
        <v>1.7883493461930973</v>
      </c>
      <c r="O53" s="8"/>
      <c r="P53" s="10">
        <f>rawdata07!L51</f>
        <v>281298</v>
      </c>
      <c r="Q53" s="10">
        <f>rawdata07!M51</f>
        <v>73830</v>
      </c>
      <c r="R53" s="10">
        <f>rawdata07!N51</f>
        <v>75305</v>
      </c>
      <c r="S53" s="10">
        <f>rawdata07!O51</f>
        <v>71866</v>
      </c>
      <c r="T53" s="10">
        <f>rawdata07!P51</f>
        <v>60297</v>
      </c>
      <c r="U53" s="33"/>
      <c r="V53" s="33">
        <f t="shared" si="2"/>
        <v>0</v>
      </c>
      <c r="W53" s="33">
        <f t="shared" si="3"/>
        <v>1</v>
      </c>
      <c r="X53" s="33"/>
      <c r="Y53" s="33"/>
      <c r="Z53" s="33"/>
      <c r="AA53" s="33"/>
      <c r="AB53" s="33"/>
      <c r="AC53" s="33"/>
      <c r="AD53" s="33"/>
      <c r="AE53" s="33"/>
    </row>
    <row r="54" spans="1:31">
      <c r="A54" s="77" t="s">
        <v>67</v>
      </c>
      <c r="B54" s="10">
        <f>rawdata07!B52</f>
        <v>9605.9082179318702</v>
      </c>
      <c r="C54" s="10">
        <f>rawdata07!C52</f>
        <v>9462.8179994632737</v>
      </c>
      <c r="D54" s="10">
        <f>rawdata07!D52</f>
        <v>9501.1465072475639</v>
      </c>
      <c r="E54" s="10">
        <f>rawdata07!E52</f>
        <v>9498.8635587237241</v>
      </c>
      <c r="F54" s="10">
        <f>rawdata07!F52</f>
        <v>9974.8285160130563</v>
      </c>
      <c r="G54" s="16">
        <f t="shared" si="0"/>
        <v>5.4107615361388497</v>
      </c>
      <c r="H54" s="78"/>
      <c r="I54" s="10">
        <f>rawdata07!G52</f>
        <v>10247.560258401258</v>
      </c>
      <c r="J54" s="10">
        <f>rawdata07!H52</f>
        <v>9767.1741315709278</v>
      </c>
      <c r="K54" s="10">
        <f>rawdata07!I52</f>
        <v>9950.7365854102409</v>
      </c>
      <c r="L54" s="10">
        <f>rawdata07!J52</f>
        <v>10111.740189938282</v>
      </c>
      <c r="M54" s="10">
        <f>rawdata07!K52</f>
        <v>11196.863617011211</v>
      </c>
      <c r="N54" s="16">
        <f t="shared" si="4"/>
        <v>14.637698337117042</v>
      </c>
      <c r="O54" s="8"/>
      <c r="P54" s="10">
        <f>rawdata07!L52</f>
        <v>870584</v>
      </c>
      <c r="Q54" s="10">
        <f>rawdata07!M52</f>
        <v>219851</v>
      </c>
      <c r="R54" s="10">
        <f>rawdata07!N52</f>
        <v>219798</v>
      </c>
      <c r="S54" s="10">
        <f>rawdata07!O52</f>
        <v>219545</v>
      </c>
      <c r="T54" s="10">
        <f>rawdata07!P52</f>
        <v>211390</v>
      </c>
      <c r="U54" s="33"/>
      <c r="V54" s="33">
        <f t="shared" si="2"/>
        <v>1</v>
      </c>
      <c r="W54" s="33">
        <f t="shared" si="3"/>
        <v>1</v>
      </c>
      <c r="X54" s="33"/>
      <c r="Y54" s="33"/>
      <c r="Z54" s="33"/>
      <c r="AA54" s="33"/>
      <c r="AB54" s="33"/>
      <c r="AC54" s="33"/>
      <c r="AD54" s="33"/>
      <c r="AE54" s="33"/>
    </row>
    <row r="55" spans="1:31" ht="15.75" thickBot="1">
      <c r="A55" s="79" t="s">
        <v>68</v>
      </c>
      <c r="B55" s="10">
        <f>rawdata07!B53</f>
        <v>12074.934731989557</v>
      </c>
      <c r="C55" s="10">
        <f>rawdata07!C53</f>
        <v>12594.739449623925</v>
      </c>
      <c r="D55" s="10">
        <f>rawdata07!D53</f>
        <v>11665.231431646933</v>
      </c>
      <c r="E55" s="11">
        <f>rawdata07!E53</f>
        <v>11644.639667905585</v>
      </c>
      <c r="F55" s="11">
        <f>rawdata07!F53</f>
        <v>12370.270400539837</v>
      </c>
      <c r="G55" s="17">
        <f t="shared" si="0"/>
        <v>-1.7822444837538118</v>
      </c>
      <c r="H55" s="80"/>
      <c r="I55" s="11">
        <f>rawdata07!G53</f>
        <v>13217.054354728696</v>
      </c>
      <c r="J55" s="11">
        <f>rawdata07!H53</f>
        <v>13463.090573345944</v>
      </c>
      <c r="K55" s="11">
        <f>rawdata07!I53</f>
        <v>12751.626339682689</v>
      </c>
      <c r="L55" s="11">
        <f>rawdata07!J53</f>
        <v>12769.899116667471</v>
      </c>
      <c r="M55" s="11">
        <f>rawdata07!K53</f>
        <v>13879.597050175929</v>
      </c>
      <c r="N55" s="17">
        <f t="shared" si="4"/>
        <v>3.0936914117964829</v>
      </c>
      <c r="O55" s="12"/>
      <c r="P55" s="11">
        <f>rawdata07!L53</f>
        <v>85034</v>
      </c>
      <c r="Q55" s="11">
        <f>rawdata07!M53</f>
        <v>22203</v>
      </c>
      <c r="R55" s="11">
        <f>rawdata07!N53</f>
        <v>21367</v>
      </c>
      <c r="S55" s="11">
        <f>rawdata07!O53</f>
        <v>20717</v>
      </c>
      <c r="T55" s="11">
        <f>rawdata07!P53</f>
        <v>20747</v>
      </c>
      <c r="U55" s="81"/>
      <c r="V55" s="33">
        <f t="shared" si="2"/>
        <v>0</v>
      </c>
      <c r="W55" s="33">
        <f t="shared" si="3"/>
        <v>1</v>
      </c>
      <c r="X55" s="81"/>
      <c r="Y55" s="81"/>
      <c r="Z55" s="81"/>
      <c r="AA55" s="81"/>
      <c r="AB55" s="81"/>
      <c r="AC55" s="81"/>
      <c r="AD55" s="81"/>
      <c r="AE55" s="81"/>
    </row>
    <row r="56" spans="1:31" ht="30" customHeight="1" thickTop="1">
      <c r="A56" s="63" t="s">
        <v>69</v>
      </c>
      <c r="B56" s="64"/>
      <c r="C56" s="64"/>
      <c r="D56" s="64"/>
      <c r="E56" s="21"/>
      <c r="F56" s="21"/>
      <c r="G56" s="21">
        <f>+V4</f>
        <v>32</v>
      </c>
      <c r="H56" s="21"/>
      <c r="I56" s="21"/>
      <c r="J56" s="21"/>
      <c r="K56" s="21"/>
      <c r="L56" s="21"/>
      <c r="M56" s="21"/>
      <c r="N56" s="21">
        <f>+W4</f>
        <v>43</v>
      </c>
      <c r="O56" s="81"/>
      <c r="P56" s="81"/>
      <c r="Q56" s="81"/>
      <c r="R56" s="81"/>
      <c r="S56" s="81"/>
      <c r="T56" s="81"/>
      <c r="U56" s="81"/>
      <c r="V56" s="81"/>
      <c r="W56" s="81"/>
      <c r="X56" s="81"/>
      <c r="Y56" s="81"/>
      <c r="Z56" s="81"/>
      <c r="AA56" s="81"/>
      <c r="AB56" s="81"/>
      <c r="AC56" s="81"/>
      <c r="AD56" s="81"/>
      <c r="AE56" s="81"/>
    </row>
    <row r="57" spans="1:31">
      <c r="A57" s="25" t="s">
        <v>142</v>
      </c>
      <c r="B57" s="82"/>
      <c r="C57" s="82"/>
      <c r="D57" s="82"/>
      <c r="E57" s="18"/>
      <c r="F57" s="83"/>
      <c r="G57" s="18">
        <f>MEDIAN(G$5:G$55)</f>
        <v>3.1871137760403809</v>
      </c>
      <c r="H57" s="83"/>
      <c r="I57" s="83"/>
      <c r="J57" s="18"/>
      <c r="K57" s="83"/>
      <c r="L57" s="83"/>
      <c r="M57" s="83"/>
      <c r="N57" s="18">
        <f>MEDIAN(N$5:N$55)</f>
        <v>11.86704051817947</v>
      </c>
      <c r="O57" s="33"/>
      <c r="P57" s="33"/>
      <c r="Q57" s="33"/>
      <c r="R57" s="33"/>
      <c r="S57" s="33"/>
      <c r="T57" s="33"/>
      <c r="U57" s="33"/>
      <c r="V57" s="33"/>
      <c r="W57" s="33"/>
      <c r="X57" s="33"/>
      <c r="Y57" s="33"/>
      <c r="Z57" s="33"/>
      <c r="AA57" s="33"/>
      <c r="AB57" s="33"/>
      <c r="AC57" s="33"/>
      <c r="AD57" s="33"/>
      <c r="AE57" s="33"/>
    </row>
    <row r="58" spans="1:31">
      <c r="A58" s="25" t="s">
        <v>143</v>
      </c>
      <c r="B58" s="82"/>
      <c r="C58" s="82"/>
      <c r="D58" s="82"/>
      <c r="E58" s="18"/>
      <c r="F58" s="83"/>
      <c r="G58" s="18">
        <f>AVERAGE(G$5:G$55)</f>
        <v>3.4348948516208377</v>
      </c>
      <c r="H58" s="83"/>
      <c r="I58" s="83"/>
      <c r="J58" s="18"/>
      <c r="K58" s="83"/>
      <c r="L58" s="83"/>
      <c r="M58" s="83"/>
      <c r="N58" s="18">
        <f>AVERAGE(N$5:N$55)</f>
        <v>12.653642507783381</v>
      </c>
      <c r="O58" s="33"/>
      <c r="P58" s="33"/>
      <c r="Q58" s="33"/>
      <c r="R58" s="33"/>
      <c r="S58" s="33"/>
      <c r="T58" s="33"/>
      <c r="U58" s="33"/>
      <c r="V58" s="33"/>
      <c r="W58" s="33"/>
      <c r="X58" s="33"/>
      <c r="Y58" s="33"/>
      <c r="Z58" s="33"/>
      <c r="AA58" s="33"/>
      <c r="AB58" s="33"/>
      <c r="AC58" s="33"/>
      <c r="AD58" s="33"/>
      <c r="AE58" s="33"/>
    </row>
    <row r="59" spans="1:31" ht="15.75" thickBot="1">
      <c r="A59" s="26" t="s">
        <v>144</v>
      </c>
      <c r="B59" s="76"/>
      <c r="C59" s="76"/>
      <c r="D59" s="76"/>
      <c r="E59" s="19"/>
      <c r="F59" s="84"/>
      <c r="G59" s="19">
        <f>SUMPRODUCT(G5:G55, P5:P55)/SUM(P5:P55)</f>
        <v>0.56664417711712189</v>
      </c>
      <c r="H59" s="84"/>
      <c r="I59" s="84"/>
      <c r="J59" s="19"/>
      <c r="K59" s="84"/>
      <c r="L59" s="84"/>
      <c r="M59" s="84"/>
      <c r="N59" s="19">
        <f>SUMPRODUCT(N5:N55, P5:P55)/SUM(P5:P55)</f>
        <v>10.850078361764933</v>
      </c>
      <c r="O59" s="33"/>
      <c r="P59" s="33"/>
      <c r="Q59" s="33"/>
      <c r="R59" s="33"/>
      <c r="S59" s="33"/>
      <c r="T59" s="33"/>
      <c r="U59" s="33"/>
      <c r="V59" s="33"/>
      <c r="W59" s="33"/>
      <c r="X59" s="33"/>
      <c r="Y59" s="33"/>
      <c r="Z59" s="33"/>
      <c r="AA59" s="33"/>
      <c r="AB59" s="33"/>
      <c r="AC59" s="33"/>
      <c r="AD59" s="33"/>
      <c r="AE59" s="33"/>
    </row>
    <row r="60" spans="1:31">
      <c r="A60" s="13" t="s">
        <v>73</v>
      </c>
      <c r="B60" s="82"/>
      <c r="C60" s="82"/>
      <c r="D60" s="82"/>
      <c r="E60" s="86"/>
      <c r="F60" s="86"/>
      <c r="G60" s="86"/>
      <c r="H60" s="86"/>
      <c r="I60" s="86"/>
      <c r="J60" s="86"/>
      <c r="K60" s="86"/>
      <c r="L60" s="86"/>
      <c r="M60" s="86"/>
      <c r="N60" s="33"/>
      <c r="O60" s="33"/>
      <c r="P60" s="33"/>
      <c r="Q60" s="33"/>
      <c r="R60" s="33"/>
      <c r="S60" s="33"/>
      <c r="T60" s="33"/>
      <c r="U60" s="33"/>
      <c r="V60" s="33"/>
      <c r="W60" s="33"/>
      <c r="X60" s="33"/>
      <c r="Y60" s="33"/>
      <c r="Z60" s="33"/>
      <c r="AA60" s="33"/>
      <c r="AB60" s="33"/>
      <c r="AC60" s="33"/>
      <c r="AD60" s="33"/>
      <c r="AE60" s="33"/>
    </row>
    <row r="61" spans="1:31">
      <c r="A61" s="13" t="s">
        <v>74</v>
      </c>
      <c r="B61" s="82"/>
      <c r="C61" s="82"/>
      <c r="D61" s="82"/>
      <c r="E61" s="86"/>
      <c r="F61" s="86"/>
      <c r="G61" s="86"/>
      <c r="H61" s="86"/>
      <c r="I61" s="86"/>
      <c r="J61" s="86"/>
      <c r="K61" s="86"/>
      <c r="L61" s="86"/>
      <c r="M61" s="86"/>
      <c r="N61" s="33"/>
      <c r="O61" s="33"/>
      <c r="P61" s="33"/>
      <c r="Q61" s="33"/>
      <c r="R61" s="33"/>
      <c r="S61" s="33"/>
      <c r="T61" s="33"/>
      <c r="U61" s="33"/>
      <c r="V61" s="33"/>
      <c r="W61" s="33"/>
      <c r="X61" s="33"/>
      <c r="Y61" s="33"/>
      <c r="Z61" s="33"/>
      <c r="AA61" s="33"/>
      <c r="AB61" s="33"/>
      <c r="AC61" s="33"/>
      <c r="AD61" s="33"/>
      <c r="AE61" s="33"/>
    </row>
    <row r="62" spans="1:31">
      <c r="A62" s="53" t="s">
        <v>145</v>
      </c>
      <c r="B62" s="62"/>
      <c r="C62" s="62"/>
      <c r="D62" s="62"/>
      <c r="E62" s="62"/>
      <c r="F62" s="62"/>
      <c r="G62" s="62"/>
      <c r="H62" s="62"/>
      <c r="I62" s="62"/>
      <c r="J62" s="62"/>
      <c r="K62" s="62"/>
      <c r="L62" s="62"/>
      <c r="M62" s="62"/>
      <c r="N62" s="33"/>
      <c r="O62" s="33"/>
      <c r="P62" s="33"/>
      <c r="Q62" s="33"/>
      <c r="R62" s="33"/>
      <c r="S62" s="33"/>
      <c r="T62" s="33"/>
      <c r="U62" s="33"/>
      <c r="V62" s="33"/>
      <c r="W62" s="33"/>
      <c r="X62" s="33"/>
      <c r="Y62" s="33"/>
      <c r="Z62" s="33"/>
      <c r="AA62" s="33"/>
      <c r="AB62" s="33"/>
      <c r="AC62" s="33"/>
      <c r="AD62" s="33"/>
      <c r="AE62" s="33"/>
    </row>
    <row r="63" spans="1:31">
      <c r="A63" s="62"/>
      <c r="B63" s="62"/>
      <c r="C63" s="62"/>
      <c r="D63" s="62"/>
      <c r="E63" s="62"/>
      <c r="F63" s="62"/>
      <c r="G63" s="62"/>
      <c r="H63" s="62"/>
      <c r="I63" s="62"/>
      <c r="J63" s="62"/>
      <c r="K63" s="62"/>
      <c r="L63" s="62"/>
      <c r="M63" s="62"/>
      <c r="N63" s="33"/>
      <c r="O63" s="33"/>
      <c r="P63" s="33"/>
      <c r="Q63" s="33"/>
      <c r="R63" s="33"/>
      <c r="S63" s="33"/>
      <c r="T63" s="33"/>
      <c r="U63" s="33"/>
      <c r="V63" s="33"/>
      <c r="W63" s="33"/>
      <c r="X63" s="33"/>
      <c r="Y63" s="33"/>
      <c r="Z63" s="33"/>
      <c r="AA63" s="33"/>
      <c r="AB63" s="33"/>
      <c r="AC63" s="33"/>
      <c r="AD63" s="33"/>
      <c r="AE63" s="33"/>
    </row>
    <row r="64" spans="1:31" ht="30" customHeight="1">
      <c r="A64" s="53" t="s">
        <v>146</v>
      </c>
      <c r="B64" s="54"/>
      <c r="C64" s="54"/>
      <c r="D64" s="54"/>
      <c r="E64" s="54"/>
      <c r="F64" s="54"/>
      <c r="G64" s="54"/>
      <c r="H64" s="54"/>
      <c r="I64" s="54"/>
      <c r="J64" s="54"/>
      <c r="K64" s="54"/>
      <c r="L64" s="54"/>
      <c r="M64" s="54"/>
      <c r="N64" s="33"/>
      <c r="O64" s="33"/>
      <c r="P64" s="33"/>
      <c r="Q64" s="33"/>
      <c r="R64" s="33"/>
      <c r="S64" s="33"/>
      <c r="T64" s="33"/>
      <c r="U64" s="33"/>
      <c r="V64" s="33"/>
      <c r="W64" s="33"/>
      <c r="X64" s="33"/>
      <c r="Y64" s="33"/>
      <c r="Z64" s="33"/>
      <c r="AA64" s="33"/>
      <c r="AB64" s="33"/>
      <c r="AC64" s="33"/>
      <c r="AD64" s="33"/>
      <c r="AE64" s="33"/>
    </row>
    <row r="65" spans="1:13" ht="17.25">
      <c r="A65" s="7" t="s">
        <v>77</v>
      </c>
      <c r="B65" s="82"/>
      <c r="C65" s="82"/>
      <c r="D65" s="82"/>
      <c r="E65" s="86"/>
      <c r="F65" s="86"/>
      <c r="G65" s="86"/>
      <c r="H65" s="86"/>
      <c r="I65" s="86"/>
      <c r="J65" s="86"/>
      <c r="K65" s="86"/>
      <c r="L65" s="86"/>
      <c r="M65" s="86"/>
    </row>
    <row r="66" spans="1:13" ht="117.95" customHeight="1">
      <c r="A66" s="56" t="s">
        <v>147</v>
      </c>
      <c r="B66" s="56"/>
      <c r="C66" s="56"/>
      <c r="D66" s="56"/>
      <c r="E66" s="56"/>
      <c r="F66" s="56"/>
      <c r="G66" s="56"/>
      <c r="H66" s="56"/>
      <c r="I66" s="56"/>
      <c r="J66" s="56"/>
      <c r="K66" s="56"/>
      <c r="L66" s="56"/>
      <c r="M66" s="56"/>
    </row>
    <row r="67" spans="1:13" ht="30" customHeight="1">
      <c r="A67" s="57" t="s">
        <v>81</v>
      </c>
      <c r="B67" s="58"/>
      <c r="C67" s="58"/>
      <c r="D67" s="58"/>
      <c r="E67" s="58"/>
      <c r="F67" s="58"/>
      <c r="G67" s="58"/>
      <c r="H67" s="58"/>
      <c r="I67" s="58"/>
      <c r="J67" s="58"/>
      <c r="K67" s="58"/>
      <c r="L67" s="58"/>
      <c r="M67" s="58"/>
    </row>
  </sheetData>
  <mergeCells count="10">
    <mergeCell ref="A62:M63"/>
    <mergeCell ref="A64:M64"/>
    <mergeCell ref="A66:M66"/>
    <mergeCell ref="A67:M67"/>
    <mergeCell ref="A1:Q1"/>
    <mergeCell ref="A2:A3"/>
    <mergeCell ref="B2:G2"/>
    <mergeCell ref="I2:N2"/>
    <mergeCell ref="P2:Q2"/>
    <mergeCell ref="A56:D5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Cornman</dc:creator>
  <cp:keywords/>
  <dc:description/>
  <cp:lastModifiedBy>X</cp:lastModifiedBy>
  <cp:revision/>
  <dcterms:created xsi:type="dcterms:W3CDTF">2010-08-19T20:59:18Z</dcterms:created>
  <dcterms:modified xsi:type="dcterms:W3CDTF">2017-01-15T04:40:07Z</dcterms:modified>
  <cp:category/>
  <cp:contentStatus/>
</cp:coreProperties>
</file>