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nge/software/catint/examples/CO_reduction/ExperimentalCORData/CSV/"/>
    </mc:Choice>
  </mc:AlternateContent>
  <xr:revisionPtr revIDLastSave="0" documentId="8_{00E285FD-8B79-F74C-9C90-801BEEFCE762}" xr6:coauthVersionLast="32" xr6:coauthVersionMax="32" xr10:uidLastSave="{00000000-0000-0000-0000-000000000000}"/>
  <bookViews>
    <workbookView xWindow="380" yWindow="460" windowWidth="28040" windowHeight="17040" activeTab="3" xr2:uid="{7C79841A-E9D7-1647-8385-E47798CC8586}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19" i="1"/>
  <c r="P20" i="1"/>
  <c r="P21" i="1"/>
  <c r="P22" i="1"/>
  <c r="P23" i="1"/>
  <c r="P18" i="1"/>
  <c r="M19" i="1"/>
  <c r="M20" i="1"/>
  <c r="M21" i="1"/>
  <c r="M22" i="1"/>
  <c r="M23" i="1"/>
  <c r="M18" i="1"/>
  <c r="O19" i="1"/>
  <c r="O20" i="1"/>
  <c r="O21" i="1"/>
  <c r="O22" i="1"/>
  <c r="O23" i="1"/>
  <c r="O24" i="1"/>
  <c r="O18" i="1"/>
  <c r="L19" i="1"/>
  <c r="L20" i="1"/>
  <c r="L21" i="1"/>
  <c r="L22" i="1"/>
  <c r="L23" i="1"/>
  <c r="L24" i="1"/>
  <c r="L18" i="1"/>
  <c r="J19" i="1"/>
  <c r="J20" i="1"/>
  <c r="J21" i="1"/>
  <c r="J22" i="1"/>
  <c r="J23" i="1"/>
  <c r="J24" i="1"/>
  <c r="J18" i="1"/>
  <c r="I19" i="1"/>
  <c r="I20" i="1"/>
  <c r="I21" i="1"/>
  <c r="I22" i="1"/>
  <c r="I23" i="1"/>
  <c r="I24" i="1"/>
  <c r="I18" i="1"/>
  <c r="M4" i="1"/>
  <c r="M5" i="1"/>
  <c r="M6" i="1"/>
  <c r="N6" i="1" s="1"/>
  <c r="O6" i="1" s="1"/>
  <c r="M7" i="1"/>
  <c r="N7" i="1" s="1"/>
  <c r="O7" i="1" s="1"/>
  <c r="M8" i="1"/>
  <c r="N8" i="1" s="1"/>
  <c r="O8" i="1" s="1"/>
  <c r="M9" i="1"/>
  <c r="N4" i="1"/>
  <c r="O4" i="1" s="1"/>
  <c r="N5" i="1"/>
  <c r="O5" i="1" s="1"/>
  <c r="N9" i="1"/>
  <c r="O9" i="1" s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I3" i="1"/>
  <c r="J3" i="1"/>
  <c r="M3" i="1" s="1"/>
  <c r="N3" i="1" s="1"/>
  <c r="K3" i="1"/>
  <c r="L3" i="1"/>
  <c r="H3" i="1"/>
</calcChain>
</file>

<file path=xl/sharedStrings.xml><?xml version="1.0" encoding="utf-8"?>
<sst xmlns="http://schemas.openxmlformats.org/spreadsheetml/2006/main" count="59" uniqueCount="25">
  <si>
    <t>roughness factor</t>
  </si>
  <si>
    <t>E vs. RHE</t>
  </si>
  <si>
    <t>mA/cm^2 (geo)</t>
  </si>
  <si>
    <t>C2H4</t>
  </si>
  <si>
    <t>C2H6</t>
  </si>
  <si>
    <t>AcO-</t>
  </si>
  <si>
    <t>EtOH</t>
  </si>
  <si>
    <t>1-PrOH</t>
  </si>
  <si>
    <t>C2</t>
  </si>
  <si>
    <t>C2+</t>
  </si>
  <si>
    <t>H2 from rest</t>
  </si>
  <si>
    <t>electrrolyte</t>
  </si>
  <si>
    <t>0.1M. KOH</t>
  </si>
  <si>
    <t>HR-150</t>
  </si>
  <si>
    <t>HR-200</t>
  </si>
  <si>
    <t>HR-300</t>
  </si>
  <si>
    <t>C2+ HR-200</t>
  </si>
  <si>
    <t>C2+ HR-300</t>
  </si>
  <si>
    <t>jtot HR-300</t>
  </si>
  <si>
    <t>jtot HR-200</t>
  </si>
  <si>
    <t>jtot HR-150</t>
  </si>
  <si>
    <t>jtot HR-300 15 h</t>
  </si>
  <si>
    <t>mikroA/cm^2</t>
  </si>
  <si>
    <t>jtot HR-300 1 h</t>
  </si>
  <si>
    <t>HR-300 (1h)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</si>
</sst>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0A77-BE70-EB48-898F-D51333438A2D}">
  <dimension ref="A1:P33"/>
  <sheetViews>
    <sheetView workbookViewId="0">
      <selection activeCell="L25" sqref="L25"/>
    </sheetView>
  </sheetViews>
  <sheetFormatPr baseColWidth="10" defaultRowHeight="16" x14ac:dyDescent="0.2"/>
  <cols>
    <col min="2" max="2" width="15" customWidth="1"/>
  </cols>
  <sheetData>
    <row r="1" spans="1:16" x14ac:dyDescent="0.2">
      <c r="A1" t="s">
        <v>13</v>
      </c>
    </row>
    <row r="2" spans="1:1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</row>
    <row r="3" spans="1:16" x14ac:dyDescent="0.2">
      <c r="A3">
        <v>-0.153</v>
      </c>
      <c r="B3">
        <v>0</v>
      </c>
      <c r="C3">
        <v>0.57999999999999996</v>
      </c>
      <c r="D3">
        <v>0.51</v>
      </c>
      <c r="E3">
        <v>6.9</v>
      </c>
      <c r="F3">
        <v>0</v>
      </c>
      <c r="G3">
        <v>0</v>
      </c>
      <c r="H3">
        <f>C3*$B3/$C$12/100</f>
        <v>0</v>
      </c>
      <c r="I3">
        <f>D3*$B3/$C$12/100</f>
        <v>0</v>
      </c>
      <c r="J3">
        <f>E3*$B3/$C$12/100</f>
        <v>0</v>
      </c>
      <c r="K3">
        <f>F3*$B3/$C$12/100</f>
        <v>0</v>
      </c>
      <c r="L3">
        <f>G3*$B3/$C$12/100</f>
        <v>0</v>
      </c>
      <c r="M3">
        <f>(H3+I3+J3+K3)</f>
        <v>0</v>
      </c>
      <c r="N3">
        <f>M3+L3</f>
        <v>0</v>
      </c>
      <c r="O3">
        <f>B3/$C$12-N3</f>
        <v>0</v>
      </c>
    </row>
    <row r="4" spans="1:16" x14ac:dyDescent="0.2">
      <c r="A4">
        <v>-0.20300000000000001</v>
      </c>
      <c r="B4">
        <v>0</v>
      </c>
      <c r="C4">
        <v>0.23</v>
      </c>
      <c r="D4">
        <v>0.17</v>
      </c>
      <c r="E4">
        <v>13.15</v>
      </c>
      <c r="F4">
        <v>0</v>
      </c>
      <c r="G4">
        <v>0</v>
      </c>
      <c r="H4">
        <f t="shared" ref="H4:H9" si="0">C4*$B4/$C$12/100</f>
        <v>0</v>
      </c>
      <c r="I4">
        <f t="shared" ref="I4:I9" si="1">D4*$B4/$C$12/100</f>
        <v>0</v>
      </c>
      <c r="J4">
        <f t="shared" ref="J4:J9" si="2">E4*$B4/$C$12/100</f>
        <v>0</v>
      </c>
      <c r="K4">
        <f t="shared" ref="K4:K9" si="3">F4*$B4/$C$12/100</f>
        <v>0</v>
      </c>
      <c r="L4">
        <f t="shared" ref="L4:L9" si="4">G4*$B4/$C$12/100</f>
        <v>0</v>
      </c>
      <c r="M4">
        <f t="shared" ref="M4:M9" si="5">(H4+I4+J4+K4)</f>
        <v>0</v>
      </c>
      <c r="N4">
        <f t="shared" ref="N4:N9" si="6">M4+L4</f>
        <v>0</v>
      </c>
      <c r="O4">
        <f t="shared" ref="O4:O9" si="7">B4/$C$12-N4</f>
        <v>0</v>
      </c>
    </row>
    <row r="5" spans="1:16" x14ac:dyDescent="0.2">
      <c r="A5">
        <v>-0.253</v>
      </c>
      <c r="B5">
        <v>0.08</v>
      </c>
      <c r="C5">
        <v>0.09</v>
      </c>
      <c r="D5">
        <v>0.09</v>
      </c>
      <c r="E5">
        <v>21.56</v>
      </c>
      <c r="F5">
        <v>28.31</v>
      </c>
      <c r="G5">
        <v>0</v>
      </c>
      <c r="H5">
        <f t="shared" si="0"/>
        <v>4.9655172413793099E-7</v>
      </c>
      <c r="I5">
        <f t="shared" si="1"/>
        <v>4.9655172413793099E-7</v>
      </c>
      <c r="J5">
        <f t="shared" si="2"/>
        <v>1.1895172413793104E-4</v>
      </c>
      <c r="K5">
        <f t="shared" si="3"/>
        <v>1.5619310344827588E-4</v>
      </c>
      <c r="L5">
        <f t="shared" si="4"/>
        <v>0</v>
      </c>
      <c r="M5">
        <f t="shared" si="5"/>
        <v>2.7613793103448277E-4</v>
      </c>
      <c r="N5">
        <f t="shared" si="6"/>
        <v>2.7613793103448277E-4</v>
      </c>
      <c r="O5">
        <f t="shared" si="7"/>
        <v>2.7558620689655173E-4</v>
      </c>
    </row>
    <row r="6" spans="1:16" x14ac:dyDescent="0.2">
      <c r="A6">
        <v>-0.30299999999999999</v>
      </c>
      <c r="B6">
        <v>0.22</v>
      </c>
      <c r="C6">
        <v>0.66</v>
      </c>
      <c r="D6">
        <v>0.48</v>
      </c>
      <c r="E6">
        <v>14.5</v>
      </c>
      <c r="F6">
        <v>49.79</v>
      </c>
      <c r="G6">
        <v>0</v>
      </c>
      <c r="H6">
        <f t="shared" si="0"/>
        <v>1.0013793103448274E-5</v>
      </c>
      <c r="I6">
        <f t="shared" si="1"/>
        <v>7.2827586206896553E-6</v>
      </c>
      <c r="J6">
        <f t="shared" si="2"/>
        <v>2.1999999999999998E-4</v>
      </c>
      <c r="K6">
        <f t="shared" si="3"/>
        <v>7.5543448275862065E-4</v>
      </c>
      <c r="L6">
        <f t="shared" si="4"/>
        <v>0</v>
      </c>
      <c r="M6">
        <f t="shared" si="5"/>
        <v>9.9273103448275861E-4</v>
      </c>
      <c r="N6">
        <f t="shared" si="6"/>
        <v>9.9273103448275861E-4</v>
      </c>
      <c r="O6">
        <f t="shared" si="7"/>
        <v>5.2451034482758614E-4</v>
      </c>
    </row>
    <row r="7" spans="1:16" x14ac:dyDescent="0.2">
      <c r="A7">
        <v>-0.35299999999999998</v>
      </c>
      <c r="B7">
        <v>0.32</v>
      </c>
      <c r="C7">
        <v>2.69</v>
      </c>
      <c r="D7">
        <v>1.55</v>
      </c>
      <c r="E7">
        <v>9.84</v>
      </c>
      <c r="F7">
        <v>43.37</v>
      </c>
      <c r="G7">
        <v>0</v>
      </c>
      <c r="H7">
        <f t="shared" si="0"/>
        <v>5.936551724137931E-5</v>
      </c>
      <c r="I7">
        <f t="shared" si="1"/>
        <v>3.4206896551724141E-5</v>
      </c>
      <c r="J7">
        <f t="shared" si="2"/>
        <v>2.1715862068965517E-4</v>
      </c>
      <c r="K7">
        <f t="shared" si="3"/>
        <v>9.5713103448275851E-4</v>
      </c>
      <c r="L7">
        <f t="shared" si="4"/>
        <v>0</v>
      </c>
      <c r="M7">
        <f t="shared" si="5"/>
        <v>1.2678620689655171E-3</v>
      </c>
      <c r="N7">
        <f t="shared" si="6"/>
        <v>1.2678620689655171E-3</v>
      </c>
      <c r="O7">
        <f t="shared" si="7"/>
        <v>9.3903448275862089E-4</v>
      </c>
    </row>
    <row r="8" spans="1:16" x14ac:dyDescent="0.2">
      <c r="A8">
        <v>-0.40300000000000002</v>
      </c>
      <c r="B8">
        <v>0.38</v>
      </c>
      <c r="C8">
        <v>5.79</v>
      </c>
      <c r="D8">
        <v>2.5499999999999998</v>
      </c>
      <c r="E8">
        <v>2.58</v>
      </c>
      <c r="F8">
        <v>21.96</v>
      </c>
      <c r="G8">
        <v>1.03</v>
      </c>
      <c r="H8">
        <f t="shared" si="0"/>
        <v>1.5173793103448279E-4</v>
      </c>
      <c r="I8">
        <f t="shared" si="1"/>
        <v>6.6827586206896544E-5</v>
      </c>
      <c r="J8">
        <f t="shared" si="2"/>
        <v>6.7613793103448277E-5</v>
      </c>
      <c r="K8">
        <f t="shared" si="3"/>
        <v>5.7550344827586206E-4</v>
      </c>
      <c r="L8">
        <f t="shared" si="4"/>
        <v>2.6993103448275866E-5</v>
      </c>
      <c r="M8">
        <f t="shared" si="5"/>
        <v>8.616827586206896E-4</v>
      </c>
      <c r="N8">
        <f t="shared" si="6"/>
        <v>8.8867586206896549E-4</v>
      </c>
      <c r="O8">
        <f t="shared" si="7"/>
        <v>1.7320137931034485E-3</v>
      </c>
    </row>
    <row r="9" spans="1:16" x14ac:dyDescent="0.2">
      <c r="A9">
        <v>-0.45300000000000001</v>
      </c>
      <c r="B9">
        <v>0.43</v>
      </c>
      <c r="C9">
        <v>6.49</v>
      </c>
      <c r="D9">
        <v>1.8</v>
      </c>
      <c r="E9">
        <v>0.74</v>
      </c>
      <c r="F9">
        <v>10.61</v>
      </c>
      <c r="G9">
        <v>1.5</v>
      </c>
      <c r="H9">
        <f t="shared" si="0"/>
        <v>1.9246206896551726E-4</v>
      </c>
      <c r="I9">
        <f t="shared" si="1"/>
        <v>5.3379310344827587E-5</v>
      </c>
      <c r="J9">
        <f t="shared" si="2"/>
        <v>2.1944827586206896E-5</v>
      </c>
      <c r="K9">
        <f t="shared" si="3"/>
        <v>3.146413793103448E-4</v>
      </c>
      <c r="L9">
        <f t="shared" si="4"/>
        <v>4.4482758620689656E-5</v>
      </c>
      <c r="M9">
        <f t="shared" si="5"/>
        <v>5.8242758620689655E-4</v>
      </c>
      <c r="N9">
        <f t="shared" si="6"/>
        <v>6.2691034482758624E-4</v>
      </c>
      <c r="O9">
        <f t="shared" si="7"/>
        <v>2.3386068965517239E-3</v>
      </c>
    </row>
    <row r="12" spans="1:16" x14ac:dyDescent="0.2">
      <c r="B12" t="s">
        <v>0</v>
      </c>
      <c r="C12">
        <v>145</v>
      </c>
      <c r="D12" t="s">
        <v>13</v>
      </c>
    </row>
    <row r="13" spans="1:16" x14ac:dyDescent="0.2">
      <c r="C13">
        <v>158</v>
      </c>
      <c r="D13" t="s">
        <v>14</v>
      </c>
    </row>
    <row r="14" spans="1:16" x14ac:dyDescent="0.2">
      <c r="C14">
        <v>26</v>
      </c>
      <c r="D14" t="s">
        <v>15</v>
      </c>
    </row>
    <row r="16" spans="1:16" x14ac:dyDescent="0.2">
      <c r="B16" t="s">
        <v>11</v>
      </c>
      <c r="C16" t="s">
        <v>12</v>
      </c>
      <c r="I16" s="1" t="s">
        <v>13</v>
      </c>
      <c r="J16" s="1"/>
      <c r="L16" s="2" t="s">
        <v>14</v>
      </c>
      <c r="M16" s="2"/>
      <c r="O16" s="2" t="s">
        <v>24</v>
      </c>
      <c r="P16" s="2"/>
    </row>
    <row r="17" spans="1:16" x14ac:dyDescent="0.2">
      <c r="I17" t="s">
        <v>9</v>
      </c>
      <c r="J17" t="s">
        <v>10</v>
      </c>
      <c r="L17" t="s">
        <v>9</v>
      </c>
      <c r="M17" t="s">
        <v>10</v>
      </c>
      <c r="O17" t="s">
        <v>9</v>
      </c>
      <c r="P17" t="s">
        <v>10</v>
      </c>
    </row>
    <row r="18" spans="1:16" x14ac:dyDescent="0.2">
      <c r="A18" t="s">
        <v>14</v>
      </c>
      <c r="B18" t="s">
        <v>19</v>
      </c>
      <c r="C18" t="s">
        <v>16</v>
      </c>
      <c r="D18" t="s">
        <v>18</v>
      </c>
      <c r="E18" t="s">
        <v>17</v>
      </c>
      <c r="H18">
        <v>-0.453121</v>
      </c>
      <c r="I18">
        <f>N3</f>
        <v>0</v>
      </c>
      <c r="J18">
        <f>O3</f>
        <v>0</v>
      </c>
      <c r="K18">
        <v>-0.453121</v>
      </c>
      <c r="L18">
        <f>F27/1000</f>
        <v>1.3579499999999999E-3</v>
      </c>
      <c r="M18">
        <f>F27/1000/($C19/100)*(100-$C19)/100</f>
        <v>1.591656978119832E-2</v>
      </c>
      <c r="N18">
        <v>-0.45261099999999999</v>
      </c>
      <c r="O18">
        <f>D27/1000</f>
        <v>2.19528E-3</v>
      </c>
      <c r="P18">
        <f>D27/1000/($E19/100)*(100-$E19)/100</f>
        <v>6.9149536379590509E-2</v>
      </c>
    </row>
    <row r="19" spans="1:16" x14ac:dyDescent="0.2">
      <c r="A19">
        <v>-0.45527499999999999</v>
      </c>
      <c r="C19">
        <v>7.8609999999999998</v>
      </c>
      <c r="E19">
        <v>3.077</v>
      </c>
      <c r="H19">
        <v>-0.40216600000000002</v>
      </c>
      <c r="I19">
        <f t="shared" ref="I19:I24" si="8">N4</f>
        <v>0</v>
      </c>
      <c r="J19">
        <f t="shared" ref="J19:J24" si="9">O4</f>
        <v>0</v>
      </c>
      <c r="K19">
        <v>-0.40318500000000002</v>
      </c>
      <c r="L19">
        <f t="shared" ref="L19:L24" si="10">F28/1000</f>
        <v>1.2297100000000002E-3</v>
      </c>
      <c r="M19">
        <f t="shared" ref="M19:M24" si="11">F28/1000/($C20/100)*(100-$C20)/100</f>
        <v>7.5065076754759884E-3</v>
      </c>
      <c r="N19">
        <v>-0.40318500000000002</v>
      </c>
      <c r="O19">
        <f t="shared" ref="O19:O24" si="12">D28/1000</f>
        <v>7.6944999999999997E-4</v>
      </c>
      <c r="P19">
        <f t="shared" ref="P19:P24" si="13">D28/1000/($E20/100)*(100-$E20)/100</f>
        <v>3.5611164657210398E-2</v>
      </c>
    </row>
    <row r="20" spans="1:16" x14ac:dyDescent="0.2">
      <c r="A20">
        <v>-0.40701500000000002</v>
      </c>
      <c r="C20">
        <v>14.076000000000001</v>
      </c>
      <c r="E20">
        <v>2.1150000000000002</v>
      </c>
      <c r="H20">
        <v>-0.35273900000000002</v>
      </c>
      <c r="I20">
        <f t="shared" si="8"/>
        <v>2.7613793103448277E-4</v>
      </c>
      <c r="J20">
        <f t="shared" si="9"/>
        <v>2.7558620689655173E-4</v>
      </c>
      <c r="K20">
        <v>-0.35324800000000001</v>
      </c>
      <c r="L20">
        <f t="shared" si="10"/>
        <v>1.2068399999999998E-3</v>
      </c>
      <c r="M20">
        <f t="shared" si="11"/>
        <v>3.8128754978787116E-3</v>
      </c>
      <c r="N20">
        <v>-0.35273900000000002</v>
      </c>
      <c r="O20">
        <f t="shared" si="12"/>
        <v>7.7983999999999996E-4</v>
      </c>
      <c r="P20">
        <f t="shared" si="13"/>
        <v>1.3701868449396472E-2</v>
      </c>
    </row>
    <row r="21" spans="1:16" x14ac:dyDescent="0.2">
      <c r="A21">
        <v>-0.35907800000000001</v>
      </c>
      <c r="C21">
        <v>24.042000000000002</v>
      </c>
      <c r="E21">
        <v>5.3849999999999998</v>
      </c>
      <c r="H21">
        <v>-0.30280299999999999</v>
      </c>
      <c r="I21">
        <f t="shared" si="8"/>
        <v>9.9273103448275861E-4</v>
      </c>
      <c r="J21">
        <f t="shared" si="9"/>
        <v>5.2451034482758614E-4</v>
      </c>
      <c r="K21">
        <v>-0.30229299999999998</v>
      </c>
      <c r="L21">
        <f t="shared" si="10"/>
        <v>8.7341000000000003E-4</v>
      </c>
      <c r="M21">
        <f t="shared" si="11"/>
        <v>1.7083517499261013E-3</v>
      </c>
      <c r="N21">
        <v>-0.30280299999999999</v>
      </c>
      <c r="O21">
        <f t="shared" si="12"/>
        <v>7.1814999999999997E-4</v>
      </c>
      <c r="P21">
        <f t="shared" si="13"/>
        <v>5.4036639971016967E-3</v>
      </c>
    </row>
    <row r="22" spans="1:16" x14ac:dyDescent="0.2">
      <c r="A22">
        <v>-0.31174299999999999</v>
      </c>
      <c r="C22">
        <v>33.83</v>
      </c>
      <c r="E22">
        <v>11.731</v>
      </c>
      <c r="H22">
        <v>-0.25286599999999998</v>
      </c>
      <c r="I22">
        <f t="shared" si="8"/>
        <v>1.2678620689655171E-3</v>
      </c>
      <c r="J22">
        <f t="shared" si="9"/>
        <v>9.3903448275862089E-4</v>
      </c>
      <c r="K22">
        <v>-0.25337599999999999</v>
      </c>
      <c r="L22">
        <f t="shared" si="10"/>
        <v>2.5166000000000001E-4</v>
      </c>
      <c r="M22">
        <f t="shared" si="11"/>
        <v>7.3912740157480326E-4</v>
      </c>
      <c r="N22">
        <v>-0.252357</v>
      </c>
      <c r="O22">
        <f t="shared" si="12"/>
        <v>3.8474000000000001E-4</v>
      </c>
      <c r="P22">
        <f t="shared" si="13"/>
        <v>2.0551103392732577E-3</v>
      </c>
    </row>
    <row r="23" spans="1:16" x14ac:dyDescent="0.2">
      <c r="A23">
        <v>-0.259689</v>
      </c>
      <c r="C23">
        <v>25.4</v>
      </c>
      <c r="E23">
        <v>15.769</v>
      </c>
      <c r="H23">
        <v>-0.20191100000000001</v>
      </c>
      <c r="I23">
        <f t="shared" si="8"/>
        <v>8.8867586206896549E-4</v>
      </c>
      <c r="J23">
        <f t="shared" si="9"/>
        <v>1.7320137931034485E-3</v>
      </c>
      <c r="K23">
        <v>-0.20343900000000001</v>
      </c>
      <c r="L23">
        <f t="shared" si="10"/>
        <v>2.9159999999999999E-5</v>
      </c>
      <c r="M23">
        <f t="shared" si="11"/>
        <v>2.731101357935109E-4</v>
      </c>
      <c r="N23">
        <v>-0.20293</v>
      </c>
      <c r="O23">
        <f t="shared" si="12"/>
        <v>1.0679E-4</v>
      </c>
      <c r="P23">
        <f t="shared" si="13"/>
        <v>9.4099257456828887E-4</v>
      </c>
    </row>
    <row r="24" spans="1:16" x14ac:dyDescent="0.2">
      <c r="A24">
        <v>-0.20638500000000001</v>
      </c>
      <c r="C24">
        <v>9.6470000000000002</v>
      </c>
      <c r="E24">
        <v>10.192</v>
      </c>
      <c r="H24">
        <v>-0.15299399999999999</v>
      </c>
      <c r="I24">
        <f t="shared" si="8"/>
        <v>6.2691034482758624E-4</v>
      </c>
      <c r="J24">
        <f t="shared" si="9"/>
        <v>2.3386068965517239E-3</v>
      </c>
      <c r="K24">
        <v>-0.15248400000000001</v>
      </c>
      <c r="L24">
        <f t="shared" si="10"/>
        <v>7.3E-7</v>
      </c>
      <c r="N24">
        <v>-0.15299399999999999</v>
      </c>
      <c r="O24">
        <f t="shared" si="12"/>
        <v>6.28E-6</v>
      </c>
    </row>
    <row r="26" spans="1:16" x14ac:dyDescent="0.2">
      <c r="A26" t="s">
        <v>22</v>
      </c>
      <c r="B26" t="s">
        <v>21</v>
      </c>
      <c r="D26" t="s">
        <v>23</v>
      </c>
      <c r="F26" t="s">
        <v>19</v>
      </c>
      <c r="H26" t="s">
        <v>20</v>
      </c>
    </row>
    <row r="27" spans="1:16" x14ac:dyDescent="0.2">
      <c r="A27">
        <v>-0.45261099999999999</v>
      </c>
      <c r="B27">
        <v>0.30432999999999999</v>
      </c>
      <c r="C27">
        <v>-0.45261099999999999</v>
      </c>
      <c r="D27">
        <v>2.1952799999999999</v>
      </c>
      <c r="E27">
        <v>-0.453121</v>
      </c>
      <c r="F27">
        <v>1.35795</v>
      </c>
      <c r="G27">
        <v>-0.453121</v>
      </c>
      <c r="H27">
        <v>2.9716200000000002</v>
      </c>
    </row>
    <row r="28" spans="1:16" x14ac:dyDescent="0.2">
      <c r="A28">
        <v>-0.40267500000000001</v>
      </c>
      <c r="B28">
        <v>0.20383000000000001</v>
      </c>
      <c r="C28">
        <v>-0.40318500000000002</v>
      </c>
      <c r="D28">
        <v>0.76944999999999997</v>
      </c>
      <c r="E28">
        <v>-0.40318500000000002</v>
      </c>
      <c r="F28">
        <v>1.2297100000000001</v>
      </c>
      <c r="G28">
        <v>-0.40216600000000002</v>
      </c>
      <c r="H28">
        <v>2.6215600000000001</v>
      </c>
    </row>
    <row r="29" spans="1:16" x14ac:dyDescent="0.2">
      <c r="A29">
        <v>-0.35324800000000001</v>
      </c>
      <c r="B29">
        <v>0.10333000000000001</v>
      </c>
      <c r="C29">
        <v>-0.35273900000000002</v>
      </c>
      <c r="D29">
        <v>0.77983999999999998</v>
      </c>
      <c r="E29">
        <v>-0.35324800000000001</v>
      </c>
      <c r="F29">
        <v>1.2068399999999999</v>
      </c>
      <c r="G29">
        <v>-0.35273900000000002</v>
      </c>
      <c r="H29">
        <v>2.2659799999999999</v>
      </c>
    </row>
    <row r="30" spans="1:16" x14ac:dyDescent="0.2">
      <c r="A30">
        <v>-0.30280299999999999</v>
      </c>
      <c r="B30">
        <v>4.7169999999999997E-2</v>
      </c>
      <c r="C30">
        <v>-0.30280299999999999</v>
      </c>
      <c r="D30">
        <v>0.71814999999999996</v>
      </c>
      <c r="E30">
        <v>-0.30229299999999998</v>
      </c>
      <c r="F30">
        <v>0.87341000000000002</v>
      </c>
      <c r="G30">
        <v>-0.30280299999999999</v>
      </c>
      <c r="H30">
        <v>1.5499499999999999</v>
      </c>
    </row>
    <row r="31" spans="1:16" x14ac:dyDescent="0.2">
      <c r="A31">
        <v>-0.252357</v>
      </c>
      <c r="B31">
        <v>8.5290000000000005E-2</v>
      </c>
      <c r="C31">
        <v>-0.252357</v>
      </c>
      <c r="D31">
        <v>0.38474000000000003</v>
      </c>
      <c r="E31">
        <v>-0.25337599999999999</v>
      </c>
      <c r="F31">
        <v>0.25165999999999999</v>
      </c>
      <c r="G31">
        <v>-0.25286599999999998</v>
      </c>
      <c r="H31">
        <v>0.57882999999999996</v>
      </c>
    </row>
    <row r="32" spans="1:16" x14ac:dyDescent="0.2">
      <c r="C32">
        <v>-0.20293</v>
      </c>
      <c r="D32">
        <v>0.10679</v>
      </c>
      <c r="E32">
        <v>-0.20343900000000001</v>
      </c>
      <c r="F32">
        <v>2.9159999999999998E-2</v>
      </c>
      <c r="G32">
        <v>-0.20191100000000001</v>
      </c>
      <c r="H32">
        <v>2.359E-2</v>
      </c>
    </row>
    <row r="33" spans="3:8" x14ac:dyDescent="0.2">
      <c r="C33">
        <v>-0.15299399999999999</v>
      </c>
      <c r="D33">
        <v>6.28E-3</v>
      </c>
      <c r="E33">
        <v>-0.15248400000000001</v>
      </c>
      <c r="F33">
        <v>7.2999999999999996E-4</v>
      </c>
      <c r="G33">
        <v>-0.15299399999999999</v>
      </c>
      <c r="H33">
        <v>6.28E-3</v>
      </c>
    </row>
  </sheetData>
  <mergeCells count="1">
    <mergeCell ref="I16:J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9C07-029A-5F48-88F7-3F517D4986A0}">
  <dimension ref="A1:I8"/>
  <sheetViews>
    <sheetView workbookViewId="0">
      <selection activeCell="C11" sqref="C11"/>
    </sheetView>
  </sheetViews>
  <sheetFormatPr baseColWidth="10" defaultRowHeight="16" x14ac:dyDescent="0.2"/>
  <sheetData>
    <row r="1" spans="1:9" x14ac:dyDescent="0.2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">
      <c r="A2">
        <v>-0.153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-0.20300000000000001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-0.253</v>
      </c>
      <c r="B4">
        <v>4.9655172413793099E-7</v>
      </c>
      <c r="C4">
        <v>4.9655172413793099E-7</v>
      </c>
      <c r="D4">
        <v>1.1895172413793104E-4</v>
      </c>
      <c r="E4">
        <v>1.5619310344827588E-4</v>
      </c>
      <c r="F4">
        <v>0</v>
      </c>
      <c r="G4">
        <v>2.7613793103448277E-4</v>
      </c>
      <c r="H4">
        <v>2.7613793103448277E-4</v>
      </c>
      <c r="I4">
        <v>2.7558620689655173E-4</v>
      </c>
    </row>
    <row r="5" spans="1:9" x14ac:dyDescent="0.2">
      <c r="A5">
        <v>-0.30299999999999999</v>
      </c>
      <c r="B5">
        <v>1.0013793103448274E-5</v>
      </c>
      <c r="C5">
        <v>7.2827586206896553E-6</v>
      </c>
      <c r="D5">
        <v>2.1999999999999998E-4</v>
      </c>
      <c r="E5">
        <v>7.5543448275862065E-4</v>
      </c>
      <c r="F5">
        <v>0</v>
      </c>
      <c r="G5">
        <v>9.9273103448275861E-4</v>
      </c>
      <c r="H5">
        <v>9.9273103448275861E-4</v>
      </c>
      <c r="I5">
        <v>5.2451034482758614E-4</v>
      </c>
    </row>
    <row r="6" spans="1:9" x14ac:dyDescent="0.2">
      <c r="A6">
        <v>-0.35299999999999998</v>
      </c>
      <c r="B6">
        <v>5.936551724137931E-5</v>
      </c>
      <c r="C6">
        <v>3.4206896551724141E-5</v>
      </c>
      <c r="D6">
        <v>2.1715862068965517E-4</v>
      </c>
      <c r="E6">
        <v>9.5713103448275851E-4</v>
      </c>
      <c r="F6">
        <v>0</v>
      </c>
      <c r="G6">
        <v>1.2678620689655171E-3</v>
      </c>
      <c r="H6">
        <v>1.2678620689655171E-3</v>
      </c>
      <c r="I6">
        <v>9.3903448275862089E-4</v>
      </c>
    </row>
    <row r="7" spans="1:9" x14ac:dyDescent="0.2">
      <c r="A7">
        <v>-0.40300000000000002</v>
      </c>
      <c r="B7">
        <v>1.5173793103448279E-4</v>
      </c>
      <c r="C7">
        <v>6.6827586206896544E-5</v>
      </c>
      <c r="D7">
        <v>6.7613793103448277E-5</v>
      </c>
      <c r="E7">
        <v>5.7550344827586206E-4</v>
      </c>
      <c r="F7">
        <v>2.6993103448275866E-5</v>
      </c>
      <c r="G7">
        <v>8.616827586206896E-4</v>
      </c>
      <c r="H7">
        <v>8.8867586206896549E-4</v>
      </c>
      <c r="I7">
        <v>1.7320137931034485E-3</v>
      </c>
    </row>
    <row r="8" spans="1:9" x14ac:dyDescent="0.2">
      <c r="A8">
        <v>-0.45300000000000001</v>
      </c>
      <c r="B8">
        <v>1.9246206896551726E-4</v>
      </c>
      <c r="C8">
        <v>5.3379310344827587E-5</v>
      </c>
      <c r="D8">
        <v>2.1944827586206896E-5</v>
      </c>
      <c r="E8">
        <v>3.146413793103448E-4</v>
      </c>
      <c r="F8">
        <v>4.4482758620689656E-5</v>
      </c>
      <c r="G8">
        <v>5.8242758620689655E-4</v>
      </c>
      <c r="H8">
        <v>6.2691034482758624E-4</v>
      </c>
      <c r="I8">
        <v>2.3386068965517239E-3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0C45-5B24-C54C-AF05-D4AC747AC4D3}">
  <dimension ref="A2:H8"/>
  <sheetViews>
    <sheetView workbookViewId="0">
      <selection sqref="A1:XFD1"/>
    </sheetView>
  </sheetViews>
  <sheetFormatPr baseColWidth="10" defaultRowHeight="16" x14ac:dyDescent="0.2"/>
  <sheetData>
    <row r="2" spans="1:8" x14ac:dyDescent="0.2">
      <c r="A2">
        <v>-0.45261099999999999</v>
      </c>
      <c r="B2">
        <v>0.30432999999999999</v>
      </c>
      <c r="C2">
        <v>-0.45261099999999999</v>
      </c>
      <c r="D2">
        <v>2.1952799999999999</v>
      </c>
      <c r="E2">
        <v>-0.453121</v>
      </c>
      <c r="F2">
        <v>1.35795</v>
      </c>
      <c r="G2">
        <v>-0.453121</v>
      </c>
      <c r="H2">
        <v>2.9716200000000002</v>
      </c>
    </row>
    <row r="3" spans="1:8" x14ac:dyDescent="0.2">
      <c r="A3">
        <v>-0.40267500000000001</v>
      </c>
      <c r="B3">
        <v>0.20383000000000001</v>
      </c>
      <c r="C3">
        <v>-0.40318500000000002</v>
      </c>
      <c r="D3">
        <v>0.76944999999999997</v>
      </c>
      <c r="E3">
        <v>-0.40318500000000002</v>
      </c>
      <c r="F3">
        <v>1.2297100000000001</v>
      </c>
      <c r="G3">
        <v>-0.40216600000000002</v>
      </c>
      <c r="H3">
        <v>2.6215600000000001</v>
      </c>
    </row>
    <row r="4" spans="1:8" x14ac:dyDescent="0.2">
      <c r="A4">
        <v>-0.35324800000000001</v>
      </c>
      <c r="B4">
        <v>0.10333000000000001</v>
      </c>
      <c r="C4">
        <v>-0.35273900000000002</v>
      </c>
      <c r="D4">
        <v>0.77983999999999998</v>
      </c>
      <c r="E4">
        <v>-0.35324800000000001</v>
      </c>
      <c r="F4">
        <v>1.2068399999999999</v>
      </c>
      <c r="G4">
        <v>-0.35273900000000002</v>
      </c>
      <c r="H4">
        <v>2.2659799999999999</v>
      </c>
    </row>
    <row r="5" spans="1:8" x14ac:dyDescent="0.2">
      <c r="A5">
        <v>-0.30280299999999999</v>
      </c>
      <c r="B5">
        <v>4.7169999999999997E-2</v>
      </c>
      <c r="C5">
        <v>-0.30280299999999999</v>
      </c>
      <c r="D5">
        <v>0.71814999999999996</v>
      </c>
      <c r="E5">
        <v>-0.30229299999999998</v>
      </c>
      <c r="F5">
        <v>0.87341000000000002</v>
      </c>
      <c r="G5">
        <v>-0.30280299999999999</v>
      </c>
      <c r="H5">
        <v>1.5499499999999999</v>
      </c>
    </row>
    <row r="6" spans="1:8" x14ac:dyDescent="0.2">
      <c r="A6">
        <v>-0.252357</v>
      </c>
      <c r="B6">
        <v>8.5290000000000005E-2</v>
      </c>
      <c r="C6">
        <v>-0.252357</v>
      </c>
      <c r="D6">
        <v>0.38474000000000003</v>
      </c>
      <c r="E6">
        <v>-0.25337599999999999</v>
      </c>
      <c r="F6">
        <v>0.25165999999999999</v>
      </c>
      <c r="G6">
        <v>-0.25286599999999998</v>
      </c>
      <c r="H6">
        <v>0.57882999999999996</v>
      </c>
    </row>
    <row r="7" spans="1:8" x14ac:dyDescent="0.2">
      <c r="C7">
        <v>-0.20293</v>
      </c>
      <c r="D7">
        <v>0.10679</v>
      </c>
      <c r="E7">
        <v>-0.20343900000000001</v>
      </c>
      <c r="F7">
        <v>2.9159999999999998E-2</v>
      </c>
      <c r="G7">
        <v>-0.20191100000000001</v>
      </c>
      <c r="H7">
        <v>2.359E-2</v>
      </c>
    </row>
    <row r="8" spans="1:8" x14ac:dyDescent="0.2">
      <c r="C8">
        <v>-0.15299399999999999</v>
      </c>
      <c r="D8">
        <v>6.28E-3</v>
      </c>
      <c r="E8">
        <v>-0.15248400000000001</v>
      </c>
      <c r="F8">
        <v>7.2999999999999996E-4</v>
      </c>
      <c r="G8">
        <v>-0.15299399999999999</v>
      </c>
      <c r="H8">
        <v>6.28E-3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FB36-6389-074F-ACD2-E66C36803BD6}">
  <dimension ref="A1:I9"/>
  <sheetViews>
    <sheetView tabSelected="1" workbookViewId="0">
      <selection activeCell="F11" sqref="F11"/>
    </sheetView>
  </sheetViews>
  <sheetFormatPr baseColWidth="10" defaultRowHeight="16" x14ac:dyDescent="0.2"/>
  <sheetData>
    <row r="1" spans="1:9" x14ac:dyDescent="0.2">
      <c r="B1" t="s">
        <v>13</v>
      </c>
      <c r="E1" t="s">
        <v>14</v>
      </c>
      <c r="H1" t="s">
        <v>24</v>
      </c>
    </row>
    <row r="2" spans="1:9" x14ac:dyDescent="0.2">
      <c r="B2" t="s">
        <v>9</v>
      </c>
      <c r="C2" t="s">
        <v>10</v>
      </c>
      <c r="E2" t="s">
        <v>9</v>
      </c>
      <c r="F2" t="s">
        <v>10</v>
      </c>
      <c r="H2" t="s">
        <v>9</v>
      </c>
      <c r="I2" t="s">
        <v>10</v>
      </c>
    </row>
    <row r="3" spans="1:9" x14ac:dyDescent="0.2">
      <c r="A3">
        <v>-0.453121</v>
      </c>
      <c r="B3">
        <v>0</v>
      </c>
      <c r="C3">
        <v>0</v>
      </c>
      <c r="D3">
        <v>-0.453121</v>
      </c>
      <c r="E3">
        <v>1.3579499999999999E-3</v>
      </c>
      <c r="F3">
        <v>1.591656978119832E-2</v>
      </c>
      <c r="G3">
        <v>-0.45261099999999999</v>
      </c>
      <c r="H3">
        <v>2.19528E-3</v>
      </c>
      <c r="I3">
        <v>6.9149536379590509E-2</v>
      </c>
    </row>
    <row r="4" spans="1:9" x14ac:dyDescent="0.2">
      <c r="A4">
        <v>-0.40216600000000002</v>
      </c>
      <c r="B4">
        <v>0</v>
      </c>
      <c r="C4">
        <v>0</v>
      </c>
      <c r="D4">
        <v>-0.40318500000000002</v>
      </c>
      <c r="E4">
        <v>1.2297100000000002E-3</v>
      </c>
      <c r="F4">
        <v>7.5065076754759884E-3</v>
      </c>
      <c r="G4">
        <v>-0.40318500000000002</v>
      </c>
      <c r="H4">
        <v>7.6944999999999997E-4</v>
      </c>
      <c r="I4">
        <v>3.5611164657210398E-2</v>
      </c>
    </row>
    <row r="5" spans="1:9" x14ac:dyDescent="0.2">
      <c r="A5">
        <v>-0.35273900000000002</v>
      </c>
      <c r="B5">
        <v>2.7613793103448277E-4</v>
      </c>
      <c r="C5">
        <v>2.7558620689655173E-4</v>
      </c>
      <c r="D5">
        <v>-0.35324800000000001</v>
      </c>
      <c r="E5">
        <v>1.2068399999999998E-3</v>
      </c>
      <c r="F5">
        <v>3.8128754978787116E-3</v>
      </c>
      <c r="G5">
        <v>-0.35273900000000002</v>
      </c>
      <c r="H5">
        <v>7.7983999999999996E-4</v>
      </c>
      <c r="I5">
        <v>1.3701868449396472E-2</v>
      </c>
    </row>
    <row r="6" spans="1:9" x14ac:dyDescent="0.2">
      <c r="A6">
        <v>-0.30280299999999999</v>
      </c>
      <c r="B6">
        <v>9.9273103448275861E-4</v>
      </c>
      <c r="C6">
        <v>5.2451034482758614E-4</v>
      </c>
      <c r="D6">
        <v>-0.30229299999999998</v>
      </c>
      <c r="E6">
        <v>8.7341000000000003E-4</v>
      </c>
      <c r="F6">
        <v>1.7083517499261013E-3</v>
      </c>
      <c r="G6">
        <v>-0.30280299999999999</v>
      </c>
      <c r="H6">
        <v>7.1814999999999997E-4</v>
      </c>
      <c r="I6">
        <v>5.4036639971016967E-3</v>
      </c>
    </row>
    <row r="7" spans="1:9" x14ac:dyDescent="0.2">
      <c r="A7">
        <v>-0.25286599999999998</v>
      </c>
      <c r="B7">
        <v>1.2678620689655171E-3</v>
      </c>
      <c r="C7">
        <v>9.3903448275862089E-4</v>
      </c>
      <c r="D7">
        <v>-0.25337599999999999</v>
      </c>
      <c r="E7">
        <v>2.5166000000000001E-4</v>
      </c>
      <c r="F7">
        <v>7.3912740157480326E-4</v>
      </c>
      <c r="G7">
        <v>-0.252357</v>
      </c>
      <c r="H7">
        <v>3.8474000000000001E-4</v>
      </c>
      <c r="I7">
        <v>2.0551103392732577E-3</v>
      </c>
    </row>
    <row r="8" spans="1:9" x14ac:dyDescent="0.2">
      <c r="A8">
        <v>-0.20191100000000001</v>
      </c>
      <c r="B8">
        <v>8.8867586206896549E-4</v>
      </c>
      <c r="C8">
        <v>1.7320137931034485E-3</v>
      </c>
      <c r="D8">
        <v>-0.20343900000000001</v>
      </c>
      <c r="E8">
        <v>2.9159999999999999E-5</v>
      </c>
      <c r="F8">
        <v>2.731101357935109E-4</v>
      </c>
      <c r="G8">
        <v>-0.20293</v>
      </c>
      <c r="H8">
        <v>1.0679E-4</v>
      </c>
      <c r="I8">
        <v>9.4099257456828887E-4</v>
      </c>
    </row>
    <row r="9" spans="1:9" x14ac:dyDescent="0.2">
      <c r="A9">
        <v>-0.15299399999999999</v>
      </c>
      <c r="B9">
        <v>6.2691034482758624E-4</v>
      </c>
      <c r="C9">
        <v>2.3386068965517239E-3</v>
      </c>
      <c r="D9">
        <v>-0.15248400000000001</v>
      </c>
      <c r="E9">
        <v>7.3E-7</v>
      </c>
      <c r="G9">
        <v>-0.15299399999999999</v>
      </c>
      <c r="H9">
        <v>6.28E-6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stefan.ringe.tum@gmail.com</dc:creator>
  <cp:lastModifiedBy>stefan.ringe.tum@gmail.com</cp:lastModifiedBy>
  <dcterms:created xsi:type="dcterms:W3CDTF">2018-04-27T21:29:56Z</dcterms:created>
  <dcterms:modified xsi:type="dcterms:W3CDTF">2018-04-27T22:48:20Z</dcterms:modified>
</cp:coreProperties>
</file>