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ringe/software/catint/examples/CO_reduction/ExperimentalCORData/excel/"/>
    </mc:Choice>
  </mc:AlternateContent>
  <xr:revisionPtr revIDLastSave="0" documentId="8_{A40525DB-387B-D546-AB47-126E1B500584}" xr6:coauthVersionLast="32" xr6:coauthVersionMax="32" xr10:uidLastSave="{00000000-0000-0000-0000-000000000000}"/>
  <bookViews>
    <workbookView xWindow="0" yWindow="0" windowWidth="33600" windowHeight="21000" activeTab="1" xr2:uid="{00000000-000D-0000-FFFF-FFFF00000000}"/>
  </bookViews>
  <sheets>
    <sheet name="Summary" sheetId="1" r:id="rId1"/>
    <sheet name="Sheet1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3" i="1"/>
  <c r="AF3" i="1"/>
  <c r="AF8" i="1"/>
  <c r="AF7" i="1"/>
  <c r="AI4" i="1"/>
  <c r="AI5" i="1"/>
  <c r="AI6" i="1"/>
  <c r="AI7" i="1"/>
  <c r="AI8" i="1"/>
  <c r="AI9" i="1"/>
  <c r="AI10" i="1"/>
  <c r="AH4" i="1"/>
  <c r="AH5" i="1"/>
  <c r="AH6" i="1"/>
  <c r="AH7" i="1"/>
  <c r="AH8" i="1"/>
  <c r="AH9" i="1"/>
  <c r="AH10" i="1"/>
  <c r="AH3" i="1"/>
  <c r="AI3" i="1"/>
  <c r="AD4" i="1"/>
  <c r="AD5" i="1"/>
  <c r="AD6" i="1"/>
  <c r="AD7" i="1"/>
  <c r="AD8" i="1"/>
  <c r="AD9" i="1"/>
  <c r="AD10" i="1"/>
  <c r="AD3" i="1"/>
  <c r="AG4" i="1"/>
  <c r="AG5" i="1"/>
  <c r="AG6" i="1"/>
  <c r="AG7" i="1"/>
  <c r="AG8" i="1"/>
  <c r="AG9" i="1"/>
  <c r="AG10" i="1"/>
  <c r="AG3" i="1"/>
  <c r="AF4" i="1"/>
  <c r="AF5" i="1"/>
  <c r="AF6" i="1"/>
  <c r="AF9" i="1"/>
  <c r="AF10" i="1"/>
  <c r="AE3" i="1"/>
  <c r="AE4" i="1"/>
  <c r="AE5" i="1"/>
  <c r="AE6" i="1"/>
  <c r="AE7" i="1"/>
  <c r="AE8" i="1"/>
  <c r="AE9" i="1"/>
  <c r="AE10" i="1"/>
  <c r="Z4" i="1" l="1"/>
  <c r="Z5" i="1"/>
  <c r="Z6" i="1"/>
  <c r="Z7" i="1"/>
  <c r="Z8" i="1"/>
  <c r="Z9" i="1"/>
  <c r="Z10" i="1"/>
  <c r="Z3" i="1"/>
  <c r="AA3" i="1"/>
  <c r="AA4" i="1"/>
  <c r="AA5" i="1"/>
  <c r="AA6" i="1"/>
  <c r="AA7" i="1"/>
  <c r="AA8" i="1"/>
  <c r="AA9" i="1"/>
  <c r="AA10" i="1"/>
</calcChain>
</file>

<file path=xl/sharedStrings.xml><?xml version="1.0" encoding="utf-8"?>
<sst xmlns="http://schemas.openxmlformats.org/spreadsheetml/2006/main" count="77" uniqueCount="55">
  <si>
    <t>Average Faradaic Efficiency (%)</t>
  </si>
  <si>
    <t>Average Partial Current Density (Geometric) mA/cm^2</t>
  </si>
  <si>
    <t>Cuflower</t>
  </si>
  <si>
    <t>Kuhl planar Cu</t>
  </si>
  <si>
    <t>Kanan ODCu</t>
  </si>
  <si>
    <t>This includes CO and HCOO- as C1s</t>
  </si>
  <si>
    <t>vs Ag/AgCl</t>
  </si>
  <si>
    <t>vs RHE</t>
  </si>
  <si>
    <t>Current Density (mA/cm^2_geo)</t>
  </si>
  <si>
    <t xml:space="preserve">H2 </t>
  </si>
  <si>
    <t>CO</t>
  </si>
  <si>
    <t>HCOO-</t>
  </si>
  <si>
    <t xml:space="preserve">CH2CH2 </t>
  </si>
  <si>
    <t xml:space="preserve">CH3CH3 </t>
  </si>
  <si>
    <t>EtOH</t>
  </si>
  <si>
    <t>nPrOH</t>
  </si>
  <si>
    <t>Hydrocarbons</t>
  </si>
  <si>
    <t>C2+ (geo)</t>
  </si>
  <si>
    <t>C2+ (RF)</t>
  </si>
  <si>
    <t>V vs RHE</t>
  </si>
  <si>
    <t>C2+</t>
  </si>
  <si>
    <t>For combo plot</t>
  </si>
  <si>
    <t>C2+/C1 ours</t>
  </si>
  <si>
    <t>C2+/C1 Kendra's</t>
  </si>
  <si>
    <t>C2+/C1 Kanan</t>
  </si>
  <si>
    <t>Li, C. W.; Kanan, M. W. CO2 Reduction at Low Overpotential on Cu Electrodes Resulting from the Reduction of Thick Cu2O Films. J. Am. Chem. Soc. 2012, 134 (17), 7231–7234.</t>
  </si>
  <si>
    <t>*Average RF of Cu flowers for CO2R = 145</t>
  </si>
  <si>
    <t xml:space="preserve">**Minor products include: acetic acid, acetaldehyde, gly ald, eth glyc, allyl alc, acetone
</t>
  </si>
  <si>
    <t>Minor Products</t>
  </si>
  <si>
    <t>Current Density (mA/cm^2_RF)</t>
  </si>
  <si>
    <t>CO(RF)</t>
  </si>
  <si>
    <t>Formate(RF)</t>
  </si>
  <si>
    <t>E (V vs.RHE)</t>
  </si>
  <si>
    <t>FE (H2, %)</t>
  </si>
  <si>
    <t>FE (CH4, %)</t>
  </si>
  <si>
    <t>FE (CH2CH2, %)</t>
  </si>
  <si>
    <t>FE (CH3COO-, %)</t>
  </si>
  <si>
    <t>FE (EtOH, %)</t>
  </si>
  <si>
    <t>FE (n-PrOH, %)</t>
  </si>
  <si>
    <t>total current density (mA cm-2)</t>
  </si>
  <si>
    <t>total CO reduction current density</t>
  </si>
  <si>
    <t>HER current density</t>
  </si>
  <si>
    <t>j (CH4)</t>
  </si>
  <si>
    <t>j (CH2CH2)</t>
  </si>
  <si>
    <t>j (CH3COO-)</t>
  </si>
  <si>
    <t>j  (EtOH)</t>
  </si>
  <si>
    <t>j  (n-PrOH)</t>
  </si>
  <si>
    <t>H2(RF)</t>
  </si>
  <si>
    <t>HCOO-(RF)</t>
  </si>
  <si>
    <t>Oxygenates(RF)</t>
  </si>
  <si>
    <t>Hydrocarbons (RF)</t>
  </si>
  <si>
    <t>etol</t>
  </si>
  <si>
    <t>propol</t>
  </si>
  <si>
    <t>C2</t>
  </si>
  <si>
    <t>Oxygenates (EtOH + nPrOH + minor products)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</si>
</sst>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5563817266699"/>
          <c:y val="3.8779033383769999E-2"/>
          <c:w val="0.81240175815936999"/>
          <c:h val="0.77257408145488404"/>
        </c:manualLayout>
      </c:layout>
      <c:barChart>
        <c:barDir val="col"/>
        <c:grouping val="clustered"/>
        <c:varyColors val="0"/>
        <c:ser>
          <c:idx val="0"/>
          <c:order val="0"/>
          <c:tx>
            <c:v>planar Cu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Summary!$AU$3:$AU$16</c:f>
              <c:numCache>
                <c:formatCode>0.00</c:formatCode>
                <c:ptCount val="14"/>
                <c:pt idx="0">
                  <c:v>-0.49743709017682314</c:v>
                </c:pt>
                <c:pt idx="1">
                  <c:v>-0.56630797220745932</c:v>
                </c:pt>
                <c:pt idx="2">
                  <c:v>-0.61409288527329875</c:v>
                </c:pt>
                <c:pt idx="3">
                  <c:v>-0.65863731090977762</c:v>
                </c:pt>
                <c:pt idx="4">
                  <c:v>-0.74026620127794918</c:v>
                </c:pt>
                <c:pt idx="5">
                  <c:v>-0.80459177684532468</c:v>
                </c:pt>
                <c:pt idx="6">
                  <c:v>-0.85179372512319795</c:v>
                </c:pt>
                <c:pt idx="7">
                  <c:v>-0.88722000000000001</c:v>
                </c:pt>
                <c:pt idx="8">
                  <c:v>-0.95526</c:v>
                </c:pt>
                <c:pt idx="9">
                  <c:v>-1.0129699999999999</c:v>
                </c:pt>
                <c:pt idx="10">
                  <c:v>-1.0543899999999999</c:v>
                </c:pt>
                <c:pt idx="11">
                  <c:v>-1.09361</c:v>
                </c:pt>
                <c:pt idx="12">
                  <c:v>-1.13811</c:v>
                </c:pt>
                <c:pt idx="13">
                  <c:v>-1.16953</c:v>
                </c:pt>
              </c:numCache>
            </c:numRef>
          </c:cat>
          <c:val>
            <c:numRef>
              <c:f>Summary!$AX$3:$AX$16</c:f>
              <c:numCache>
                <c:formatCode>General</c:formatCode>
                <c:ptCount val="14"/>
                <c:pt idx="4">
                  <c:v>1.4011551278919458E-2</c:v>
                </c:pt>
                <c:pt idx="5">
                  <c:v>6.0465879265091865E-2</c:v>
                </c:pt>
                <c:pt idx="7">
                  <c:v>0.10665962255290423</c:v>
                </c:pt>
                <c:pt idx="8">
                  <c:v>0.60259341125285737</c:v>
                </c:pt>
                <c:pt idx="9">
                  <c:v>0.94013978060124237</c:v>
                </c:pt>
                <c:pt idx="10">
                  <c:v>1.472252224553831</c:v>
                </c:pt>
                <c:pt idx="11">
                  <c:v>1.0780705002564535</c:v>
                </c:pt>
                <c:pt idx="12">
                  <c:v>0.55477023714361851</c:v>
                </c:pt>
                <c:pt idx="13">
                  <c:v>0.26694862034157352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0-DE43-B9D2-8AD9E4B749F8}"/>
            </c:ext>
          </c:extLst>
        </c:ser>
        <c:ser>
          <c:idx val="1"/>
          <c:order val="1"/>
          <c:tx>
            <c:v>Cu flower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Summary!$AU$3:$AU$16</c:f>
              <c:numCache>
                <c:formatCode>0.00</c:formatCode>
                <c:ptCount val="14"/>
                <c:pt idx="0">
                  <c:v>-0.49743709017682314</c:v>
                </c:pt>
                <c:pt idx="1">
                  <c:v>-0.56630797220745932</c:v>
                </c:pt>
                <c:pt idx="2">
                  <c:v>-0.61409288527329875</c:v>
                </c:pt>
                <c:pt idx="3">
                  <c:v>-0.65863731090977762</c:v>
                </c:pt>
                <c:pt idx="4">
                  <c:v>-0.74026620127794918</c:v>
                </c:pt>
                <c:pt idx="5">
                  <c:v>-0.80459177684532468</c:v>
                </c:pt>
                <c:pt idx="6">
                  <c:v>-0.85179372512319795</c:v>
                </c:pt>
                <c:pt idx="7">
                  <c:v>-0.88722000000000001</c:v>
                </c:pt>
                <c:pt idx="8">
                  <c:v>-0.95526</c:v>
                </c:pt>
                <c:pt idx="9">
                  <c:v>-1.0129699999999999</c:v>
                </c:pt>
                <c:pt idx="10">
                  <c:v>-1.0543899999999999</c:v>
                </c:pt>
                <c:pt idx="11">
                  <c:v>-1.09361</c:v>
                </c:pt>
                <c:pt idx="12">
                  <c:v>-1.13811</c:v>
                </c:pt>
                <c:pt idx="13">
                  <c:v>-1.16953</c:v>
                </c:pt>
              </c:numCache>
            </c:numRef>
          </c:cat>
          <c:val>
            <c:numRef>
              <c:f>Summary!$AW$3:$AW$16</c:f>
              <c:numCache>
                <c:formatCode>General</c:formatCode>
                <c:ptCount val="14"/>
                <c:pt idx="0">
                  <c:v>4.9051011827000536E-2</c:v>
                </c:pt>
                <c:pt idx="1">
                  <c:v>0.12039734199080759</c:v>
                </c:pt>
                <c:pt idx="2">
                  <c:v>0.24448529385344178</c:v>
                </c:pt>
                <c:pt idx="3">
                  <c:v>0.47616074603016389</c:v>
                </c:pt>
                <c:pt idx="4">
                  <c:v>1.4880252079392717</c:v>
                </c:pt>
                <c:pt idx="5">
                  <c:v>6.3017996159672842</c:v>
                </c:pt>
                <c:pt idx="6">
                  <c:v>26.064596521868015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0-DE43-B9D2-8AD9E4B749F8}"/>
            </c:ext>
          </c:extLst>
        </c:ser>
        <c:ser>
          <c:idx val="3"/>
          <c:order val="2"/>
          <c:tx>
            <c:v>ODCu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Summary!$AU$3:$AU$16</c:f>
              <c:numCache>
                <c:formatCode>0.00</c:formatCode>
                <c:ptCount val="14"/>
                <c:pt idx="0">
                  <c:v>-0.49743709017682314</c:v>
                </c:pt>
                <c:pt idx="1">
                  <c:v>-0.56630797220745932</c:v>
                </c:pt>
                <c:pt idx="2">
                  <c:v>-0.61409288527329875</c:v>
                </c:pt>
                <c:pt idx="3">
                  <c:v>-0.65863731090977762</c:v>
                </c:pt>
                <c:pt idx="4">
                  <c:v>-0.74026620127794918</c:v>
                </c:pt>
                <c:pt idx="5">
                  <c:v>-0.80459177684532468</c:v>
                </c:pt>
                <c:pt idx="6">
                  <c:v>-0.85179372512319795</c:v>
                </c:pt>
                <c:pt idx="7">
                  <c:v>-0.88722000000000001</c:v>
                </c:pt>
                <c:pt idx="8">
                  <c:v>-0.95526</c:v>
                </c:pt>
                <c:pt idx="9">
                  <c:v>-1.0129699999999999</c:v>
                </c:pt>
                <c:pt idx="10">
                  <c:v>-1.0543899999999999</c:v>
                </c:pt>
                <c:pt idx="11">
                  <c:v>-1.09361</c:v>
                </c:pt>
                <c:pt idx="12">
                  <c:v>-1.13811</c:v>
                </c:pt>
                <c:pt idx="13">
                  <c:v>-1.16953</c:v>
                </c:pt>
              </c:numCache>
            </c:numRef>
          </c:cat>
          <c:val>
            <c:numRef>
              <c:f>Summary!$AY$3:$AY$16</c:f>
              <c:numCache>
                <c:formatCode>General</c:formatCode>
                <c:ptCount val="14"/>
                <c:pt idx="0">
                  <c:v>7.511045655375552E-2</c:v>
                </c:pt>
                <c:pt idx="1">
                  <c:v>8.4179970972423801E-2</c:v>
                </c:pt>
                <c:pt idx="2">
                  <c:v>0.16749585406301823</c:v>
                </c:pt>
                <c:pt idx="3">
                  <c:v>0.22623574144486691</c:v>
                </c:pt>
                <c:pt idx="4">
                  <c:v>0.51171428571428557</c:v>
                </c:pt>
                <c:pt idx="5">
                  <c:v>0.71380471380471389</c:v>
                </c:pt>
                <c:pt idx="6">
                  <c:v>1.2897590361445781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0-DE43-B9D2-8AD9E4B7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306630128"/>
        <c:axId val="306630912"/>
      </c:barChart>
      <c:catAx>
        <c:axId val="3066301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Applied Voltage vs. RHE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0912"/>
        <c:crosses val="autoZero"/>
        <c:auto val="1"/>
        <c:lblAlgn val="ctr"/>
        <c:lblOffset val="100"/>
        <c:noMultiLvlLbl val="0"/>
      </c:catAx>
      <c:valAx>
        <c:axId val="306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C2+/C1 Ratio (inc. CO, HCOO-)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0128"/>
        <c:crosses val="max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258488303460199"/>
          <c:y val="7.0909627027309699E-2"/>
          <c:w val="0.13033295556173261"/>
          <c:h val="0.18745809787820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Current Densities of Various Products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45211419331"/>
          <c:y val="0.109427283319114"/>
          <c:w val="0.79923406251001505"/>
          <c:h val="0.73872072936105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Summary!$P$2</c:f>
              <c:strCache>
                <c:ptCount val="1"/>
                <c:pt idx="0">
                  <c:v>H2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Summary!$AD$3:$AD$10</c:f>
              <c:numCache>
                <c:formatCode>General</c:formatCode>
                <c:ptCount val="8"/>
                <c:pt idx="0">
                  <c:v>7.5582925714875202E-4</c:v>
                </c:pt>
                <c:pt idx="1">
                  <c:v>6.901039762857073E-4</c:v>
                </c:pt>
                <c:pt idx="2">
                  <c:v>1.9243404299224063E-3</c:v>
                </c:pt>
                <c:pt idx="3">
                  <c:v>3.1822417015178817E-3</c:v>
                </c:pt>
                <c:pt idx="4">
                  <c:v>1.2786310656120603E-2</c:v>
                </c:pt>
                <c:pt idx="5">
                  <c:v>2.301406757603645E-2</c:v>
                </c:pt>
                <c:pt idx="6">
                  <c:v>4.7249184490611613E-2</c:v>
                </c:pt>
                <c:pt idx="7">
                  <c:v>8.6731129805106902E-2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2-5A4D-84C7-86E991A85FD4}"/>
            </c:ext>
          </c:extLst>
        </c:ser>
        <c:ser>
          <c:idx val="2"/>
          <c:order val="1"/>
          <c:tx>
            <c:strRef>
              <c:f>Summary!$Q$2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Summary!$AA$3:$AA$10</c:f>
              <c:numCache>
                <c:formatCode>General</c:formatCode>
                <c:ptCount val="8"/>
                <c:pt idx="0">
                  <c:v>2.2438984017276332E-3</c:v>
                </c:pt>
                <c:pt idx="1">
                  <c:v>4.2059878243397037E-3</c:v>
                </c:pt>
                <c:pt idx="2">
                  <c:v>5.8797197003938725E-3</c:v>
                </c:pt>
                <c:pt idx="3">
                  <c:v>4.2518728212197314E-3</c:v>
                </c:pt>
                <c:pt idx="4">
                  <c:v>3.0951868435744974E-3</c:v>
                </c:pt>
                <c:pt idx="5">
                  <c:v>2.7065668293790356E-3</c:v>
                </c:pt>
                <c:pt idx="6">
                  <c:v>1.0706840314027874E-3</c:v>
                </c:pt>
                <c:pt idx="7">
                  <c:v>5.6267788073828952E-4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2-5A4D-84C7-86E991A85FD4}"/>
            </c:ext>
          </c:extLst>
        </c:ser>
        <c:ser>
          <c:idx val="3"/>
          <c:order val="2"/>
          <c:tx>
            <c:strRef>
              <c:f>Summary!$R$2</c:f>
              <c:strCache>
                <c:ptCount val="1"/>
                <c:pt idx="0">
                  <c:v>HCOO-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Summary!$AE$3:$AE$10</c:f>
              <c:numCache>
                <c:formatCode>General</c:formatCode>
                <c:ptCount val="8"/>
                <c:pt idx="0">
                  <c:v>1.5659735330004183E-4</c:v>
                </c:pt>
                <c:pt idx="1">
                  <c:v>1.1529698795312235E-3</c:v>
                </c:pt>
                <c:pt idx="2">
                  <c:v>4.7339647638833951E-3</c:v>
                </c:pt>
                <c:pt idx="3">
                  <c:v>3.9886178758634207E-3</c:v>
                </c:pt>
                <c:pt idx="4">
                  <c:v>5.3263712020941321E-3</c:v>
                </c:pt>
                <c:pt idx="5">
                  <c:v>5.1087918211620547E-3</c:v>
                </c:pt>
                <c:pt idx="6">
                  <c:v>3.5759092853133311E-3</c:v>
                </c:pt>
                <c:pt idx="7">
                  <c:v>1.2519766352137765E-3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2-5A4D-84C7-86E991A85FD4}"/>
            </c:ext>
          </c:extLst>
        </c:ser>
        <c:ser>
          <c:idx val="4"/>
          <c:order val="3"/>
          <c:tx>
            <c:strRef>
              <c:f>Summary!$X$2</c:f>
              <c:strCache>
                <c:ptCount val="1"/>
                <c:pt idx="0">
                  <c:v>Oxygenates (EtOH + nPrOH + minor products)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Summary!$C$4:$C$10</c:f>
              <c:numCache>
                <c:formatCode>General</c:formatCode>
                <c:ptCount val="7"/>
                <c:pt idx="0">
                  <c:v>-0.49487418035364633</c:v>
                </c:pt>
                <c:pt idx="1">
                  <c:v>-0.58261594441491871</c:v>
                </c:pt>
                <c:pt idx="2">
                  <c:v>-0.62818577054659763</c:v>
                </c:pt>
                <c:pt idx="3">
                  <c:v>-0.66727462181955532</c:v>
                </c:pt>
                <c:pt idx="4">
                  <c:v>-0.72518860383384776</c:v>
                </c:pt>
                <c:pt idx="5">
                  <c:v>-0.7965353305359737</c:v>
                </c:pt>
                <c:pt idx="6">
                  <c:v>-0.85358745024639582</c:v>
                </c:pt>
              </c:numCache>
            </c:numRef>
          </c:xVal>
          <c:yVal>
            <c:numRef>
              <c:f>Summary!$AF$3:$AF$10</c:f>
              <c:numCache>
                <c:formatCode>General</c:formatCode>
                <c:ptCount val="8"/>
                <c:pt idx="0">
                  <c:v>0</c:v>
                </c:pt>
                <c:pt idx="1">
                  <c:v>2.5126354576246012E-4</c:v>
                </c:pt>
                <c:pt idx="2">
                  <c:v>1.0779792419243904E-3</c:v>
                </c:pt>
                <c:pt idx="3">
                  <c:v>1.5672880507333212E-3</c:v>
                </c:pt>
                <c:pt idx="4">
                  <c:v>3.2082636894593896E-3</c:v>
                </c:pt>
                <c:pt idx="5">
                  <c:v>6.8831579511540435E-3</c:v>
                </c:pt>
                <c:pt idx="6">
                  <c:v>1.4307850674030224E-2</c:v>
                </c:pt>
                <c:pt idx="7">
                  <c:v>2.0384843623473162E-2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2-5A4D-84C7-86E991A85FD4}"/>
            </c:ext>
          </c:extLst>
        </c:ser>
        <c:ser>
          <c:idx val="1"/>
          <c:order val="4"/>
          <c:tx>
            <c:v>C2+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Summary!$AC$3:$AC$10</c:f>
              <c:numCache>
                <c:formatCode>General</c:formatCode>
                <c:ptCount val="8"/>
                <c:pt idx="0">
                  <c:v>5.4934148659806683E-6</c:v>
                </c:pt>
                <c:pt idx="1">
                  <c:v>2.6286229771296853E-4</c:v>
                </c:pt>
                <c:pt idx="2">
                  <c:v>1.2778593982281116E-3</c:v>
                </c:pt>
                <c:pt idx="3">
                  <c:v>2.0146787895729281E-3</c:v>
                </c:pt>
                <c:pt idx="4">
                  <c:v>4.0100153617619039E-3</c:v>
                </c:pt>
                <c:pt idx="5">
                  <c:v>1.1629450681091393E-2</c:v>
                </c:pt>
                <c:pt idx="6">
                  <c:v>2.9281899978837789E-2</c:v>
                </c:pt>
                <c:pt idx="7">
                  <c:v>4.7298237784876303E-2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9-1745-89B5-6A1F0A46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1304"/>
        <c:axId val="306631696"/>
      </c:scatterChart>
      <c:valAx>
        <c:axId val="306631304"/>
        <c:scaling>
          <c:orientation val="minMax"/>
          <c:max val="-0.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Applied Voltage vs. RHE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1696"/>
        <c:crossesAt val="1.0000000000000001E-5"/>
        <c:crossBetween val="midCat"/>
      </c:valAx>
      <c:valAx>
        <c:axId val="306631696"/>
        <c:scaling>
          <c:logBase val="10"/>
          <c:orientation val="minMax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Current Density</a:t>
                </a:r>
                <a:r>
                  <a:rPr lang="en-US" sz="2000" b="1" baseline="0"/>
                  <a:t> (mA/cm</a:t>
                </a:r>
                <a:r>
                  <a:rPr lang="en-US" sz="2000" b="1" baseline="30000"/>
                  <a:t>2</a:t>
                </a:r>
                <a:r>
                  <a:rPr lang="en-US" sz="2000" b="1" baseline="0"/>
                  <a:t>)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6.67483452733074E-3"/>
              <c:y val="0.13754394668787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1304"/>
        <c:crossesAt val="-1.0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048026078548698"/>
          <c:y val="0.54040523910493798"/>
          <c:w val="0.28363226141647963"/>
          <c:h val="0.18778172306452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520034075379951"/>
          <c:y val="6.9705184074823706E-2"/>
          <c:w val="0.78129794068754177"/>
          <c:h val="0.77889039578310504"/>
        </c:manualLayout>
      </c:layout>
      <c:scatterChart>
        <c:scatterStyle val="smoothMarker"/>
        <c:varyColors val="0"/>
        <c:ser>
          <c:idx val="0"/>
          <c:order val="0"/>
          <c:tx>
            <c:v>planar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Summary!$AM$3:$AM$11</c:f>
              <c:numCache>
                <c:formatCode>General</c:formatCode>
                <c:ptCount val="9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-1.0543899999999999</c:v>
                </c:pt>
                <c:pt idx="4">
                  <c:v>-1.0129699999999999</c:v>
                </c:pt>
                <c:pt idx="5">
                  <c:v>-0.95526</c:v>
                </c:pt>
                <c:pt idx="6">
                  <c:v>-0.88722000000000001</c:v>
                </c:pt>
                <c:pt idx="7">
                  <c:v>-0.81723999999999997</c:v>
                </c:pt>
                <c:pt idx="8">
                  <c:v>-0.74560999999999999</c:v>
                </c:pt>
              </c:numCache>
            </c:numRef>
          </c:xVal>
          <c:yVal>
            <c:numRef>
              <c:f>Summary!$AN$3:$AN$11</c:f>
              <c:numCache>
                <c:formatCode>General</c:formatCode>
                <c:ptCount val="9"/>
                <c:pt idx="0">
                  <c:v>1.9336393735200001</c:v>
                </c:pt>
                <c:pt idx="1">
                  <c:v>2.8052339258443504</c:v>
                </c:pt>
                <c:pt idx="2">
                  <c:v>3.1527543455830007</c:v>
                </c:pt>
                <c:pt idx="3">
                  <c:v>2.3968810264245008</c:v>
                </c:pt>
                <c:pt idx="4">
                  <c:v>1.0801478492451901</c:v>
                </c:pt>
                <c:pt idx="5">
                  <c:v>0.31154870265625001</c:v>
                </c:pt>
                <c:pt idx="6">
                  <c:v>4.4723637999999996E-2</c:v>
                </c:pt>
                <c:pt idx="7">
                  <c:v>1.58149673E-2</c:v>
                </c:pt>
                <c:pt idx="8">
                  <c:v>2.3800250999999996E-3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1-4E40-A889-A51252CB374E}"/>
            </c:ext>
          </c:extLst>
        </c:ser>
        <c:ser>
          <c:idx val="1"/>
          <c:order val="1"/>
          <c:tx>
            <c:v>Cu flower (geo)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Summary!$AB$3:$AB$10</c:f>
              <c:numCache>
                <c:formatCode>General</c:formatCode>
                <c:ptCount val="8"/>
                <c:pt idx="0">
                  <c:v>7.9654515556719689E-4</c:v>
                </c:pt>
                <c:pt idx="1">
                  <c:v>3.9429344656945281E-2</c:v>
                </c:pt>
                <c:pt idx="2">
                  <c:v>0.19167890973421675</c:v>
                </c:pt>
                <c:pt idx="3">
                  <c:v>0.30220181843593918</c:v>
                </c:pt>
                <c:pt idx="4">
                  <c:v>0.60150230426428553</c:v>
                </c:pt>
                <c:pt idx="5">
                  <c:v>1.744417602163709</c:v>
                </c:pt>
                <c:pt idx="6">
                  <c:v>4.3922849968256683</c:v>
                </c:pt>
                <c:pt idx="7">
                  <c:v>7.0947356677314453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1-4E40-A889-A51252CB374E}"/>
            </c:ext>
          </c:extLst>
        </c:ser>
        <c:ser>
          <c:idx val="2"/>
          <c:order val="2"/>
          <c:tx>
            <c:v>Cu flower (RF)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Summary!$AC$3:$AC$10</c:f>
              <c:numCache>
                <c:formatCode>General</c:formatCode>
                <c:ptCount val="8"/>
                <c:pt idx="0">
                  <c:v>5.4934148659806683E-6</c:v>
                </c:pt>
                <c:pt idx="1">
                  <c:v>2.6286229771296853E-4</c:v>
                </c:pt>
                <c:pt idx="2">
                  <c:v>1.2778593982281116E-3</c:v>
                </c:pt>
                <c:pt idx="3">
                  <c:v>2.0146787895729281E-3</c:v>
                </c:pt>
                <c:pt idx="4">
                  <c:v>4.0100153617619039E-3</c:v>
                </c:pt>
                <c:pt idx="5">
                  <c:v>1.1629450681091393E-2</c:v>
                </c:pt>
                <c:pt idx="6">
                  <c:v>2.9281899978837789E-2</c:v>
                </c:pt>
                <c:pt idx="7">
                  <c:v>4.7298237784876303E-2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A1-4E40-A889-A51252CB374E}"/>
            </c:ext>
          </c:extLst>
        </c:ser>
        <c:ser>
          <c:idx val="3"/>
          <c:order val="3"/>
          <c:tx>
            <c:v>ODCu (geo)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Summary!$AP$3:$AP$10</c:f>
              <c:numCache>
                <c:formatCode>General</c:formatCode>
                <c:ptCount val="8"/>
                <c:pt idx="0">
                  <c:v>-0.5</c:v>
                </c:pt>
                <c:pt idx="1">
                  <c:v>-0.55000000000000004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Summary!$AQ$3:$AQ$10</c:f>
              <c:numCache>
                <c:formatCode>General</c:formatCode>
                <c:ptCount val="8"/>
                <c:pt idx="0">
                  <c:v>5.0399999999999993E-2</c:v>
                </c:pt>
                <c:pt idx="1">
                  <c:v>9.1000000000000025E-2</c:v>
                </c:pt>
                <c:pt idx="2">
                  <c:v>0.25677</c:v>
                </c:pt>
                <c:pt idx="3">
                  <c:v>0.44831999999999994</c:v>
                </c:pt>
                <c:pt idx="4">
                  <c:v>0.57810000000000006</c:v>
                </c:pt>
                <c:pt idx="5">
                  <c:v>1.4834639999999999</c:v>
                </c:pt>
                <c:pt idx="6">
                  <c:v>2.4476999999999998</c:v>
                </c:pt>
                <c:pt idx="7">
                  <c:v>3.1349999999999998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A1-4E40-A889-A51252CB374E}"/>
            </c:ext>
          </c:extLst>
        </c:ser>
        <c:ser>
          <c:idx val="4"/>
          <c:order val="4"/>
          <c:tx>
            <c:v>ODCu (RF)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Summary!$AP$3:$AP$10</c:f>
              <c:numCache>
                <c:formatCode>General</c:formatCode>
                <c:ptCount val="8"/>
                <c:pt idx="0">
                  <c:v>-0.5</c:v>
                </c:pt>
                <c:pt idx="1">
                  <c:v>-0.55000000000000004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Summary!$AR$3:$AR$10</c:f>
              <c:numCache>
                <c:formatCode>General</c:formatCode>
                <c:ptCount val="8"/>
                <c:pt idx="0">
                  <c:v>1.0610526315789473E-4</c:v>
                </c:pt>
                <c:pt idx="1">
                  <c:v>1.915789473684211E-4</c:v>
                </c:pt>
                <c:pt idx="2">
                  <c:v>5.4056842105263162E-4</c:v>
                </c:pt>
                <c:pt idx="3">
                  <c:v>9.4383157894736835E-4</c:v>
                </c:pt>
                <c:pt idx="4">
                  <c:v>1.2170526315789475E-3</c:v>
                </c:pt>
                <c:pt idx="5">
                  <c:v>3.1230821052631577E-3</c:v>
                </c:pt>
                <c:pt idx="6">
                  <c:v>5.1530526315789471E-3</c:v>
                </c:pt>
                <c:pt idx="7">
                  <c:v>6.6E-3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A1-4E40-A889-A51252CB374E}"/>
            </c:ext>
          </c:extLst>
        </c:ser>
        <c:ser>
          <c:idx val="5"/>
          <c:order val="5"/>
          <c:tx>
            <c:v>CO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Summary!$Q$3:$Q$10</c:f>
              <c:numCache>
                <c:formatCode>General</c:formatCode>
                <c:ptCount val="8"/>
                <c:pt idx="0">
                  <c:v>0.32536526825050682</c:v>
                </c:pt>
                <c:pt idx="1">
                  <c:v>0.63089817365095557</c:v>
                </c:pt>
                <c:pt idx="2">
                  <c:v>0.88195795505908081</c:v>
                </c:pt>
                <c:pt idx="3">
                  <c:v>0.63778092318295976</c:v>
                </c:pt>
                <c:pt idx="4">
                  <c:v>0.46427802653617462</c:v>
                </c:pt>
                <c:pt idx="5">
                  <c:v>0.40598502440685535</c:v>
                </c:pt>
                <c:pt idx="6">
                  <c:v>0.16060260471041812</c:v>
                </c:pt>
                <c:pt idx="7">
                  <c:v>8.440168211074342E-2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A1-4E40-A889-A51252CB374E}"/>
            </c:ext>
          </c:extLst>
        </c:ser>
        <c:ser>
          <c:idx val="6"/>
          <c:order val="6"/>
          <c:tx>
            <c:v>HCOO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xVal>
          <c:yVal>
            <c:numRef>
              <c:f>Summary!$Z$3:$Z$10</c:f>
              <c:numCache>
                <c:formatCode>General</c:formatCode>
                <c:ptCount val="8"/>
                <c:pt idx="0">
                  <c:v>1.5659735330004183E-4</c:v>
                </c:pt>
                <c:pt idx="1">
                  <c:v>1.1529698795312237E-3</c:v>
                </c:pt>
                <c:pt idx="2">
                  <c:v>4.7339647638833951E-3</c:v>
                </c:pt>
                <c:pt idx="3">
                  <c:v>3.9886178758634207E-3</c:v>
                </c:pt>
                <c:pt idx="4">
                  <c:v>5.3263712020941321E-3</c:v>
                </c:pt>
                <c:pt idx="5">
                  <c:v>5.1087918211620556E-3</c:v>
                </c:pt>
                <c:pt idx="6">
                  <c:v>3.5759092853133306E-3</c:v>
                </c:pt>
                <c:pt idx="7">
                  <c:v>1.2519766352137765E-3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A1-4E40-A889-A51252CB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3264"/>
        <c:axId val="306634832"/>
      </c:scatterChart>
      <c:valAx>
        <c:axId val="3066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Applied Voltage vs. RHE (V)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4832"/>
        <c:crossesAt val="9.9999999999999995E-7"/>
        <c:crossBetween val="midCat"/>
        <c:minorUnit val="0.1"/>
      </c:valAx>
      <c:valAx>
        <c:axId val="306634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C2+ Current Density (mA/cm</a:t>
                </a:r>
                <a:r>
                  <a:rPr lang="en-US" sz="1800" b="1" i="0" baseline="30000">
                    <a:effectLst/>
                  </a:rPr>
                  <a:t>2</a:t>
                </a:r>
                <a:r>
                  <a:rPr lang="en-US" sz="1800" b="1" i="0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6.8353945596903902E-3"/>
              <c:y val="0.229588433202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3264"/>
        <c:crossesAt val="-1.4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0775099876457903"/>
          <c:y val="9.9011932063831201E-2"/>
          <c:w val="0.14647329602044157"/>
          <c:h val="0.3606150832904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Faradaic Efficiencies for Various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Summary!$G$2</c:f>
              <c:strCache>
                <c:ptCount val="1"/>
                <c:pt idx="0">
                  <c:v>H2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Summary!$G$3:$G$10</c:f>
              <c:numCache>
                <c:formatCode>General</c:formatCode>
                <c:ptCount val="8"/>
                <c:pt idx="0">
                  <c:v>0.2339</c:v>
                </c:pt>
                <c:pt idx="1">
                  <c:v>0.11156696067812774</c:v>
                </c:pt>
                <c:pt idx="2">
                  <c:v>0.1322485834415808</c:v>
                </c:pt>
                <c:pt idx="3">
                  <c:v>0.19255231893518926</c:v>
                </c:pt>
                <c:pt idx="4">
                  <c:v>0.42656031886024115</c:v>
                </c:pt>
                <c:pt idx="5">
                  <c:v>0.41180568075585239</c:v>
                </c:pt>
                <c:pt idx="6">
                  <c:v>0.53972271538075955</c:v>
                </c:pt>
                <c:pt idx="7">
                  <c:v>0.66573198382040522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184E-AD1C-C6EC855106CB}"/>
            </c:ext>
          </c:extLst>
        </c:ser>
        <c:ser>
          <c:idx val="1"/>
          <c:order val="1"/>
          <c:tx>
            <c:strRef>
              <c:f>Summary!$H$2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Summary!$H$3:$H$10</c:f>
              <c:numCache>
                <c:formatCode>General</c:formatCode>
                <c:ptCount val="8"/>
                <c:pt idx="0">
                  <c:v>0.69440000000000002</c:v>
                </c:pt>
                <c:pt idx="1">
                  <c:v>0.67996895299226578</c:v>
                </c:pt>
                <c:pt idx="2">
                  <c:v>0.40414189659001204</c:v>
                </c:pt>
                <c:pt idx="3">
                  <c:v>0.25743408739421292</c:v>
                </c:pt>
                <c:pt idx="4">
                  <c:v>0.10325761061461167</c:v>
                </c:pt>
                <c:pt idx="5">
                  <c:v>4.8430360778300922E-2</c:v>
                </c:pt>
                <c:pt idx="6">
                  <c:v>1.2259259974696676E-2</c:v>
                </c:pt>
                <c:pt idx="7">
                  <c:v>4.319010517186945E-3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6-184E-AD1C-C6EC855106CB}"/>
            </c:ext>
          </c:extLst>
        </c:ser>
        <c:ser>
          <c:idx val="3"/>
          <c:order val="2"/>
          <c:tx>
            <c:strRef>
              <c:f>Summary!$I$2</c:f>
              <c:strCache>
                <c:ptCount val="1"/>
                <c:pt idx="0">
                  <c:v>HCOO-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Summary!$I$3:$I$10</c:f>
              <c:numCache>
                <c:formatCode>General</c:formatCode>
                <c:ptCount val="8"/>
                <c:pt idx="0">
                  <c:v>4.8460840316043939E-2</c:v>
                </c:pt>
                <c:pt idx="1">
                  <c:v>0.18639704976786092</c:v>
                </c:pt>
                <c:pt idx="2">
                  <c:v>0.32519800065941773</c:v>
                </c:pt>
                <c:pt idx="3">
                  <c:v>0.24330960265416957</c:v>
                </c:pt>
                <c:pt idx="4">
                  <c:v>0.17769149048836069</c:v>
                </c:pt>
                <c:pt idx="5">
                  <c:v>9.1414935095793209E-2</c:v>
                </c:pt>
                <c:pt idx="6">
                  <c:v>4.0969850304486091E-2</c:v>
                </c:pt>
                <c:pt idx="7">
                  <c:v>9.6099392563036359E-3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6-184E-AD1C-C6EC855106CB}"/>
            </c:ext>
          </c:extLst>
        </c:ser>
        <c:ser>
          <c:idx val="4"/>
          <c:order val="3"/>
          <c:tx>
            <c:strRef>
              <c:f>Summary!$J$2</c:f>
              <c:strCache>
                <c:ptCount val="1"/>
                <c:pt idx="0">
                  <c:v>CH2CH2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Summary!$J$3:$J$10</c:f>
              <c:numCache>
                <c:formatCode>General</c:formatCode>
                <c:ptCount val="8"/>
                <c:pt idx="0">
                  <c:v>1.6999999999999999E-3</c:v>
                </c:pt>
                <c:pt idx="1">
                  <c:v>1.7003708308315796E-3</c:v>
                </c:pt>
                <c:pt idx="2">
                  <c:v>8.926091788877653E-3</c:v>
                </c:pt>
                <c:pt idx="3">
                  <c:v>1.8500379604249557E-2</c:v>
                </c:pt>
                <c:pt idx="4">
                  <c:v>1.6629802395226666E-2</c:v>
                </c:pt>
                <c:pt idx="5">
                  <c:v>5.3878207698060322E-2</c:v>
                </c:pt>
                <c:pt idx="6">
                  <c:v>0.13689851771653216</c:v>
                </c:pt>
                <c:pt idx="7">
                  <c:v>0.18791171261861597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6-184E-AD1C-C6EC855106CB}"/>
            </c:ext>
          </c:extLst>
        </c:ser>
        <c:ser>
          <c:idx val="5"/>
          <c:order val="4"/>
          <c:tx>
            <c:strRef>
              <c:f>Summary!$K$2</c:f>
              <c:strCache>
                <c:ptCount val="1"/>
                <c:pt idx="0">
                  <c:v>CH3CH3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Summary!$K$3:$K$10</c:f>
              <c:numCache>
                <c:formatCode>General</c:formatCode>
                <c:ptCount val="8"/>
                <c:pt idx="0">
                  <c:v>0</c:v>
                </c:pt>
                <c:pt idx="1">
                  <c:v>1.7476327539763694E-4</c:v>
                </c:pt>
                <c:pt idx="2">
                  <c:v>4.7892742636001257E-3</c:v>
                </c:pt>
                <c:pt idx="3">
                  <c:v>8.7579007457897762E-3</c:v>
                </c:pt>
                <c:pt idx="4">
                  <c:v>1.0117197437784929E-2</c:v>
                </c:pt>
                <c:pt idx="5">
                  <c:v>3.1050295369063331E-2</c:v>
                </c:pt>
                <c:pt idx="6">
                  <c:v>3.0197997621731379E-2</c:v>
                </c:pt>
                <c:pt idx="7">
                  <c:v>1.8670483723952955E-2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6-184E-AD1C-C6EC855106CB}"/>
            </c:ext>
          </c:extLst>
        </c:ser>
        <c:ser>
          <c:idx val="6"/>
          <c:order val="5"/>
          <c:tx>
            <c:strRef>
              <c:f>Summary!$L$2</c:f>
              <c:strCache>
                <c:ptCount val="1"/>
                <c:pt idx="0">
                  <c:v>EtOH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Summary!$L$3:$L$10</c:f>
              <c:numCache>
                <c:formatCode>General</c:formatCode>
                <c:ptCount val="8"/>
                <c:pt idx="0">
                  <c:v>0</c:v>
                </c:pt>
                <c:pt idx="1">
                  <c:v>1.2571380730917289E-2</c:v>
                </c:pt>
                <c:pt idx="2">
                  <c:v>2.4155179586650623E-2</c:v>
                </c:pt>
                <c:pt idx="3">
                  <c:v>3.4781141653485323E-2</c:v>
                </c:pt>
                <c:pt idx="4">
                  <c:v>3.7829776410224066E-2</c:v>
                </c:pt>
                <c:pt idx="5">
                  <c:v>4.7461929945528274E-2</c:v>
                </c:pt>
                <c:pt idx="6">
                  <c:v>8.1473543487634803E-2</c:v>
                </c:pt>
                <c:pt idx="7">
                  <c:v>0.11088071515228162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6-184E-AD1C-C6EC855106CB}"/>
            </c:ext>
          </c:extLst>
        </c:ser>
        <c:ser>
          <c:idx val="8"/>
          <c:order val="6"/>
          <c:tx>
            <c:strRef>
              <c:f>Summary!$M$2</c:f>
              <c:strCache>
                <c:ptCount val="1"/>
                <c:pt idx="0">
                  <c:v>nPrOH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Summary!$M$3:$M$10</c:f>
              <c:numCache>
                <c:formatCode>General</c:formatCode>
                <c:ptCount val="8"/>
                <c:pt idx="0">
                  <c:v>0</c:v>
                </c:pt>
                <c:pt idx="1">
                  <c:v>6.6317062988184928E-3</c:v>
                </c:pt>
                <c:pt idx="2">
                  <c:v>2.8944254519750488E-2</c:v>
                </c:pt>
                <c:pt idx="3">
                  <c:v>4.4304639291138218E-2</c:v>
                </c:pt>
                <c:pt idx="4">
                  <c:v>5.4384231966736668E-2</c:v>
                </c:pt>
                <c:pt idx="5">
                  <c:v>6.185688810565694E-2</c:v>
                </c:pt>
                <c:pt idx="6">
                  <c:v>6.5132461389402457E-2</c:v>
                </c:pt>
                <c:pt idx="7">
                  <c:v>3.8398688908734616E-2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6-184E-AD1C-C6EC855106CB}"/>
            </c:ext>
          </c:extLst>
        </c:ser>
        <c:ser>
          <c:idx val="9"/>
          <c:order val="7"/>
          <c:tx>
            <c:strRef>
              <c:f>Summary!$N$2</c:f>
              <c:strCache>
                <c:ptCount val="1"/>
                <c:pt idx="0">
                  <c:v>Minor Products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Summary!$C$3:$C$10</c:f>
              <c:numCache>
                <c:formatCode>General</c:formatCode>
                <c:ptCount val="8"/>
                <c:pt idx="0">
                  <c:v>-0.39805098080039986</c:v>
                </c:pt>
                <c:pt idx="1">
                  <c:v>-0.49487418035364633</c:v>
                </c:pt>
                <c:pt idx="2">
                  <c:v>-0.58261594441491871</c:v>
                </c:pt>
                <c:pt idx="3">
                  <c:v>-0.62818577054659763</c:v>
                </c:pt>
                <c:pt idx="4">
                  <c:v>-0.66727462181955532</c:v>
                </c:pt>
                <c:pt idx="5">
                  <c:v>-0.72518860383384776</c:v>
                </c:pt>
                <c:pt idx="6">
                  <c:v>-0.7965353305359737</c:v>
                </c:pt>
                <c:pt idx="7">
                  <c:v>-0.85358745024639582</c:v>
                </c:pt>
              </c:numCache>
            </c:numRef>
          </c:cat>
          <c:val>
            <c:numRef>
              <c:f>Summary!$N$3:$N$10</c:f>
              <c:numCache>
                <c:formatCode>General</c:formatCode>
                <c:ptCount val="8"/>
                <c:pt idx="0">
                  <c:v>0</c:v>
                </c:pt>
                <c:pt idx="1">
                  <c:v>2.1417907911933161E-2</c:v>
                </c:pt>
                <c:pt idx="2">
                  <c:v>2.0939196877719959E-2</c:v>
                </c:pt>
                <c:pt idx="3">
                  <c:v>1.5234282058400765E-2</c:v>
                </c:pt>
                <c:pt idx="4">
                  <c:v>1.4815925367722924E-2</c:v>
                </c:pt>
                <c:pt idx="5">
                  <c:v>1.3846004354069011E-2</c:v>
                </c:pt>
                <c:pt idx="6">
                  <c:v>1.6099971449549354E-2</c:v>
                </c:pt>
                <c:pt idx="7">
                  <c:v>7.1908554158117231E-3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6-184E-AD1C-C6EC8551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06633656"/>
        <c:axId val="306632480"/>
      </c:barChart>
      <c:catAx>
        <c:axId val="3066336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Applied Voltage vs. RHE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2480"/>
        <c:crosses val="autoZero"/>
        <c:auto val="1"/>
        <c:lblAlgn val="ctr"/>
        <c:lblOffset val="100"/>
        <c:noMultiLvlLbl val="0"/>
      </c:catAx>
      <c:valAx>
        <c:axId val="3066324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Faradaic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3656"/>
        <c:crosses val="max"/>
        <c:crossBetween val="between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488950</xdr:colOff>
      <xdr:row>22</xdr:row>
      <xdr:rowOff>28575</xdr:rowOff>
    </xdr:from>
    <xdr:to>
      <xdr:col>43</xdr:col>
      <xdr:colOff>35833</xdr:colOff>
      <xdr:row>44</xdr:row>
      <xdr:rowOff>76652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11</xdr:row>
      <xdr:rowOff>135466</xdr:rowOff>
    </xdr:from>
    <xdr:to>
      <xdr:col>19</xdr:col>
      <xdr:colOff>237067</xdr:colOff>
      <xdr:row>45</xdr:row>
      <xdr:rowOff>160115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791633</xdr:colOff>
      <xdr:row>19</xdr:row>
      <xdr:rowOff>48684</xdr:rowOff>
    </xdr:from>
    <xdr:to>
      <xdr:col>32</xdr:col>
      <xdr:colOff>848783</xdr:colOff>
      <xdr:row>44</xdr:row>
      <xdr:rowOff>23284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16</xdr:row>
      <xdr:rowOff>136525</xdr:rowOff>
    </xdr:from>
    <xdr:to>
      <xdr:col>7</xdr:col>
      <xdr:colOff>1066800</xdr:colOff>
      <xdr:row>48</xdr:row>
      <xdr:rowOff>121093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66"/>
  <sheetViews>
    <sheetView topLeftCell="K1" zoomScale="75" zoomScaleNormal="50" workbookViewId="0">
      <selection activeCell="AJ2" sqref="AH2:AJ10"/>
    </sheetView>
  </sheetViews>
  <sheetFormatPr baseColWidth="10" defaultColWidth="11" defaultRowHeight="16" x14ac:dyDescent="0.2"/>
  <cols>
    <col min="2" max="2" width="14.1640625" style="1" bestFit="1" customWidth="1"/>
    <col min="3" max="3" width="16.1640625" style="1" bestFit="1" customWidth="1"/>
    <col min="4" max="4" width="23" style="1" customWidth="1"/>
    <col min="5" max="5" width="23.5" style="1" customWidth="1"/>
    <col min="6" max="6" width="11" style="1"/>
    <col min="7" max="13" width="15.1640625" style="1" bestFit="1" customWidth="1"/>
    <col min="14" max="14" width="20.1640625" style="1" bestFit="1" customWidth="1"/>
    <col min="23" max="23" width="20.1640625" style="9" bestFit="1" customWidth="1"/>
    <col min="24" max="24" width="15.5" bestFit="1" customWidth="1"/>
    <col min="25" max="25" width="18" bestFit="1" customWidth="1"/>
    <col min="26" max="26" width="18" customWidth="1"/>
    <col min="28" max="28" width="13.1640625" customWidth="1"/>
    <col min="33" max="33" width="13.33203125" bestFit="1" customWidth="1"/>
    <col min="34" max="37" width="13.33203125" customWidth="1"/>
    <col min="40" max="40" width="13" bestFit="1" customWidth="1"/>
    <col min="49" max="49" width="14.5" customWidth="1"/>
    <col min="50" max="50" width="20" customWidth="1"/>
    <col min="51" max="51" width="13.6640625" customWidth="1"/>
  </cols>
  <sheetData>
    <row r="1" spans="2:51" ht="19" x14ac:dyDescent="0.25">
      <c r="G1" s="22" t="s">
        <v>0</v>
      </c>
      <c r="H1" s="22"/>
      <c r="I1" s="22"/>
      <c r="J1" s="22"/>
      <c r="K1" s="22"/>
      <c r="L1" s="22"/>
      <c r="M1" s="22"/>
      <c r="N1" s="22"/>
      <c r="P1" s="22" t="s">
        <v>1</v>
      </c>
      <c r="Q1" s="22"/>
      <c r="R1" s="22"/>
      <c r="S1" s="22"/>
      <c r="T1" s="22"/>
      <c r="U1" s="22"/>
      <c r="V1" s="22"/>
      <c r="W1" s="22"/>
      <c r="X1" s="22"/>
      <c r="Y1" s="22"/>
      <c r="Z1" s="21"/>
      <c r="AB1" s="2" t="s">
        <v>2</v>
      </c>
      <c r="AM1" s="2" t="s">
        <v>3</v>
      </c>
      <c r="AP1" s="2" t="s">
        <v>4</v>
      </c>
      <c r="AW1" t="s">
        <v>5</v>
      </c>
    </row>
    <row r="2" spans="2:51" ht="32" x14ac:dyDescent="0.2">
      <c r="B2" s="3" t="s">
        <v>6</v>
      </c>
      <c r="C2" s="3" t="s">
        <v>7</v>
      </c>
      <c r="D2" s="4" t="s">
        <v>8</v>
      </c>
      <c r="E2" s="5" t="s">
        <v>29</v>
      </c>
      <c r="F2" s="3"/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28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3" t="s">
        <v>28</v>
      </c>
      <c r="X2" s="3" t="s">
        <v>54</v>
      </c>
      <c r="Y2" s="3" t="s">
        <v>16</v>
      </c>
      <c r="Z2" s="3" t="s">
        <v>31</v>
      </c>
      <c r="AA2" s="3" t="s">
        <v>30</v>
      </c>
      <c r="AB2" s="3" t="s">
        <v>17</v>
      </c>
      <c r="AC2" s="3" t="s">
        <v>18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/>
      <c r="AL2" s="3"/>
      <c r="AM2" s="6" t="s">
        <v>19</v>
      </c>
      <c r="AN2" s="3" t="s">
        <v>20</v>
      </c>
      <c r="AP2" s="2" t="s">
        <v>19</v>
      </c>
      <c r="AQ2" s="2" t="s">
        <v>17</v>
      </c>
      <c r="AR2" s="2" t="s">
        <v>18</v>
      </c>
      <c r="AU2" s="2" t="s">
        <v>21</v>
      </c>
      <c r="AW2" s="2" t="s">
        <v>22</v>
      </c>
      <c r="AX2" s="2" t="s">
        <v>23</v>
      </c>
      <c r="AY2" s="2" t="s">
        <v>24</v>
      </c>
    </row>
    <row r="3" spans="2:51" x14ac:dyDescent="0.2">
      <c r="B3" s="1">
        <v>-1</v>
      </c>
      <c r="C3" s="1">
        <v>-0.39805098080039986</v>
      </c>
      <c r="D3" s="1">
        <v>-0.46855597386305703</v>
      </c>
      <c r="E3" s="7">
        <v>-3.2314205094003934E-3</v>
      </c>
      <c r="G3" s="1">
        <v>0.2339</v>
      </c>
      <c r="H3" s="1">
        <v>0.69440000000000002</v>
      </c>
      <c r="I3" s="1">
        <v>4.8460840316043939E-2</v>
      </c>
      <c r="J3" s="1">
        <v>1.6999999999999999E-3</v>
      </c>
      <c r="K3" s="1">
        <v>0</v>
      </c>
      <c r="L3" s="1">
        <v>0</v>
      </c>
      <c r="M3" s="1">
        <v>0</v>
      </c>
      <c r="N3" s="1">
        <v>0</v>
      </c>
      <c r="P3" s="1">
        <v>0.10959524228656904</v>
      </c>
      <c r="Q3" s="1">
        <v>0.32536526825050682</v>
      </c>
      <c r="R3" s="1">
        <v>2.2706616228506064E-2</v>
      </c>
      <c r="S3" s="1">
        <v>7.9654515556719689E-4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7.9654515556719689E-4</v>
      </c>
      <c r="Z3" s="1">
        <f>R3/(AB3/AC3)</f>
        <v>1.5659735330004183E-4</v>
      </c>
      <c r="AA3">
        <f>(Q3)/(AB3/AC3)</f>
        <v>2.2438984017276332E-3</v>
      </c>
      <c r="AB3" s="1">
        <v>7.9654515556719689E-4</v>
      </c>
      <c r="AC3" s="1">
        <v>5.4934148659806683E-6</v>
      </c>
      <c r="AD3" s="1">
        <f>P3*(AC3/AB3)</f>
        <v>7.5582925714875202E-4</v>
      </c>
      <c r="AE3" s="1">
        <f>R3*(AC3/AB3)</f>
        <v>1.5659735330004183E-4</v>
      </c>
      <c r="AF3">
        <f>X3*(AC3/AB3)</f>
        <v>0</v>
      </c>
      <c r="AG3">
        <f>Y3*(AC3/AB3)</f>
        <v>5.4934148659806683E-6</v>
      </c>
      <c r="AH3">
        <f>U3*AC3/AB3</f>
        <v>0</v>
      </c>
      <c r="AI3">
        <f>V3*AC3/AB3</f>
        <v>0</v>
      </c>
      <c r="AJ3">
        <f>AC3-AI3</f>
        <v>5.4934148659806683E-6</v>
      </c>
      <c r="AM3" s="18">
        <v>-1.16953</v>
      </c>
      <c r="AN3" s="16">
        <v>1.9336393735200001</v>
      </c>
      <c r="AP3" s="8">
        <v>-0.5</v>
      </c>
      <c r="AQ3" s="1">
        <v>5.0399999999999993E-2</v>
      </c>
      <c r="AR3" s="1">
        <v>1.0610526315789473E-4</v>
      </c>
      <c r="AU3" s="17">
        <v>-0.49743709017682314</v>
      </c>
      <c r="AV3" s="1"/>
      <c r="AW3" s="1">
        <v>4.9051011827000536E-2</v>
      </c>
      <c r="AX3" s="1"/>
      <c r="AY3" s="7">
        <v>7.511045655375552E-2</v>
      </c>
    </row>
    <row r="4" spans="2:51" x14ac:dyDescent="0.2">
      <c r="B4" s="1">
        <v>-1.1000000000000001</v>
      </c>
      <c r="C4" s="1">
        <v>-0.49487418035364633</v>
      </c>
      <c r="D4" s="1">
        <v>-0.92783379428521007</v>
      </c>
      <c r="E4" s="7">
        <v>-6.3988537536911038E-3</v>
      </c>
      <c r="G4" s="1">
        <v>0.11156696067812774</v>
      </c>
      <c r="H4" s="1">
        <v>0.67996895299226578</v>
      </c>
      <c r="I4" s="1">
        <v>0.18639704976786092</v>
      </c>
      <c r="J4" s="1">
        <v>1.7003708308315796E-3</v>
      </c>
      <c r="K4" s="1">
        <v>1.7476327539763694E-4</v>
      </c>
      <c r="L4" s="1">
        <v>1.2571380730917289E-2</v>
      </c>
      <c r="M4" s="1">
        <v>6.6317062988184928E-3</v>
      </c>
      <c r="N4" s="1">
        <v>2.1417907911933161E-2</v>
      </c>
      <c r="P4" s="1">
        <v>0.1035155964428561</v>
      </c>
      <c r="Q4" s="1">
        <v>0.63089817365095557</v>
      </c>
      <c r="R4" s="1">
        <v>0.17294548192968354</v>
      </c>
      <c r="S4" s="1">
        <v>1.5776615196623595E-3</v>
      </c>
      <c r="T4" s="1">
        <v>1.621512729139006E-4</v>
      </c>
      <c r="U4" s="1">
        <v>1.1664151882970965E-2</v>
      </c>
      <c r="V4" s="1">
        <v>6.1531212178178888E-3</v>
      </c>
      <c r="W4" s="1">
        <v>1.9872258763580165E-2</v>
      </c>
      <c r="X4" s="1">
        <v>3.7689531864369019E-2</v>
      </c>
      <c r="Y4" s="1">
        <v>1.7398127925762601E-3</v>
      </c>
      <c r="Z4" s="1">
        <f t="shared" ref="Z4:Z10" si="0">R4/(AB4/AC4)</f>
        <v>1.1529698795312237E-3</v>
      </c>
      <c r="AA4">
        <f t="shared" ref="AA4:AA10" si="1">(Q4)/(AB4/AC4)</f>
        <v>4.2059878243397037E-3</v>
      </c>
      <c r="AB4" s="1">
        <v>3.9429344656945281E-2</v>
      </c>
      <c r="AC4" s="1">
        <v>2.6286229771296853E-4</v>
      </c>
      <c r="AD4" s="1">
        <f t="shared" ref="AD4:AD10" si="2">P4*(AC4/AB4)</f>
        <v>6.901039762857073E-4</v>
      </c>
      <c r="AE4" s="1">
        <f t="shared" ref="AE4:AE10" si="3">R4*(AC4/AB4)</f>
        <v>1.1529698795312235E-3</v>
      </c>
      <c r="AF4">
        <f t="shared" ref="AF4:AF10" si="4">X4*(AC4/AB4)</f>
        <v>2.5126354576246012E-4</v>
      </c>
      <c r="AG4">
        <f t="shared" ref="AG4:AG10" si="5">Y4*(AC4/AB4)</f>
        <v>1.15987519505084E-5</v>
      </c>
      <c r="AH4">
        <f t="shared" ref="AH4:AH10" si="6">U4*AC4/AB4</f>
        <v>7.7761012553139764E-5</v>
      </c>
      <c r="AI4">
        <f t="shared" ref="AI4:AI10" si="7">V4*AC4/AB4</f>
        <v>4.1020808118785922E-5</v>
      </c>
      <c r="AJ4">
        <f t="shared" ref="AJ4:AJ10" si="8">AC4-AI4</f>
        <v>2.218414895941826E-4</v>
      </c>
      <c r="AM4" s="19">
        <v>-1.13811</v>
      </c>
      <c r="AN4" s="16">
        <v>2.8052339258443504</v>
      </c>
      <c r="AP4" s="10">
        <v>-0.55000000000000004</v>
      </c>
      <c r="AQ4" s="1">
        <v>9.1000000000000025E-2</v>
      </c>
      <c r="AR4" s="1">
        <v>1.915789473684211E-4</v>
      </c>
      <c r="AU4" s="17">
        <v>-0.56630797220745932</v>
      </c>
      <c r="AV4" s="1"/>
      <c r="AW4" s="1">
        <v>0.12039734199080759</v>
      </c>
      <c r="AX4" s="1"/>
      <c r="AY4" s="7">
        <v>8.4179970972423801E-2</v>
      </c>
    </row>
    <row r="5" spans="2:51" x14ac:dyDescent="0.2">
      <c r="B5" s="1">
        <v>-1.2</v>
      </c>
      <c r="C5" s="1">
        <v>-0.58261594441491871</v>
      </c>
      <c r="D5" s="1">
        <v>-2.1830644996519091</v>
      </c>
      <c r="E5" s="7">
        <v>-1.5055617238978683E-2</v>
      </c>
      <c r="G5" s="1">
        <v>0.1322485834415808</v>
      </c>
      <c r="H5" s="1">
        <v>0.40414189659001204</v>
      </c>
      <c r="I5" s="1">
        <v>0.32519800065941773</v>
      </c>
      <c r="J5" s="1">
        <v>8.926091788877653E-3</v>
      </c>
      <c r="K5" s="1">
        <v>4.7892742636001257E-3</v>
      </c>
      <c r="L5" s="1">
        <v>2.4155179586650623E-2</v>
      </c>
      <c r="M5" s="1">
        <v>2.8944254519750488E-2</v>
      </c>
      <c r="N5" s="1">
        <v>2.0939196877719959E-2</v>
      </c>
      <c r="P5" s="1">
        <v>0.28865106448836098</v>
      </c>
      <c r="Q5" s="1">
        <v>0.88195795505908081</v>
      </c>
      <c r="R5" s="1">
        <v>0.71009471458250928</v>
      </c>
      <c r="S5" s="1">
        <v>1.9486234104933206E-2</v>
      </c>
      <c r="T5" s="1">
        <v>1.0455294623961974E-2</v>
      </c>
      <c r="U5" s="1">
        <v>5.2732315038333449E-2</v>
      </c>
      <c r="V5" s="1">
        <v>6.3187174510956609E-2</v>
      </c>
      <c r="W5" s="1">
        <v>4.571161735497254E-2</v>
      </c>
      <c r="X5" s="1">
        <v>0.16169688628865858</v>
      </c>
      <c r="Y5" s="1">
        <v>2.9982023445558125E-2</v>
      </c>
      <c r="Z5" s="1">
        <f t="shared" si="0"/>
        <v>4.7339647638833951E-3</v>
      </c>
      <c r="AA5">
        <f t="shared" si="1"/>
        <v>5.8797197003938725E-3</v>
      </c>
      <c r="AB5" s="1">
        <v>0.19167890973421675</v>
      </c>
      <c r="AC5" s="1">
        <v>1.2778593982281116E-3</v>
      </c>
      <c r="AD5" s="1">
        <f t="shared" si="2"/>
        <v>1.9243404299224063E-3</v>
      </c>
      <c r="AE5" s="1">
        <f t="shared" si="3"/>
        <v>4.7339647638833951E-3</v>
      </c>
      <c r="AF5">
        <f t="shared" si="4"/>
        <v>1.0779792419243904E-3</v>
      </c>
      <c r="AG5">
        <f t="shared" si="5"/>
        <v>1.9988015630372082E-4</v>
      </c>
      <c r="AH5">
        <f t="shared" si="6"/>
        <v>3.5154876692222302E-4</v>
      </c>
      <c r="AI5">
        <f t="shared" si="7"/>
        <v>4.2124783007304402E-4</v>
      </c>
      <c r="AJ5">
        <f t="shared" si="8"/>
        <v>8.5661156815506766E-4</v>
      </c>
      <c r="AM5" s="19">
        <v>-1.09361</v>
      </c>
      <c r="AN5" s="16">
        <v>3.1527543455830007</v>
      </c>
      <c r="AP5" s="11">
        <v>-0.6</v>
      </c>
      <c r="AQ5" s="1">
        <v>0.25677</v>
      </c>
      <c r="AR5" s="1">
        <v>5.4056842105263162E-4</v>
      </c>
      <c r="AU5" s="17">
        <v>-0.61409288527329875</v>
      </c>
      <c r="AV5" s="1"/>
      <c r="AW5" s="1">
        <v>0.24448529385344178</v>
      </c>
      <c r="AX5" s="1"/>
      <c r="AY5" s="7">
        <v>0.16749585406301823</v>
      </c>
    </row>
    <row r="6" spans="2:51" x14ac:dyDescent="0.2">
      <c r="B6" s="1">
        <v>-1.25</v>
      </c>
      <c r="C6" s="1">
        <v>-0.62818577054659763</v>
      </c>
      <c r="D6" s="1">
        <v>-2.4785006762720965</v>
      </c>
      <c r="E6" s="7">
        <v>-1.7093108112221356E-2</v>
      </c>
      <c r="G6" s="1">
        <v>0.19255231893518926</v>
      </c>
      <c r="H6" s="1">
        <v>0.25743408739421292</v>
      </c>
      <c r="I6" s="1">
        <v>0.24330960265416957</v>
      </c>
      <c r="J6" s="1">
        <v>1.8500379604249557E-2</v>
      </c>
      <c r="K6" s="1">
        <v>8.7579007457897762E-3</v>
      </c>
      <c r="L6" s="1">
        <v>3.4781141653485323E-2</v>
      </c>
      <c r="M6" s="1">
        <v>4.4304639291138218E-2</v>
      </c>
      <c r="N6" s="1">
        <v>1.5234282058400765E-2</v>
      </c>
      <c r="P6" s="1">
        <v>0.47733625522768219</v>
      </c>
      <c r="Q6" s="1">
        <v>0.63778092318295976</v>
      </c>
      <c r="R6" s="1">
        <v>0.59829268137951308</v>
      </c>
      <c r="S6" s="1">
        <v>4.5853203360423027E-2</v>
      </c>
      <c r="T6" s="1">
        <v>2.170646292116386E-2</v>
      </c>
      <c r="U6" s="1">
        <v>8.6205083109678962E-2</v>
      </c>
      <c r="V6" s="1">
        <v>0.10980907844507737</v>
      </c>
      <c r="W6" s="1">
        <v>3.7758178384266164E-2</v>
      </c>
      <c r="X6" s="1">
        <v>0.23509320760999816</v>
      </c>
      <c r="Y6" s="1">
        <v>6.7108610825940995E-2</v>
      </c>
      <c r="Z6" s="1">
        <f t="shared" si="0"/>
        <v>3.9886178758634207E-3</v>
      </c>
      <c r="AA6">
        <f t="shared" si="1"/>
        <v>4.2518728212197314E-3</v>
      </c>
      <c r="AB6" s="1">
        <v>0.30220181843593918</v>
      </c>
      <c r="AC6" s="1">
        <v>2.0146787895729281E-3</v>
      </c>
      <c r="AD6" s="1">
        <f t="shared" si="2"/>
        <v>3.1822417015178817E-3</v>
      </c>
      <c r="AE6" s="1">
        <f t="shared" si="3"/>
        <v>3.9886178758634207E-3</v>
      </c>
      <c r="AF6">
        <f t="shared" si="4"/>
        <v>1.5672880507333212E-3</v>
      </c>
      <c r="AG6">
        <f t="shared" si="5"/>
        <v>4.4739073883960667E-4</v>
      </c>
      <c r="AH6">
        <f t="shared" si="6"/>
        <v>5.7470055406452639E-4</v>
      </c>
      <c r="AI6">
        <f t="shared" si="7"/>
        <v>7.3206052296718245E-4</v>
      </c>
      <c r="AJ6">
        <f t="shared" si="8"/>
        <v>1.2826182666057456E-3</v>
      </c>
      <c r="AM6" s="19">
        <v>-1.0543899999999999</v>
      </c>
      <c r="AN6" s="16">
        <v>2.3968810264245008</v>
      </c>
      <c r="AP6" s="11">
        <v>-0.65</v>
      </c>
      <c r="AQ6" s="1">
        <v>0.44831999999999994</v>
      </c>
      <c r="AR6" s="1">
        <v>9.4383157894736835E-4</v>
      </c>
      <c r="AU6" s="17">
        <v>-0.65863731090977762</v>
      </c>
      <c r="AV6" s="1"/>
      <c r="AW6" s="1">
        <v>0.47616074603016389</v>
      </c>
      <c r="AX6" s="1"/>
      <c r="AY6" s="7">
        <v>0.22623574144486691</v>
      </c>
    </row>
    <row r="7" spans="2:51" x14ac:dyDescent="0.2">
      <c r="B7" s="1">
        <v>-1.3</v>
      </c>
      <c r="C7" s="1">
        <v>-0.66727462181955532</v>
      </c>
      <c r="D7" s="1">
        <v>-4.4963080568365976</v>
      </c>
      <c r="E7" s="7">
        <v>-3.1009021081631706E-2</v>
      </c>
      <c r="G7" s="1">
        <v>0.42656031886024115</v>
      </c>
      <c r="H7" s="1">
        <v>0.10325761061461167</v>
      </c>
      <c r="I7" s="1">
        <v>0.17769149048836069</v>
      </c>
      <c r="J7" s="1">
        <v>1.6629802395226666E-2</v>
      </c>
      <c r="K7" s="1">
        <v>1.0117197437784929E-2</v>
      </c>
      <c r="L7" s="1">
        <v>3.7829776410224066E-2</v>
      </c>
      <c r="M7" s="1">
        <v>5.4384231966736668E-2</v>
      </c>
      <c r="N7" s="1">
        <v>1.4815925367722924E-2</v>
      </c>
      <c r="P7" s="1">
        <v>1.9179465984180903</v>
      </c>
      <c r="Q7" s="1">
        <v>0.46427802653617462</v>
      </c>
      <c r="R7" s="1">
        <v>0.79895568031411979</v>
      </c>
      <c r="S7" s="1">
        <v>7.4772714493258216E-2</v>
      </c>
      <c r="T7" s="1">
        <v>4.5490036352118964E-2</v>
      </c>
      <c r="U7" s="1">
        <v>0.17009432846161754</v>
      </c>
      <c r="V7" s="1">
        <v>0.24452826035690853</v>
      </c>
      <c r="W7" s="1">
        <v>6.6616964600382314E-2</v>
      </c>
      <c r="X7" s="1">
        <v>0.48123955341890839</v>
      </c>
      <c r="Y7" s="1">
        <v>0.12026275084537719</v>
      </c>
      <c r="Z7" s="1">
        <f t="shared" si="0"/>
        <v>5.3263712020941321E-3</v>
      </c>
      <c r="AA7">
        <f t="shared" si="1"/>
        <v>3.0951868435744974E-3</v>
      </c>
      <c r="AB7" s="1">
        <v>0.60150230426428553</v>
      </c>
      <c r="AC7" s="1">
        <v>4.0100153617619039E-3</v>
      </c>
      <c r="AD7" s="1">
        <f t="shared" si="2"/>
        <v>1.2786310656120603E-2</v>
      </c>
      <c r="AE7" s="1">
        <f t="shared" si="3"/>
        <v>5.3263712020941321E-3</v>
      </c>
      <c r="AF7">
        <f t="shared" si="4"/>
        <v>3.2082636894593896E-3</v>
      </c>
      <c r="AG7">
        <f t="shared" si="5"/>
        <v>8.0175167230251462E-4</v>
      </c>
      <c r="AH7">
        <f t="shared" si="6"/>
        <v>1.133962189744117E-3</v>
      </c>
      <c r="AI7">
        <f t="shared" si="7"/>
        <v>1.6301884023793903E-3</v>
      </c>
      <c r="AJ7">
        <f t="shared" si="8"/>
        <v>2.3798269593825134E-3</v>
      </c>
      <c r="AM7" s="19">
        <v>-1.0129699999999999</v>
      </c>
      <c r="AN7" s="16">
        <v>1.0801478492451901</v>
      </c>
      <c r="AP7" s="8">
        <v>-0.7</v>
      </c>
      <c r="AQ7" s="1">
        <v>0.57810000000000006</v>
      </c>
      <c r="AR7" s="1">
        <v>1.2170526315789475E-3</v>
      </c>
      <c r="AU7" s="17">
        <v>-0.74026620127794918</v>
      </c>
      <c r="AV7" s="1"/>
      <c r="AW7" s="1">
        <v>1.4880252079392717</v>
      </c>
      <c r="AX7" s="1">
        <v>1.4011551278919458E-2</v>
      </c>
      <c r="AY7" s="7">
        <v>0.51171428571428557</v>
      </c>
    </row>
    <row r="8" spans="2:51" x14ac:dyDescent="0.2">
      <c r="B8" s="1">
        <v>-1.4</v>
      </c>
      <c r="C8" s="1">
        <v>-0.72518860383384776</v>
      </c>
      <c r="D8" s="1">
        <v>-8.3828618635596808</v>
      </c>
      <c r="E8" s="7">
        <v>-5.7812840438342623E-2</v>
      </c>
      <c r="G8" s="1">
        <v>0.41180568075585239</v>
      </c>
      <c r="H8" s="1">
        <v>4.8430360778300922E-2</v>
      </c>
      <c r="I8" s="1">
        <v>9.1414935095793209E-2</v>
      </c>
      <c r="J8" s="1">
        <v>5.3878207698060322E-2</v>
      </c>
      <c r="K8" s="1">
        <v>3.1050295369063331E-2</v>
      </c>
      <c r="L8" s="1">
        <v>4.7461929945528274E-2</v>
      </c>
      <c r="M8" s="1">
        <v>6.185688810565694E-2</v>
      </c>
      <c r="N8" s="1">
        <v>1.3846004354069011E-2</v>
      </c>
      <c r="P8" s="1">
        <v>3.4521101364054676</v>
      </c>
      <c r="Q8" s="1">
        <v>0.40598502440685535</v>
      </c>
      <c r="R8" s="1">
        <v>0.7663187731743083</v>
      </c>
      <c r="S8" s="1">
        <v>0.4516535725890175</v>
      </c>
      <c r="T8" s="1">
        <v>0.26029033690158476</v>
      </c>
      <c r="U8" s="1">
        <v>0.39786680251131018</v>
      </c>
      <c r="V8" s="1">
        <v>0.51853774829939003</v>
      </c>
      <c r="W8" s="1">
        <v>0.1160691418624064</v>
      </c>
      <c r="X8" s="1">
        <v>1.0324736926731066</v>
      </c>
      <c r="Y8" s="1">
        <v>0.71194390949060227</v>
      </c>
      <c r="Z8" s="1">
        <f t="shared" si="0"/>
        <v>5.1087918211620556E-3</v>
      </c>
      <c r="AA8">
        <f t="shared" si="1"/>
        <v>2.7065668293790356E-3</v>
      </c>
      <c r="AB8" s="1">
        <v>1.744417602163709</v>
      </c>
      <c r="AC8" s="1">
        <v>1.1629450681091393E-2</v>
      </c>
      <c r="AD8" s="1">
        <f t="shared" si="2"/>
        <v>2.301406757603645E-2</v>
      </c>
      <c r="AE8" s="1">
        <f t="shared" si="3"/>
        <v>5.1087918211620547E-3</v>
      </c>
      <c r="AF8">
        <f t="shared" si="4"/>
        <v>6.8831579511540435E-3</v>
      </c>
      <c r="AG8">
        <f t="shared" si="5"/>
        <v>4.7462927299373485E-3</v>
      </c>
      <c r="AH8">
        <f t="shared" si="6"/>
        <v>2.6524453500754012E-3</v>
      </c>
      <c r="AI8">
        <f t="shared" si="7"/>
        <v>3.4569183219959332E-3</v>
      </c>
      <c r="AJ8">
        <f t="shared" si="8"/>
        <v>8.1725323590954597E-3</v>
      </c>
      <c r="AM8" s="19">
        <v>-0.95526</v>
      </c>
      <c r="AN8" s="16">
        <v>0.31154870265625001</v>
      </c>
      <c r="AP8" s="11">
        <v>-0.75</v>
      </c>
      <c r="AQ8" s="1">
        <v>1.4834639999999999</v>
      </c>
      <c r="AR8" s="1">
        <v>3.1230821052631577E-3</v>
      </c>
      <c r="AU8" s="17">
        <v>-0.80459177684532468</v>
      </c>
      <c r="AV8" s="1"/>
      <c r="AW8" s="1">
        <v>6.3017996159672842</v>
      </c>
      <c r="AX8" s="1">
        <v>6.0465879265091865E-2</v>
      </c>
      <c r="AY8" s="7">
        <v>0.71380471380471389</v>
      </c>
    </row>
    <row r="9" spans="2:51" x14ac:dyDescent="0.2">
      <c r="B9" s="1">
        <v>-1.5</v>
      </c>
      <c r="C9" s="1">
        <v>-0.7965353305359737</v>
      </c>
      <c r="D9" s="1">
        <v>-13.158535387609962</v>
      </c>
      <c r="E9" s="7">
        <v>-9.0748519914551462E-2</v>
      </c>
      <c r="G9" s="1">
        <v>0.53972271538075955</v>
      </c>
      <c r="H9" s="1">
        <v>1.2259259974696676E-2</v>
      </c>
      <c r="I9" s="1">
        <v>4.0969850304486091E-2</v>
      </c>
      <c r="J9" s="1">
        <v>0.13689851771653216</v>
      </c>
      <c r="K9" s="1">
        <v>3.0197997621731379E-2</v>
      </c>
      <c r="L9" s="1">
        <v>8.1473543487634803E-2</v>
      </c>
      <c r="M9" s="1">
        <v>6.5132461389402457E-2</v>
      </c>
      <c r="N9" s="1">
        <v>1.6099971449549354E-2</v>
      </c>
      <c r="P9" s="1">
        <v>7.0873776735917415</v>
      </c>
      <c r="Q9" s="1">
        <v>0.16060260471041812</v>
      </c>
      <c r="R9" s="1">
        <v>0.53638639279699962</v>
      </c>
      <c r="S9" s="1">
        <v>1.8013839898843378</v>
      </c>
      <c r="T9" s="1">
        <v>0.39736142034051386</v>
      </c>
      <c r="U9" s="1">
        <v>1.0720725051360218</v>
      </c>
      <c r="V9" s="1">
        <v>0.85704779807459175</v>
      </c>
      <c r="W9" s="1">
        <v>0.21185204405840524</v>
      </c>
      <c r="X9" s="1">
        <v>2.1461776011045335</v>
      </c>
      <c r="Y9" s="1">
        <v>2.2461073957211344</v>
      </c>
      <c r="Z9" s="1">
        <f t="shared" si="0"/>
        <v>3.5759092853133306E-3</v>
      </c>
      <c r="AA9">
        <f t="shared" si="1"/>
        <v>1.0706840314027874E-3</v>
      </c>
      <c r="AB9" s="1">
        <v>4.3922849968256683</v>
      </c>
      <c r="AC9" s="1">
        <v>2.9281899978837789E-2</v>
      </c>
      <c r="AD9" s="1">
        <f t="shared" si="2"/>
        <v>4.7249184490611613E-2</v>
      </c>
      <c r="AE9" s="1">
        <f t="shared" si="3"/>
        <v>3.5759092853133311E-3</v>
      </c>
      <c r="AF9">
        <f t="shared" si="4"/>
        <v>1.4307850674030224E-2</v>
      </c>
      <c r="AG9">
        <f t="shared" si="5"/>
        <v>1.4974049304807564E-2</v>
      </c>
      <c r="AH9">
        <f t="shared" si="6"/>
        <v>7.1471500342401451E-3</v>
      </c>
      <c r="AI9">
        <f t="shared" si="7"/>
        <v>5.7136519871639454E-3</v>
      </c>
      <c r="AJ9">
        <f t="shared" si="8"/>
        <v>2.3568247991673844E-2</v>
      </c>
      <c r="AM9" s="19">
        <v>-0.88722000000000001</v>
      </c>
      <c r="AN9" s="16">
        <v>4.4723637999999996E-2</v>
      </c>
      <c r="AP9" s="11">
        <v>-0.8</v>
      </c>
      <c r="AQ9" s="1">
        <v>2.4476999999999998</v>
      </c>
      <c r="AR9" s="1">
        <v>5.1530526315789471E-3</v>
      </c>
      <c r="AU9" s="17">
        <v>-0.85179372512319795</v>
      </c>
      <c r="AV9" s="1"/>
      <c r="AW9" s="1">
        <v>26.064596521868015</v>
      </c>
      <c r="AX9" s="1"/>
      <c r="AY9" s="7">
        <v>1.2897590361445781</v>
      </c>
    </row>
    <row r="10" spans="2:51" x14ac:dyDescent="0.2">
      <c r="B10" s="1">
        <v>-1.6</v>
      </c>
      <c r="C10" s="12">
        <v>-0.85358745024639582</v>
      </c>
      <c r="D10" s="1">
        <v>-19.541902427622674</v>
      </c>
      <c r="E10" s="7">
        <v>-0.13477174088015637</v>
      </c>
      <c r="G10" s="1">
        <v>0.66573198382040522</v>
      </c>
      <c r="H10" s="1">
        <v>4.319010517186945E-3</v>
      </c>
      <c r="I10" s="1">
        <v>9.6099392563036359E-3</v>
      </c>
      <c r="J10" s="1">
        <v>0.18791171261861597</v>
      </c>
      <c r="K10" s="1">
        <v>1.8670483723952955E-2</v>
      </c>
      <c r="L10" s="1">
        <v>0.11088071515228162</v>
      </c>
      <c r="M10" s="1">
        <v>3.8398688908734616E-2</v>
      </c>
      <c r="N10" s="1">
        <v>7.1908554158117231E-3</v>
      </c>
      <c r="P10" s="1">
        <v>13.009669470766035</v>
      </c>
      <c r="Q10" s="1">
        <v>8.440168211074342E-2</v>
      </c>
      <c r="R10" s="1">
        <v>0.18779649528206646</v>
      </c>
      <c r="S10" s="1">
        <v>3.6721523530004658</v>
      </c>
      <c r="T10" s="1">
        <v>0.36485677121000587</v>
      </c>
      <c r="U10" s="1">
        <v>2.1668201166109102</v>
      </c>
      <c r="V10" s="1">
        <v>0.75038343200312885</v>
      </c>
      <c r="W10" s="1">
        <v>0.14052299490693476</v>
      </c>
      <c r="X10" s="1">
        <v>3.0577265435209742</v>
      </c>
      <c r="Y10" s="1">
        <v>4.0370091242104715</v>
      </c>
      <c r="Z10" s="1">
        <f t="shared" si="0"/>
        <v>1.2519766352137765E-3</v>
      </c>
      <c r="AA10">
        <f t="shared" si="1"/>
        <v>5.6267788073828952E-4</v>
      </c>
      <c r="AB10" s="1">
        <v>7.0947356677314453</v>
      </c>
      <c r="AC10" s="1">
        <v>4.7298237784876303E-2</v>
      </c>
      <c r="AD10" s="1">
        <f t="shared" si="2"/>
        <v>8.6731129805106902E-2</v>
      </c>
      <c r="AE10" s="1">
        <f t="shared" si="3"/>
        <v>1.2519766352137765E-3</v>
      </c>
      <c r="AF10">
        <f t="shared" si="4"/>
        <v>2.0384843623473162E-2</v>
      </c>
      <c r="AG10">
        <f t="shared" si="5"/>
        <v>2.6913394161403145E-2</v>
      </c>
      <c r="AH10">
        <f t="shared" si="6"/>
        <v>1.4445467444072735E-2</v>
      </c>
      <c r="AI10">
        <f t="shared" si="7"/>
        <v>5.0025562133541928E-3</v>
      </c>
      <c r="AJ10">
        <f t="shared" si="8"/>
        <v>4.2295681571522109E-2</v>
      </c>
      <c r="AM10" s="19">
        <v>-0.81723999999999997</v>
      </c>
      <c r="AN10" s="16">
        <v>1.58149673E-2</v>
      </c>
      <c r="AP10" s="11">
        <v>-0.85</v>
      </c>
      <c r="AQ10" s="1">
        <v>3.1349999999999998</v>
      </c>
      <c r="AR10" s="1">
        <v>6.6E-3</v>
      </c>
      <c r="AU10" s="17">
        <v>-0.88722000000000001</v>
      </c>
      <c r="AV10" s="1"/>
      <c r="AW10" s="1"/>
      <c r="AX10" s="1">
        <v>0.10665962255290423</v>
      </c>
      <c r="AY10" s="1"/>
    </row>
    <row r="11" spans="2:51" x14ac:dyDescent="0.2">
      <c r="AM11" s="19">
        <v>-0.74560999999999999</v>
      </c>
      <c r="AN11" s="16">
        <v>2.3800250999999996E-3</v>
      </c>
      <c r="AU11" s="17">
        <v>-0.95526</v>
      </c>
      <c r="AV11" s="1"/>
      <c r="AW11" s="1"/>
      <c r="AX11" s="1">
        <v>0.60259341125285737</v>
      </c>
      <c r="AY11" s="1"/>
    </row>
    <row r="12" spans="2:51" x14ac:dyDescent="0.2">
      <c r="B12" s="15" t="s">
        <v>26</v>
      </c>
      <c r="AM12" s="20"/>
      <c r="AN12" s="20"/>
      <c r="AU12" s="17">
        <v>-1.0129699999999999</v>
      </c>
      <c r="AV12" s="1"/>
      <c r="AW12" s="1"/>
      <c r="AX12" s="1">
        <v>0.94013978060124237</v>
      </c>
      <c r="AY12" s="1"/>
    </row>
    <row r="13" spans="2:51" x14ac:dyDescent="0.2">
      <c r="B13" s="15" t="s">
        <v>27</v>
      </c>
      <c r="AU13" s="17">
        <v>-1.0543899999999999</v>
      </c>
      <c r="AV13" s="1"/>
      <c r="AW13" s="1"/>
      <c r="AX13" s="1">
        <v>1.472252224553831</v>
      </c>
      <c r="AY13" s="1"/>
    </row>
    <row r="14" spans="2:51" x14ac:dyDescent="0.2">
      <c r="AP14" s="2"/>
      <c r="AS14" s="13"/>
      <c r="AU14" s="17">
        <v>-1.09361</v>
      </c>
      <c r="AV14" s="1"/>
      <c r="AW14" s="1"/>
      <c r="AX14" s="1">
        <v>1.0780705002564535</v>
      </c>
      <c r="AY14" s="1"/>
    </row>
    <row r="15" spans="2:51" x14ac:dyDescent="0.2">
      <c r="AU15" s="17">
        <v>-1.13811</v>
      </c>
      <c r="AV15" s="1"/>
      <c r="AW15" s="1"/>
      <c r="AX15" s="1">
        <v>0.55477023714361851</v>
      </c>
      <c r="AY15" s="1"/>
    </row>
    <row r="16" spans="2:51" x14ac:dyDescent="0.2">
      <c r="AU16" s="17">
        <v>-1.16953</v>
      </c>
      <c r="AV16" s="1"/>
      <c r="AW16" s="1"/>
      <c r="AX16" s="1">
        <v>0.26694862034157352</v>
      </c>
      <c r="AY16" s="1"/>
    </row>
    <row r="17" spans="42:51" x14ac:dyDescent="0.2">
      <c r="AU17" s="1"/>
      <c r="AV17" s="1"/>
      <c r="AW17" s="1"/>
      <c r="AX17" s="1"/>
      <c r="AY17" s="1"/>
    </row>
    <row r="19" spans="42:51" x14ac:dyDescent="0.2">
      <c r="AP19" s="14" t="s">
        <v>25</v>
      </c>
    </row>
    <row r="54" spans="4:18" x14ac:dyDescent="0.2">
      <c r="D54" t="s">
        <v>32</v>
      </c>
      <c r="E54" t="s">
        <v>33</v>
      </c>
      <c r="F54" t="s">
        <v>34</v>
      </c>
      <c r="G54" t="s">
        <v>35</v>
      </c>
      <c r="H54" t="s">
        <v>36</v>
      </c>
      <c r="I54" t="s">
        <v>37</v>
      </c>
      <c r="J54" t="s">
        <v>38</v>
      </c>
      <c r="K54" t="s">
        <v>39</v>
      </c>
      <c r="L54" t="s">
        <v>40</v>
      </c>
      <c r="M54" t="s">
        <v>41</v>
      </c>
      <c r="N54" t="s">
        <v>42</v>
      </c>
      <c r="O54" t="s">
        <v>43</v>
      </c>
      <c r="P54" t="s">
        <v>44</v>
      </c>
      <c r="Q54" t="s">
        <v>45</v>
      </c>
      <c r="R54" t="s">
        <v>46</v>
      </c>
    </row>
    <row r="55" spans="4:18" x14ac:dyDescent="0.2">
      <c r="D55"/>
      <c r="E55"/>
      <c r="F55"/>
      <c r="G55"/>
      <c r="H55"/>
      <c r="I55"/>
      <c r="J55"/>
      <c r="K55"/>
      <c r="L55"/>
      <c r="M55"/>
      <c r="N55"/>
    </row>
    <row r="56" spans="4:18" x14ac:dyDescent="0.2">
      <c r="D56"/>
      <c r="E56"/>
      <c r="F56"/>
      <c r="G56"/>
      <c r="H56"/>
      <c r="I56"/>
      <c r="J56"/>
      <c r="K56"/>
      <c r="L56"/>
      <c r="M56"/>
      <c r="N56"/>
    </row>
    <row r="57" spans="4:18" x14ac:dyDescent="0.2">
      <c r="D57">
        <v>-0.33600000000000002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23">
        <v>-6.8000000000000005E-4</v>
      </c>
      <c r="L57">
        <v>0</v>
      </c>
      <c r="M57" s="23">
        <v>-6.8000000000000005E-4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2">
      <c r="D58">
        <v>-0.435</v>
      </c>
      <c r="E58">
        <v>51.683329999999998</v>
      </c>
      <c r="F58">
        <v>0</v>
      </c>
      <c r="G58">
        <v>3.40333</v>
      </c>
      <c r="H58">
        <v>0</v>
      </c>
      <c r="I58">
        <v>0</v>
      </c>
      <c r="J58">
        <v>0</v>
      </c>
      <c r="K58">
        <v>-0.15537000000000001</v>
      </c>
      <c r="L58">
        <v>-5.2900000000000004E-3</v>
      </c>
      <c r="M58">
        <v>-0.15007999999999999</v>
      </c>
      <c r="N58">
        <v>0</v>
      </c>
      <c r="O58">
        <v>-5.2900000000000004E-3</v>
      </c>
      <c r="P58">
        <v>0</v>
      </c>
      <c r="Q58">
        <v>0</v>
      </c>
      <c r="R58">
        <v>0</v>
      </c>
    </row>
    <row r="59" spans="4:18" x14ac:dyDescent="0.2">
      <c r="D59">
        <v>-0.48499999999999999</v>
      </c>
      <c r="E59">
        <v>55.413330000000002</v>
      </c>
      <c r="F59">
        <v>0</v>
      </c>
      <c r="G59">
        <v>9.5333299999999994</v>
      </c>
      <c r="H59">
        <v>2.5666699999999998</v>
      </c>
      <c r="I59">
        <v>0</v>
      </c>
      <c r="J59">
        <v>1.1666700000000001</v>
      </c>
      <c r="K59">
        <v>-0.31807999999999997</v>
      </c>
      <c r="L59">
        <v>-4.2200000000000001E-2</v>
      </c>
      <c r="M59">
        <v>-0.27588000000000001</v>
      </c>
      <c r="N59">
        <v>0</v>
      </c>
      <c r="O59">
        <v>-3.032E-2</v>
      </c>
      <c r="P59">
        <v>-8.1600000000000006E-3</v>
      </c>
      <c r="Q59">
        <v>0</v>
      </c>
      <c r="R59">
        <v>-3.7100000000000002E-3</v>
      </c>
    </row>
    <row r="60" spans="4:18" x14ac:dyDescent="0.2">
      <c r="D60">
        <v>-0.53400000000000003</v>
      </c>
      <c r="E60">
        <v>53.683329999999998</v>
      </c>
      <c r="F60">
        <v>0</v>
      </c>
      <c r="G60">
        <v>16.73</v>
      </c>
      <c r="H60">
        <v>2.5666699999999998</v>
      </c>
      <c r="I60">
        <v>4.0666700000000002</v>
      </c>
      <c r="J60">
        <v>8.5666700000000002</v>
      </c>
      <c r="K60">
        <v>-0.63051000000000001</v>
      </c>
      <c r="L60">
        <v>-0.20132</v>
      </c>
      <c r="M60">
        <v>-0.42919000000000002</v>
      </c>
      <c r="N60">
        <v>0</v>
      </c>
      <c r="O60">
        <v>-0.10548</v>
      </c>
      <c r="P60">
        <v>-1.618E-2</v>
      </c>
      <c r="Q60">
        <v>-2.564E-2</v>
      </c>
      <c r="R60">
        <v>-5.4010000000000002E-2</v>
      </c>
    </row>
    <row r="61" spans="4:18" x14ac:dyDescent="0.2">
      <c r="D61">
        <v>-0.58299999999999996</v>
      </c>
      <c r="E61">
        <v>47.24</v>
      </c>
      <c r="F61">
        <v>0</v>
      </c>
      <c r="G61">
        <v>25.58</v>
      </c>
      <c r="H61">
        <v>2.1333299999999999</v>
      </c>
      <c r="I61">
        <v>10.76667</v>
      </c>
      <c r="J61">
        <v>6.8666700000000001</v>
      </c>
      <c r="K61">
        <v>-0.89661000000000002</v>
      </c>
      <c r="L61">
        <v>-0.40658</v>
      </c>
      <c r="M61">
        <v>-0.49003000000000002</v>
      </c>
      <c r="N61">
        <v>0</v>
      </c>
      <c r="O61">
        <v>-0.22935</v>
      </c>
      <c r="P61">
        <v>-1.9130000000000001E-2</v>
      </c>
      <c r="Q61">
        <v>-9.6530000000000005E-2</v>
      </c>
      <c r="R61">
        <v>-6.157E-2</v>
      </c>
    </row>
    <row r="62" spans="4:18" x14ac:dyDescent="0.2">
      <c r="D62">
        <v>-0.63300000000000001</v>
      </c>
      <c r="E62">
        <v>35.843330000000002</v>
      </c>
      <c r="F62">
        <v>0</v>
      </c>
      <c r="G62">
        <v>38.213329999999999</v>
      </c>
      <c r="H62">
        <v>2.9</v>
      </c>
      <c r="I62">
        <v>16.5</v>
      </c>
      <c r="J62">
        <v>7.1333299999999999</v>
      </c>
      <c r="K62">
        <v>-1.04576</v>
      </c>
      <c r="L62">
        <v>-0.67710000000000004</v>
      </c>
      <c r="M62">
        <v>-0.36867</v>
      </c>
      <c r="N62">
        <v>0</v>
      </c>
      <c r="O62">
        <v>-0.39961999999999998</v>
      </c>
      <c r="P62">
        <v>-3.0329999999999999E-2</v>
      </c>
      <c r="Q62">
        <v>-0.17255000000000001</v>
      </c>
      <c r="R62">
        <v>-7.46E-2</v>
      </c>
    </row>
    <row r="63" spans="4:18" x14ac:dyDescent="0.2">
      <c r="D63">
        <v>-0.68200000000000005</v>
      </c>
      <c r="E63">
        <v>46.2</v>
      </c>
      <c r="F63">
        <v>0</v>
      </c>
      <c r="G63">
        <v>35.713329999999999</v>
      </c>
      <c r="H63">
        <v>1.8666700000000001</v>
      </c>
      <c r="I63">
        <v>15.66667</v>
      </c>
      <c r="J63">
        <v>3.5666699999999998</v>
      </c>
      <c r="K63">
        <v>-1.37401</v>
      </c>
      <c r="L63">
        <v>-0.78061999999999998</v>
      </c>
      <c r="M63">
        <v>-0.59338999999999997</v>
      </c>
      <c r="N63">
        <v>0</v>
      </c>
      <c r="O63">
        <v>-0.49070999999999998</v>
      </c>
      <c r="P63">
        <v>-2.5649999999999999E-2</v>
      </c>
      <c r="Q63">
        <v>-0.21526000000000001</v>
      </c>
      <c r="R63">
        <v>-4.9009999999999998E-2</v>
      </c>
    </row>
    <row r="64" spans="4:18" x14ac:dyDescent="0.2">
      <c r="D64">
        <v>-0.73</v>
      </c>
      <c r="E64">
        <v>64.013329999999996</v>
      </c>
      <c r="F64">
        <v>0.64</v>
      </c>
      <c r="G64">
        <v>27.00667</v>
      </c>
      <c r="H64">
        <v>1.43333</v>
      </c>
      <c r="I64">
        <v>9.7666699999999995</v>
      </c>
      <c r="J64">
        <v>0</v>
      </c>
      <c r="K64">
        <v>-2.2073399999999999</v>
      </c>
      <c r="L64">
        <v>-0.85748000000000002</v>
      </c>
      <c r="M64">
        <v>-1.3498600000000001</v>
      </c>
      <c r="N64">
        <v>-1.413E-2</v>
      </c>
      <c r="O64">
        <v>-0.59613000000000005</v>
      </c>
      <c r="P64">
        <v>-3.1640000000000001E-2</v>
      </c>
      <c r="Q64">
        <v>-0.21557999999999999</v>
      </c>
      <c r="R64">
        <v>0</v>
      </c>
    </row>
    <row r="65" spans="4:18" x14ac:dyDescent="0.2">
      <c r="D65">
        <v>-0.77500000000000002</v>
      </c>
      <c r="E65">
        <v>77.076669999999993</v>
      </c>
      <c r="F65">
        <v>4.66</v>
      </c>
      <c r="G65">
        <v>13.473330000000001</v>
      </c>
      <c r="H65">
        <v>1.43333</v>
      </c>
      <c r="I65">
        <v>6.3</v>
      </c>
      <c r="J65">
        <v>0</v>
      </c>
      <c r="K65">
        <v>-3.5028199999999998</v>
      </c>
      <c r="L65">
        <v>-0.90605999999999998</v>
      </c>
      <c r="M65">
        <v>-2.5967600000000002</v>
      </c>
      <c r="N65">
        <v>-0.16322999999999999</v>
      </c>
      <c r="O65">
        <v>-0.47194999999999998</v>
      </c>
      <c r="P65">
        <v>-5.0209999999999998E-2</v>
      </c>
      <c r="Q65">
        <v>-0.22067999999999999</v>
      </c>
      <c r="R65">
        <v>0</v>
      </c>
    </row>
    <row r="66" spans="4:18" x14ac:dyDescent="0.2">
      <c r="D66">
        <v>-0.81</v>
      </c>
      <c r="E66">
        <v>96.526669999999996</v>
      </c>
      <c r="F66">
        <v>7.4966699999999999</v>
      </c>
      <c r="G66">
        <v>0.8</v>
      </c>
      <c r="H66">
        <v>0.20499999999999999</v>
      </c>
      <c r="I66">
        <v>0.4</v>
      </c>
      <c r="J66">
        <v>0</v>
      </c>
      <c r="K66">
        <v>-12.631640000000001</v>
      </c>
      <c r="L66">
        <v>-1.12443</v>
      </c>
      <c r="M66">
        <v>-11.507210000000001</v>
      </c>
      <c r="N66">
        <v>-0.94694999999999996</v>
      </c>
      <c r="O66">
        <v>-0.10105</v>
      </c>
      <c r="P66">
        <v>-2.589E-2</v>
      </c>
      <c r="Q66">
        <v>-5.0529999999999999E-2</v>
      </c>
      <c r="R66">
        <v>0</v>
      </c>
    </row>
  </sheetData>
  <mergeCells count="2">
    <mergeCell ref="G1:N1"/>
    <mergeCell ref="P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4D2A-8E54-904D-B0C2-6BB2BAE7C347}">
  <dimension ref="A1:K9"/>
  <sheetViews>
    <sheetView tabSelected="1" workbookViewId="0">
      <selection activeCell="I13" sqref="I13"/>
    </sheetView>
  </sheetViews>
  <sheetFormatPr baseColWidth="10" defaultRowHeight="16" x14ac:dyDescent="0.2"/>
  <sheetData>
    <row r="1" spans="1:11" x14ac:dyDescent="0.2">
      <c r="A1" s="3" t="s">
        <v>7</v>
      </c>
      <c r="B1" t="s">
        <v>30</v>
      </c>
      <c r="C1" t="s">
        <v>17</v>
      </c>
      <c r="D1" t="s">
        <v>18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1" x14ac:dyDescent="0.2">
      <c r="A2" s="1">
        <v>-0.39805098080039986</v>
      </c>
      <c r="B2">
        <v>2.2438984017276332E-3</v>
      </c>
      <c r="C2">
        <v>7.9654515556719689E-4</v>
      </c>
      <c r="D2">
        <v>5.4934148659806683E-6</v>
      </c>
      <c r="E2">
        <v>7.5582925714875202E-4</v>
      </c>
      <c r="F2">
        <v>1.5659735330004183E-4</v>
      </c>
      <c r="G2">
        <v>0</v>
      </c>
      <c r="H2">
        <v>5.4934148659806683E-6</v>
      </c>
      <c r="I2">
        <v>0</v>
      </c>
      <c r="J2">
        <v>0</v>
      </c>
      <c r="K2">
        <v>5.4934148659806683E-6</v>
      </c>
    </row>
    <row r="3" spans="1:11" x14ac:dyDescent="0.2">
      <c r="A3" s="1">
        <v>-0.49487418035364633</v>
      </c>
      <c r="B3">
        <v>4.2059878243397037E-3</v>
      </c>
      <c r="C3">
        <v>3.9429344656945281E-2</v>
      </c>
      <c r="D3">
        <v>2.6286229771296853E-4</v>
      </c>
      <c r="E3">
        <v>6.901039762857073E-4</v>
      </c>
      <c r="F3">
        <v>1.1529698795312235E-3</v>
      </c>
      <c r="G3">
        <v>2.5126354576246012E-4</v>
      </c>
      <c r="H3">
        <v>1.15987519505084E-5</v>
      </c>
      <c r="I3">
        <v>7.7761012553139764E-5</v>
      </c>
      <c r="J3">
        <v>4.1020808118785922E-5</v>
      </c>
      <c r="K3">
        <v>2.218414895941826E-4</v>
      </c>
    </row>
    <row r="4" spans="1:11" x14ac:dyDescent="0.2">
      <c r="A4" s="1">
        <v>-0.58261594441491871</v>
      </c>
      <c r="B4">
        <v>5.8797197003938725E-3</v>
      </c>
      <c r="C4">
        <v>0.19167890973421675</v>
      </c>
      <c r="D4">
        <v>1.2778593982281116E-3</v>
      </c>
      <c r="E4">
        <v>1.9243404299224063E-3</v>
      </c>
      <c r="F4">
        <v>4.7339647638833951E-3</v>
      </c>
      <c r="G4">
        <v>1.0779792419243904E-3</v>
      </c>
      <c r="H4">
        <v>1.9988015630372082E-4</v>
      </c>
      <c r="I4">
        <v>3.5154876692222302E-4</v>
      </c>
      <c r="J4">
        <v>4.2124783007304402E-4</v>
      </c>
      <c r="K4">
        <v>8.5661156815506766E-4</v>
      </c>
    </row>
    <row r="5" spans="1:11" x14ac:dyDescent="0.2">
      <c r="A5" s="1">
        <v>-0.62818577054659763</v>
      </c>
      <c r="B5">
        <v>4.2518728212197314E-3</v>
      </c>
      <c r="C5">
        <v>0.30220181843593918</v>
      </c>
      <c r="D5">
        <v>2.0146787895729281E-3</v>
      </c>
      <c r="E5">
        <v>3.1822417015178817E-3</v>
      </c>
      <c r="F5">
        <v>3.9886178758634207E-3</v>
      </c>
      <c r="G5">
        <v>1.5672880507333212E-3</v>
      </c>
      <c r="H5">
        <v>4.4739073883960667E-4</v>
      </c>
      <c r="I5">
        <v>5.7470055406452639E-4</v>
      </c>
      <c r="J5">
        <v>7.3206052296718245E-4</v>
      </c>
      <c r="K5">
        <v>1.2826182666057456E-3</v>
      </c>
    </row>
    <row r="6" spans="1:11" x14ac:dyDescent="0.2">
      <c r="A6" s="1">
        <v>-0.66727462181955532</v>
      </c>
      <c r="B6">
        <v>3.0951868435744974E-3</v>
      </c>
      <c r="C6">
        <v>0.60150230426428553</v>
      </c>
      <c r="D6">
        <v>4.0100153617619039E-3</v>
      </c>
      <c r="E6">
        <v>1.2786310656120603E-2</v>
      </c>
      <c r="F6">
        <v>5.3263712020941321E-3</v>
      </c>
      <c r="G6">
        <v>3.2082636894593896E-3</v>
      </c>
      <c r="H6">
        <v>8.0175167230251462E-4</v>
      </c>
      <c r="I6">
        <v>1.133962189744117E-3</v>
      </c>
      <c r="J6">
        <v>1.6301884023793903E-3</v>
      </c>
      <c r="K6">
        <v>2.3798269593825134E-3</v>
      </c>
    </row>
    <row r="7" spans="1:11" x14ac:dyDescent="0.2">
      <c r="A7" s="1">
        <v>-0.72518860383384776</v>
      </c>
      <c r="B7">
        <v>2.7065668293790356E-3</v>
      </c>
      <c r="C7">
        <v>1.744417602163709</v>
      </c>
      <c r="D7">
        <v>1.1629450681091393E-2</v>
      </c>
      <c r="E7">
        <v>2.301406757603645E-2</v>
      </c>
      <c r="F7">
        <v>5.1087918211620547E-3</v>
      </c>
      <c r="G7">
        <v>6.8831579511540435E-3</v>
      </c>
      <c r="H7">
        <v>4.7462927299373485E-3</v>
      </c>
      <c r="I7">
        <v>2.6524453500754012E-3</v>
      </c>
      <c r="J7">
        <v>3.4569183219959332E-3</v>
      </c>
      <c r="K7">
        <v>8.1725323590954597E-3</v>
      </c>
    </row>
    <row r="8" spans="1:11" x14ac:dyDescent="0.2">
      <c r="A8" s="1">
        <v>-0.7965353305359737</v>
      </c>
      <c r="B8">
        <v>1.0706840314027874E-3</v>
      </c>
      <c r="C8">
        <v>4.3922849968256683</v>
      </c>
      <c r="D8">
        <v>2.9281899978837789E-2</v>
      </c>
      <c r="E8">
        <v>4.7249184490611613E-2</v>
      </c>
      <c r="F8">
        <v>3.5759092853133311E-3</v>
      </c>
      <c r="G8">
        <v>1.4307850674030224E-2</v>
      </c>
      <c r="H8">
        <v>1.4974049304807564E-2</v>
      </c>
      <c r="I8">
        <v>7.1471500342401451E-3</v>
      </c>
      <c r="J8">
        <v>5.7136519871639454E-3</v>
      </c>
      <c r="K8">
        <v>2.3568247991673844E-2</v>
      </c>
    </row>
    <row r="9" spans="1:11" x14ac:dyDescent="0.2">
      <c r="A9" s="12">
        <v>-0.85358745024639582</v>
      </c>
      <c r="B9">
        <v>5.6267788073828952E-4</v>
      </c>
      <c r="C9">
        <v>7.0947356677314453</v>
      </c>
      <c r="D9">
        <v>4.7298237784876303E-2</v>
      </c>
      <c r="E9">
        <v>8.6731129805106902E-2</v>
      </c>
      <c r="F9">
        <v>1.2519766352137765E-3</v>
      </c>
      <c r="G9">
        <v>2.0384843623473162E-2</v>
      </c>
      <c r="H9">
        <v>2.6913394161403145E-2</v>
      </c>
      <c r="I9">
        <v>1.4445467444072735E-2</v>
      </c>
      <c r="J9">
        <v>5.0025562133541928E-3</v>
      </c>
      <c r="K9">
        <v>4.2295681571522109E-2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Nitopi</dc:creator>
  <cp:lastModifiedBy>stefan.ringe.tum@gmail.com</cp:lastModifiedBy>
  <dcterms:created xsi:type="dcterms:W3CDTF">2018-03-23T19:27:43Z</dcterms:created>
  <dcterms:modified xsi:type="dcterms:W3CDTF">2018-04-27T18:54:55Z</dcterms:modified>
</cp:coreProperties>
</file>