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3"/>
  </bookViews>
  <sheets>
    <sheet name="Sheet4" sheetId="4" r:id="rId1"/>
    <sheet name="Sheet1" sheetId="1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F2" i="3"/>
  <c r="L2" i="1"/>
  <c r="E3" i="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2"/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2"/>
  <c r="C2"/>
  <c r="C4"/>
  <c r="C3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B31"/>
  <c r="A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A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I3" i="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2"/>
  <c r="V3" i="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2"/>
  <c r="I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K2"/>
  <c r="J2"/>
  <c r="H31"/>
  <c r="Q31" s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H14"/>
  <c r="Q14" s="1"/>
  <c r="H15"/>
  <c r="S15" s="1"/>
  <c r="H16"/>
  <c r="S16" s="1"/>
  <c r="H17"/>
  <c r="S17" s="1"/>
  <c r="H18"/>
  <c r="Q18" s="1"/>
  <c r="H19"/>
  <c r="Q19" s="1"/>
  <c r="H20"/>
  <c r="S20" s="1"/>
  <c r="H21"/>
  <c r="Q21" s="1"/>
  <c r="H22"/>
  <c r="Q22" s="1"/>
  <c r="H23"/>
  <c r="S23" s="1"/>
  <c r="H24"/>
  <c r="S24" s="1"/>
  <c r="H25"/>
  <c r="H26"/>
  <c r="Q26" s="1"/>
  <c r="H27"/>
  <c r="S27" s="1"/>
  <c r="H28"/>
  <c r="S28" s="1"/>
  <c r="H29"/>
  <c r="Q29" s="1"/>
  <c r="H30"/>
  <c r="Q30" s="1"/>
  <c r="H3"/>
  <c r="S3" s="1"/>
  <c r="H4"/>
  <c r="S4" s="1"/>
  <c r="H5"/>
  <c r="S5" s="1"/>
  <c r="H6"/>
  <c r="Q6" s="1"/>
  <c r="H7"/>
  <c r="S7" s="1"/>
  <c r="H8"/>
  <c r="S8" s="1"/>
  <c r="H9"/>
  <c r="S9" s="1"/>
  <c r="H10"/>
  <c r="Q10" s="1"/>
  <c r="H11"/>
  <c r="S11" s="1"/>
  <c r="H12"/>
  <c r="S12" s="1"/>
  <c r="H13"/>
  <c r="S13" s="1"/>
  <c r="H2"/>
  <c r="N25" l="1"/>
  <c r="P23"/>
  <c r="N15"/>
  <c r="Q27"/>
  <c r="P7"/>
  <c r="P15"/>
  <c r="S2"/>
  <c r="N23"/>
  <c r="N2"/>
  <c r="P2"/>
  <c r="Q2"/>
  <c r="Q3"/>
  <c r="P27"/>
  <c r="P19"/>
  <c r="N7"/>
  <c r="Q11"/>
  <c r="S19"/>
  <c r="N17"/>
  <c r="Q5"/>
  <c r="N27"/>
  <c r="N19"/>
  <c r="N11"/>
  <c r="N3"/>
  <c r="P25"/>
  <c r="P17"/>
  <c r="P9"/>
  <c r="Q23"/>
  <c r="Q15"/>
  <c r="Q7"/>
  <c r="S29"/>
  <c r="S21"/>
  <c r="N9"/>
  <c r="N29"/>
  <c r="N21"/>
  <c r="N13"/>
  <c r="N5"/>
  <c r="P11"/>
  <c r="P3"/>
  <c r="Q25"/>
  <c r="Q17"/>
  <c r="Q9"/>
  <c r="P29"/>
  <c r="P21"/>
  <c r="P13"/>
  <c r="P5"/>
  <c r="S25"/>
  <c r="Q13"/>
  <c r="N28"/>
  <c r="N24"/>
  <c r="N20"/>
  <c r="N16"/>
  <c r="N12"/>
  <c r="N8"/>
  <c r="N4"/>
  <c r="P30"/>
  <c r="P26"/>
  <c r="P22"/>
  <c r="P18"/>
  <c r="P14"/>
  <c r="P10"/>
  <c r="P6"/>
  <c r="Q28"/>
  <c r="Q24"/>
  <c r="Q20"/>
  <c r="Q16"/>
  <c r="Q12"/>
  <c r="Q8"/>
  <c r="Q4"/>
  <c r="S30"/>
  <c r="S26"/>
  <c r="S22"/>
  <c r="S18"/>
  <c r="S14"/>
  <c r="S10"/>
  <c r="S6"/>
  <c r="S31"/>
  <c r="P31"/>
  <c r="N30"/>
  <c r="N26"/>
  <c r="N22"/>
  <c r="N18"/>
  <c r="N14"/>
  <c r="N10"/>
  <c r="N6"/>
  <c r="P28"/>
  <c r="P24"/>
  <c r="P20"/>
  <c r="P16"/>
  <c r="P12"/>
  <c r="P8"/>
  <c r="P4"/>
  <c r="N31"/>
</calcChain>
</file>

<file path=xl/sharedStrings.xml><?xml version="1.0" encoding="utf-8"?>
<sst xmlns="http://schemas.openxmlformats.org/spreadsheetml/2006/main" count="99" uniqueCount="50">
  <si>
    <t>S.No</t>
  </si>
  <si>
    <t>Candidates Name</t>
  </si>
  <si>
    <t>Acc</t>
  </si>
  <si>
    <t>GS</t>
  </si>
  <si>
    <t>NS</t>
  </si>
  <si>
    <t>Abdul Rahman B</t>
  </si>
  <si>
    <t>Arun T</t>
  </si>
  <si>
    <t>Aysha sithika L</t>
  </si>
  <si>
    <t>Bhavani R</t>
  </si>
  <si>
    <t>Fathima M</t>
  </si>
  <si>
    <t>Ghouse bi S</t>
  </si>
  <si>
    <t>Gnanagowsalya K</t>
  </si>
  <si>
    <t>Hajeera Sithika L</t>
  </si>
  <si>
    <t>HARIHARAN A</t>
  </si>
  <si>
    <t>Jayalakshmi R</t>
  </si>
  <si>
    <t>Jothika J</t>
  </si>
  <si>
    <t>Kalaiarasan A</t>
  </si>
  <si>
    <t>Kayalvizhi M</t>
  </si>
  <si>
    <t>Komaladevi. S</t>
  </si>
  <si>
    <t>LAVANYA M</t>
  </si>
  <si>
    <t>Narayanan S</t>
  </si>
  <si>
    <t>Prasanth P</t>
  </si>
  <si>
    <t>Priya S</t>
  </si>
  <si>
    <t>Punithavathi D</t>
  </si>
  <si>
    <t>Raghul S</t>
  </si>
  <si>
    <t>Roobankumar K</t>
  </si>
  <si>
    <t>Sangari S</t>
  </si>
  <si>
    <t>Santhiya S</t>
  </si>
  <si>
    <t>Saranya N</t>
  </si>
  <si>
    <t>Saravanan M</t>
  </si>
  <si>
    <t>Snega D</t>
  </si>
  <si>
    <t>Srinidhi S</t>
  </si>
  <si>
    <t>Tamil V</t>
  </si>
  <si>
    <t>Vinu Andrews S</t>
  </si>
  <si>
    <t>Yogarajan K</t>
  </si>
  <si>
    <t>addition</t>
  </si>
  <si>
    <t>multiplication</t>
  </si>
  <si>
    <t>subtraction</t>
  </si>
  <si>
    <t>division</t>
  </si>
  <si>
    <t>modulus</t>
  </si>
  <si>
    <t>power</t>
  </si>
  <si>
    <t>avg</t>
  </si>
  <si>
    <t>fm</t>
  </si>
  <si>
    <t>fa</t>
  </si>
  <si>
    <t>fs</t>
  </si>
  <si>
    <t>fd</t>
  </si>
  <si>
    <t>fp</t>
  </si>
  <si>
    <t>count</t>
  </si>
  <si>
    <t>subtotal</t>
  </si>
  <si>
    <t>average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</si>
</sst>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4" fillId="4" borderId="2" xfId="1" applyFill="1" applyBorder="1" applyAlignment="1" applyProtection="1">
      <alignment horizontal="center"/>
    </xf>
    <xf numFmtId="0" fontId="5" fillId="4" borderId="3" xfId="0" applyFont="1" applyFill="1" applyBorder="1" applyAlignment="1">
      <alignment horizontal="center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2" fillId="3" borderId="2" xfId="0" applyFont="1" applyFill="1" applyBorder="1" applyAlignment="1"/>
    <xf numFmtId="0" fontId="2" fillId="3" borderId="1" xfId="0" applyFont="1" applyFill="1" applyBorder="1" applyAlignment="1"/>
    <xf numFmtId="0" fontId="3" fillId="0" borderId="3" xfId="0" applyFont="1" applyBorder="1" applyAlignment="1"/>
    <xf numFmtId="0" fontId="2" fillId="3" borderId="3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J2" sqref="J2"/>
    </sheetView>
  </sheetViews>
  <sheetFormatPr defaultRowHeight="15"/>
  <cols>
    <col min="7" max="7" width="8.85546875" customWidth="1"/>
  </cols>
  <sheetData>
    <row r="1" spans="1:14" ht="16.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2</v>
      </c>
      <c r="G1" s="3" t="s">
        <v>3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  <c r="N1" s="4" t="s">
        <v>49</v>
      </c>
    </row>
    <row r="2" spans="1:14" ht="15.75" thickBot="1">
      <c r="A2" s="5">
        <v>1</v>
      </c>
      <c r="B2" s="6" t="s">
        <v>5</v>
      </c>
      <c r="C2" s="7">
        <v>93</v>
      </c>
      <c r="D2" s="7">
        <v>14</v>
      </c>
      <c r="E2" s="7">
        <v>14</v>
      </c>
      <c r="F2" s="7">
        <v>88</v>
      </c>
      <c r="G2" s="7">
        <v>16</v>
      </c>
      <c r="H2">
        <f>C2+D2+E2+F2+G2</f>
        <v>225</v>
      </c>
      <c r="I2">
        <f>C2*D2*E2*F2*G2</f>
        <v>25665024</v>
      </c>
    </row>
    <row r="3" spans="1:14" ht="27" customHeight="1" thickBot="1">
      <c r="A3" s="5">
        <v>2</v>
      </c>
      <c r="B3" s="5" t="s">
        <v>6</v>
      </c>
      <c r="C3" s="7">
        <v>93</v>
      </c>
      <c r="D3" s="7">
        <v>14</v>
      </c>
      <c r="E3" s="7">
        <v>13</v>
      </c>
      <c r="F3" s="7">
        <v>83</v>
      </c>
      <c r="G3" s="7">
        <v>17</v>
      </c>
      <c r="H3">
        <f t="shared" ref="H3:H30" si="0">C3+D3+E3+F3+G3</f>
        <v>220</v>
      </c>
      <c r="I3">
        <f t="shared" ref="I3:I30" si="1">C3*D3*E3*F3*G3</f>
        <v>23882586</v>
      </c>
    </row>
    <row r="4" spans="1:14" ht="27" customHeight="1" thickBot="1">
      <c r="A4" s="5">
        <v>3</v>
      </c>
      <c r="B4" s="5" t="s">
        <v>7</v>
      </c>
      <c r="C4" s="7">
        <v>74</v>
      </c>
      <c r="D4" s="7">
        <v>21</v>
      </c>
      <c r="E4" s="7">
        <v>16</v>
      </c>
      <c r="F4" s="7">
        <v>84</v>
      </c>
      <c r="G4" s="7">
        <v>17</v>
      </c>
      <c r="H4">
        <f t="shared" si="0"/>
        <v>212</v>
      </c>
      <c r="I4">
        <f t="shared" si="1"/>
        <v>35505792</v>
      </c>
    </row>
    <row r="5" spans="1:14" ht="27" customHeight="1" thickBot="1">
      <c r="A5" s="5">
        <v>4</v>
      </c>
      <c r="B5" s="5" t="s">
        <v>8</v>
      </c>
      <c r="C5" s="7">
        <v>96</v>
      </c>
      <c r="D5" s="7">
        <v>18</v>
      </c>
      <c r="E5" s="7">
        <v>17</v>
      </c>
      <c r="F5" s="7">
        <v>96</v>
      </c>
      <c r="G5" s="7">
        <v>17</v>
      </c>
      <c r="H5">
        <f t="shared" si="0"/>
        <v>244</v>
      </c>
      <c r="I5">
        <f t="shared" si="1"/>
        <v>47941632</v>
      </c>
    </row>
    <row r="6" spans="1:14" ht="15.75" thickBot="1">
      <c r="A6" s="5">
        <v>5</v>
      </c>
      <c r="B6" s="5" t="s">
        <v>9</v>
      </c>
      <c r="C6" s="7"/>
      <c r="D6" s="7"/>
      <c r="E6" s="7"/>
      <c r="F6" s="7">
        <v>93</v>
      </c>
      <c r="G6" s="7">
        <v>21</v>
      </c>
      <c r="H6">
        <f t="shared" si="0"/>
        <v>114</v>
      </c>
      <c r="I6">
        <f t="shared" si="1"/>
        <v>0</v>
      </c>
    </row>
    <row r="7" spans="1:14" ht="15.75" thickBot="1">
      <c r="A7" s="5">
        <v>6</v>
      </c>
      <c r="B7" s="5" t="s">
        <v>10</v>
      </c>
      <c r="C7" s="7">
        <v>78</v>
      </c>
      <c r="D7" s="7">
        <v>13</v>
      </c>
      <c r="E7" s="7">
        <v>10</v>
      </c>
      <c r="F7" s="7">
        <v>88</v>
      </c>
      <c r="G7" s="7">
        <v>12</v>
      </c>
      <c r="H7">
        <f t="shared" si="0"/>
        <v>201</v>
      </c>
      <c r="I7">
        <f t="shared" si="1"/>
        <v>10707840</v>
      </c>
    </row>
    <row r="8" spans="1:14" ht="15.75" thickBot="1">
      <c r="A8" s="5">
        <v>7</v>
      </c>
      <c r="B8" s="5" t="s">
        <v>11</v>
      </c>
      <c r="C8" s="7">
        <v>82</v>
      </c>
      <c r="D8" s="7">
        <v>23</v>
      </c>
      <c r="E8" s="7">
        <v>19</v>
      </c>
      <c r="F8" s="7">
        <v>91</v>
      </c>
      <c r="G8" s="7">
        <v>23</v>
      </c>
      <c r="H8">
        <f t="shared" si="0"/>
        <v>238</v>
      </c>
      <c r="I8">
        <f t="shared" si="1"/>
        <v>75000562</v>
      </c>
    </row>
    <row r="9" spans="1:14" ht="39.75" customHeight="1" thickBot="1">
      <c r="A9" s="5">
        <v>8</v>
      </c>
      <c r="B9" s="5" t="s">
        <v>12</v>
      </c>
      <c r="C9" s="7">
        <v>86</v>
      </c>
      <c r="D9" s="7">
        <v>26</v>
      </c>
      <c r="E9" s="7">
        <v>22</v>
      </c>
      <c r="F9" s="7">
        <v>92</v>
      </c>
      <c r="G9" s="7">
        <v>26</v>
      </c>
      <c r="H9">
        <f t="shared" si="0"/>
        <v>252</v>
      </c>
      <c r="I9">
        <f t="shared" si="1"/>
        <v>117667264</v>
      </c>
    </row>
    <row r="10" spans="1:14" ht="27" customHeight="1" thickBot="1">
      <c r="A10" s="5">
        <v>9</v>
      </c>
      <c r="B10" s="5" t="s">
        <v>13</v>
      </c>
      <c r="C10" s="7">
        <v>100</v>
      </c>
      <c r="D10" s="7">
        <v>36</v>
      </c>
      <c r="E10" s="7">
        <v>35</v>
      </c>
      <c r="F10" s="7">
        <v>95</v>
      </c>
      <c r="G10" s="7">
        <v>30</v>
      </c>
      <c r="H10">
        <f t="shared" si="0"/>
        <v>296</v>
      </c>
      <c r="I10">
        <f t="shared" si="1"/>
        <v>359100000</v>
      </c>
    </row>
    <row r="11" spans="1:14" ht="27" customHeight="1" thickBot="1">
      <c r="A11" s="5">
        <v>10</v>
      </c>
      <c r="B11" s="5" t="s">
        <v>14</v>
      </c>
      <c r="C11" s="7">
        <v>82</v>
      </c>
      <c r="D11" s="7">
        <v>20</v>
      </c>
      <c r="E11" s="7">
        <v>36</v>
      </c>
      <c r="F11" s="7">
        <v>80</v>
      </c>
      <c r="G11" s="7">
        <v>22</v>
      </c>
      <c r="H11">
        <f t="shared" si="0"/>
        <v>240</v>
      </c>
      <c r="I11">
        <f t="shared" si="1"/>
        <v>103910400</v>
      </c>
    </row>
    <row r="12" spans="1:14" ht="15.75" thickBot="1">
      <c r="A12" s="5">
        <v>11</v>
      </c>
      <c r="B12" s="5" t="s">
        <v>15</v>
      </c>
      <c r="C12" s="7">
        <v>94</v>
      </c>
      <c r="D12" s="7">
        <v>24</v>
      </c>
      <c r="E12" s="7">
        <v>22</v>
      </c>
      <c r="F12" s="7">
        <v>87</v>
      </c>
      <c r="G12" s="7">
        <v>24</v>
      </c>
      <c r="H12">
        <f t="shared" si="0"/>
        <v>251</v>
      </c>
      <c r="I12">
        <f t="shared" si="1"/>
        <v>103631616</v>
      </c>
    </row>
    <row r="13" spans="1:14" ht="39.75" customHeight="1" thickBot="1">
      <c r="A13" s="5">
        <v>12</v>
      </c>
      <c r="B13" s="5" t="s">
        <v>16</v>
      </c>
      <c r="C13" s="7">
        <v>81</v>
      </c>
      <c r="D13" s="7">
        <v>19</v>
      </c>
      <c r="E13" s="7">
        <v>15</v>
      </c>
      <c r="F13" s="7">
        <v>68</v>
      </c>
      <c r="G13" s="7">
        <v>19</v>
      </c>
      <c r="H13">
        <f t="shared" si="0"/>
        <v>202</v>
      </c>
      <c r="I13">
        <f t="shared" si="1"/>
        <v>29825820</v>
      </c>
    </row>
    <row r="14" spans="1:14" ht="15.75" thickBot="1">
      <c r="A14" s="5">
        <v>13</v>
      </c>
      <c r="B14" s="5" t="s">
        <v>17</v>
      </c>
      <c r="C14" s="7">
        <v>92</v>
      </c>
      <c r="D14" s="7">
        <v>12</v>
      </c>
      <c r="E14" s="7">
        <v>11</v>
      </c>
      <c r="F14" s="7">
        <v>94</v>
      </c>
      <c r="G14" s="7">
        <v>12</v>
      </c>
      <c r="H14">
        <f t="shared" si="0"/>
        <v>221</v>
      </c>
      <c r="I14">
        <f t="shared" si="1"/>
        <v>13698432</v>
      </c>
    </row>
    <row r="15" spans="1:14" ht="27" customHeight="1" thickBot="1">
      <c r="A15" s="5">
        <v>14</v>
      </c>
      <c r="B15" s="5" t="s">
        <v>18</v>
      </c>
      <c r="C15" s="7">
        <v>97</v>
      </c>
      <c r="D15" s="7">
        <v>23</v>
      </c>
      <c r="E15" s="7">
        <v>22</v>
      </c>
      <c r="F15" s="7">
        <v>90</v>
      </c>
      <c r="G15" s="7">
        <v>25</v>
      </c>
      <c r="H15">
        <f t="shared" si="0"/>
        <v>257</v>
      </c>
      <c r="I15">
        <f t="shared" si="1"/>
        <v>110434500</v>
      </c>
    </row>
    <row r="16" spans="1:14" ht="27" customHeight="1" thickBot="1">
      <c r="A16" s="5">
        <v>15</v>
      </c>
      <c r="B16" s="5" t="s">
        <v>19</v>
      </c>
      <c r="C16" s="7">
        <v>93</v>
      </c>
      <c r="D16" s="7">
        <v>16</v>
      </c>
      <c r="E16" s="7">
        <v>15</v>
      </c>
      <c r="F16" s="7">
        <v>90</v>
      </c>
      <c r="G16" s="7">
        <v>25</v>
      </c>
      <c r="H16">
        <f t="shared" si="0"/>
        <v>239</v>
      </c>
      <c r="I16">
        <f t="shared" si="1"/>
        <v>50220000</v>
      </c>
    </row>
    <row r="17" spans="1:9" ht="27" customHeight="1" thickBot="1">
      <c r="A17" s="5">
        <v>16</v>
      </c>
      <c r="B17" s="5" t="s">
        <v>20</v>
      </c>
      <c r="C17" s="7">
        <v>94</v>
      </c>
      <c r="D17" s="7">
        <v>15</v>
      </c>
      <c r="E17" s="7">
        <v>13</v>
      </c>
      <c r="F17" s="7">
        <v>96</v>
      </c>
      <c r="G17" s="7">
        <v>25</v>
      </c>
      <c r="H17">
        <f t="shared" si="0"/>
        <v>243</v>
      </c>
      <c r="I17">
        <f t="shared" si="1"/>
        <v>43992000</v>
      </c>
    </row>
    <row r="18" spans="1:9" ht="27" customHeight="1" thickBot="1">
      <c r="A18" s="5">
        <v>17</v>
      </c>
      <c r="B18" s="5" t="s">
        <v>21</v>
      </c>
      <c r="C18" s="7">
        <v>81</v>
      </c>
      <c r="D18" s="7">
        <v>12</v>
      </c>
      <c r="E18" s="7">
        <v>10</v>
      </c>
      <c r="F18" s="7">
        <v>83</v>
      </c>
      <c r="G18" s="7">
        <v>10</v>
      </c>
      <c r="H18">
        <f t="shared" si="0"/>
        <v>196</v>
      </c>
      <c r="I18">
        <f t="shared" si="1"/>
        <v>8067600</v>
      </c>
    </row>
    <row r="19" spans="1:9" ht="15.75" thickBot="1">
      <c r="A19" s="5">
        <v>18</v>
      </c>
      <c r="B19" s="5" t="s">
        <v>22</v>
      </c>
      <c r="C19" s="7">
        <v>90</v>
      </c>
      <c r="D19" s="7">
        <v>30</v>
      </c>
      <c r="E19" s="7">
        <v>27</v>
      </c>
      <c r="F19" s="7">
        <v>96</v>
      </c>
      <c r="G19" s="7">
        <v>31</v>
      </c>
      <c r="H19">
        <f t="shared" si="0"/>
        <v>274</v>
      </c>
      <c r="I19">
        <f t="shared" si="1"/>
        <v>216950400</v>
      </c>
    </row>
    <row r="20" spans="1:9" ht="27" customHeight="1" thickBot="1">
      <c r="A20" s="5">
        <v>19</v>
      </c>
      <c r="B20" s="5" t="s">
        <v>23</v>
      </c>
      <c r="C20" s="7">
        <v>81</v>
      </c>
      <c r="D20" s="7">
        <v>10</v>
      </c>
      <c r="E20" s="7">
        <v>8</v>
      </c>
      <c r="F20" s="7">
        <v>73</v>
      </c>
      <c r="G20" s="7">
        <v>11</v>
      </c>
      <c r="H20">
        <f t="shared" si="0"/>
        <v>183</v>
      </c>
      <c r="I20">
        <f t="shared" si="1"/>
        <v>5203440</v>
      </c>
    </row>
    <row r="21" spans="1:9" ht="27" customHeight="1" thickBot="1">
      <c r="A21" s="5">
        <v>20</v>
      </c>
      <c r="B21" s="5" t="s">
        <v>24</v>
      </c>
      <c r="C21" s="7">
        <v>98</v>
      </c>
      <c r="D21" s="7">
        <v>28</v>
      </c>
      <c r="E21" s="7">
        <v>27</v>
      </c>
      <c r="F21" s="7">
        <v>98</v>
      </c>
      <c r="G21" s="7">
        <v>33</v>
      </c>
      <c r="H21">
        <f t="shared" si="0"/>
        <v>284</v>
      </c>
      <c r="I21">
        <f t="shared" si="1"/>
        <v>239600592</v>
      </c>
    </row>
    <row r="22" spans="1:9" ht="27" customHeight="1" thickBot="1">
      <c r="A22" s="5">
        <v>21</v>
      </c>
      <c r="B22" s="5" t="s">
        <v>25</v>
      </c>
      <c r="C22" s="7">
        <v>87</v>
      </c>
      <c r="D22" s="7">
        <v>20</v>
      </c>
      <c r="E22" s="7">
        <v>18</v>
      </c>
      <c r="F22" s="7">
        <v>80</v>
      </c>
      <c r="G22" s="7">
        <v>20</v>
      </c>
      <c r="H22">
        <f t="shared" si="0"/>
        <v>225</v>
      </c>
      <c r="I22">
        <f t="shared" si="1"/>
        <v>50112000</v>
      </c>
    </row>
    <row r="23" spans="1:9" ht="15.75" thickBot="1">
      <c r="A23" s="5">
        <v>22</v>
      </c>
      <c r="B23" s="5" t="s">
        <v>26</v>
      </c>
      <c r="C23" s="7">
        <v>89</v>
      </c>
      <c r="D23" s="7">
        <v>50</v>
      </c>
      <c r="E23" s="7">
        <v>45</v>
      </c>
      <c r="F23" s="7">
        <v>88</v>
      </c>
      <c r="G23" s="7">
        <v>50</v>
      </c>
      <c r="H23">
        <f t="shared" si="0"/>
        <v>322</v>
      </c>
      <c r="I23">
        <f t="shared" si="1"/>
        <v>881100000</v>
      </c>
    </row>
    <row r="24" spans="1:9" ht="39.75" customHeight="1" thickBot="1">
      <c r="A24" s="5">
        <v>23</v>
      </c>
      <c r="B24" s="5" t="s">
        <v>27</v>
      </c>
      <c r="C24" s="7">
        <v>96</v>
      </c>
      <c r="D24" s="7">
        <v>25</v>
      </c>
      <c r="E24" s="7">
        <v>24</v>
      </c>
      <c r="F24" s="7">
        <v>96</v>
      </c>
      <c r="G24" s="7">
        <v>25</v>
      </c>
      <c r="H24">
        <f t="shared" si="0"/>
        <v>266</v>
      </c>
      <c r="I24">
        <f t="shared" si="1"/>
        <v>138240000</v>
      </c>
    </row>
    <row r="25" spans="1:9" ht="27" customHeight="1" thickBot="1">
      <c r="A25" s="5">
        <v>24</v>
      </c>
      <c r="B25" s="5" t="s">
        <v>28</v>
      </c>
      <c r="C25" s="7">
        <v>87</v>
      </c>
      <c r="D25" s="7">
        <v>40</v>
      </c>
      <c r="E25" s="7">
        <v>35</v>
      </c>
      <c r="F25" s="7">
        <v>92</v>
      </c>
      <c r="G25" s="7">
        <v>42</v>
      </c>
      <c r="H25">
        <f t="shared" si="0"/>
        <v>296</v>
      </c>
      <c r="I25">
        <f t="shared" si="1"/>
        <v>470635200</v>
      </c>
    </row>
    <row r="26" spans="1:9" ht="39.75" customHeight="1" thickBot="1">
      <c r="A26" s="5">
        <v>25</v>
      </c>
      <c r="B26" s="5" t="s">
        <v>29</v>
      </c>
      <c r="C26" s="7">
        <v>89</v>
      </c>
      <c r="D26" s="7">
        <v>16</v>
      </c>
      <c r="E26" s="7"/>
      <c r="F26" s="7">
        <v>93</v>
      </c>
      <c r="G26" s="7">
        <v>15</v>
      </c>
      <c r="H26">
        <f t="shared" si="0"/>
        <v>213</v>
      </c>
      <c r="I26">
        <f t="shared" si="1"/>
        <v>0</v>
      </c>
    </row>
    <row r="27" spans="1:9" ht="27" customHeight="1" thickBot="1">
      <c r="A27" s="5">
        <v>26</v>
      </c>
      <c r="B27" s="5" t="s">
        <v>30</v>
      </c>
      <c r="C27" s="7">
        <v>93</v>
      </c>
      <c r="D27" s="7">
        <v>40</v>
      </c>
      <c r="E27" s="7">
        <v>37</v>
      </c>
      <c r="F27" s="7">
        <v>100</v>
      </c>
      <c r="G27" s="7">
        <v>40</v>
      </c>
      <c r="H27">
        <f t="shared" si="0"/>
        <v>310</v>
      </c>
      <c r="I27">
        <f t="shared" si="1"/>
        <v>550560000</v>
      </c>
    </row>
    <row r="28" spans="1:9" ht="15.75" thickBot="1">
      <c r="A28" s="5">
        <v>27</v>
      </c>
      <c r="B28" s="5" t="s">
        <v>31</v>
      </c>
      <c r="C28" s="7">
        <v>83</v>
      </c>
      <c r="D28" s="7">
        <v>20</v>
      </c>
      <c r="E28" s="7">
        <v>16</v>
      </c>
      <c r="F28" s="7">
        <v>88</v>
      </c>
      <c r="G28" s="7">
        <v>21</v>
      </c>
      <c r="H28">
        <f t="shared" si="0"/>
        <v>228</v>
      </c>
      <c r="I28">
        <f t="shared" si="1"/>
        <v>49082880</v>
      </c>
    </row>
    <row r="29" spans="1:9" ht="27" customHeight="1" thickBot="1">
      <c r="A29" s="5">
        <v>28</v>
      </c>
      <c r="B29" s="5" t="s">
        <v>32</v>
      </c>
      <c r="C29" s="7">
        <v>80</v>
      </c>
      <c r="D29" s="7">
        <v>13</v>
      </c>
      <c r="E29" s="7">
        <v>11</v>
      </c>
      <c r="F29" s="7">
        <v>80</v>
      </c>
      <c r="G29" s="7">
        <v>15</v>
      </c>
      <c r="H29">
        <f t="shared" si="0"/>
        <v>199</v>
      </c>
      <c r="I29">
        <f t="shared" si="1"/>
        <v>13728000</v>
      </c>
    </row>
    <row r="30" spans="1:9" ht="15.75" thickBot="1">
      <c r="A30" s="5">
        <v>29</v>
      </c>
      <c r="B30" s="8" t="s">
        <v>33</v>
      </c>
      <c r="C30" s="7">
        <v>79</v>
      </c>
      <c r="D30" s="7">
        <v>20</v>
      </c>
      <c r="E30" s="7">
        <v>15</v>
      </c>
      <c r="F30" s="7">
        <v>56</v>
      </c>
      <c r="G30" s="7">
        <v>8</v>
      </c>
      <c r="H30">
        <f t="shared" si="0"/>
        <v>178</v>
      </c>
      <c r="I30">
        <f t="shared" si="1"/>
        <v>10617600</v>
      </c>
    </row>
  </sheetData>
  <hyperlinks>
    <hyperlink ref="A1" r:id="rId1" display="http://s.no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1"/>
  <sheetViews>
    <sheetView workbookViewId="0">
      <selection activeCell="L2" sqref="L2"/>
    </sheetView>
  </sheetViews>
  <sheetFormatPr defaultRowHeight="15"/>
  <cols>
    <col min="1" max="1" width="5.140625" bestFit="1" customWidth="1"/>
    <col min="2" max="2" width="20.85546875" bestFit="1" customWidth="1"/>
    <col min="3" max="3" width="4" bestFit="1" customWidth="1"/>
    <col min="4" max="5" width="6.85546875" bestFit="1" customWidth="1"/>
    <col min="6" max="6" width="4" bestFit="1" customWidth="1"/>
    <col min="7" max="7" width="6.85546875" bestFit="1" customWidth="1"/>
    <col min="8" max="8" width="8.42578125" bestFit="1" customWidth="1"/>
    <col min="9" max="9" width="8.42578125" customWidth="1"/>
    <col min="10" max="10" width="10" bestFit="1" customWidth="1"/>
    <col min="11" max="11" width="10" customWidth="1"/>
  </cols>
  <sheetData>
    <row r="1" spans="1:22" ht="16.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2</v>
      </c>
      <c r="G1" s="3" t="s">
        <v>3</v>
      </c>
      <c r="H1" s="4" t="s">
        <v>35</v>
      </c>
      <c r="I1" s="4" t="s">
        <v>43</v>
      </c>
      <c r="J1" s="4" t="s">
        <v>36</v>
      </c>
      <c r="K1" s="4" t="s">
        <v>42</v>
      </c>
      <c r="L1" s="4" t="s">
        <v>37</v>
      </c>
      <c r="M1" s="4" t="s">
        <v>44</v>
      </c>
      <c r="N1" s="4" t="s">
        <v>38</v>
      </c>
      <c r="O1" s="4" t="s">
        <v>45</v>
      </c>
      <c r="P1" s="4" t="s">
        <v>39</v>
      </c>
      <c r="Q1" s="4" t="s">
        <v>40</v>
      </c>
      <c r="R1" s="4" t="s">
        <v>46</v>
      </c>
      <c r="S1" s="4" t="s">
        <v>41</v>
      </c>
      <c r="T1" s="4" t="s">
        <v>43</v>
      </c>
      <c r="U1" s="4" t="s">
        <v>47</v>
      </c>
      <c r="V1" s="4" t="s">
        <v>48</v>
      </c>
    </row>
    <row r="2" spans="1:22" ht="15.75" thickBot="1">
      <c r="A2" s="5">
        <v>1</v>
      </c>
      <c r="B2" s="6" t="s">
        <v>5</v>
      </c>
      <c r="C2" s="7">
        <v>93</v>
      </c>
      <c r="D2" s="7">
        <v>14</v>
      </c>
      <c r="E2" s="7">
        <v>14</v>
      </c>
      <c r="F2" s="7">
        <v>88</v>
      </c>
      <c r="G2" s="7">
        <v>16</v>
      </c>
      <c r="H2">
        <f t="shared" ref="H2:H31" si="0">C2+D2+E2+F2+G2</f>
        <v>225</v>
      </c>
      <c r="I2">
        <f>SUM(C2:G2)</f>
        <v>225</v>
      </c>
      <c r="J2">
        <f>C2*D2*E2*F2*G2</f>
        <v>25665024</v>
      </c>
      <c r="K2">
        <f>PRODUCT(C2:D2:E2:F2:G2)</f>
        <v>25665024</v>
      </c>
      <c r="L2">
        <f>J2-Sheet3!F2</f>
        <v>25665024</v>
      </c>
      <c r="M2">
        <f>J2-H2</f>
        <v>25664799</v>
      </c>
      <c r="N2">
        <f>J2/H2</f>
        <v>114066.77333333333</v>
      </c>
      <c r="O2">
        <f>QUOTIENT(J2,H2)</f>
        <v>114066</v>
      </c>
      <c r="P2">
        <f t="shared" ref="P2:P31" si="1" xml:space="preserve"> MOD(J2,H2)</f>
        <v>174</v>
      </c>
      <c r="Q2">
        <f>H2*H2</f>
        <v>50625</v>
      </c>
      <c r="R2">
        <f>POWER(H2,2)</f>
        <v>50625</v>
      </c>
      <c r="S2">
        <f>H2*5</f>
        <v>1125</v>
      </c>
      <c r="T2">
        <f>AVERAGE(C2:G2)</f>
        <v>45</v>
      </c>
      <c r="U2">
        <f>COUNT(C2:G2)</f>
        <v>5</v>
      </c>
      <c r="V2">
        <v>5</v>
      </c>
    </row>
    <row r="3" spans="1:22" ht="27" customHeight="1" thickBot="1">
      <c r="A3" s="5">
        <v>2</v>
      </c>
      <c r="B3" s="5" t="s">
        <v>6</v>
      </c>
      <c r="C3" s="7">
        <v>93</v>
      </c>
      <c r="D3" s="7">
        <v>14</v>
      </c>
      <c r="E3" s="7">
        <v>13</v>
      </c>
      <c r="F3" s="7">
        <v>83</v>
      </c>
      <c r="G3" s="7">
        <v>17</v>
      </c>
      <c r="H3">
        <f t="shared" si="0"/>
        <v>220</v>
      </c>
      <c r="I3">
        <f t="shared" ref="I3:I31" si="2">SUM(C3:G3)</f>
        <v>220</v>
      </c>
      <c r="J3">
        <f t="shared" ref="J3:J31" si="3">C3*D3*E3*F3*G3</f>
        <v>23882586</v>
      </c>
      <c r="K3">
        <f>PRODUCT(C3:D3:E3:F3:G3)</f>
        <v>23882586</v>
      </c>
      <c r="L3">
        <f t="shared" ref="L3:L31" si="4">J3-H3</f>
        <v>23882366</v>
      </c>
      <c r="M3">
        <f t="shared" ref="M3:M31" si="5">J3-H3</f>
        <v>23882366</v>
      </c>
      <c r="N3">
        <f t="shared" ref="N3:N31" si="6">J3/H3</f>
        <v>108557.20909090909</v>
      </c>
      <c r="O3">
        <f t="shared" ref="O3:O31" si="7">QUOTIENT(J3,H3)</f>
        <v>108557</v>
      </c>
      <c r="P3">
        <f t="shared" si="1"/>
        <v>46</v>
      </c>
      <c r="Q3">
        <f t="shared" ref="Q3:Q31" si="8">H3*H3</f>
        <v>48400</v>
      </c>
      <c r="R3">
        <f t="shared" ref="R3:R31" si="9">POWER(H3,2)</f>
        <v>48400</v>
      </c>
      <c r="S3">
        <f t="shared" ref="S3:S31" si="10">H3*5</f>
        <v>1100</v>
      </c>
      <c r="T3">
        <f t="shared" ref="T3:T31" si="11">AVERAGE(C3:G3)</f>
        <v>44</v>
      </c>
      <c r="U3">
        <f t="shared" ref="U3:U31" si="12">COUNT(C3:G3)</f>
        <v>5</v>
      </c>
      <c r="V3">
        <f>SUBTOTAL(1,C2:G2)</f>
        <v>45</v>
      </c>
    </row>
    <row r="4" spans="1:22" ht="27" customHeight="1" thickBot="1">
      <c r="A4" s="5">
        <v>3</v>
      </c>
      <c r="B4" s="5" t="s">
        <v>7</v>
      </c>
      <c r="C4" s="7">
        <v>74</v>
      </c>
      <c r="D4" s="7">
        <v>21</v>
      </c>
      <c r="E4" s="7">
        <v>16</v>
      </c>
      <c r="F4" s="7">
        <v>84</v>
      </c>
      <c r="G4" s="7">
        <v>17</v>
      </c>
      <c r="H4">
        <f t="shared" si="0"/>
        <v>212</v>
      </c>
      <c r="I4">
        <f t="shared" si="2"/>
        <v>212</v>
      </c>
      <c r="J4">
        <f t="shared" si="3"/>
        <v>35505792</v>
      </c>
      <c r="K4">
        <f>PRODUCT(C4:D4:E4:F4:G4)</f>
        <v>35505792</v>
      </c>
      <c r="L4">
        <f t="shared" si="4"/>
        <v>35505580</v>
      </c>
      <c r="M4">
        <f t="shared" si="5"/>
        <v>35505580</v>
      </c>
      <c r="N4">
        <f t="shared" si="6"/>
        <v>167480.15094339623</v>
      </c>
      <c r="O4">
        <f t="shared" si="7"/>
        <v>167480</v>
      </c>
      <c r="P4">
        <f t="shared" si="1"/>
        <v>32</v>
      </c>
      <c r="Q4">
        <f t="shared" si="8"/>
        <v>44944</v>
      </c>
      <c r="R4">
        <f t="shared" si="9"/>
        <v>44944</v>
      </c>
      <c r="S4">
        <f t="shared" si="10"/>
        <v>1060</v>
      </c>
      <c r="T4">
        <f t="shared" si="11"/>
        <v>42.4</v>
      </c>
      <c r="U4">
        <f t="shared" si="12"/>
        <v>5</v>
      </c>
    </row>
    <row r="5" spans="1:22" ht="27" customHeight="1" thickBot="1">
      <c r="A5" s="5">
        <v>4</v>
      </c>
      <c r="B5" s="5" t="s">
        <v>8</v>
      </c>
      <c r="C5" s="7">
        <v>96</v>
      </c>
      <c r="D5" s="7">
        <v>18</v>
      </c>
      <c r="E5" s="7">
        <v>17</v>
      </c>
      <c r="F5" s="7">
        <v>96</v>
      </c>
      <c r="G5" s="7">
        <v>17</v>
      </c>
      <c r="H5">
        <f t="shared" si="0"/>
        <v>244</v>
      </c>
      <c r="I5">
        <f t="shared" si="2"/>
        <v>244</v>
      </c>
      <c r="J5">
        <f t="shared" si="3"/>
        <v>47941632</v>
      </c>
      <c r="K5">
        <f>PRODUCT(C5:D5:E5:F5:G5)</f>
        <v>47941632</v>
      </c>
      <c r="L5">
        <f t="shared" si="4"/>
        <v>47941388</v>
      </c>
      <c r="M5">
        <f t="shared" si="5"/>
        <v>47941388</v>
      </c>
      <c r="N5">
        <f t="shared" si="6"/>
        <v>196482.09836065574</v>
      </c>
      <c r="O5">
        <f t="shared" si="7"/>
        <v>196482</v>
      </c>
      <c r="P5">
        <f t="shared" si="1"/>
        <v>24</v>
      </c>
      <c r="Q5">
        <f t="shared" si="8"/>
        <v>59536</v>
      </c>
      <c r="R5">
        <f t="shared" si="9"/>
        <v>59536</v>
      </c>
      <c r="S5">
        <f t="shared" si="10"/>
        <v>1220</v>
      </c>
      <c r="T5">
        <f t="shared" si="11"/>
        <v>48.8</v>
      </c>
      <c r="U5">
        <f t="shared" si="12"/>
        <v>5</v>
      </c>
    </row>
    <row r="6" spans="1:22" ht="15.75" thickBot="1">
      <c r="A6" s="5">
        <v>5</v>
      </c>
      <c r="B6" s="5" t="s">
        <v>9</v>
      </c>
      <c r="C6" s="7"/>
      <c r="D6" s="7"/>
      <c r="E6" s="7"/>
      <c r="F6" s="7">
        <v>93</v>
      </c>
      <c r="G6" s="7">
        <v>21</v>
      </c>
      <c r="H6">
        <f t="shared" si="0"/>
        <v>114</v>
      </c>
      <c r="I6">
        <f t="shared" si="2"/>
        <v>114</v>
      </c>
      <c r="J6">
        <f t="shared" si="3"/>
        <v>0</v>
      </c>
      <c r="K6">
        <f>PRODUCT(C6:D6:E6:F6:G6)</f>
        <v>1953</v>
      </c>
      <c r="L6">
        <f t="shared" si="4"/>
        <v>-114</v>
      </c>
      <c r="M6">
        <f t="shared" si="5"/>
        <v>-114</v>
      </c>
      <c r="N6">
        <f t="shared" si="6"/>
        <v>0</v>
      </c>
      <c r="O6">
        <f t="shared" si="7"/>
        <v>0</v>
      </c>
      <c r="P6">
        <f t="shared" si="1"/>
        <v>0</v>
      </c>
      <c r="Q6">
        <f t="shared" si="8"/>
        <v>12996</v>
      </c>
      <c r="R6">
        <f t="shared" si="9"/>
        <v>12996</v>
      </c>
      <c r="S6">
        <f t="shared" si="10"/>
        <v>570</v>
      </c>
      <c r="T6">
        <f t="shared" si="11"/>
        <v>57</v>
      </c>
      <c r="U6">
        <f t="shared" si="12"/>
        <v>2</v>
      </c>
    </row>
    <row r="7" spans="1:22" ht="15.75" thickBot="1">
      <c r="A7" s="5">
        <v>6</v>
      </c>
      <c r="B7" s="5" t="s">
        <v>10</v>
      </c>
      <c r="C7" s="7">
        <v>78</v>
      </c>
      <c r="D7" s="7">
        <v>13</v>
      </c>
      <c r="E7" s="7">
        <v>10</v>
      </c>
      <c r="F7" s="7">
        <v>88</v>
      </c>
      <c r="G7" s="7">
        <v>12</v>
      </c>
      <c r="H7">
        <f t="shared" si="0"/>
        <v>201</v>
      </c>
      <c r="I7">
        <f t="shared" si="2"/>
        <v>201</v>
      </c>
      <c r="J7">
        <f t="shared" si="3"/>
        <v>10707840</v>
      </c>
      <c r="K7">
        <f>PRODUCT(C7:D7:E7:F7:G7)</f>
        <v>10707840</v>
      </c>
      <c r="L7">
        <f t="shared" si="4"/>
        <v>10707639</v>
      </c>
      <c r="M7">
        <f t="shared" si="5"/>
        <v>10707639</v>
      </c>
      <c r="N7">
        <f t="shared" si="6"/>
        <v>53272.835820895525</v>
      </c>
      <c r="O7">
        <f t="shared" si="7"/>
        <v>53272</v>
      </c>
      <c r="P7">
        <f t="shared" si="1"/>
        <v>168</v>
      </c>
      <c r="Q7">
        <f t="shared" si="8"/>
        <v>40401</v>
      </c>
      <c r="R7">
        <f t="shared" si="9"/>
        <v>40401</v>
      </c>
      <c r="S7">
        <f t="shared" si="10"/>
        <v>1005</v>
      </c>
      <c r="T7">
        <f t="shared" si="11"/>
        <v>40.200000000000003</v>
      </c>
      <c r="U7">
        <f t="shared" si="12"/>
        <v>5</v>
      </c>
    </row>
    <row r="8" spans="1:22" ht="15.75" thickBot="1">
      <c r="A8" s="5">
        <v>7</v>
      </c>
      <c r="B8" s="5" t="s">
        <v>11</v>
      </c>
      <c r="C8" s="7">
        <v>82</v>
      </c>
      <c r="D8" s="7">
        <v>23</v>
      </c>
      <c r="E8" s="7">
        <v>19</v>
      </c>
      <c r="F8" s="7">
        <v>91</v>
      </c>
      <c r="G8" s="7">
        <v>23</v>
      </c>
      <c r="H8">
        <f t="shared" si="0"/>
        <v>238</v>
      </c>
      <c r="I8">
        <f t="shared" si="2"/>
        <v>238</v>
      </c>
      <c r="J8">
        <f t="shared" si="3"/>
        <v>75000562</v>
      </c>
      <c r="K8">
        <f>PRODUCT(C8:D8:E8:F8:G8)</f>
        <v>75000562</v>
      </c>
      <c r="L8">
        <f t="shared" si="4"/>
        <v>75000324</v>
      </c>
      <c r="M8">
        <f t="shared" si="5"/>
        <v>75000324</v>
      </c>
      <c r="N8">
        <f t="shared" si="6"/>
        <v>315128.4117647059</v>
      </c>
      <c r="O8">
        <f t="shared" si="7"/>
        <v>315128</v>
      </c>
      <c r="P8">
        <f t="shared" si="1"/>
        <v>98</v>
      </c>
      <c r="Q8">
        <f t="shared" si="8"/>
        <v>56644</v>
      </c>
      <c r="R8">
        <f t="shared" si="9"/>
        <v>56644</v>
      </c>
      <c r="S8">
        <f t="shared" si="10"/>
        <v>1190</v>
      </c>
      <c r="T8">
        <f t="shared" si="11"/>
        <v>47.6</v>
      </c>
      <c r="U8">
        <f t="shared" si="12"/>
        <v>5</v>
      </c>
    </row>
    <row r="9" spans="1:22" ht="39.75" customHeight="1" thickBot="1">
      <c r="A9" s="5">
        <v>8</v>
      </c>
      <c r="B9" s="5" t="s">
        <v>12</v>
      </c>
      <c r="C9" s="7">
        <v>86</v>
      </c>
      <c r="D9" s="7">
        <v>26</v>
      </c>
      <c r="E9" s="7">
        <v>22</v>
      </c>
      <c r="F9" s="7">
        <v>92</v>
      </c>
      <c r="G9" s="7">
        <v>26</v>
      </c>
      <c r="H9">
        <f t="shared" si="0"/>
        <v>252</v>
      </c>
      <c r="I9">
        <f t="shared" si="2"/>
        <v>252</v>
      </c>
      <c r="J9">
        <f t="shared" si="3"/>
        <v>117667264</v>
      </c>
      <c r="K9">
        <f>PRODUCT(C9:D9:E9:F9:G9)</f>
        <v>117667264</v>
      </c>
      <c r="L9">
        <f t="shared" si="4"/>
        <v>117667012</v>
      </c>
      <c r="M9">
        <f t="shared" si="5"/>
        <v>117667012</v>
      </c>
      <c r="N9">
        <f t="shared" si="6"/>
        <v>466933.58730158728</v>
      </c>
      <c r="O9">
        <f t="shared" si="7"/>
        <v>466933</v>
      </c>
      <c r="P9">
        <f t="shared" si="1"/>
        <v>148</v>
      </c>
      <c r="Q9">
        <f t="shared" si="8"/>
        <v>63504</v>
      </c>
      <c r="R9">
        <f t="shared" si="9"/>
        <v>63504</v>
      </c>
      <c r="S9">
        <f t="shared" si="10"/>
        <v>1260</v>
      </c>
      <c r="T9">
        <f t="shared" si="11"/>
        <v>50.4</v>
      </c>
      <c r="U9">
        <f t="shared" si="12"/>
        <v>5</v>
      </c>
    </row>
    <row r="10" spans="1:22" ht="27" customHeight="1" thickBot="1">
      <c r="A10" s="5">
        <v>9</v>
      </c>
      <c r="B10" s="5" t="s">
        <v>13</v>
      </c>
      <c r="C10" s="7">
        <v>100</v>
      </c>
      <c r="D10" s="7">
        <v>36</v>
      </c>
      <c r="E10" s="7">
        <v>35</v>
      </c>
      <c r="F10" s="7">
        <v>95</v>
      </c>
      <c r="G10" s="7">
        <v>30</v>
      </c>
      <c r="H10">
        <f t="shared" si="0"/>
        <v>296</v>
      </c>
      <c r="I10">
        <f t="shared" si="2"/>
        <v>296</v>
      </c>
      <c r="J10">
        <f t="shared" si="3"/>
        <v>359100000</v>
      </c>
      <c r="K10">
        <f>PRODUCT(C10:D10:E10:F10:G10)</f>
        <v>359100000</v>
      </c>
      <c r="L10">
        <f t="shared" si="4"/>
        <v>359099704</v>
      </c>
      <c r="M10">
        <f t="shared" si="5"/>
        <v>359099704</v>
      </c>
      <c r="N10">
        <f t="shared" si="6"/>
        <v>1213175.6756756757</v>
      </c>
      <c r="O10">
        <f t="shared" si="7"/>
        <v>1213175</v>
      </c>
      <c r="P10">
        <f t="shared" si="1"/>
        <v>200</v>
      </c>
      <c r="Q10">
        <f t="shared" si="8"/>
        <v>87616</v>
      </c>
      <c r="R10">
        <f t="shared" si="9"/>
        <v>87616</v>
      </c>
      <c r="S10">
        <f t="shared" si="10"/>
        <v>1480</v>
      </c>
      <c r="T10">
        <f t="shared" si="11"/>
        <v>59.2</v>
      </c>
      <c r="U10">
        <f t="shared" si="12"/>
        <v>5</v>
      </c>
    </row>
    <row r="11" spans="1:22" ht="27" customHeight="1" thickBot="1">
      <c r="A11" s="5">
        <v>10</v>
      </c>
      <c r="B11" s="5" t="s">
        <v>14</v>
      </c>
      <c r="C11" s="7">
        <v>82</v>
      </c>
      <c r="D11" s="7">
        <v>20</v>
      </c>
      <c r="E11" s="7">
        <v>36</v>
      </c>
      <c r="F11" s="7">
        <v>80</v>
      </c>
      <c r="G11" s="7">
        <v>22</v>
      </c>
      <c r="H11">
        <f t="shared" si="0"/>
        <v>240</v>
      </c>
      <c r="I11">
        <f t="shared" si="2"/>
        <v>240</v>
      </c>
      <c r="J11">
        <f t="shared" si="3"/>
        <v>103910400</v>
      </c>
      <c r="K11">
        <f>PRODUCT(C11:D11:E11:F11:G11)</f>
        <v>103910400</v>
      </c>
      <c r="L11">
        <f t="shared" si="4"/>
        <v>103910160</v>
      </c>
      <c r="M11">
        <f t="shared" si="5"/>
        <v>103910160</v>
      </c>
      <c r="N11">
        <f t="shared" si="6"/>
        <v>432960</v>
      </c>
      <c r="O11">
        <f t="shared" si="7"/>
        <v>432960</v>
      </c>
      <c r="P11">
        <f t="shared" si="1"/>
        <v>0</v>
      </c>
      <c r="Q11">
        <f t="shared" si="8"/>
        <v>57600</v>
      </c>
      <c r="R11">
        <f t="shared" si="9"/>
        <v>57600</v>
      </c>
      <c r="S11">
        <f t="shared" si="10"/>
        <v>1200</v>
      </c>
      <c r="T11">
        <f t="shared" si="11"/>
        <v>48</v>
      </c>
      <c r="U11">
        <f t="shared" si="12"/>
        <v>5</v>
      </c>
    </row>
    <row r="12" spans="1:22" ht="15.75" thickBot="1">
      <c r="A12" s="5">
        <v>11</v>
      </c>
      <c r="B12" s="5" t="s">
        <v>15</v>
      </c>
      <c r="C12" s="7">
        <v>94</v>
      </c>
      <c r="D12" s="7">
        <v>24</v>
      </c>
      <c r="E12" s="7">
        <v>22</v>
      </c>
      <c r="F12" s="7">
        <v>87</v>
      </c>
      <c r="G12" s="7">
        <v>24</v>
      </c>
      <c r="H12">
        <f t="shared" si="0"/>
        <v>251</v>
      </c>
      <c r="I12">
        <f t="shared" si="2"/>
        <v>251</v>
      </c>
      <c r="J12">
        <f t="shared" si="3"/>
        <v>103631616</v>
      </c>
      <c r="K12">
        <f>PRODUCT(C12:D12:E12:F12:G12)</f>
        <v>103631616</v>
      </c>
      <c r="L12">
        <f t="shared" si="4"/>
        <v>103631365</v>
      </c>
      <c r="M12">
        <f t="shared" si="5"/>
        <v>103631365</v>
      </c>
      <c r="N12">
        <f t="shared" si="6"/>
        <v>412874.96414342627</v>
      </c>
      <c r="O12">
        <f t="shared" si="7"/>
        <v>412874</v>
      </c>
      <c r="P12">
        <f t="shared" si="1"/>
        <v>242</v>
      </c>
      <c r="Q12">
        <f t="shared" si="8"/>
        <v>63001</v>
      </c>
      <c r="R12">
        <f t="shared" si="9"/>
        <v>63001</v>
      </c>
      <c r="S12">
        <f t="shared" si="10"/>
        <v>1255</v>
      </c>
      <c r="T12">
        <f t="shared" si="11"/>
        <v>50.2</v>
      </c>
      <c r="U12">
        <f t="shared" si="12"/>
        <v>5</v>
      </c>
    </row>
    <row r="13" spans="1:22" ht="39.75" customHeight="1" thickBot="1">
      <c r="A13" s="5">
        <v>12</v>
      </c>
      <c r="B13" s="5" t="s">
        <v>16</v>
      </c>
      <c r="C13" s="7">
        <v>81</v>
      </c>
      <c r="D13" s="7">
        <v>19</v>
      </c>
      <c r="E13" s="7">
        <v>15</v>
      </c>
      <c r="F13" s="7">
        <v>68</v>
      </c>
      <c r="G13" s="7">
        <v>19</v>
      </c>
      <c r="H13">
        <f t="shared" si="0"/>
        <v>202</v>
      </c>
      <c r="I13">
        <f t="shared" si="2"/>
        <v>202</v>
      </c>
      <c r="J13">
        <f t="shared" si="3"/>
        <v>29825820</v>
      </c>
      <c r="K13">
        <f>PRODUCT(C13:D13:E13:F13:G13)</f>
        <v>29825820</v>
      </c>
      <c r="L13">
        <f t="shared" si="4"/>
        <v>29825618</v>
      </c>
      <c r="M13">
        <f t="shared" si="5"/>
        <v>29825618</v>
      </c>
      <c r="N13">
        <f t="shared" si="6"/>
        <v>147652.57425742573</v>
      </c>
      <c r="O13">
        <f t="shared" si="7"/>
        <v>147652</v>
      </c>
      <c r="P13">
        <f t="shared" si="1"/>
        <v>116</v>
      </c>
      <c r="Q13">
        <f t="shared" si="8"/>
        <v>40804</v>
      </c>
      <c r="R13">
        <f t="shared" si="9"/>
        <v>40804</v>
      </c>
      <c r="S13">
        <f t="shared" si="10"/>
        <v>1010</v>
      </c>
      <c r="T13">
        <f t="shared" si="11"/>
        <v>40.4</v>
      </c>
      <c r="U13">
        <f t="shared" si="12"/>
        <v>5</v>
      </c>
    </row>
    <row r="14" spans="1:22" ht="15.75" thickBot="1">
      <c r="A14" s="5">
        <v>13</v>
      </c>
      <c r="B14" s="5" t="s">
        <v>17</v>
      </c>
      <c r="C14" s="7">
        <v>92</v>
      </c>
      <c r="D14" s="7">
        <v>12</v>
      </c>
      <c r="E14" s="7">
        <v>11</v>
      </c>
      <c r="F14" s="7">
        <v>94</v>
      </c>
      <c r="G14" s="7">
        <v>12</v>
      </c>
      <c r="H14">
        <f t="shared" si="0"/>
        <v>221</v>
      </c>
      <c r="I14">
        <f t="shared" si="2"/>
        <v>221</v>
      </c>
      <c r="J14">
        <f t="shared" si="3"/>
        <v>13698432</v>
      </c>
      <c r="K14">
        <f>PRODUCT(C14:D14:E14:F14:G14)</f>
        <v>13698432</v>
      </c>
      <c r="L14">
        <f t="shared" si="4"/>
        <v>13698211</v>
      </c>
      <c r="M14">
        <f t="shared" si="5"/>
        <v>13698211</v>
      </c>
      <c r="N14">
        <f t="shared" si="6"/>
        <v>61983.855203619911</v>
      </c>
      <c r="O14">
        <f t="shared" si="7"/>
        <v>61983</v>
      </c>
      <c r="P14">
        <f t="shared" si="1"/>
        <v>189</v>
      </c>
      <c r="Q14">
        <f t="shared" si="8"/>
        <v>48841</v>
      </c>
      <c r="R14">
        <f t="shared" si="9"/>
        <v>48841</v>
      </c>
      <c r="S14">
        <f t="shared" si="10"/>
        <v>1105</v>
      </c>
      <c r="T14">
        <f t="shared" si="11"/>
        <v>44.2</v>
      </c>
      <c r="U14">
        <f t="shared" si="12"/>
        <v>5</v>
      </c>
    </row>
    <row r="15" spans="1:22" ht="27" customHeight="1" thickBot="1">
      <c r="A15" s="5">
        <v>14</v>
      </c>
      <c r="B15" s="5" t="s">
        <v>18</v>
      </c>
      <c r="C15" s="7">
        <v>97</v>
      </c>
      <c r="D15" s="7">
        <v>23</v>
      </c>
      <c r="E15" s="7">
        <v>22</v>
      </c>
      <c r="F15" s="7">
        <v>90</v>
      </c>
      <c r="G15" s="7">
        <v>25</v>
      </c>
      <c r="H15">
        <f t="shared" si="0"/>
        <v>257</v>
      </c>
      <c r="I15">
        <f t="shared" si="2"/>
        <v>257</v>
      </c>
      <c r="J15">
        <f t="shared" si="3"/>
        <v>110434500</v>
      </c>
      <c r="K15">
        <f>PRODUCT(C15:D15:E15:F15:G15)</f>
        <v>110434500</v>
      </c>
      <c r="L15">
        <f t="shared" si="4"/>
        <v>110434243</v>
      </c>
      <c r="M15">
        <f t="shared" si="5"/>
        <v>110434243</v>
      </c>
      <c r="N15">
        <f t="shared" si="6"/>
        <v>429706.22568093386</v>
      </c>
      <c r="O15">
        <f t="shared" si="7"/>
        <v>429706</v>
      </c>
      <c r="P15">
        <f t="shared" si="1"/>
        <v>58</v>
      </c>
      <c r="Q15">
        <f t="shared" si="8"/>
        <v>66049</v>
      </c>
      <c r="R15">
        <f t="shared" si="9"/>
        <v>66049</v>
      </c>
      <c r="S15">
        <f t="shared" si="10"/>
        <v>1285</v>
      </c>
      <c r="T15">
        <f t="shared" si="11"/>
        <v>51.4</v>
      </c>
      <c r="U15">
        <f t="shared" si="12"/>
        <v>5</v>
      </c>
    </row>
    <row r="16" spans="1:22" ht="27" customHeight="1" thickBot="1">
      <c r="A16" s="5">
        <v>15</v>
      </c>
      <c r="B16" s="5" t="s">
        <v>19</v>
      </c>
      <c r="C16" s="7">
        <v>93</v>
      </c>
      <c r="D16" s="7">
        <v>16</v>
      </c>
      <c r="E16" s="7">
        <v>15</v>
      </c>
      <c r="F16" s="7">
        <v>90</v>
      </c>
      <c r="G16" s="7">
        <v>25</v>
      </c>
      <c r="H16">
        <f t="shared" si="0"/>
        <v>239</v>
      </c>
      <c r="I16">
        <f t="shared" si="2"/>
        <v>239</v>
      </c>
      <c r="J16">
        <f t="shared" si="3"/>
        <v>50220000</v>
      </c>
      <c r="K16">
        <f>PRODUCT(C16:D16:E16:F16:G16)</f>
        <v>50220000</v>
      </c>
      <c r="L16">
        <f t="shared" si="4"/>
        <v>50219761</v>
      </c>
      <c r="M16">
        <f t="shared" si="5"/>
        <v>50219761</v>
      </c>
      <c r="N16">
        <f t="shared" si="6"/>
        <v>210125.52301255229</v>
      </c>
      <c r="O16">
        <f t="shared" si="7"/>
        <v>210125</v>
      </c>
      <c r="P16">
        <f t="shared" si="1"/>
        <v>125</v>
      </c>
      <c r="Q16">
        <f t="shared" si="8"/>
        <v>57121</v>
      </c>
      <c r="R16">
        <f t="shared" si="9"/>
        <v>57121</v>
      </c>
      <c r="S16">
        <f t="shared" si="10"/>
        <v>1195</v>
      </c>
      <c r="T16">
        <f t="shared" si="11"/>
        <v>47.8</v>
      </c>
      <c r="U16">
        <f t="shared" si="12"/>
        <v>5</v>
      </c>
    </row>
    <row r="17" spans="1:21" ht="27" customHeight="1" thickBot="1">
      <c r="A17" s="5">
        <v>16</v>
      </c>
      <c r="B17" s="5" t="s">
        <v>20</v>
      </c>
      <c r="C17" s="7">
        <v>94</v>
      </c>
      <c r="D17" s="7">
        <v>15</v>
      </c>
      <c r="E17" s="7">
        <v>13</v>
      </c>
      <c r="F17" s="7">
        <v>96</v>
      </c>
      <c r="G17" s="7">
        <v>25</v>
      </c>
      <c r="H17">
        <f t="shared" si="0"/>
        <v>243</v>
      </c>
      <c r="I17">
        <f t="shared" si="2"/>
        <v>243</v>
      </c>
      <c r="J17">
        <f t="shared" si="3"/>
        <v>43992000</v>
      </c>
      <c r="K17">
        <f>PRODUCT(C17:D17:E17:F17:G17)</f>
        <v>43992000</v>
      </c>
      <c r="L17">
        <f t="shared" si="4"/>
        <v>43991757</v>
      </c>
      <c r="M17">
        <f t="shared" si="5"/>
        <v>43991757</v>
      </c>
      <c r="N17">
        <f t="shared" si="6"/>
        <v>181037.03703703705</v>
      </c>
      <c r="O17">
        <f t="shared" si="7"/>
        <v>181037</v>
      </c>
      <c r="P17">
        <f t="shared" si="1"/>
        <v>9</v>
      </c>
      <c r="Q17">
        <f t="shared" si="8"/>
        <v>59049</v>
      </c>
      <c r="R17">
        <f t="shared" si="9"/>
        <v>59049</v>
      </c>
      <c r="S17">
        <f t="shared" si="10"/>
        <v>1215</v>
      </c>
      <c r="T17">
        <f t="shared" si="11"/>
        <v>48.6</v>
      </c>
      <c r="U17">
        <f t="shared" si="12"/>
        <v>5</v>
      </c>
    </row>
    <row r="18" spans="1:21" ht="27" customHeight="1" thickBot="1">
      <c r="A18" s="5">
        <v>17</v>
      </c>
      <c r="B18" s="5" t="s">
        <v>21</v>
      </c>
      <c r="C18" s="7">
        <v>81</v>
      </c>
      <c r="D18" s="7">
        <v>12</v>
      </c>
      <c r="E18" s="7">
        <v>10</v>
      </c>
      <c r="F18" s="7">
        <v>83</v>
      </c>
      <c r="G18" s="7">
        <v>10</v>
      </c>
      <c r="H18">
        <f t="shared" si="0"/>
        <v>196</v>
      </c>
      <c r="I18">
        <f t="shared" si="2"/>
        <v>196</v>
      </c>
      <c r="J18">
        <f t="shared" si="3"/>
        <v>8067600</v>
      </c>
      <c r="K18">
        <f>PRODUCT(C18:D18:E18:F18:G18)</f>
        <v>8067600</v>
      </c>
      <c r="L18">
        <f t="shared" si="4"/>
        <v>8067404</v>
      </c>
      <c r="M18">
        <f t="shared" si="5"/>
        <v>8067404</v>
      </c>
      <c r="N18">
        <f t="shared" si="6"/>
        <v>41161.224489795917</v>
      </c>
      <c r="O18">
        <f t="shared" si="7"/>
        <v>41161</v>
      </c>
      <c r="P18">
        <f t="shared" si="1"/>
        <v>44</v>
      </c>
      <c r="Q18">
        <f t="shared" si="8"/>
        <v>38416</v>
      </c>
      <c r="R18">
        <f t="shared" si="9"/>
        <v>38416</v>
      </c>
      <c r="S18">
        <f t="shared" si="10"/>
        <v>980</v>
      </c>
      <c r="T18">
        <f t="shared" si="11"/>
        <v>39.200000000000003</v>
      </c>
      <c r="U18">
        <f t="shared" si="12"/>
        <v>5</v>
      </c>
    </row>
    <row r="19" spans="1:21" ht="15.75" thickBot="1">
      <c r="A19" s="5">
        <v>18</v>
      </c>
      <c r="B19" s="5" t="s">
        <v>22</v>
      </c>
      <c r="C19" s="7">
        <v>90</v>
      </c>
      <c r="D19" s="7">
        <v>30</v>
      </c>
      <c r="E19" s="7">
        <v>27</v>
      </c>
      <c r="F19" s="7">
        <v>96</v>
      </c>
      <c r="G19" s="7">
        <v>31</v>
      </c>
      <c r="H19">
        <f t="shared" si="0"/>
        <v>274</v>
      </c>
      <c r="I19">
        <f t="shared" si="2"/>
        <v>274</v>
      </c>
      <c r="J19">
        <f t="shared" si="3"/>
        <v>216950400</v>
      </c>
      <c r="K19">
        <f>PRODUCT(C19:D19:E19:F19:G19)</f>
        <v>216950400</v>
      </c>
      <c r="L19">
        <f t="shared" si="4"/>
        <v>216950126</v>
      </c>
      <c r="M19">
        <f t="shared" si="5"/>
        <v>216950126</v>
      </c>
      <c r="N19">
        <f t="shared" si="6"/>
        <v>791789.7810218978</v>
      </c>
      <c r="O19">
        <f t="shared" si="7"/>
        <v>791789</v>
      </c>
      <c r="P19">
        <f t="shared" si="1"/>
        <v>214</v>
      </c>
      <c r="Q19">
        <f t="shared" si="8"/>
        <v>75076</v>
      </c>
      <c r="R19">
        <f t="shared" si="9"/>
        <v>75076</v>
      </c>
      <c r="S19">
        <f t="shared" si="10"/>
        <v>1370</v>
      </c>
      <c r="T19">
        <f t="shared" si="11"/>
        <v>54.8</v>
      </c>
      <c r="U19">
        <f t="shared" si="12"/>
        <v>5</v>
      </c>
    </row>
    <row r="20" spans="1:21" ht="27" customHeight="1" thickBot="1">
      <c r="A20" s="5">
        <v>19</v>
      </c>
      <c r="B20" s="5" t="s">
        <v>23</v>
      </c>
      <c r="C20" s="7">
        <v>81</v>
      </c>
      <c r="D20" s="7">
        <v>10</v>
      </c>
      <c r="E20" s="7">
        <v>8</v>
      </c>
      <c r="F20" s="7">
        <v>73</v>
      </c>
      <c r="G20" s="7">
        <v>11</v>
      </c>
      <c r="H20">
        <f t="shared" si="0"/>
        <v>183</v>
      </c>
      <c r="I20">
        <f t="shared" si="2"/>
        <v>183</v>
      </c>
      <c r="J20">
        <f t="shared" si="3"/>
        <v>5203440</v>
      </c>
      <c r="K20">
        <f>PRODUCT(C20:D20:E20:F20:G20)</f>
        <v>5203440</v>
      </c>
      <c r="L20">
        <f t="shared" si="4"/>
        <v>5203257</v>
      </c>
      <c r="M20">
        <f t="shared" si="5"/>
        <v>5203257</v>
      </c>
      <c r="N20">
        <f t="shared" si="6"/>
        <v>28434.098360655738</v>
      </c>
      <c r="O20">
        <f t="shared" si="7"/>
        <v>28434</v>
      </c>
      <c r="P20">
        <f t="shared" si="1"/>
        <v>18</v>
      </c>
      <c r="Q20">
        <f t="shared" si="8"/>
        <v>33489</v>
      </c>
      <c r="R20">
        <f t="shared" si="9"/>
        <v>33489</v>
      </c>
      <c r="S20">
        <f t="shared" si="10"/>
        <v>915</v>
      </c>
      <c r="T20">
        <f t="shared" si="11"/>
        <v>36.6</v>
      </c>
      <c r="U20">
        <f t="shared" si="12"/>
        <v>5</v>
      </c>
    </row>
    <row r="21" spans="1:21" ht="27" customHeight="1" thickBot="1">
      <c r="A21" s="5">
        <v>20</v>
      </c>
      <c r="B21" s="5" t="s">
        <v>24</v>
      </c>
      <c r="C21" s="7">
        <v>98</v>
      </c>
      <c r="D21" s="7">
        <v>28</v>
      </c>
      <c r="E21" s="7">
        <v>27</v>
      </c>
      <c r="F21" s="7">
        <v>98</v>
      </c>
      <c r="G21" s="7">
        <v>33</v>
      </c>
      <c r="H21">
        <f t="shared" si="0"/>
        <v>284</v>
      </c>
      <c r="I21">
        <f t="shared" si="2"/>
        <v>284</v>
      </c>
      <c r="J21">
        <f t="shared" si="3"/>
        <v>239600592</v>
      </c>
      <c r="K21">
        <f>PRODUCT(C21:D21:E21:F21:G21)</f>
        <v>239600592</v>
      </c>
      <c r="L21">
        <f t="shared" si="4"/>
        <v>239600308</v>
      </c>
      <c r="M21">
        <f t="shared" si="5"/>
        <v>239600308</v>
      </c>
      <c r="N21">
        <f t="shared" si="6"/>
        <v>843664.05633802817</v>
      </c>
      <c r="O21">
        <f t="shared" si="7"/>
        <v>843664</v>
      </c>
      <c r="P21">
        <f t="shared" si="1"/>
        <v>16</v>
      </c>
      <c r="Q21">
        <f t="shared" si="8"/>
        <v>80656</v>
      </c>
      <c r="R21">
        <f t="shared" si="9"/>
        <v>80656</v>
      </c>
      <c r="S21">
        <f t="shared" si="10"/>
        <v>1420</v>
      </c>
      <c r="T21">
        <f t="shared" si="11"/>
        <v>56.8</v>
      </c>
      <c r="U21">
        <f t="shared" si="12"/>
        <v>5</v>
      </c>
    </row>
    <row r="22" spans="1:21" ht="27" customHeight="1" thickBot="1">
      <c r="A22" s="5">
        <v>21</v>
      </c>
      <c r="B22" s="5" t="s">
        <v>25</v>
      </c>
      <c r="C22" s="7">
        <v>87</v>
      </c>
      <c r="D22" s="7">
        <v>20</v>
      </c>
      <c r="E22" s="7">
        <v>18</v>
      </c>
      <c r="F22" s="7">
        <v>80</v>
      </c>
      <c r="G22" s="7">
        <v>20</v>
      </c>
      <c r="H22">
        <f t="shared" si="0"/>
        <v>225</v>
      </c>
      <c r="I22">
        <f t="shared" si="2"/>
        <v>225</v>
      </c>
      <c r="J22">
        <f t="shared" si="3"/>
        <v>50112000</v>
      </c>
      <c r="K22">
        <f>PRODUCT(C22:D22:E22:F22:G22)</f>
        <v>50112000</v>
      </c>
      <c r="L22">
        <f t="shared" si="4"/>
        <v>50111775</v>
      </c>
      <c r="M22">
        <f t="shared" si="5"/>
        <v>50111775</v>
      </c>
      <c r="N22">
        <f t="shared" si="6"/>
        <v>222720</v>
      </c>
      <c r="O22">
        <f t="shared" si="7"/>
        <v>222720</v>
      </c>
      <c r="P22">
        <f t="shared" si="1"/>
        <v>0</v>
      </c>
      <c r="Q22">
        <f t="shared" si="8"/>
        <v>50625</v>
      </c>
      <c r="R22">
        <f t="shared" si="9"/>
        <v>50625</v>
      </c>
      <c r="S22">
        <f t="shared" si="10"/>
        <v>1125</v>
      </c>
      <c r="T22">
        <f t="shared" si="11"/>
        <v>45</v>
      </c>
      <c r="U22">
        <f t="shared" si="12"/>
        <v>5</v>
      </c>
    </row>
    <row r="23" spans="1:21" ht="15.75" thickBot="1">
      <c r="A23" s="5">
        <v>22</v>
      </c>
      <c r="B23" s="5" t="s">
        <v>26</v>
      </c>
      <c r="C23" s="7">
        <v>89</v>
      </c>
      <c r="D23" s="7">
        <v>50</v>
      </c>
      <c r="E23" s="7">
        <v>45</v>
      </c>
      <c r="F23" s="7">
        <v>88</v>
      </c>
      <c r="G23" s="7">
        <v>50</v>
      </c>
      <c r="H23">
        <f t="shared" si="0"/>
        <v>322</v>
      </c>
      <c r="I23">
        <f t="shared" si="2"/>
        <v>322</v>
      </c>
      <c r="J23">
        <f t="shared" si="3"/>
        <v>881100000</v>
      </c>
      <c r="K23">
        <f>PRODUCT(C23:D23:E23:F23:G23)</f>
        <v>881100000</v>
      </c>
      <c r="L23">
        <f t="shared" si="4"/>
        <v>881099678</v>
      </c>
      <c r="M23">
        <f t="shared" si="5"/>
        <v>881099678</v>
      </c>
      <c r="N23">
        <f t="shared" si="6"/>
        <v>2736335.4037267081</v>
      </c>
      <c r="O23">
        <f t="shared" si="7"/>
        <v>2736335</v>
      </c>
      <c r="P23">
        <f t="shared" si="1"/>
        <v>130</v>
      </c>
      <c r="Q23">
        <f t="shared" si="8"/>
        <v>103684</v>
      </c>
      <c r="R23">
        <f t="shared" si="9"/>
        <v>103684</v>
      </c>
      <c r="S23">
        <f t="shared" si="10"/>
        <v>1610</v>
      </c>
      <c r="T23">
        <f t="shared" si="11"/>
        <v>64.400000000000006</v>
      </c>
      <c r="U23">
        <f t="shared" si="12"/>
        <v>5</v>
      </c>
    </row>
    <row r="24" spans="1:21" ht="39.75" customHeight="1" thickBot="1">
      <c r="A24" s="5">
        <v>23</v>
      </c>
      <c r="B24" s="5" t="s">
        <v>27</v>
      </c>
      <c r="C24" s="7">
        <v>96</v>
      </c>
      <c r="D24" s="7">
        <v>25</v>
      </c>
      <c r="E24" s="7">
        <v>24</v>
      </c>
      <c r="F24" s="7">
        <v>96</v>
      </c>
      <c r="G24" s="7">
        <v>25</v>
      </c>
      <c r="H24">
        <f t="shared" si="0"/>
        <v>266</v>
      </c>
      <c r="I24">
        <f t="shared" si="2"/>
        <v>266</v>
      </c>
      <c r="J24">
        <f t="shared" si="3"/>
        <v>138240000</v>
      </c>
      <c r="K24">
        <f>PRODUCT(C24:D24:E24:F24:G24)</f>
        <v>138240000</v>
      </c>
      <c r="L24">
        <f t="shared" si="4"/>
        <v>138239734</v>
      </c>
      <c r="M24">
        <f t="shared" si="5"/>
        <v>138239734</v>
      </c>
      <c r="N24">
        <f t="shared" si="6"/>
        <v>519699.24812030076</v>
      </c>
      <c r="O24">
        <f t="shared" si="7"/>
        <v>519699</v>
      </c>
      <c r="P24">
        <f t="shared" si="1"/>
        <v>66</v>
      </c>
      <c r="Q24">
        <f t="shared" si="8"/>
        <v>70756</v>
      </c>
      <c r="R24">
        <f t="shared" si="9"/>
        <v>70756</v>
      </c>
      <c r="S24">
        <f t="shared" si="10"/>
        <v>1330</v>
      </c>
      <c r="T24">
        <f t="shared" si="11"/>
        <v>53.2</v>
      </c>
      <c r="U24">
        <f t="shared" si="12"/>
        <v>5</v>
      </c>
    </row>
    <row r="25" spans="1:21" ht="27" customHeight="1" thickBot="1">
      <c r="A25" s="5">
        <v>24</v>
      </c>
      <c r="B25" s="5" t="s">
        <v>28</v>
      </c>
      <c r="C25" s="7">
        <v>87</v>
      </c>
      <c r="D25" s="7">
        <v>40</v>
      </c>
      <c r="E25" s="7">
        <v>35</v>
      </c>
      <c r="F25" s="7">
        <v>92</v>
      </c>
      <c r="G25" s="7">
        <v>42</v>
      </c>
      <c r="H25">
        <f t="shared" si="0"/>
        <v>296</v>
      </c>
      <c r="I25">
        <f t="shared" si="2"/>
        <v>296</v>
      </c>
      <c r="J25">
        <f t="shared" si="3"/>
        <v>470635200</v>
      </c>
      <c r="K25">
        <f>PRODUCT(C25:D25:E25:F25:G25)</f>
        <v>470635200</v>
      </c>
      <c r="L25">
        <f t="shared" si="4"/>
        <v>470634904</v>
      </c>
      <c r="M25">
        <f t="shared" si="5"/>
        <v>470634904</v>
      </c>
      <c r="N25">
        <f t="shared" si="6"/>
        <v>1589983.7837837837</v>
      </c>
      <c r="O25">
        <f t="shared" si="7"/>
        <v>1589983</v>
      </c>
      <c r="P25">
        <f t="shared" si="1"/>
        <v>232</v>
      </c>
      <c r="Q25">
        <f t="shared" si="8"/>
        <v>87616</v>
      </c>
      <c r="R25">
        <f t="shared" si="9"/>
        <v>87616</v>
      </c>
      <c r="S25">
        <f t="shared" si="10"/>
        <v>1480</v>
      </c>
      <c r="T25">
        <f t="shared" si="11"/>
        <v>59.2</v>
      </c>
      <c r="U25">
        <f t="shared" si="12"/>
        <v>5</v>
      </c>
    </row>
    <row r="26" spans="1:21" ht="39.75" customHeight="1" thickBot="1">
      <c r="A26" s="5">
        <v>25</v>
      </c>
      <c r="B26" s="5" t="s">
        <v>29</v>
      </c>
      <c r="C26" s="7">
        <v>89</v>
      </c>
      <c r="D26" s="7">
        <v>16</v>
      </c>
      <c r="E26" s="7"/>
      <c r="F26" s="7">
        <v>93</v>
      </c>
      <c r="G26" s="7">
        <v>15</v>
      </c>
      <c r="H26">
        <f t="shared" si="0"/>
        <v>213</v>
      </c>
      <c r="I26">
        <f t="shared" si="2"/>
        <v>213</v>
      </c>
      <c r="J26">
        <f t="shared" si="3"/>
        <v>0</v>
      </c>
      <c r="K26">
        <f>PRODUCT(C26:D26:E26:F26:G26)</f>
        <v>1986480</v>
      </c>
      <c r="L26">
        <f t="shared" si="4"/>
        <v>-213</v>
      </c>
      <c r="M26">
        <f t="shared" si="5"/>
        <v>-213</v>
      </c>
      <c r="N26">
        <f t="shared" si="6"/>
        <v>0</v>
      </c>
      <c r="O26">
        <f t="shared" si="7"/>
        <v>0</v>
      </c>
      <c r="P26">
        <f t="shared" si="1"/>
        <v>0</v>
      </c>
      <c r="Q26">
        <f t="shared" si="8"/>
        <v>45369</v>
      </c>
      <c r="R26">
        <f t="shared" si="9"/>
        <v>45369</v>
      </c>
      <c r="S26">
        <f t="shared" si="10"/>
        <v>1065</v>
      </c>
      <c r="T26">
        <f t="shared" si="11"/>
        <v>53.25</v>
      </c>
      <c r="U26">
        <f t="shared" si="12"/>
        <v>4</v>
      </c>
    </row>
    <row r="27" spans="1:21" ht="27" customHeight="1" thickBot="1">
      <c r="A27" s="5">
        <v>26</v>
      </c>
      <c r="B27" s="5" t="s">
        <v>30</v>
      </c>
      <c r="C27" s="7">
        <v>93</v>
      </c>
      <c r="D27" s="7">
        <v>40</v>
      </c>
      <c r="E27" s="7">
        <v>37</v>
      </c>
      <c r="F27" s="7">
        <v>100</v>
      </c>
      <c r="G27" s="7">
        <v>40</v>
      </c>
      <c r="H27">
        <f t="shared" si="0"/>
        <v>310</v>
      </c>
      <c r="I27">
        <f t="shared" si="2"/>
        <v>310</v>
      </c>
      <c r="J27">
        <f t="shared" si="3"/>
        <v>550560000</v>
      </c>
      <c r="K27">
        <f>PRODUCT(C27:D27:E27:F27:G27)</f>
        <v>550560000</v>
      </c>
      <c r="L27">
        <f t="shared" si="4"/>
        <v>550559690</v>
      </c>
      <c r="M27">
        <f t="shared" si="5"/>
        <v>550559690</v>
      </c>
      <c r="N27">
        <f t="shared" si="6"/>
        <v>1776000</v>
      </c>
      <c r="O27">
        <f t="shared" si="7"/>
        <v>1776000</v>
      </c>
      <c r="P27">
        <f t="shared" si="1"/>
        <v>0</v>
      </c>
      <c r="Q27">
        <f t="shared" si="8"/>
        <v>96100</v>
      </c>
      <c r="R27">
        <f t="shared" si="9"/>
        <v>96100</v>
      </c>
      <c r="S27">
        <f t="shared" si="10"/>
        <v>1550</v>
      </c>
      <c r="T27">
        <f t="shared" si="11"/>
        <v>62</v>
      </c>
      <c r="U27">
        <f t="shared" si="12"/>
        <v>5</v>
      </c>
    </row>
    <row r="28" spans="1:21" ht="15.75" thickBot="1">
      <c r="A28" s="5">
        <v>27</v>
      </c>
      <c r="B28" s="5" t="s">
        <v>31</v>
      </c>
      <c r="C28" s="7">
        <v>83</v>
      </c>
      <c r="D28" s="7">
        <v>20</v>
      </c>
      <c r="E28" s="7">
        <v>16</v>
      </c>
      <c r="F28" s="7">
        <v>88</v>
      </c>
      <c r="G28" s="7">
        <v>21</v>
      </c>
      <c r="H28">
        <f t="shared" si="0"/>
        <v>228</v>
      </c>
      <c r="I28">
        <f t="shared" si="2"/>
        <v>228</v>
      </c>
      <c r="J28">
        <f t="shared" si="3"/>
        <v>49082880</v>
      </c>
      <c r="K28">
        <f>PRODUCT(C28:D28:E28:F28:G28)</f>
        <v>49082880</v>
      </c>
      <c r="L28">
        <f t="shared" si="4"/>
        <v>49082652</v>
      </c>
      <c r="M28">
        <f t="shared" si="5"/>
        <v>49082652</v>
      </c>
      <c r="N28">
        <f t="shared" si="6"/>
        <v>215275.78947368421</v>
      </c>
      <c r="O28">
        <f t="shared" si="7"/>
        <v>215275</v>
      </c>
      <c r="P28">
        <f t="shared" si="1"/>
        <v>180</v>
      </c>
      <c r="Q28">
        <f t="shared" si="8"/>
        <v>51984</v>
      </c>
      <c r="R28">
        <f t="shared" si="9"/>
        <v>51984</v>
      </c>
      <c r="S28">
        <f t="shared" si="10"/>
        <v>1140</v>
      </c>
      <c r="T28">
        <f t="shared" si="11"/>
        <v>45.6</v>
      </c>
      <c r="U28">
        <f t="shared" si="12"/>
        <v>5</v>
      </c>
    </row>
    <row r="29" spans="1:21" ht="27" customHeight="1" thickBot="1">
      <c r="A29" s="5">
        <v>28</v>
      </c>
      <c r="B29" s="5" t="s">
        <v>32</v>
      </c>
      <c r="C29" s="7">
        <v>80</v>
      </c>
      <c r="D29" s="7">
        <v>13</v>
      </c>
      <c r="E29" s="7">
        <v>11</v>
      </c>
      <c r="F29" s="7">
        <v>80</v>
      </c>
      <c r="G29" s="7">
        <v>15</v>
      </c>
      <c r="H29">
        <f t="shared" si="0"/>
        <v>199</v>
      </c>
      <c r="I29">
        <f t="shared" si="2"/>
        <v>199</v>
      </c>
      <c r="J29">
        <f t="shared" si="3"/>
        <v>13728000</v>
      </c>
      <c r="K29">
        <f>PRODUCT(C29:D29:E29:F29:G29)</f>
        <v>13728000</v>
      </c>
      <c r="L29">
        <f t="shared" si="4"/>
        <v>13727801</v>
      </c>
      <c r="M29">
        <f t="shared" si="5"/>
        <v>13727801</v>
      </c>
      <c r="N29">
        <f t="shared" si="6"/>
        <v>68984.924623115585</v>
      </c>
      <c r="O29">
        <f t="shared" si="7"/>
        <v>68984</v>
      </c>
      <c r="P29">
        <f t="shared" si="1"/>
        <v>184</v>
      </c>
      <c r="Q29">
        <f t="shared" si="8"/>
        <v>39601</v>
      </c>
      <c r="R29">
        <f t="shared" si="9"/>
        <v>39601</v>
      </c>
      <c r="S29">
        <f t="shared" si="10"/>
        <v>995</v>
      </c>
      <c r="T29">
        <f t="shared" si="11"/>
        <v>39.799999999999997</v>
      </c>
      <c r="U29">
        <f t="shared" si="12"/>
        <v>5</v>
      </c>
    </row>
    <row r="30" spans="1:21" ht="15.75" thickBot="1">
      <c r="A30" s="5">
        <v>29</v>
      </c>
      <c r="B30" s="8" t="s">
        <v>33</v>
      </c>
      <c r="C30" s="7">
        <v>79</v>
      </c>
      <c r="D30" s="7">
        <v>20</v>
      </c>
      <c r="E30" s="7">
        <v>15</v>
      </c>
      <c r="F30" s="7">
        <v>56</v>
      </c>
      <c r="G30" s="7">
        <v>8</v>
      </c>
      <c r="H30">
        <f t="shared" si="0"/>
        <v>178</v>
      </c>
      <c r="I30">
        <f t="shared" si="2"/>
        <v>178</v>
      </c>
      <c r="J30">
        <f t="shared" si="3"/>
        <v>10617600</v>
      </c>
      <c r="K30">
        <f>PRODUCT(C30:D30:E30:F30:G30)</f>
        <v>10617600</v>
      </c>
      <c r="L30">
        <f t="shared" si="4"/>
        <v>10617422</v>
      </c>
      <c r="M30">
        <f t="shared" si="5"/>
        <v>10617422</v>
      </c>
      <c r="N30">
        <f t="shared" si="6"/>
        <v>59649.438202247191</v>
      </c>
      <c r="O30">
        <f t="shared" si="7"/>
        <v>59649</v>
      </c>
      <c r="P30">
        <f t="shared" si="1"/>
        <v>78</v>
      </c>
      <c r="Q30">
        <f t="shared" si="8"/>
        <v>31684</v>
      </c>
      <c r="R30">
        <f t="shared" si="9"/>
        <v>31684</v>
      </c>
      <c r="S30">
        <f t="shared" si="10"/>
        <v>890</v>
      </c>
      <c r="T30">
        <f t="shared" si="11"/>
        <v>35.6</v>
      </c>
      <c r="U30">
        <f t="shared" si="12"/>
        <v>5</v>
      </c>
    </row>
    <row r="31" spans="1:21" ht="27" customHeight="1" thickBot="1">
      <c r="A31" s="5">
        <v>30</v>
      </c>
      <c r="B31" s="5" t="s">
        <v>34</v>
      </c>
      <c r="C31" s="7">
        <v>97</v>
      </c>
      <c r="D31" s="7">
        <v>17</v>
      </c>
      <c r="E31" s="7">
        <v>17</v>
      </c>
      <c r="F31" s="7">
        <v>94</v>
      </c>
      <c r="G31" s="7">
        <v>19</v>
      </c>
      <c r="H31">
        <f t="shared" si="0"/>
        <v>244</v>
      </c>
      <c r="I31">
        <f t="shared" si="2"/>
        <v>244</v>
      </c>
      <c r="J31">
        <f t="shared" si="3"/>
        <v>50066938</v>
      </c>
      <c r="K31">
        <f>PRODUCT(C31:D31:E31:F31:G31)</f>
        <v>50066938</v>
      </c>
      <c r="L31">
        <f t="shared" si="4"/>
        <v>50066694</v>
      </c>
      <c r="M31">
        <f t="shared" si="5"/>
        <v>50066694</v>
      </c>
      <c r="N31">
        <f t="shared" si="6"/>
        <v>205192.36885245901</v>
      </c>
      <c r="O31">
        <f t="shared" si="7"/>
        <v>205192</v>
      </c>
      <c r="P31">
        <f t="shared" si="1"/>
        <v>90</v>
      </c>
      <c r="Q31">
        <f t="shared" si="8"/>
        <v>59536</v>
      </c>
      <c r="R31">
        <f t="shared" si="9"/>
        <v>59536</v>
      </c>
      <c r="S31">
        <f t="shared" si="10"/>
        <v>1220</v>
      </c>
      <c r="T31">
        <f t="shared" si="11"/>
        <v>48.8</v>
      </c>
      <c r="U31">
        <f t="shared" si="12"/>
        <v>5</v>
      </c>
    </row>
  </sheetData>
  <hyperlinks>
    <hyperlink ref="A1" r:id="rId1" display="http://s.no/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1"/>
  <sheetViews>
    <sheetView tabSelected="1" workbookViewId="0">
      <selection activeCell="F2" sqref="F2"/>
    </sheetView>
  </sheetViews>
  <sheetFormatPr defaultRowHeight="15"/>
  <cols>
    <col min="2" max="2" width="18.42578125" customWidth="1"/>
    <col min="4" max="4" width="12" customWidth="1"/>
    <col min="5" max="5" width="12.42578125" customWidth="1"/>
  </cols>
  <sheetData>
    <row r="1" spans="1:6">
      <c r="A1" t="str">
        <f>Sheet1!A1</f>
        <v>S.No</v>
      </c>
      <c r="B1" t="str">
        <f>Sheet1!B1</f>
        <v>Candidates Name</v>
      </c>
      <c r="C1" t="s">
        <v>35</v>
      </c>
      <c r="D1" t="s">
        <v>36</v>
      </c>
      <c r="E1" t="s">
        <v>37</v>
      </c>
      <c r="F1" t="s">
        <v>38</v>
      </c>
    </row>
    <row r="2" spans="1:6">
      <c r="A2">
        <f>Sheet1!A2</f>
        <v>1</v>
      </c>
      <c r="B2" t="str">
        <f>Sheet1!B2</f>
        <v>Abdul Rahman B</v>
      </c>
      <c r="C2">
        <f>SUM(Sheet1!C2:'Sheet1'!G2)</f>
        <v>225</v>
      </c>
      <c r="D2">
        <f>PRODUCT(Sheet1!C2:'Sheet1'!G2)</f>
        <v>25665024</v>
      </c>
      <c r="E2">
        <f>Sheet1!J2-Sheet1!H2</f>
        <v>25664799</v>
      </c>
      <c r="F2">
        <f>QUOTIENT(Sheet1!H2,Sheet1!J2)</f>
        <v>0</v>
      </c>
    </row>
    <row r="3" spans="1:6">
      <c r="A3">
        <f>Sheet1!A3</f>
        <v>2</v>
      </c>
      <c r="B3" t="str">
        <f>Sheet1!B3</f>
        <v>Arun T</v>
      </c>
      <c r="C3">
        <f>SUM(Sheet1!C3:'Sheet1'!G3)</f>
        <v>220</v>
      </c>
      <c r="D3">
        <f>PRODUCT(Sheet1!C3:'Sheet1'!G3)</f>
        <v>23882586</v>
      </c>
      <c r="E3">
        <f>Sheet1!J3-Sheet1!H3</f>
        <v>23882366</v>
      </c>
    </row>
    <row r="4" spans="1:6">
      <c r="A4">
        <f>Sheet1!A4</f>
        <v>3</v>
      </c>
      <c r="B4" t="str">
        <f>Sheet1!B4</f>
        <v>Aysha sithika L</v>
      </c>
      <c r="C4">
        <f>SUM(Sheet1!C4:'Sheet1'!G4)</f>
        <v>212</v>
      </c>
      <c r="D4">
        <f>PRODUCT(Sheet1!C4:'Sheet1'!G4)</f>
        <v>35505792</v>
      </c>
      <c r="E4">
        <f>Sheet1!J4-Sheet1!H4</f>
        <v>35505580</v>
      </c>
    </row>
    <row r="5" spans="1:6">
      <c r="A5">
        <f>Sheet1!A5</f>
        <v>4</v>
      </c>
      <c r="B5" t="str">
        <f>Sheet1!B5</f>
        <v>Bhavani R</v>
      </c>
      <c r="C5">
        <f>SUM(Sheet1!C5:'Sheet1'!G5)</f>
        <v>244</v>
      </c>
      <c r="D5">
        <f>PRODUCT(Sheet1!C5:'Sheet1'!G5)</f>
        <v>47941632</v>
      </c>
      <c r="E5">
        <f>Sheet1!J5-Sheet1!H5</f>
        <v>47941388</v>
      </c>
    </row>
    <row r="6" spans="1:6">
      <c r="A6">
        <f>Sheet1!A6</f>
        <v>5</v>
      </c>
      <c r="B6" t="str">
        <f>Sheet1!B6</f>
        <v>Fathima M</v>
      </c>
      <c r="C6">
        <f>SUM(Sheet1!C6:'Sheet1'!G6)</f>
        <v>114</v>
      </c>
      <c r="D6">
        <f>PRODUCT(Sheet1!C6:'Sheet1'!G6)</f>
        <v>1953</v>
      </c>
      <c r="E6">
        <f>Sheet1!J6-Sheet1!H6</f>
        <v>-114</v>
      </c>
    </row>
    <row r="7" spans="1:6">
      <c r="A7">
        <f>Sheet1!A7</f>
        <v>6</v>
      </c>
      <c r="B7" t="str">
        <f>Sheet1!B7</f>
        <v>Ghouse bi S</v>
      </c>
      <c r="C7">
        <f>SUM(Sheet1!C7:'Sheet1'!G7)</f>
        <v>201</v>
      </c>
      <c r="D7">
        <f>PRODUCT(Sheet1!C7:'Sheet1'!G7)</f>
        <v>10707840</v>
      </c>
      <c r="E7">
        <f>Sheet1!J7-Sheet1!H7</f>
        <v>10707639</v>
      </c>
    </row>
    <row r="8" spans="1:6">
      <c r="A8">
        <f>Sheet1!A8</f>
        <v>7</v>
      </c>
      <c r="B8" t="str">
        <f>Sheet1!B8</f>
        <v>Gnanagowsalya K</v>
      </c>
      <c r="C8">
        <f>SUM(Sheet1!C8:'Sheet1'!G8)</f>
        <v>238</v>
      </c>
      <c r="D8">
        <f>PRODUCT(Sheet1!C8:'Sheet1'!G8)</f>
        <v>75000562</v>
      </c>
      <c r="E8">
        <f>Sheet1!J8-Sheet1!H8</f>
        <v>75000324</v>
      </c>
    </row>
    <row r="9" spans="1:6">
      <c r="A9">
        <f>Sheet1!A9</f>
        <v>8</v>
      </c>
      <c r="B9" t="str">
        <f>Sheet1!B9</f>
        <v>Hajeera Sithika L</v>
      </c>
      <c r="C9">
        <f>SUM(Sheet1!C9:'Sheet1'!G9)</f>
        <v>252</v>
      </c>
      <c r="D9">
        <f>PRODUCT(Sheet1!C9:'Sheet1'!G9)</f>
        <v>117667264</v>
      </c>
      <c r="E9">
        <f>Sheet1!J9-Sheet1!H9</f>
        <v>117667012</v>
      </c>
    </row>
    <row r="10" spans="1:6">
      <c r="A10">
        <f>Sheet1!A10</f>
        <v>9</v>
      </c>
      <c r="B10" t="str">
        <f>Sheet1!B10</f>
        <v>HARIHARAN A</v>
      </c>
      <c r="C10">
        <f>SUM(Sheet1!C10:'Sheet1'!G10)</f>
        <v>296</v>
      </c>
      <c r="D10">
        <f>PRODUCT(Sheet1!C10:'Sheet1'!G10)</f>
        <v>359100000</v>
      </c>
      <c r="E10">
        <f>Sheet1!J10-Sheet1!H10</f>
        <v>359099704</v>
      </c>
    </row>
    <row r="11" spans="1:6">
      <c r="A11">
        <f>Sheet1!A11</f>
        <v>10</v>
      </c>
      <c r="B11" t="str">
        <f>Sheet1!B11</f>
        <v>Jayalakshmi R</v>
      </c>
      <c r="C11">
        <f>SUM(Sheet1!C11:'Sheet1'!G11)</f>
        <v>240</v>
      </c>
      <c r="D11">
        <f>PRODUCT(Sheet1!C11:'Sheet1'!G11)</f>
        <v>103910400</v>
      </c>
      <c r="E11">
        <f>Sheet1!J11-Sheet1!H11</f>
        <v>103910160</v>
      </c>
    </row>
    <row r="12" spans="1:6">
      <c r="A12">
        <f>Sheet1!A12</f>
        <v>11</v>
      </c>
      <c r="B12" t="str">
        <f>Sheet1!B12</f>
        <v>Jothika J</v>
      </c>
      <c r="C12">
        <f>SUM(Sheet1!C12:'Sheet1'!G12)</f>
        <v>251</v>
      </c>
      <c r="D12">
        <f>PRODUCT(Sheet1!C12:'Sheet1'!G12)</f>
        <v>103631616</v>
      </c>
      <c r="E12">
        <f>Sheet1!J12-Sheet1!H12</f>
        <v>103631365</v>
      </c>
    </row>
    <row r="13" spans="1:6">
      <c r="A13">
        <f>Sheet1!A13</f>
        <v>12</v>
      </c>
      <c r="B13" t="str">
        <f>Sheet1!B13</f>
        <v>Kalaiarasan A</v>
      </c>
      <c r="C13">
        <f>SUM(Sheet1!C13:'Sheet1'!G13)</f>
        <v>202</v>
      </c>
      <c r="D13">
        <f>PRODUCT(Sheet1!C13:'Sheet1'!G13)</f>
        <v>29825820</v>
      </c>
      <c r="E13">
        <f>Sheet1!J13-Sheet1!H13</f>
        <v>29825618</v>
      </c>
    </row>
    <row r="14" spans="1:6">
      <c r="A14">
        <f>Sheet1!A14</f>
        <v>13</v>
      </c>
      <c r="B14" t="str">
        <f>Sheet1!B14</f>
        <v>Kayalvizhi M</v>
      </c>
      <c r="C14">
        <f>SUM(Sheet1!C14:'Sheet1'!G14)</f>
        <v>221</v>
      </c>
      <c r="D14">
        <f>PRODUCT(Sheet1!C14:'Sheet1'!G14)</f>
        <v>13698432</v>
      </c>
      <c r="E14">
        <f>Sheet1!J14-Sheet1!H14</f>
        <v>13698211</v>
      </c>
    </row>
    <row r="15" spans="1:6">
      <c r="A15">
        <f>Sheet1!A15</f>
        <v>14</v>
      </c>
      <c r="B15" t="str">
        <f>Sheet1!B15</f>
        <v>Komaladevi. S</v>
      </c>
      <c r="C15">
        <f>SUM(Sheet1!C15:'Sheet1'!G15)</f>
        <v>257</v>
      </c>
      <c r="D15">
        <f>PRODUCT(Sheet1!C15:'Sheet1'!G15)</f>
        <v>110434500</v>
      </c>
      <c r="E15">
        <f>Sheet1!J15-Sheet1!H15</f>
        <v>110434243</v>
      </c>
    </row>
    <row r="16" spans="1:6">
      <c r="A16">
        <f>Sheet1!A16</f>
        <v>15</v>
      </c>
      <c r="B16" t="str">
        <f>Sheet1!B16</f>
        <v>LAVANYA M</v>
      </c>
      <c r="C16">
        <f>SUM(Sheet1!C16:'Sheet1'!G16)</f>
        <v>239</v>
      </c>
      <c r="D16">
        <f>PRODUCT(Sheet1!C16:'Sheet1'!G16)</f>
        <v>50220000</v>
      </c>
      <c r="E16">
        <f>Sheet1!J16-Sheet1!H16</f>
        <v>50219761</v>
      </c>
    </row>
    <row r="17" spans="1:5">
      <c r="A17">
        <f>Sheet1!A17</f>
        <v>16</v>
      </c>
      <c r="B17" t="str">
        <f>Sheet1!B17</f>
        <v>Narayanan S</v>
      </c>
      <c r="C17">
        <f>SUM(Sheet1!C17:'Sheet1'!G17)</f>
        <v>243</v>
      </c>
      <c r="D17">
        <f>PRODUCT(Sheet1!C17:'Sheet1'!G17)</f>
        <v>43992000</v>
      </c>
      <c r="E17">
        <f>Sheet1!J17-Sheet1!H17</f>
        <v>43991757</v>
      </c>
    </row>
    <row r="18" spans="1:5">
      <c r="A18">
        <f>Sheet1!A18</f>
        <v>17</v>
      </c>
      <c r="B18" t="str">
        <f>Sheet1!B18</f>
        <v>Prasanth P</v>
      </c>
      <c r="C18">
        <f>SUM(Sheet1!C18:'Sheet1'!G18)</f>
        <v>196</v>
      </c>
      <c r="D18">
        <f>PRODUCT(Sheet1!C18:'Sheet1'!G18)</f>
        <v>8067600</v>
      </c>
      <c r="E18">
        <f>Sheet1!J18-Sheet1!H18</f>
        <v>8067404</v>
      </c>
    </row>
    <row r="19" spans="1:5">
      <c r="A19">
        <f>Sheet1!A19</f>
        <v>18</v>
      </c>
      <c r="B19" t="str">
        <f>Sheet1!B19</f>
        <v>Priya S</v>
      </c>
      <c r="C19">
        <f>SUM(Sheet1!C19:'Sheet1'!G19)</f>
        <v>274</v>
      </c>
      <c r="D19">
        <f>PRODUCT(Sheet1!C19:'Sheet1'!G19)</f>
        <v>216950400</v>
      </c>
      <c r="E19">
        <f>Sheet1!J19-Sheet1!H19</f>
        <v>216950126</v>
      </c>
    </row>
    <row r="20" spans="1:5">
      <c r="A20">
        <f>Sheet1!A20</f>
        <v>19</v>
      </c>
      <c r="B20" t="str">
        <f>Sheet1!B20</f>
        <v>Punithavathi D</v>
      </c>
      <c r="C20">
        <f>SUM(Sheet1!C20:'Sheet1'!G20)</f>
        <v>183</v>
      </c>
      <c r="D20">
        <f>PRODUCT(Sheet1!C20:'Sheet1'!G20)</f>
        <v>5203440</v>
      </c>
      <c r="E20">
        <f>Sheet1!J20-Sheet1!H20</f>
        <v>5203257</v>
      </c>
    </row>
    <row r="21" spans="1:5">
      <c r="A21">
        <f>Sheet1!A21</f>
        <v>20</v>
      </c>
      <c r="B21" t="str">
        <f>Sheet1!B21</f>
        <v>Raghul S</v>
      </c>
      <c r="C21">
        <f>SUM(Sheet1!C21:'Sheet1'!G21)</f>
        <v>284</v>
      </c>
      <c r="D21">
        <f>PRODUCT(Sheet1!C21:'Sheet1'!G21)</f>
        <v>239600592</v>
      </c>
      <c r="E21">
        <f>Sheet1!J21-Sheet1!H21</f>
        <v>239600308</v>
      </c>
    </row>
    <row r="22" spans="1:5">
      <c r="A22">
        <f>Sheet1!A22</f>
        <v>21</v>
      </c>
      <c r="B22" t="str">
        <f>Sheet1!B22</f>
        <v>Roobankumar K</v>
      </c>
      <c r="C22">
        <f>SUM(Sheet1!C22:'Sheet1'!G22)</f>
        <v>225</v>
      </c>
      <c r="D22">
        <f>PRODUCT(Sheet1!C22:'Sheet1'!G22)</f>
        <v>50112000</v>
      </c>
      <c r="E22">
        <f>Sheet1!J22-Sheet1!H22</f>
        <v>50111775</v>
      </c>
    </row>
    <row r="23" spans="1:5">
      <c r="A23">
        <f>Sheet1!A23</f>
        <v>22</v>
      </c>
      <c r="B23" t="str">
        <f>Sheet1!B23</f>
        <v>Sangari S</v>
      </c>
      <c r="C23">
        <f>SUM(Sheet1!C23:'Sheet1'!G23)</f>
        <v>322</v>
      </c>
      <c r="D23">
        <f>PRODUCT(Sheet1!C23:'Sheet1'!G23)</f>
        <v>881100000</v>
      </c>
      <c r="E23">
        <f>Sheet1!J23-Sheet1!H23</f>
        <v>881099678</v>
      </c>
    </row>
    <row r="24" spans="1:5">
      <c r="A24">
        <f>Sheet1!A24</f>
        <v>23</v>
      </c>
      <c r="B24" t="str">
        <f>Sheet1!B24</f>
        <v>Santhiya S</v>
      </c>
      <c r="C24">
        <f>SUM(Sheet1!C24:'Sheet1'!G24)</f>
        <v>266</v>
      </c>
      <c r="D24">
        <f>PRODUCT(Sheet1!C24:'Sheet1'!G24)</f>
        <v>138240000</v>
      </c>
      <c r="E24">
        <f>Sheet1!J24-Sheet1!H24</f>
        <v>138239734</v>
      </c>
    </row>
    <row r="25" spans="1:5">
      <c r="A25">
        <f>Sheet1!A25</f>
        <v>24</v>
      </c>
      <c r="B25" t="str">
        <f>Sheet1!B25</f>
        <v>Saranya N</v>
      </c>
      <c r="C25">
        <f>SUM(Sheet1!C25:'Sheet1'!G25)</f>
        <v>296</v>
      </c>
      <c r="D25">
        <f>PRODUCT(Sheet1!C25:'Sheet1'!G25)</f>
        <v>470635200</v>
      </c>
      <c r="E25">
        <f>Sheet1!J25-Sheet1!H25</f>
        <v>470634904</v>
      </c>
    </row>
    <row r="26" spans="1:5">
      <c r="A26">
        <f>Sheet1!A26</f>
        <v>25</v>
      </c>
      <c r="B26" t="str">
        <f>Sheet1!B26</f>
        <v>Saravanan M</v>
      </c>
      <c r="C26">
        <f>SUM(Sheet1!C26:'Sheet1'!G26)</f>
        <v>213</v>
      </c>
      <c r="D26">
        <f>PRODUCT(Sheet1!C26:'Sheet1'!G26)</f>
        <v>1986480</v>
      </c>
      <c r="E26">
        <f>Sheet1!J26-Sheet1!H26</f>
        <v>-213</v>
      </c>
    </row>
    <row r="27" spans="1:5">
      <c r="A27">
        <f>Sheet1!A27</f>
        <v>26</v>
      </c>
      <c r="B27" t="str">
        <f>Sheet1!B27</f>
        <v>Snega D</v>
      </c>
      <c r="C27">
        <f>SUM(Sheet1!C27:'Sheet1'!G27)</f>
        <v>310</v>
      </c>
      <c r="D27">
        <f>PRODUCT(Sheet1!C27:'Sheet1'!G27)</f>
        <v>550560000</v>
      </c>
      <c r="E27">
        <f>Sheet1!J27-Sheet1!H27</f>
        <v>550559690</v>
      </c>
    </row>
    <row r="28" spans="1:5">
      <c r="A28">
        <f>Sheet1!A28</f>
        <v>27</v>
      </c>
      <c r="B28" t="str">
        <f>Sheet1!B28</f>
        <v>Srinidhi S</v>
      </c>
      <c r="C28">
        <f>SUM(Sheet1!C28:'Sheet1'!G28)</f>
        <v>228</v>
      </c>
      <c r="D28">
        <f>PRODUCT(Sheet1!C28:'Sheet1'!G28)</f>
        <v>49082880</v>
      </c>
      <c r="E28">
        <f>Sheet1!J28-Sheet1!H28</f>
        <v>49082652</v>
      </c>
    </row>
    <row r="29" spans="1:5">
      <c r="A29">
        <f>Sheet1!A29</f>
        <v>28</v>
      </c>
      <c r="B29" t="str">
        <f>Sheet1!B29</f>
        <v>Tamil V</v>
      </c>
      <c r="C29">
        <f>SUM(Sheet1!C29:'Sheet1'!G29)</f>
        <v>199</v>
      </c>
      <c r="D29">
        <f>PRODUCT(Sheet1!C29:'Sheet1'!G29)</f>
        <v>13728000</v>
      </c>
      <c r="E29">
        <f>Sheet1!J29-Sheet1!H29</f>
        <v>13727801</v>
      </c>
    </row>
    <row r="30" spans="1:5">
      <c r="A30">
        <f>Sheet1!A30</f>
        <v>29</v>
      </c>
      <c r="B30" t="str">
        <f>Sheet1!B30</f>
        <v>Vinu Andrews S</v>
      </c>
      <c r="C30">
        <f>SUM(Sheet1!C30:'Sheet1'!G30)</f>
        <v>178</v>
      </c>
      <c r="D30">
        <f>PRODUCT(Sheet1!C30:'Sheet1'!G30)</f>
        <v>10617600</v>
      </c>
      <c r="E30">
        <f>Sheet1!J30-Sheet1!H30</f>
        <v>10617422</v>
      </c>
    </row>
    <row r="31" spans="1:5">
      <c r="A31">
        <f>Sheet1!A31</f>
        <v>30</v>
      </c>
      <c r="B31" t="str">
        <f>Sheet1!B31</f>
        <v>Yogarajan K</v>
      </c>
      <c r="C31">
        <f>SUM(Sheet1!C31:'Sheet1'!G31)</f>
        <v>244</v>
      </c>
      <c r="D31">
        <f>PRODUCT(Sheet1!C31:'Sheet1'!G31)</f>
        <v>50066938</v>
      </c>
      <c r="E31">
        <f>Sheet1!J31-Sheet1!H31</f>
        <v>50066694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karthickag04</dc:creator>
  <cp:lastModifiedBy>srinidhiai01</cp:lastModifiedBy>
  <dcterms:created xsi:type="dcterms:W3CDTF">2024-01-09T06:17:20Z</dcterms:created>
  <dcterms:modified xsi:type="dcterms:W3CDTF">2024-01-10T05:10:08Z</dcterms:modified>
</cp:coreProperties>
</file>