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<sst xmlns="http://schemas.openxmlformats.org/spreadsheetml/2006/main" count="137" uniqueCount="45">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</sst>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yy"/>
    <numFmt numFmtId="165" formatCode="dd/mm/yyyy"/>
    <numFmt numFmtId="166" formatCode="dd/mmm/yy"/>
    <numFmt numFmtId="167" formatCode="d&quot;-&quot;mmm&quot;-&quot;yyyy"/>
  </numFmts>
  <fonts count="14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FFFFFF"/>
      <name val="Arial"/>
    </font>
    <font/>
    <font>
      <b/>
      <sz val="10.0"/>
      <color theme="0"/>
      <name val="Arial"/>
    </font>
    <font>
      <b/>
      <sz val="11.0"/>
      <color rgb="FFFFFFFF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FFFFFF"/>
      <name val="Arial"/>
    </font>
    <font>
      <sz val="11.0"/>
      <color rgb="FFFFFFFF"/>
      <name val="Calibri"/>
    </font>
    <font>
      <sz val="10.0"/>
      <color theme="0"/>
      <name val="Arial"/>
    </font>
    <font>
      <b/>
      <sz val="10.0"/>
      <color theme="1"/>
      <name val="Arial"/>
    </font>
    <font>
      <color theme="1"/>
      <name val="Arial"/>
      <scheme val="minor"/>
    </font>
    <font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6E3B6"/>
        <bgColor rgb="FFA6E3B6"/>
      </patternFill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3CEFA"/>
        <bgColor rgb="FFB3CEFA"/>
      </patternFill>
    </fill>
    <fill>
      <patternFill patternType="solid">
        <fgColor rgb="FF93C47D"/>
        <bgColor rgb="FF93C47D"/>
      </patternFill>
    </fill>
  </fills>
  <borders count="2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3" fontId="4" numFmtId="0" xfId="0" applyAlignment="1" applyBorder="1" applyFont="1">
      <alignment horizontal="center" vertical="center"/>
    </xf>
    <xf borderId="10" fillId="3" fontId="5" numFmtId="0" xfId="0" applyAlignment="1" applyBorder="1" applyFont="1">
      <alignment shrinkToFit="0" wrapText="1"/>
    </xf>
    <xf borderId="10" fillId="3" fontId="5" numFmtId="164" xfId="0" applyAlignment="1" applyBorder="1" applyFont="1" applyNumberFormat="1">
      <alignment shrinkToFit="0" wrapText="1"/>
    </xf>
    <xf borderId="10" fillId="0" fontId="6" numFmtId="0" xfId="0" applyBorder="1" applyFont="1"/>
    <xf borderId="10" fillId="0" fontId="7" numFmtId="164" xfId="0" applyAlignment="1" applyBorder="1" applyFont="1" applyNumberFormat="1">
      <alignment horizontal="right" shrinkToFit="0" wrapText="1"/>
    </xf>
    <xf borderId="10" fillId="0" fontId="7" numFmtId="0" xfId="0" applyAlignment="1" applyBorder="1" applyFont="1">
      <alignment horizontal="right" shrinkToFit="0" wrapText="1"/>
    </xf>
    <xf borderId="2" fillId="3" fontId="2" numFmtId="0" xfId="0" applyAlignment="1" applyBorder="1" applyFont="1">
      <alignment horizontal="center" vertical="center"/>
    </xf>
    <xf borderId="11" fillId="3" fontId="8" numFmtId="0" xfId="0" applyBorder="1" applyFont="1"/>
    <xf borderId="10" fillId="0" fontId="6" numFmtId="0" xfId="0" applyAlignment="1" applyBorder="1" applyFont="1">
      <alignment readingOrder="0"/>
    </xf>
    <xf borderId="0" fillId="0" fontId="6" numFmtId="0" xfId="0" applyFont="1"/>
    <xf borderId="1" fillId="3" fontId="9" numFmtId="0" xfId="0" applyAlignment="1" applyBorder="1" applyFont="1">
      <alignment horizontal="center" shrinkToFit="0" vertical="top" wrapText="1"/>
    </xf>
    <xf borderId="12" fillId="3" fontId="9" numFmtId="0" xfId="0" applyAlignment="1" applyBorder="1" applyFont="1">
      <alignment horizontal="center" shrinkToFit="0" vertical="top" wrapText="1"/>
    </xf>
    <xf borderId="12" fillId="3" fontId="8" numFmtId="0" xfId="0" applyAlignment="1" applyBorder="1" applyFont="1">
      <alignment horizontal="center" vertical="top"/>
    </xf>
    <xf borderId="10" fillId="3" fontId="8" numFmtId="0" xfId="0" applyAlignment="1" applyBorder="1" applyFont="1">
      <alignment horizontal="center" vertical="top"/>
    </xf>
    <xf borderId="1" fillId="4" fontId="8" numFmtId="0" xfId="0" applyAlignment="1" applyBorder="1" applyFill="1" applyFont="1">
      <alignment horizontal="center" vertical="top"/>
    </xf>
    <xf borderId="1" fillId="3" fontId="9" numFmtId="0" xfId="0" applyAlignment="1" applyBorder="1" applyFont="1">
      <alignment shrinkToFit="0" wrapText="1"/>
    </xf>
    <xf borderId="10" fillId="5" fontId="7" numFmtId="165" xfId="0" applyAlignment="1" applyBorder="1" applyFill="1" applyFont="1" applyNumberFormat="1">
      <alignment horizontal="right" shrinkToFit="0" wrapText="1"/>
    </xf>
    <xf borderId="1" fillId="5" fontId="7" numFmtId="164" xfId="0" applyAlignment="1" applyBorder="1" applyFont="1" applyNumberFormat="1">
      <alignment horizontal="right" shrinkToFit="0" wrapText="1"/>
    </xf>
    <xf borderId="1" fillId="3" fontId="10" numFmtId="0" xfId="0" applyAlignment="1" applyBorder="1" applyFont="1">
      <alignment horizontal="center"/>
    </xf>
    <xf borderId="11" fillId="6" fontId="7" numFmtId="0" xfId="0" applyAlignment="1" applyBorder="1" applyFill="1" applyFont="1">
      <alignment horizontal="right" shrinkToFit="0" wrapText="1"/>
    </xf>
    <xf borderId="13" fillId="6" fontId="7" numFmtId="0" xfId="0" applyAlignment="1" applyBorder="1" applyFont="1">
      <alignment horizontal="right" shrinkToFit="0" wrapText="1"/>
    </xf>
    <xf borderId="10" fillId="7" fontId="7" numFmtId="0" xfId="0" applyAlignment="1" applyBorder="1" applyFill="1" applyFont="1">
      <alignment horizontal="right" shrinkToFit="0" wrapText="1"/>
    </xf>
    <xf borderId="1" fillId="4" fontId="7" numFmtId="0" xfId="0" applyAlignment="1" applyBorder="1" applyFont="1">
      <alignment horizontal="right" shrinkToFit="0" wrapText="1"/>
    </xf>
    <xf borderId="14" fillId="3" fontId="8" numFmtId="0" xfId="0" applyBorder="1" applyFont="1"/>
    <xf borderId="10" fillId="5" fontId="7" numFmtId="164" xfId="0" applyAlignment="1" applyBorder="1" applyFont="1" applyNumberFormat="1">
      <alignment horizontal="right" shrinkToFit="0" wrapText="1"/>
    </xf>
    <xf borderId="1" fillId="5" fontId="6" numFmtId="166" xfId="0" applyBorder="1" applyFont="1" applyNumberFormat="1"/>
    <xf borderId="1" fillId="4" fontId="6" numFmtId="166" xfId="0" applyBorder="1" applyFont="1" applyNumberFormat="1"/>
    <xf borderId="15" fillId="3" fontId="9" numFmtId="167" xfId="0" applyAlignment="1" applyBorder="1" applyFont="1" applyNumberFormat="1">
      <alignment shrinkToFit="0" wrapText="1"/>
    </xf>
    <xf borderId="10" fillId="5" fontId="7" numFmtId="3" xfId="0" applyAlignment="1" applyBorder="1" applyFont="1" applyNumberFormat="1">
      <alignment horizontal="right" shrinkToFit="0" wrapText="1"/>
    </xf>
    <xf borderId="1" fillId="5" fontId="7" numFmtId="3" xfId="0" applyAlignment="1" applyBorder="1" applyFont="1" applyNumberFormat="1">
      <alignment horizontal="right" shrinkToFit="0" wrapText="1"/>
    </xf>
    <xf borderId="0" fillId="0" fontId="11" numFmtId="0" xfId="0" applyAlignment="1" applyFont="1">
      <alignment horizontal="center" vertical="center"/>
    </xf>
    <xf borderId="0" fillId="0" fontId="12" numFmtId="0" xfId="0" applyFont="1"/>
    <xf borderId="0" fillId="0" fontId="11" numFmtId="0" xfId="0" applyFont="1"/>
    <xf borderId="0" fillId="0" fontId="11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12" fillId="3" fontId="8" numFmtId="0" xfId="0" applyAlignment="1" applyBorder="1" applyFont="1">
      <alignment vertical="top"/>
    </xf>
    <xf borderId="0" fillId="0" fontId="6" numFmtId="0" xfId="0" applyAlignment="1" applyFont="1">
      <alignment vertical="center"/>
    </xf>
    <xf borderId="0" fillId="0" fontId="11" numFmtId="0" xfId="0" applyAlignment="1" applyFont="1">
      <alignment vertical="center"/>
    </xf>
    <xf borderId="13" fillId="6" fontId="7" numFmtId="3" xfId="0" applyAlignment="1" applyBorder="1" applyFont="1" applyNumberFormat="1">
      <alignment horizontal="right" shrinkToFit="0" wrapText="1"/>
    </xf>
    <xf borderId="13" fillId="7" fontId="7" numFmtId="3" xfId="0" applyAlignment="1" applyBorder="1" applyFont="1" applyNumberFormat="1">
      <alignment horizontal="right" shrinkToFit="0" wrapText="1"/>
    </xf>
    <xf borderId="16" fillId="3" fontId="2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" fillId="3" fontId="5" numFmtId="0" xfId="0" applyAlignment="1" applyBorder="1" applyFont="1">
      <alignment shrinkToFit="0" wrapText="1"/>
    </xf>
    <xf borderId="12" fillId="3" fontId="5" numFmtId="164" xfId="0" applyAlignment="1" applyBorder="1" applyFont="1" applyNumberFormat="1">
      <alignment shrinkToFit="0" wrapText="1"/>
    </xf>
    <xf borderId="12" fillId="3" fontId="5" numFmtId="0" xfId="0" applyAlignment="1" applyBorder="1" applyFont="1">
      <alignment shrinkToFit="0" wrapText="1"/>
    </xf>
    <xf borderId="20" fillId="0" fontId="6" numFmtId="0" xfId="0" applyBorder="1" applyFont="1"/>
    <xf borderId="19" fillId="0" fontId="7" numFmtId="166" xfId="0" applyAlignment="1" applyBorder="1" applyFont="1" applyNumberFormat="1">
      <alignment shrinkToFit="0" wrapText="1"/>
    </xf>
    <xf borderId="19" fillId="0" fontId="7" numFmtId="164" xfId="0" applyAlignment="1" applyBorder="1" applyFont="1" applyNumberFormat="1">
      <alignment horizontal="right" shrinkToFit="0" wrapText="1"/>
    </xf>
    <xf borderId="19" fillId="0" fontId="7" numFmtId="0" xfId="0" applyAlignment="1" applyBorder="1" applyFont="1">
      <alignment horizontal="right" shrinkToFit="0" wrapText="1"/>
    </xf>
    <xf borderId="10" fillId="3" fontId="8" numFmtId="0" xfId="0" applyBorder="1" applyFont="1"/>
    <xf borderId="10" fillId="3" fontId="9" numFmtId="0" xfId="0" applyAlignment="1" applyBorder="1" applyFont="1">
      <alignment horizontal="center" shrinkToFit="0" wrapText="1"/>
    </xf>
    <xf borderId="1" fillId="4" fontId="9" numFmtId="0" xfId="0" applyAlignment="1" applyBorder="1" applyFont="1">
      <alignment horizontal="center" shrinkToFit="0" wrapText="1"/>
    </xf>
    <xf borderId="10" fillId="3" fontId="9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shrinkToFit="0" wrapText="1"/>
    </xf>
    <xf borderId="10" fillId="7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10" fillId="3" fontId="10" numFmtId="0" xfId="0" applyAlignment="1" applyBorder="1" applyFont="1">
      <alignment horizontal="center"/>
    </xf>
    <xf borderId="10" fillId="6" fontId="7" numFmtId="0" xfId="0" applyAlignment="1" applyBorder="1" applyFont="1">
      <alignment horizontal="right" shrinkToFit="0" wrapText="1"/>
    </xf>
    <xf borderId="10" fillId="3" fontId="9" numFmtId="0" xfId="0" applyAlignment="1" applyBorder="1" applyFont="1">
      <alignment shrinkToFit="0" wrapText="1"/>
    </xf>
    <xf borderId="0" fillId="0" fontId="11" numFmtId="0" xfId="0" applyAlignment="1" applyFont="1">
      <alignment horizontal="left"/>
    </xf>
    <xf borderId="15" fillId="4" fontId="9" numFmtId="167" xfId="0" applyAlignment="1" applyBorder="1" applyFont="1" applyNumberFormat="1">
      <alignment shrinkToFit="0" wrapText="1"/>
    </xf>
    <xf borderId="1" fillId="4" fontId="7" numFmtId="3" xfId="0" applyAlignment="1" applyBorder="1" applyFont="1" applyNumberFormat="1">
      <alignment horizontal="right" shrinkToFit="0" wrapText="1"/>
    </xf>
    <xf borderId="1" fillId="8" fontId="13" numFmtId="0" xfId="0" applyBorder="1" applyFill="1" applyFont="1"/>
    <xf borderId="10" fillId="7" fontId="7" numFmtId="3" xfId="0" applyAlignment="1" applyBorder="1" applyFont="1" applyNumberFormat="1">
      <alignment horizontal="right" shrinkToFit="0" wrapText="1"/>
    </xf>
    <xf borderId="16" fillId="3" fontId="4" numFmtId="0" xfId="0" applyAlignment="1" applyBorder="1" applyFont="1">
      <alignment horizontal="center" vertical="center"/>
    </xf>
    <xf borderId="10" fillId="0" fontId="7" numFmtId="166" xfId="0" applyAlignment="1" applyBorder="1" applyFont="1" applyNumberFormat="1">
      <alignment shrinkToFit="0" wrapText="1"/>
    </xf>
    <xf borderId="0" fillId="0" fontId="6" numFmtId="0" xfId="0" applyAlignment="1" applyFont="1">
      <alignment horizontal="center" vertical="top"/>
    </xf>
    <xf borderId="10" fillId="5" fontId="7" numFmtId="0" xfId="0" applyAlignment="1" applyBorder="1" applyFont="1">
      <alignment shrinkToFit="0" wrapText="1"/>
    </xf>
    <xf borderId="1" fillId="4" fontId="10" numFmtId="0" xfId="0" applyAlignment="1" applyBorder="1" applyFont="1">
      <alignment vertical="top"/>
    </xf>
    <xf borderId="1" fillId="4" fontId="6" numFmtId="0" xfId="0" applyBorder="1" applyFont="1"/>
    <xf borderId="10" fillId="3" fontId="9" numFmtId="167" xfId="0" applyAlignment="1" applyBorder="1" applyFont="1" applyNumberFormat="1">
      <alignment shrinkToFit="0" wrapText="1"/>
    </xf>
    <xf borderId="21" fillId="4" fontId="9" numFmtId="0" xfId="0" applyAlignment="1" applyBorder="1" applyFont="1">
      <alignment horizontal="center" shrinkToFit="0" wrapText="1"/>
    </xf>
    <xf borderId="22" fillId="0" fontId="3" numFmtId="0" xfId="0" applyBorder="1" applyFont="1"/>
    <xf borderId="1" fillId="4" fontId="9" numFmtId="0" xfId="0" applyAlignment="1" applyBorder="1" applyFont="1">
      <alignment horizontal="center" shrinkToFit="0" vertical="top" wrapText="1"/>
    </xf>
    <xf borderId="21" fillId="4" fontId="7" numFmtId="0" xfId="0" applyAlignment="1" applyBorder="1" applyFont="1">
      <alignment horizontal="center" shrinkToFit="0" wrapText="1"/>
    </xf>
    <xf borderId="11" fillId="3" fontId="9" numFmtId="0" xfId="0" applyAlignment="1" applyBorder="1" applyFont="1">
      <alignment shrinkToFit="0" wrapText="1"/>
    </xf>
    <xf borderId="10" fillId="9" fontId="7" numFmtId="3" xfId="0" applyAlignment="1" applyBorder="1" applyFill="1" applyFont="1" applyNumberFormat="1">
      <alignment horizontal="right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3</xdr:row>
      <xdr:rowOff>142875</xdr:rowOff>
    </xdr:from>
    <xdr:ext cx="10401300" cy="3848100"/>
    <xdr:sp>
      <xdr:nvSpPr>
        <xdr:cNvPr id="3" name="Shape 3"/>
        <xdr:cNvSpPr txBox="1"/>
      </xdr:nvSpPr>
      <xdr:spPr>
        <a:xfrm>
          <a:off x="150113" y="1860713"/>
          <a:ext cx="10391775" cy="3838575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All the best</a:t>
          </a: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! </a:t>
          </a:r>
          <a:endParaRPr sz="2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Apply all your excel knowledge, your analytical skills, take a help of </a:t>
          </a:r>
          <a:r>
            <a:rPr lang="en-US" sz="24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internet or youtube</a:t>
          </a: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!!</a:t>
          </a:r>
          <a:b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b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Solve this Project!!</a:t>
          </a: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                                                     </a:t>
          </a:r>
          <a:endParaRPr sz="2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                                                         </a:t>
          </a: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</a:t>
          </a: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</a:t>
          </a:r>
          <a:r>
            <a:rPr b="1" lang="en-US" sz="24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Puneet</a:t>
          </a:r>
          <a:endParaRPr b="1" sz="2400" u="sng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400" u="sng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 u="none">
              <a:solidFill>
                <a:srgbClr val="0000CC"/>
              </a:solidFill>
              <a:latin typeface="Arial"/>
              <a:ea typeface="Arial"/>
              <a:cs typeface="Arial"/>
              <a:sym typeface="Arial"/>
            </a:rPr>
            <a:t>Note: You</a:t>
          </a:r>
          <a:r>
            <a:rPr b="0" lang="en-US" sz="1200" u="none">
              <a:solidFill>
                <a:srgbClr val="0000CC"/>
              </a:solidFill>
              <a:latin typeface="Arial"/>
              <a:ea typeface="Arial"/>
              <a:cs typeface="Arial"/>
              <a:sym typeface="Arial"/>
            </a:rPr>
            <a:t> have 8 days to Solve!!</a:t>
          </a:r>
          <a:endParaRPr b="0" sz="2000" u="none">
            <a:solidFill>
              <a:srgbClr val="0000CC"/>
            </a:solidFill>
          </a:endParaRPr>
        </a:p>
      </xdr:txBody>
    </xdr:sp>
    <xdr:clientData fLocksWithSheet="0"/>
  </xdr:oneCellAnchor>
  <xdr:oneCellAnchor>
    <xdr:from>
      <xdr:col>8</xdr:col>
      <xdr:colOff>85725</xdr:colOff>
      <xdr:row>4</xdr:row>
      <xdr:rowOff>85725</xdr:rowOff>
    </xdr:from>
    <xdr:ext cx="866775" cy="781050"/>
    <xdr:pic>
      <xdr:nvPicPr>
        <xdr:cNvPr descr="Thumbs up sign with solid fill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34</xdr:row>
      <xdr:rowOff>0</xdr:rowOff>
    </xdr:from>
    <xdr:ext cx="1143000" cy="209550"/>
    <xdr:sp>
      <xdr:nvSpPr>
        <xdr:cNvPr id="4" name="Shape 4"/>
        <xdr:cNvSpPr/>
      </xdr:nvSpPr>
      <xdr:spPr>
        <a:xfrm>
          <a:off x="4779263" y="3679988"/>
          <a:ext cx="1133475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43000" cy="209550"/>
    <xdr:sp>
      <xdr:nvSpPr>
        <xdr:cNvPr id="4" name="Shape 4"/>
        <xdr:cNvSpPr/>
      </xdr:nvSpPr>
      <xdr:spPr>
        <a:xfrm>
          <a:off x="4779263" y="3679988"/>
          <a:ext cx="1133475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41</xdr:row>
      <xdr:rowOff>47625</xdr:rowOff>
    </xdr:from>
    <xdr:ext cx="847725" cy="209550"/>
    <xdr:sp>
      <xdr:nvSpPr>
        <xdr:cNvPr id="5" name="Shape 5"/>
        <xdr:cNvSpPr/>
      </xdr:nvSpPr>
      <xdr:spPr>
        <a:xfrm>
          <a:off x="4926900" y="3679988"/>
          <a:ext cx="838200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57150</xdr:colOff>
      <xdr:row>33</xdr:row>
      <xdr:rowOff>190500</xdr:rowOff>
    </xdr:from>
    <xdr:ext cx="847725" cy="209550"/>
    <xdr:sp>
      <xdr:nvSpPr>
        <xdr:cNvPr id="6" name="Shape 6"/>
        <xdr:cNvSpPr/>
      </xdr:nvSpPr>
      <xdr:spPr>
        <a:xfrm>
          <a:off x="4926900" y="3679988"/>
          <a:ext cx="838200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33</xdr:row>
      <xdr:rowOff>190500</xdr:rowOff>
    </xdr:from>
    <xdr:ext cx="1181100" cy="209550"/>
    <xdr:sp>
      <xdr:nvSpPr>
        <xdr:cNvPr id="7" name="Shape 7"/>
        <xdr:cNvSpPr/>
      </xdr:nvSpPr>
      <xdr:spPr>
        <a:xfrm>
          <a:off x="4760213" y="3679988"/>
          <a:ext cx="1171575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28725" cy="209550"/>
    <xdr:sp>
      <xdr:nvSpPr>
        <xdr:cNvPr id="8" name="Shape 8"/>
        <xdr:cNvSpPr/>
      </xdr:nvSpPr>
      <xdr:spPr>
        <a:xfrm>
          <a:off x="4736400" y="3679988"/>
          <a:ext cx="1219200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142875</xdr:colOff>
      <xdr:row>6</xdr:row>
      <xdr:rowOff>142875</xdr:rowOff>
    </xdr:from>
    <xdr:ext cx="714375" cy="285750"/>
    <xdr:sp>
      <xdr:nvSpPr>
        <xdr:cNvPr id="9" name="Shape 9"/>
        <xdr:cNvSpPr/>
      </xdr:nvSpPr>
      <xdr:spPr>
        <a:xfrm>
          <a:off x="4993575" y="3641888"/>
          <a:ext cx="704850" cy="2762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95250</xdr:colOff>
      <xdr:row>18</xdr:row>
      <xdr:rowOff>323850</xdr:rowOff>
    </xdr:from>
    <xdr:ext cx="1638300" cy="209550"/>
    <xdr:sp>
      <xdr:nvSpPr>
        <xdr:cNvPr id="10" name="Shape 10"/>
        <xdr:cNvSpPr/>
      </xdr:nvSpPr>
      <xdr:spPr>
        <a:xfrm>
          <a:off x="4531613" y="3679988"/>
          <a:ext cx="1628775" cy="20002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6.0"/>
    <col customWidth="1" min="5" max="5" width="12.5"/>
    <col customWidth="1" min="6" max="6" width="15.63"/>
    <col customWidth="1" min="7" max="7" width="16.63"/>
    <col customWidth="1" min="8" max="8" width="12.5"/>
    <col customWidth="1" min="9" max="9" width="15.63"/>
    <col customWidth="1" min="10" max="12" width="12.5"/>
    <col customWidth="1" hidden="1" min="13" max="14" width="8.5"/>
    <col customWidth="1" min="15" max="26" width="12.5"/>
  </cols>
  <sheetData>
    <row r="1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L2" s="6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15.75" customHeight="1"/>
    <row r="5" ht="15.75" customHeight="1">
      <c r="A5" s="10" t="s">
        <v>1</v>
      </c>
      <c r="B5" s="4"/>
    </row>
    <row r="6" ht="15.75" customHeight="1">
      <c r="A6" s="7"/>
      <c r="B6" s="9"/>
    </row>
    <row r="7" ht="15.75" customHeight="1"/>
    <row r="8" ht="15.75" customHeight="1">
      <c r="A8" s="11" t="s">
        <v>2</v>
      </c>
      <c r="B8" s="12" t="s">
        <v>3</v>
      </c>
      <c r="C8" s="11" t="s">
        <v>4</v>
      </c>
      <c r="D8" s="11" t="s">
        <v>5</v>
      </c>
    </row>
    <row r="9" ht="15.75" customHeight="1">
      <c r="A9" s="13" t="s">
        <v>6</v>
      </c>
      <c r="B9" s="14">
        <v>44197.0</v>
      </c>
      <c r="C9" s="14">
        <v>44316.0</v>
      </c>
      <c r="D9" s="15">
        <v>1200.0</v>
      </c>
    </row>
    <row r="10" ht="15.75" customHeight="1">
      <c r="A10" s="13" t="s">
        <v>6</v>
      </c>
      <c r="B10" s="14">
        <v>44317.0</v>
      </c>
      <c r="C10" s="14">
        <v>44561.0</v>
      </c>
      <c r="D10" s="15">
        <v>1300.0</v>
      </c>
    </row>
    <row r="11" ht="15.75" customHeight="1">
      <c r="A11" s="13" t="s">
        <v>7</v>
      </c>
      <c r="B11" s="14">
        <v>44197.0</v>
      </c>
      <c r="C11" s="14">
        <v>44316.0</v>
      </c>
      <c r="D11" s="15">
        <v>2100.0</v>
      </c>
    </row>
    <row r="12" ht="15.75" customHeight="1">
      <c r="A12" s="13" t="s">
        <v>7</v>
      </c>
      <c r="B12" s="14">
        <v>44317.0</v>
      </c>
      <c r="C12" s="14">
        <v>44561.0</v>
      </c>
      <c r="D12" s="15">
        <v>2200.0</v>
      </c>
    </row>
    <row r="13" ht="15.75" customHeight="1">
      <c r="A13" s="13" t="s">
        <v>8</v>
      </c>
      <c r="B13" s="14">
        <v>44197.0</v>
      </c>
      <c r="C13" s="14">
        <v>44316.0</v>
      </c>
      <c r="D13" s="15">
        <v>2800.0</v>
      </c>
    </row>
    <row r="14" ht="15.75" customHeight="1">
      <c r="A14" s="13" t="s">
        <v>8</v>
      </c>
      <c r="B14" s="14">
        <v>44317.0</v>
      </c>
      <c r="C14" s="14">
        <v>44561.0</v>
      </c>
      <c r="D14" s="15">
        <v>3000.0</v>
      </c>
    </row>
    <row r="15" ht="15.75" customHeight="1"/>
    <row r="16" ht="15.75" customHeight="1"/>
    <row r="17" ht="15.75" customHeight="1"/>
    <row r="18" ht="15.75" customHeight="1">
      <c r="A18" s="16" t="s">
        <v>9</v>
      </c>
      <c r="B18" s="4"/>
    </row>
    <row r="19" ht="15.75" customHeight="1">
      <c r="A19" s="7"/>
      <c r="B19" s="9"/>
    </row>
    <row r="20" ht="15.75" customHeight="1">
      <c r="A20" s="17" t="s">
        <v>10</v>
      </c>
      <c r="B20" s="18" t="s">
        <v>8</v>
      </c>
      <c r="C20" s="19"/>
      <c r="G20" s="20" t="s">
        <v>11</v>
      </c>
      <c r="H20" s="21" t="s">
        <v>12</v>
      </c>
      <c r="I20" s="22" t="s">
        <v>13</v>
      </c>
      <c r="J20" s="23" t="s">
        <v>14</v>
      </c>
      <c r="N20" s="24"/>
    </row>
    <row r="21" ht="15.75" customHeight="1">
      <c r="A21" s="25" t="s">
        <v>15</v>
      </c>
      <c r="B21" s="26">
        <v>44277.0</v>
      </c>
      <c r="C21" s="27"/>
      <c r="F21" s="28" t="s">
        <v>15</v>
      </c>
      <c r="G21" s="29">
        <v>352.0</v>
      </c>
      <c r="H21" s="30">
        <v>2800.0</v>
      </c>
      <c r="I21" s="30">
        <v>985600.0</v>
      </c>
      <c r="J21" s="31">
        <v>1255600.0</v>
      </c>
      <c r="N21" s="32"/>
    </row>
    <row r="22" ht="15.75" customHeight="1">
      <c r="A22" s="33" t="s">
        <v>16</v>
      </c>
      <c r="B22" s="34">
        <v>44424.0</v>
      </c>
      <c r="C22" s="27"/>
      <c r="F22" s="28" t="s">
        <v>16</v>
      </c>
      <c r="G22" s="29">
        <v>90.0</v>
      </c>
      <c r="H22" s="30">
        <v>3000.0</v>
      </c>
      <c r="I22" s="30">
        <v>270000.0</v>
      </c>
      <c r="J22" s="35"/>
      <c r="N22" s="36"/>
    </row>
    <row r="23" ht="15.75" customHeight="1">
      <c r="A23" s="37" t="s">
        <v>17</v>
      </c>
      <c r="B23" s="38">
        <v>5.0</v>
      </c>
      <c r="C23" s="39"/>
      <c r="H23" s="40" t="s">
        <v>18</v>
      </c>
    </row>
    <row r="24" ht="15.75" customHeight="1">
      <c r="C24" s="39"/>
    </row>
    <row r="25" ht="15.75" customHeight="1">
      <c r="I25" s="41">
        <f>G21*H21</f>
        <v>985600</v>
      </c>
    </row>
    <row r="26" ht="15.75" customHeight="1"/>
    <row r="27" ht="15.75" customHeight="1"/>
    <row r="28" ht="15.75" customHeight="1"/>
    <row r="29" ht="15.75" customHeight="1"/>
    <row r="30" ht="15.75" customHeight="1">
      <c r="A30" s="42" t="s">
        <v>19</v>
      </c>
      <c r="B30" s="42"/>
      <c r="C30" s="42"/>
      <c r="D30" s="42"/>
      <c r="E30" s="42"/>
      <c r="F30" s="42"/>
    </row>
    <row r="31" ht="15.75" customHeight="1">
      <c r="A31" s="43" t="s">
        <v>20</v>
      </c>
    </row>
    <row r="32" ht="15.75" customHeight="1"/>
    <row r="33" ht="15.75" customHeight="1">
      <c r="A33" s="44"/>
      <c r="B33" s="44"/>
      <c r="C33" s="44"/>
      <c r="D33" s="44"/>
      <c r="E33" s="44"/>
      <c r="F33" s="44"/>
    </row>
    <row r="34" ht="15.75" customHeight="1">
      <c r="A34" s="44"/>
      <c r="B34" s="44"/>
      <c r="C34" s="44"/>
      <c r="D34" s="44"/>
      <c r="E34" s="44"/>
      <c r="F34" s="44"/>
    </row>
    <row r="35" ht="15.75" customHeight="1">
      <c r="B35" s="20" t="s">
        <v>11</v>
      </c>
      <c r="C35" s="21" t="s">
        <v>12</v>
      </c>
      <c r="D35" s="45" t="s">
        <v>13</v>
      </c>
      <c r="E35" s="22" t="s">
        <v>14</v>
      </c>
      <c r="F35" s="46"/>
      <c r="G35" s="47" t="s">
        <v>21</v>
      </c>
    </row>
    <row r="36" ht="15.75" customHeight="1">
      <c r="A36" s="28" t="s">
        <v>15</v>
      </c>
      <c r="B36" s="29">
        <f>IF(AND(B21&lt;=C9,B22&lt;=C9),DATEDIF(B21,B22,"D"),IF(AND(B21&lt;=C9,B22&gt;C9),DATEDIF(B21,C9,"D"),0))</f>
        <v>39</v>
      </c>
      <c r="C36" s="30">
        <f t="array" ref="C36">XLOOKUP(1,((B21&gt;=B9:B14)*(B21&lt;=C9:C14)*(B20=A9:A14)),D9:D14)</f>
        <v>2800</v>
      </c>
      <c r="D36" s="48">
        <f>B23*B36*C36</f>
        <v>546000</v>
      </c>
      <c r="E36" s="49">
        <f>D36+D37</f>
        <v>2151000</v>
      </c>
      <c r="F36" s="46"/>
      <c r="G36" s="46"/>
    </row>
    <row r="37" ht="15.75" customHeight="1">
      <c r="A37" s="28" t="s">
        <v>16</v>
      </c>
      <c r="B37" s="29">
        <f>IF(AND(B21&gt;B10,B22&gt;=B10),DATEDIF(B21,B22,"D"),IF(AND(B21&lt;=B10,B22&gt;B10),DATEDIF(B10,B22,"D"),0))</f>
        <v>107</v>
      </c>
      <c r="C37" s="30">
        <f t="array" ref="C37">XLOOKUP(1,((B22&gt;=B9:B14)*(B22&lt;=C9:C14)*(B20=A9:A14)),D9:D14)</f>
        <v>3000</v>
      </c>
      <c r="D37" s="48">
        <f>B23*B37*C37</f>
        <v>1605000</v>
      </c>
      <c r="E37" s="35"/>
    </row>
    <row r="38" ht="15.75" customHeight="1"/>
    <row r="39" ht="15.75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3"/>
    <mergeCell ref="A5:B6"/>
    <mergeCell ref="A18:B19"/>
    <mergeCell ref="H23:I23"/>
    <mergeCell ref="A31:G32"/>
    <mergeCell ref="G35:H35"/>
  </mergeCells>
  <conditionalFormatting sqref="K16">
    <cfRule type="notContainsBlanks" dxfId="0" priority="1">
      <formula>LEN(TRIM(K16))&gt;0</formula>
    </cfRule>
  </conditionalFormatting>
  <dataValidations>
    <dataValidation type="list" allowBlank="1" sqref="B20">
      <formula1>$A$9:$A$14</formula1>
    </dataValidation>
    <dataValidation type="list" allowBlank="1" showDropDown="1" showInputMessage="1" prompt="Swift Dzire" sqref="A9:A14">
      <formula1>"Swift Dzire,Innova,Ertiga"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2.5"/>
    <col customWidth="1" min="2" max="2" width="23.5"/>
    <col customWidth="1" min="3" max="3" width="12.5"/>
    <col customWidth="1" min="4" max="4" width="12.13"/>
    <col customWidth="1" min="5" max="5" width="13.5"/>
    <col customWidth="1" min="6" max="9" width="12.5"/>
    <col customWidth="1" min="10" max="10" width="11.5"/>
    <col customWidth="1" min="11" max="11" width="14.0"/>
    <col customWidth="1" min="12" max="26" width="12.5"/>
  </cols>
  <sheetData>
    <row r="1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L2" s="6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15.75" customHeight="1"/>
    <row r="5" ht="15.75" customHeight="1">
      <c r="A5" s="50" t="s">
        <v>22</v>
      </c>
      <c r="B5" s="51"/>
    </row>
    <row r="6" ht="15.75" customHeight="1">
      <c r="A6" s="52"/>
      <c r="B6" s="53"/>
    </row>
    <row r="7" ht="15.75" customHeight="1"/>
    <row r="8" ht="15.75" customHeight="1">
      <c r="A8" s="54" t="s">
        <v>23</v>
      </c>
      <c r="B8" s="55" t="s">
        <v>24</v>
      </c>
      <c r="C8" s="56" t="s">
        <v>3</v>
      </c>
      <c r="D8" s="56" t="s">
        <v>4</v>
      </c>
      <c r="E8" s="56" t="s">
        <v>5</v>
      </c>
    </row>
    <row r="9" ht="15.75" customHeight="1">
      <c r="A9" s="57" t="s">
        <v>25</v>
      </c>
      <c r="B9" s="58" t="s">
        <v>26</v>
      </c>
      <c r="C9" s="59">
        <v>44197.0</v>
      </c>
      <c r="D9" s="59">
        <v>44377.0</v>
      </c>
      <c r="E9" s="60">
        <v>4000.0</v>
      </c>
    </row>
    <row r="10" ht="15.75" customHeight="1">
      <c r="A10" s="57" t="s">
        <v>25</v>
      </c>
      <c r="B10" s="58" t="s">
        <v>27</v>
      </c>
      <c r="C10" s="59">
        <v>44197.0</v>
      </c>
      <c r="D10" s="59">
        <v>44377.0</v>
      </c>
      <c r="E10" s="60">
        <v>7000.0</v>
      </c>
    </row>
    <row r="11" ht="15.75" customHeight="1">
      <c r="A11" s="57" t="s">
        <v>25</v>
      </c>
      <c r="B11" s="58" t="s">
        <v>26</v>
      </c>
      <c r="C11" s="59">
        <v>44378.0</v>
      </c>
      <c r="D11" s="59">
        <v>44561.0</v>
      </c>
      <c r="E11" s="60">
        <v>4500.0</v>
      </c>
    </row>
    <row r="12" ht="15.75" customHeight="1">
      <c r="A12" s="57" t="s">
        <v>25</v>
      </c>
      <c r="B12" s="58" t="s">
        <v>27</v>
      </c>
      <c r="C12" s="59">
        <v>44378.0</v>
      </c>
      <c r="D12" s="59">
        <v>44561.0</v>
      </c>
      <c r="E12" s="60">
        <v>8000.0</v>
      </c>
    </row>
    <row r="13" ht="15.75" customHeight="1">
      <c r="A13" s="57" t="s">
        <v>28</v>
      </c>
      <c r="B13" s="58" t="s">
        <v>26</v>
      </c>
      <c r="C13" s="59">
        <v>44197.0</v>
      </c>
      <c r="D13" s="59">
        <v>44377.0</v>
      </c>
      <c r="E13" s="60">
        <v>6000.0</v>
      </c>
    </row>
    <row r="14" ht="15.75" customHeight="1">
      <c r="A14" s="57" t="s">
        <v>28</v>
      </c>
      <c r="B14" s="58" t="s">
        <v>27</v>
      </c>
      <c r="C14" s="59">
        <v>44197.0</v>
      </c>
      <c r="D14" s="59">
        <v>44377.0</v>
      </c>
      <c r="E14" s="60">
        <v>9000.0</v>
      </c>
    </row>
    <row r="15" ht="15.75" customHeight="1">
      <c r="A15" s="57" t="s">
        <v>28</v>
      </c>
      <c r="B15" s="58" t="s">
        <v>26</v>
      </c>
      <c r="C15" s="59">
        <v>44378.0</v>
      </c>
      <c r="D15" s="59">
        <v>44561.0</v>
      </c>
      <c r="E15" s="60">
        <v>6500.0</v>
      </c>
    </row>
    <row r="16" ht="15.75" customHeight="1">
      <c r="A16" s="57" t="s">
        <v>28</v>
      </c>
      <c r="B16" s="58" t="s">
        <v>27</v>
      </c>
      <c r="C16" s="59">
        <v>44378.0</v>
      </c>
      <c r="D16" s="59">
        <v>44561.0</v>
      </c>
      <c r="E16" s="60">
        <v>9500.0</v>
      </c>
    </row>
    <row r="17" ht="15.75" customHeight="1"/>
    <row r="18" ht="15.75" customHeight="1">
      <c r="A18" s="16" t="s">
        <v>9</v>
      </c>
      <c r="B18" s="4"/>
    </row>
    <row r="19" ht="15.75" customHeight="1">
      <c r="A19" s="7"/>
      <c r="B19" s="9"/>
    </row>
    <row r="20" ht="15.75" customHeight="1">
      <c r="A20" s="61" t="s">
        <v>23</v>
      </c>
      <c r="B20" s="18" t="s">
        <v>25</v>
      </c>
      <c r="C20" s="19"/>
      <c r="E20" s="62" t="s">
        <v>29</v>
      </c>
      <c r="F20" s="63"/>
      <c r="I20" s="64" t="s">
        <v>30</v>
      </c>
      <c r="J20" s="64" t="s">
        <v>31</v>
      </c>
      <c r="K20" s="23" t="s">
        <v>32</v>
      </c>
      <c r="L20" s="23" t="s">
        <v>33</v>
      </c>
    </row>
    <row r="21" ht="15.75" customHeight="1">
      <c r="A21" s="61" t="s">
        <v>24</v>
      </c>
      <c r="B21" s="65" t="s">
        <v>26</v>
      </c>
      <c r="C21" s="66"/>
      <c r="E21" s="67"/>
      <c r="F21" s="68"/>
      <c r="H21" s="69" t="s">
        <v>15</v>
      </c>
      <c r="I21" s="70">
        <v>168.0</v>
      </c>
      <c r="J21" s="70">
        <v>9000.0</v>
      </c>
      <c r="K21" s="70">
        <v>1512000.0</v>
      </c>
      <c r="L21" s="31">
        <v>1787500.0</v>
      </c>
    </row>
    <row r="22" ht="15.75" customHeight="1">
      <c r="A22" s="71" t="s">
        <v>15</v>
      </c>
      <c r="B22" s="34">
        <f>VLOOKUP(A22,Sheet1!A21:B21,2,0)</f>
        <v>44277</v>
      </c>
      <c r="C22" s="27"/>
      <c r="E22" s="72"/>
      <c r="H22" s="69" t="s">
        <v>16</v>
      </c>
      <c r="I22" s="70">
        <v>29.0</v>
      </c>
      <c r="J22" s="70">
        <v>9500.0</v>
      </c>
      <c r="K22" s="70">
        <v>275500.0</v>
      </c>
      <c r="L22" s="35"/>
    </row>
    <row r="23" ht="15.75" customHeight="1">
      <c r="A23" s="61" t="s">
        <v>16</v>
      </c>
      <c r="B23" s="34">
        <f>VLOOKUP(A23,Sheet1!A22:B22,2,0)</f>
        <v>44424</v>
      </c>
      <c r="C23" s="27"/>
      <c r="J23" s="40" t="s">
        <v>34</v>
      </c>
    </row>
    <row r="24" ht="15.75" customHeight="1">
      <c r="A24" s="61" t="s">
        <v>35</v>
      </c>
      <c r="B24" s="38">
        <v>4.0</v>
      </c>
      <c r="C24" s="39"/>
    </row>
    <row r="25" ht="15.75" customHeight="1">
      <c r="A25" s="73"/>
      <c r="B25" s="74"/>
      <c r="C25" s="39"/>
    </row>
    <row r="26" ht="15.75" customHeight="1"/>
    <row r="27" ht="15.75" customHeight="1"/>
    <row r="28" ht="15.75" customHeight="1"/>
    <row r="29" ht="15.75" customHeight="1"/>
    <row r="30" ht="15.75" customHeight="1">
      <c r="A30" s="42" t="s">
        <v>19</v>
      </c>
    </row>
    <row r="31" ht="15.75" customHeight="1">
      <c r="A31" s="43" t="s">
        <v>36</v>
      </c>
    </row>
    <row r="32" ht="15.75" customHeight="1"/>
    <row r="33" ht="15.75" customHeight="1">
      <c r="A33" s="44"/>
      <c r="B33" s="44"/>
      <c r="C33" s="44"/>
      <c r="D33" s="44"/>
      <c r="E33" s="44"/>
      <c r="F33" s="44"/>
    </row>
    <row r="34" ht="15.75" customHeight="1">
      <c r="A34" s="44"/>
      <c r="B34" s="44"/>
      <c r="C34" s="44"/>
      <c r="D34" s="44"/>
      <c r="E34" s="44"/>
      <c r="F34" s="44"/>
    </row>
    <row r="35" ht="15.75" customHeight="1">
      <c r="B35" s="62" t="s">
        <v>29</v>
      </c>
      <c r="C35" s="63"/>
      <c r="D35" s="42" t="s">
        <v>21</v>
      </c>
    </row>
    <row r="36" ht="15.75" customHeight="1">
      <c r="B36" s="67" t="str">
        <f>CONCATENATE(B20," ",B21)</f>
        <v>Radisson Standard</v>
      </c>
      <c r="C36" s="68"/>
    </row>
    <row r="37" ht="15.75" customHeight="1"/>
    <row r="38" ht="15.75" customHeight="1">
      <c r="A38" s="43" t="s">
        <v>37</v>
      </c>
    </row>
    <row r="39" ht="15.75" customHeight="1"/>
    <row r="40" ht="15.75" customHeight="1">
      <c r="A40" s="44"/>
      <c r="B40" s="44"/>
      <c r="C40" s="44"/>
      <c r="D40" s="44"/>
      <c r="E40" s="44"/>
      <c r="F40" s="44"/>
    </row>
    <row r="41" ht="15.75" customHeight="1">
      <c r="A41" s="44"/>
      <c r="B41" s="44"/>
      <c r="C41" s="44"/>
      <c r="D41" s="44"/>
      <c r="E41" s="44"/>
      <c r="F41" s="44"/>
    </row>
    <row r="42" ht="15.75" customHeight="1">
      <c r="B42" s="20" t="s">
        <v>30</v>
      </c>
      <c r="C42" s="21" t="s">
        <v>31</v>
      </c>
      <c r="D42" s="22" t="s">
        <v>32</v>
      </c>
      <c r="E42" s="23" t="s">
        <v>33</v>
      </c>
      <c r="F42" s="46"/>
      <c r="G42" s="47" t="s">
        <v>21</v>
      </c>
    </row>
    <row r="43" ht="15.75" customHeight="1">
      <c r="A43" s="28" t="s">
        <v>15</v>
      </c>
      <c r="B43" s="29">
        <f>Sheet1!B36</f>
        <v>39</v>
      </c>
      <c r="C43" s="75">
        <f t="array" ref="C43">XLOOKUP(1,((B22&gt;=C9:C16)*(B22&lt;=D9:D16)*(B20=A9:A16)*(B21=B9:B16)),E9:E16)</f>
        <v>4000</v>
      </c>
      <c r="D43" s="48">
        <f>B24*B43*C43</f>
        <v>624000</v>
      </c>
      <c r="E43" s="76">
        <f>D43+D44</f>
        <v>2550000</v>
      </c>
      <c r="F43" s="46"/>
      <c r="G43" s="46"/>
    </row>
    <row r="44" ht="15.75" customHeight="1">
      <c r="A44" s="28" t="s">
        <v>16</v>
      </c>
      <c r="B44" s="29">
        <f>Sheet1!B37</f>
        <v>107</v>
      </c>
      <c r="C44" s="30">
        <f t="array" ref="C44">XLOOKUP(1,((B23&gt;=C9:C16)*(B23&lt;=D9:D16)*(B20=A9:A16)*(B21=B9:B16)),E9:E16)</f>
        <v>4500</v>
      </c>
      <c r="D44" s="48">
        <f>B44*B24*C44</f>
        <v>1926000</v>
      </c>
      <c r="E44" s="35"/>
    </row>
    <row r="45" ht="15.75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>
    <dataValidation type="list" allowBlank="1" sqref="B21">
      <formula1>$B$9:$B$16</formula1>
    </dataValidation>
    <dataValidation type="list" allowBlank="1" sqref="B20">
      <formula1>$A$9:$A$16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4" width="12.5"/>
    <col customWidth="1" min="5" max="5" width="17.88"/>
    <col customWidth="1" min="6" max="6" width="11.0"/>
    <col customWidth="1" min="7" max="7" width="14.63"/>
    <col customWidth="1" min="8" max="26" width="12.5"/>
  </cols>
  <sheetData>
    <row r="1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L2" s="6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15.75" customHeight="1"/>
    <row r="5" ht="15.75" customHeight="1">
      <c r="A5" s="10" t="s">
        <v>1</v>
      </c>
      <c r="B5" s="4"/>
      <c r="F5" s="77" t="s">
        <v>22</v>
      </c>
      <c r="G5" s="51"/>
    </row>
    <row r="6" ht="15.75" customHeight="1">
      <c r="A6" s="7"/>
      <c r="B6" s="9"/>
      <c r="F6" s="52"/>
      <c r="G6" s="53"/>
    </row>
    <row r="7" ht="15.75" customHeight="1">
      <c r="A7" s="11" t="s">
        <v>2</v>
      </c>
      <c r="B7" s="12" t="s">
        <v>3</v>
      </c>
      <c r="C7" s="11" t="s">
        <v>4</v>
      </c>
      <c r="D7" s="11" t="s">
        <v>5</v>
      </c>
      <c r="F7" s="11" t="s">
        <v>23</v>
      </c>
      <c r="G7" s="11" t="s">
        <v>24</v>
      </c>
      <c r="H7" s="11" t="s">
        <v>3</v>
      </c>
      <c r="I7" s="11" t="s">
        <v>4</v>
      </c>
      <c r="J7" s="11" t="s">
        <v>5</v>
      </c>
    </row>
    <row r="8" ht="15.75" customHeight="1">
      <c r="A8" s="13" t="s">
        <v>6</v>
      </c>
      <c r="B8" s="14">
        <v>44197.0</v>
      </c>
      <c r="C8" s="14">
        <v>44316.0</v>
      </c>
      <c r="D8" s="15">
        <v>1200.0</v>
      </c>
      <c r="F8" s="13" t="s">
        <v>25</v>
      </c>
      <c r="G8" s="78" t="s">
        <v>26</v>
      </c>
      <c r="H8" s="14">
        <v>44197.0</v>
      </c>
      <c r="I8" s="14">
        <v>44377.0</v>
      </c>
      <c r="J8" s="15">
        <v>4000.0</v>
      </c>
    </row>
    <row r="9" ht="15.75" customHeight="1">
      <c r="A9" s="13" t="s">
        <v>6</v>
      </c>
      <c r="B9" s="14">
        <v>44317.0</v>
      </c>
      <c r="C9" s="14">
        <v>44561.0</v>
      </c>
      <c r="D9" s="15">
        <v>1300.0</v>
      </c>
      <c r="F9" s="13" t="s">
        <v>25</v>
      </c>
      <c r="G9" s="78" t="s">
        <v>27</v>
      </c>
      <c r="H9" s="14">
        <v>44197.0</v>
      </c>
      <c r="I9" s="14">
        <v>44377.0</v>
      </c>
      <c r="J9" s="15">
        <v>7000.0</v>
      </c>
    </row>
    <row r="10" ht="15.75" customHeight="1">
      <c r="A10" s="13" t="s">
        <v>7</v>
      </c>
      <c r="B10" s="14">
        <v>44197.0</v>
      </c>
      <c r="C10" s="14">
        <v>44316.0</v>
      </c>
      <c r="D10" s="15">
        <v>2100.0</v>
      </c>
      <c r="F10" s="13" t="s">
        <v>25</v>
      </c>
      <c r="G10" s="78" t="s">
        <v>26</v>
      </c>
      <c r="H10" s="14">
        <v>44378.0</v>
      </c>
      <c r="I10" s="14">
        <v>44561.0</v>
      </c>
      <c r="J10" s="15">
        <v>4500.0</v>
      </c>
    </row>
    <row r="11" ht="15.75" customHeight="1">
      <c r="A11" s="13" t="s">
        <v>7</v>
      </c>
      <c r="B11" s="14">
        <v>44317.0</v>
      </c>
      <c r="C11" s="14">
        <v>44561.0</v>
      </c>
      <c r="D11" s="15">
        <v>2200.0</v>
      </c>
      <c r="F11" s="13" t="s">
        <v>25</v>
      </c>
      <c r="G11" s="78" t="s">
        <v>27</v>
      </c>
      <c r="H11" s="14">
        <v>44378.0</v>
      </c>
      <c r="I11" s="14">
        <v>44561.0</v>
      </c>
      <c r="J11" s="15">
        <v>8000.0</v>
      </c>
    </row>
    <row r="12" ht="15.75" customHeight="1">
      <c r="A12" s="13" t="s">
        <v>8</v>
      </c>
      <c r="B12" s="14">
        <v>44197.0</v>
      </c>
      <c r="C12" s="14">
        <v>44316.0</v>
      </c>
      <c r="D12" s="15">
        <v>2800.0</v>
      </c>
      <c r="F12" s="13" t="s">
        <v>28</v>
      </c>
      <c r="G12" s="78" t="s">
        <v>26</v>
      </c>
      <c r="H12" s="14">
        <v>44197.0</v>
      </c>
      <c r="I12" s="14">
        <v>44377.0</v>
      </c>
      <c r="J12" s="15">
        <v>6000.0</v>
      </c>
    </row>
    <row r="13" ht="15.75" customHeight="1">
      <c r="A13" s="13" t="s">
        <v>8</v>
      </c>
      <c r="B13" s="14">
        <v>44317.0</v>
      </c>
      <c r="C13" s="14">
        <v>44561.0</v>
      </c>
      <c r="D13" s="15">
        <v>3000.0</v>
      </c>
      <c r="F13" s="13" t="s">
        <v>28</v>
      </c>
      <c r="G13" s="78" t="s">
        <v>27</v>
      </c>
      <c r="H13" s="14">
        <v>44197.0</v>
      </c>
      <c r="I13" s="14">
        <v>44377.0</v>
      </c>
      <c r="J13" s="15">
        <v>9000.0</v>
      </c>
    </row>
    <row r="14" ht="15.75" customHeight="1">
      <c r="F14" s="13" t="s">
        <v>28</v>
      </c>
      <c r="G14" s="78" t="s">
        <v>26</v>
      </c>
      <c r="H14" s="14">
        <v>44378.0</v>
      </c>
      <c r="I14" s="14">
        <v>44561.0</v>
      </c>
      <c r="J14" s="15">
        <v>6500.0</v>
      </c>
    </row>
    <row r="15" ht="15.75" customHeight="1">
      <c r="F15" s="13" t="s">
        <v>28</v>
      </c>
      <c r="G15" s="78" t="s">
        <v>27</v>
      </c>
      <c r="H15" s="14">
        <v>44378.0</v>
      </c>
      <c r="I15" s="14">
        <v>44561.0</v>
      </c>
      <c r="J15" s="15">
        <v>9500.0</v>
      </c>
    </row>
    <row r="16" ht="15.75" customHeight="1">
      <c r="A16" s="16" t="s">
        <v>9</v>
      </c>
      <c r="B16" s="4"/>
    </row>
    <row r="17" ht="15.75" customHeight="1">
      <c r="A17" s="7"/>
      <c r="B17" s="9"/>
    </row>
    <row r="18" ht="15.75" customHeight="1">
      <c r="A18" s="61" t="s">
        <v>10</v>
      </c>
      <c r="B18" s="13" t="str">
        <f>VLOOKUP(A18,Sheet1!A20:B20,2,0)</f>
        <v>Ertiga</v>
      </c>
      <c r="C18" s="19"/>
    </row>
    <row r="19" ht="15.75" customHeight="1">
      <c r="A19" s="61" t="s">
        <v>23</v>
      </c>
      <c r="B19" s="13" t="str">
        <f>VLOOKUP(A19,Sheet2!A20:B20,2,0)</f>
        <v>Radisson</v>
      </c>
      <c r="C19" s="19"/>
      <c r="E19" s="79" t="s">
        <v>38</v>
      </c>
    </row>
    <row r="20" ht="15.75" customHeight="1">
      <c r="A20" s="61" t="s">
        <v>24</v>
      </c>
      <c r="B20" s="80" t="str">
        <f>VLOOKUP(A20,Sheet2!A21:B21,2,0)</f>
        <v>Standard</v>
      </c>
      <c r="C20" s="66"/>
      <c r="H20" s="81"/>
      <c r="I20" s="24"/>
      <c r="J20" s="46"/>
      <c r="K20" s="46"/>
    </row>
    <row r="21" ht="15.75" customHeight="1">
      <c r="A21" s="71" t="s">
        <v>15</v>
      </c>
      <c r="B21" s="34">
        <f>VLOOKUP(A21,Sheet2!A22:B22,2,0)</f>
        <v>44277</v>
      </c>
      <c r="C21" s="27"/>
      <c r="H21" s="32"/>
      <c r="I21" s="32"/>
      <c r="J21" s="46"/>
      <c r="K21" s="46"/>
    </row>
    <row r="22" ht="15.75" customHeight="1">
      <c r="A22" s="61" t="s">
        <v>16</v>
      </c>
      <c r="B22" s="34">
        <f>VLOOKUP(A22,Sheet2!A23:B23,2,0)</f>
        <v>44424</v>
      </c>
      <c r="C22" s="27"/>
      <c r="G22" s="32"/>
      <c r="H22" s="32"/>
      <c r="I22" s="36"/>
    </row>
    <row r="23" ht="15.75" customHeight="1">
      <c r="A23" s="61" t="s">
        <v>35</v>
      </c>
      <c r="B23" s="38">
        <f>Sheet2!B24</f>
        <v>4</v>
      </c>
      <c r="C23" s="39"/>
      <c r="G23" s="82"/>
      <c r="H23" s="82"/>
      <c r="I23" s="82"/>
    </row>
    <row r="24" ht="15.75" customHeight="1">
      <c r="A24" s="83" t="s">
        <v>17</v>
      </c>
      <c r="B24" s="38">
        <f>Sheet1!B23</f>
        <v>5</v>
      </c>
      <c r="C24" s="39"/>
      <c r="E24" s="44"/>
      <c r="F24" s="44"/>
      <c r="G24" s="82"/>
      <c r="H24" s="82"/>
      <c r="I24" s="82"/>
    </row>
    <row r="25" ht="15.75" customHeight="1">
      <c r="F25" s="84"/>
      <c r="G25" s="85"/>
      <c r="H25" s="82"/>
      <c r="I25" s="82"/>
    </row>
    <row r="26" ht="15.75" customHeight="1">
      <c r="F26" s="63"/>
      <c r="G26" s="63"/>
      <c r="H26" s="82"/>
      <c r="I26" s="82"/>
    </row>
    <row r="27" ht="15.75" customHeight="1">
      <c r="A27" s="42" t="s">
        <v>39</v>
      </c>
      <c r="F27" s="63"/>
      <c r="G27" s="63"/>
      <c r="H27" s="82"/>
      <c r="I27" s="82"/>
    </row>
    <row r="28" ht="15.75" customHeight="1">
      <c r="A28" s="42"/>
      <c r="B28" s="42"/>
      <c r="C28" s="42"/>
      <c r="D28" s="42"/>
      <c r="E28" s="42"/>
      <c r="F28" s="63"/>
      <c r="G28" s="63"/>
      <c r="H28" s="82"/>
      <c r="I28" s="82"/>
    </row>
    <row r="29" ht="15.75" customHeight="1">
      <c r="A29" s="23" t="s">
        <v>33</v>
      </c>
      <c r="B29" s="86"/>
      <c r="C29" s="23" t="s">
        <v>14</v>
      </c>
      <c r="E29" s="40" t="s">
        <v>40</v>
      </c>
      <c r="G29" s="68"/>
      <c r="H29" s="82"/>
      <c r="I29" s="82"/>
    </row>
    <row r="30" ht="15.75" customHeight="1">
      <c r="A30" s="76">
        <f>Sheet2!E43</f>
        <v>2550000</v>
      </c>
      <c r="B30" s="32"/>
      <c r="C30" s="76">
        <f>Sheet1!E36</f>
        <v>2151000</v>
      </c>
      <c r="D30" s="44"/>
      <c r="H30" s="82"/>
      <c r="I30" s="82"/>
    </row>
    <row r="31" ht="15.75" customHeight="1">
      <c r="F31" s="63"/>
      <c r="G31" s="63"/>
      <c r="H31" s="82"/>
      <c r="I31" s="82"/>
    </row>
    <row r="32" ht="15.75" customHeight="1">
      <c r="F32" s="63"/>
      <c r="G32" s="63"/>
      <c r="H32" s="82"/>
      <c r="I32" s="82"/>
    </row>
    <row r="33" ht="15.75" customHeight="1">
      <c r="A33" s="42" t="s">
        <v>41</v>
      </c>
      <c r="F33" s="87"/>
      <c r="G33" s="85"/>
      <c r="H33" s="82"/>
      <c r="I33" s="82"/>
    </row>
    <row r="34" ht="15.75" customHeight="1">
      <c r="A34" s="42"/>
      <c r="B34" s="42"/>
      <c r="C34" s="42"/>
      <c r="F34" s="68"/>
      <c r="G34" s="68"/>
      <c r="H34" s="82"/>
      <c r="I34" s="82"/>
    </row>
    <row r="35" ht="15.75" customHeight="1">
      <c r="A35" s="88" t="s">
        <v>42</v>
      </c>
      <c r="B35" s="89">
        <f>A30+C30</f>
        <v>4701000</v>
      </c>
      <c r="C35" s="32"/>
      <c r="D35" s="40" t="s">
        <v>40</v>
      </c>
      <c r="F35" s="40"/>
      <c r="H35" s="82"/>
      <c r="I35" s="82"/>
    </row>
    <row r="36" ht="15.75" customHeight="1">
      <c r="F36" s="82"/>
      <c r="G36" s="82"/>
      <c r="H36" s="82"/>
      <c r="I36" s="82"/>
    </row>
    <row r="37" ht="15.75" customHeight="1">
      <c r="A37" s="42" t="s">
        <v>43</v>
      </c>
      <c r="F37" s="86"/>
      <c r="G37" s="86"/>
      <c r="H37" s="24"/>
      <c r="I37" s="24"/>
      <c r="J37" s="46"/>
      <c r="K37" s="46"/>
    </row>
    <row r="38" ht="15.75" customHeight="1">
      <c r="F38" s="32"/>
      <c r="G38" s="32"/>
      <c r="H38" s="32"/>
      <c r="I38" s="32"/>
      <c r="J38" s="46"/>
      <c r="K38" s="46"/>
    </row>
    <row r="39" ht="15.75" customHeight="1">
      <c r="A39" s="42" t="s">
        <v>44</v>
      </c>
      <c r="I39" s="42"/>
      <c r="J39" s="42"/>
      <c r="K39" s="42"/>
      <c r="L39" s="42"/>
    </row>
    <row r="40" ht="15.75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29:F29"/>
    <mergeCell ref="A33:C33"/>
    <mergeCell ref="F33:G33"/>
    <mergeCell ref="D35:E35"/>
    <mergeCell ref="A37:E37"/>
    <mergeCell ref="A39:H39"/>
    <mergeCell ref="A1:L3"/>
    <mergeCell ref="A5:B6"/>
    <mergeCell ref="F5:G6"/>
    <mergeCell ref="A16:B17"/>
    <mergeCell ref="E19:F23"/>
    <mergeCell ref="F25:G25"/>
    <mergeCell ref="A27:E27"/>
  </mergeCells>
  <dataValidations>
    <dataValidation type="list" allowBlank="1" sqref="B18">
      <formula1>$A$8:$A$13</formula1>
    </dataValidation>
  </dataValidations>
  <printOptions/>
  <pageMargins bottom="0.75" footer="0.0" header="0.0" left="0.7" right="0.7" top="0.75"/>
  <pageSetup orientation="landscape"/>
  <drawing r:id="rId1"/>
</worksheet>
</file>