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ed from 2022" sheetId="1" r:id="rId4"/>
  </sheets>
  <definedNames/>
  <calcPr/>
</workbook>
</file>

<file path=xl/sharedStrings.xml><?xml version="1.0" encoding="utf-8"?>
<sst xmlns="http://schemas.openxmlformats.org/spreadsheetml/2006/main" count="50" uniqueCount="39">
  <si>
    <t>ESTIMATED INCOME</t>
  </si>
  <si>
    <t>Rate</t>
  </si>
  <si>
    <t>Quantity</t>
  </si>
  <si>
    <t>Income</t>
  </si>
  <si>
    <t>Expenditure</t>
  </si>
  <si>
    <t>Remarks</t>
  </si>
  <si>
    <t>I. Ticketing</t>
  </si>
  <si>
    <t>Tickets</t>
  </si>
  <si>
    <t>SCRC</t>
  </si>
  <si>
    <t>TOTAL:</t>
  </si>
  <si>
    <t>ESTIMATED EXPENDITURE</t>
  </si>
  <si>
    <t>Cost</t>
  </si>
  <si>
    <t>I. Transport</t>
  </si>
  <si>
    <t>Petrol</t>
  </si>
  <si>
    <t>Public transport</t>
  </si>
  <si>
    <t>Taxi Fares</t>
  </si>
  <si>
    <t>Van rental</t>
  </si>
  <si>
    <t>Subtotal</t>
  </si>
  <si>
    <t>II. Venue, Equipment and Emcees</t>
  </si>
  <si>
    <t>Venue</t>
  </si>
  <si>
    <t>Misc Equipment (AVA, Stage)</t>
  </si>
  <si>
    <t>III. Publicity</t>
  </si>
  <si>
    <t>Materials for Publicity Events</t>
  </si>
  <si>
    <t>IV. Public Relations</t>
  </si>
  <si>
    <t>Tickets/Receipts Printing</t>
  </si>
  <si>
    <t>online ticket</t>
  </si>
  <si>
    <t>V. Food</t>
  </si>
  <si>
    <t>Catering</t>
  </si>
  <si>
    <t>VII. Programs</t>
  </si>
  <si>
    <t>Logistics for Games</t>
  </si>
  <si>
    <t>Door Gift</t>
  </si>
  <si>
    <t>Photobooth</t>
  </si>
  <si>
    <t>Decorations</t>
  </si>
  <si>
    <t>IX. Prizes</t>
  </si>
  <si>
    <t>Lucky Draw</t>
  </si>
  <si>
    <t>Prizes for winners</t>
  </si>
  <si>
    <t>SUMMARY</t>
  </si>
  <si>
    <t>Provided</t>
  </si>
  <si>
    <t>PROFIT/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</si>
</sst>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"/>
    <numFmt numFmtId="166" formatCode="&quot;$&quot;#,##0;[Red]\-&quot;$&quot;#,##0"/>
  </numFmts>
  <fonts count="14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0.0"/>
      <color theme="1"/>
      <name val="Arial"/>
    </font>
    <font/>
    <font>
      <sz val="10.0"/>
      <color rgb="FF000000"/>
      <name val="Arial"/>
    </font>
    <font>
      <sz val="11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sz val="11.0"/>
      <color rgb="FF3366FF"/>
      <name val="Arial"/>
    </font>
    <font>
      <sz val="11.0"/>
      <color theme="5"/>
      <name val="Arial"/>
    </font>
    <font>
      <sz val="10.0"/>
      <color theme="5"/>
      <name val="Arial"/>
    </font>
    <font>
      <sz val="10.0"/>
      <color rgb="FFFF0000"/>
      <name val="Arial"/>
    </font>
    <font>
      <sz val="11.0"/>
      <color rgb="FFFF0000"/>
      <name val="Arial"/>
    </font>
    <font>
      <b/>
      <sz val="11.0"/>
      <color theme="8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25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/>
    </border>
    <border>
      <left/>
      <right/>
      <bottom/>
    </border>
    <border>
      <left/>
      <right style="thin">
        <color rgb="FF000000"/>
      </right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Border="1" applyFont="1"/>
    <xf borderId="2" fillId="0" fontId="3" numFmtId="0" xfId="0" applyBorder="1" applyFont="1"/>
    <xf borderId="0" fillId="0" fontId="4" numFmtId="0" xfId="0" applyFont="1"/>
    <xf borderId="3" fillId="0" fontId="5" numFmtId="0" xfId="0" applyBorder="1" applyFont="1"/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3" fontId="1" numFmtId="0" xfId="0" applyFill="1" applyFont="1"/>
    <xf borderId="5" fillId="3" fontId="5" numFmtId="0" xfId="0" applyAlignment="1" applyBorder="1" applyFont="1">
      <alignment horizontal="left"/>
    </xf>
    <xf borderId="6" fillId="3" fontId="5" numFmtId="0" xfId="0" applyBorder="1" applyFont="1"/>
    <xf borderId="7" fillId="3" fontId="5" numFmtId="0" xfId="0" applyBorder="1" applyFont="1"/>
    <xf borderId="0" fillId="0" fontId="5" numFmtId="0" xfId="0" applyFont="1"/>
    <xf borderId="8" fillId="0" fontId="5" numFmtId="164" xfId="0" applyAlignment="1" applyBorder="1" applyFont="1" applyNumberFormat="1">
      <alignment horizontal="right"/>
    </xf>
    <xf borderId="0" fillId="0" fontId="5" numFmtId="0" xfId="0" applyAlignment="1" applyFont="1">
      <alignment horizontal="right" readingOrder="0"/>
    </xf>
    <xf borderId="9" fillId="0" fontId="5" numFmtId="165" xfId="0" applyAlignment="1" applyBorder="1" applyFont="1" applyNumberFormat="1">
      <alignment horizontal="right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horizontal="right"/>
    </xf>
    <xf borderId="8" fillId="0" fontId="5" numFmtId="0" xfId="0" applyAlignment="1" applyBorder="1" applyFont="1">
      <alignment horizontal="left"/>
    </xf>
    <xf borderId="9" fillId="0" fontId="5" numFmtId="0" xfId="0" applyBorder="1" applyFont="1"/>
    <xf borderId="10" fillId="4" fontId="1" numFmtId="0" xfId="0" applyBorder="1" applyFill="1" applyFont="1"/>
    <xf borderId="9" fillId="0" fontId="1" numFmtId="165" xfId="0" applyAlignment="1" applyBorder="1" applyFont="1" applyNumberFormat="1">
      <alignment horizontal="right"/>
    </xf>
    <xf borderId="0" fillId="0" fontId="6" numFmtId="164" xfId="0" applyAlignment="1" applyFont="1" applyNumberFormat="1">
      <alignment readingOrder="0"/>
    </xf>
    <xf borderId="1" fillId="2" fontId="1" numFmtId="0" xfId="0" applyBorder="1" applyFont="1"/>
    <xf borderId="1" fillId="2" fontId="5" numFmtId="0" xfId="0" applyAlignment="1" applyBorder="1" applyFont="1">
      <alignment horizontal="left"/>
    </xf>
    <xf borderId="11" fillId="2" fontId="1" numFmtId="0" xfId="0" applyBorder="1" applyFont="1"/>
    <xf borderId="12" fillId="2" fontId="1" numFmtId="0" xfId="0" applyBorder="1" applyFont="1"/>
    <xf borderId="3" fillId="0" fontId="1" numFmtId="0" xfId="0" applyBorder="1" applyFont="1"/>
    <xf borderId="13" fillId="0" fontId="1" numFmtId="0" xfId="0" applyAlignment="1" applyBorder="1" applyFont="1">
      <alignment horizontal="center"/>
    </xf>
    <xf borderId="14" fillId="5" fontId="1" numFmtId="0" xfId="0" applyBorder="1" applyFill="1" applyFont="1"/>
    <xf borderId="15" fillId="5" fontId="5" numFmtId="0" xfId="0" applyAlignment="1" applyBorder="1" applyFont="1">
      <alignment horizontal="left"/>
    </xf>
    <xf borderId="16" fillId="5" fontId="1" numFmtId="0" xfId="0" applyBorder="1" applyFont="1"/>
    <xf borderId="17" fillId="5" fontId="1" numFmtId="0" xfId="0" applyBorder="1" applyFont="1"/>
    <xf borderId="8" fillId="0" fontId="5" numFmtId="166" xfId="0" applyAlignment="1" applyBorder="1" applyFont="1" applyNumberFormat="1">
      <alignment horizontal="right"/>
    </xf>
    <xf borderId="8" fillId="0" fontId="5" numFmtId="0" xfId="0" applyAlignment="1" applyBorder="1" applyFont="1">
      <alignment horizontal="right"/>
    </xf>
    <xf borderId="0" fillId="0" fontId="7" numFmtId="0" xfId="0" applyFont="1"/>
    <xf borderId="8" fillId="0" fontId="7" numFmtId="0" xfId="0" applyBorder="1" applyFont="1"/>
    <xf borderId="0" fillId="0" fontId="1" numFmtId="0" xfId="0" applyFont="1"/>
    <xf borderId="18" fillId="5" fontId="5" numFmtId="0" xfId="0" applyAlignment="1" applyBorder="1" applyFont="1">
      <alignment horizontal="left"/>
    </xf>
    <xf borderId="19" fillId="5" fontId="5" numFmtId="0" xfId="0" applyBorder="1" applyFont="1"/>
    <xf borderId="20" fillId="5" fontId="8" numFmtId="0" xfId="0" applyBorder="1" applyFont="1"/>
    <xf borderId="8" fillId="0" fontId="9" numFmtId="164" xfId="0" applyAlignment="1" applyBorder="1" applyFont="1" applyNumberFormat="1">
      <alignment horizontal="right"/>
    </xf>
    <xf borderId="0" fillId="0" fontId="10" numFmtId="0" xfId="0" applyAlignment="1" applyFont="1">
      <alignment horizontal="right"/>
    </xf>
    <xf borderId="9" fillId="0" fontId="9" numFmtId="165" xfId="0" applyAlignment="1" applyBorder="1" applyFont="1" applyNumberFormat="1">
      <alignment horizontal="right"/>
    </xf>
    <xf borderId="0" fillId="0" fontId="5" numFmtId="165" xfId="0" applyAlignment="1" applyFont="1" applyNumberFormat="1">
      <alignment horizontal="left"/>
    </xf>
    <xf borderId="8" fillId="0" fontId="9" numFmtId="0" xfId="0" applyAlignment="1" applyBorder="1" applyFont="1">
      <alignment horizontal="right"/>
    </xf>
    <xf borderId="0" fillId="0" fontId="10" numFmtId="0" xfId="0" applyFont="1"/>
    <xf borderId="0" fillId="0" fontId="5" numFmtId="165" xfId="0" applyAlignment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7" numFmtId="0" xfId="0" applyAlignment="1" applyFont="1">
      <alignment horizontal="right"/>
    </xf>
    <xf borderId="20" fillId="5" fontId="5" numFmtId="0" xfId="0" applyBorder="1" applyFont="1"/>
    <xf borderId="0" fillId="0" fontId="4" numFmtId="165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8" fillId="0" fontId="11" numFmtId="164" xfId="0" applyBorder="1" applyFont="1" applyNumberFormat="1"/>
    <xf borderId="0" fillId="0" fontId="11" numFmtId="0" xfId="0" applyFont="1"/>
    <xf borderId="9" fillId="0" fontId="12" numFmtId="165" xfId="0" applyAlignment="1" applyBorder="1" applyFont="1" applyNumberFormat="1">
      <alignment horizontal="right"/>
    </xf>
    <xf borderId="8" fillId="0" fontId="11" numFmtId="165" xfId="0" applyAlignment="1" applyBorder="1" applyFont="1" applyNumberFormat="1">
      <alignment horizontal="right"/>
    </xf>
    <xf borderId="0" fillId="0" fontId="11" numFmtId="0" xfId="0" applyAlignment="1" applyFont="1">
      <alignment horizontal="right"/>
    </xf>
    <xf borderId="8" fillId="0" fontId="12" numFmtId="164" xfId="0" applyAlignment="1" applyBorder="1" applyFont="1" applyNumberFormat="1">
      <alignment horizontal="right"/>
    </xf>
    <xf borderId="3" fillId="0" fontId="5" numFmtId="0" xfId="0" applyAlignment="1" applyBorder="1" applyFont="1">
      <alignment readingOrder="0"/>
    </xf>
    <xf borderId="8" fillId="0" fontId="11" numFmtId="164" xfId="0" applyAlignment="1" applyBorder="1" applyFont="1" applyNumberFormat="1">
      <alignment readingOrder="0"/>
    </xf>
    <xf borderId="0" fillId="0" fontId="12" numFmtId="0" xfId="0" applyAlignment="1" applyFont="1">
      <alignment readingOrder="0"/>
    </xf>
    <xf borderId="9" fillId="0" fontId="12" numFmtId="165" xfId="0" applyAlignment="1" applyBorder="1" applyFont="1" applyNumberFormat="1">
      <alignment horizontal="right" readingOrder="0"/>
    </xf>
    <xf borderId="0" fillId="0" fontId="6" numFmtId="164" xfId="0" applyFont="1" applyNumberFormat="1"/>
    <xf borderId="19" fillId="5" fontId="1" numFmtId="0" xfId="0" applyBorder="1" applyFont="1"/>
    <xf borderId="8" fillId="0" fontId="11" numFmtId="164" xfId="0" applyAlignment="1" applyBorder="1" applyFont="1" applyNumberFormat="1">
      <alignment horizontal="right"/>
    </xf>
    <xf borderId="0" fillId="0" fontId="12" numFmtId="0" xfId="0" applyAlignment="1" applyFont="1">
      <alignment horizontal="right"/>
    </xf>
    <xf borderId="0" fillId="0" fontId="6" numFmtId="165" xfId="0" applyFont="1" applyNumberFormat="1"/>
    <xf borderId="21" fillId="0" fontId="5" numFmtId="0" xfId="0" applyBorder="1" applyFont="1"/>
    <xf borderId="22" fillId="0" fontId="5" numFmtId="0" xfId="0" applyAlignment="1" applyBorder="1" applyFont="1">
      <alignment horizontal="left"/>
    </xf>
    <xf borderId="23" fillId="0" fontId="1" numFmtId="165" xfId="0" applyAlignment="1" applyBorder="1" applyFont="1" applyNumberFormat="1">
      <alignment horizontal="right"/>
    </xf>
    <xf borderId="0" fillId="0" fontId="4" numFmtId="165" xfId="0" applyFont="1" applyNumberFormat="1"/>
    <xf borderId="21" fillId="0" fontId="7" numFmtId="0" xfId="0" applyBorder="1" applyFont="1"/>
    <xf borderId="8" fillId="0" fontId="4" numFmtId="0" xfId="0" applyBorder="1" applyFont="1"/>
    <xf borderId="9" fillId="0" fontId="4" numFmtId="0" xfId="0" applyBorder="1" applyFont="1"/>
    <xf borderId="14" fillId="2" fontId="1" numFmtId="0" xfId="0" applyBorder="1" applyFont="1"/>
    <xf borderId="3" fillId="0" fontId="5" numFmtId="0" xfId="0" applyAlignment="1" applyBorder="1" applyFont="1">
      <alignment readingOrder="0"/>
    </xf>
    <xf borderId="24" fillId="6" fontId="13" numFmtId="165" xfId="0" applyAlignment="1" applyBorder="1" applyFill="1" applyFont="1" applyNumberFormat="1">
      <alignment horizontal="right" readingOrder="0"/>
    </xf>
    <xf borderId="8" fillId="6" fontId="1" numFmtId="165" xfId="0" applyAlignment="1" applyBorder="1" applyFont="1" applyNumberFormat="1">
      <alignment horizontal="right"/>
    </xf>
    <xf borderId="13" fillId="4" fontId="1" numFmtId="0" xfId="0" applyBorder="1" applyFont="1"/>
    <xf borderId="1" fillId="0" fontId="4" numFmtId="0" xfId="0" applyBorder="1" applyFont="1"/>
    <xf borderId="24" fillId="6" fontId="1" numFmtId="165" xfId="0" applyAlignment="1" applyBorder="1" applyFont="1" applyNumberFormat="1">
      <alignment horizontal="right"/>
    </xf>
    <xf borderId="0" fillId="0" fontId="6" numFmtId="165" xfId="0" applyAlignment="1" applyFont="1" applyNumberFormat="1">
      <alignment horizontal="right"/>
    </xf>
    <xf borderId="0" fillId="0" fontId="4" numFmtId="16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21.38"/>
    <col customWidth="1" min="3" max="3" width="20.63"/>
    <col customWidth="1" min="4" max="4" width="23.88"/>
    <col customWidth="1" min="5" max="6" width="12.63"/>
  </cols>
  <sheetData>
    <row r="1" ht="15.75" customHeight="1">
      <c r="A1" s="1" t="s">
        <v>0</v>
      </c>
      <c r="B1" s="2"/>
      <c r="C1" s="3"/>
      <c r="D1" s="4"/>
      <c r="E1" s="5"/>
      <c r="F1" s="5"/>
    </row>
    <row r="2" ht="15.75" customHeight="1">
      <c r="A2" s="6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</row>
    <row r="3" ht="15.75" customHeight="1">
      <c r="A3" s="10" t="s">
        <v>6</v>
      </c>
      <c r="B3" s="11"/>
      <c r="C3" s="12"/>
      <c r="D3" s="13"/>
      <c r="E3" s="5"/>
      <c r="F3" s="14"/>
    </row>
    <row r="4">
      <c r="A4" s="6" t="s">
        <v>7</v>
      </c>
      <c r="B4" s="15">
        <v>30.0</v>
      </c>
      <c r="C4" s="16">
        <v>160.0</v>
      </c>
      <c r="D4" s="17">
        <f t="shared" ref="D4:D5" si="1">B4*C4</f>
        <v>4800</v>
      </c>
      <c r="E4" s="18">
        <v>0.0</v>
      </c>
      <c r="F4" s="14"/>
    </row>
    <row r="5">
      <c r="A5" s="6" t="s">
        <v>8</v>
      </c>
      <c r="B5" s="15">
        <v>80.0</v>
      </c>
      <c r="C5" s="19">
        <v>16.0</v>
      </c>
      <c r="D5" s="17">
        <f t="shared" si="1"/>
        <v>1280</v>
      </c>
      <c r="E5" s="18">
        <v>0.0</v>
      </c>
      <c r="F5" s="14"/>
    </row>
    <row r="6">
      <c r="A6" s="6"/>
      <c r="B6" s="20"/>
      <c r="C6" s="14"/>
      <c r="D6" s="21"/>
      <c r="E6" s="5"/>
      <c r="F6" s="14"/>
    </row>
    <row r="7" ht="15.75" customHeight="1">
      <c r="A7" s="6"/>
      <c r="B7" s="20"/>
      <c r="C7" s="22" t="s">
        <v>9</v>
      </c>
      <c r="D7" s="23">
        <f>SUM(D4:D6)</f>
        <v>6080</v>
      </c>
      <c r="E7" s="24">
        <v>0.0</v>
      </c>
      <c r="F7" s="14"/>
    </row>
    <row r="8" ht="15.75" customHeight="1">
      <c r="A8" s="25" t="s">
        <v>10</v>
      </c>
      <c r="B8" s="26"/>
      <c r="C8" s="27"/>
      <c r="D8" s="28"/>
      <c r="E8" s="5"/>
      <c r="F8" s="14"/>
    </row>
    <row r="9" ht="15.75" customHeight="1">
      <c r="A9" s="29"/>
      <c r="B9" s="30" t="s">
        <v>1</v>
      </c>
      <c r="C9" s="30" t="s">
        <v>2</v>
      </c>
      <c r="D9" s="30" t="s">
        <v>11</v>
      </c>
      <c r="E9" s="5"/>
      <c r="F9" s="14"/>
    </row>
    <row r="10" ht="15.75" customHeight="1">
      <c r="A10" s="31" t="s">
        <v>12</v>
      </c>
      <c r="B10" s="32"/>
      <c r="C10" s="33"/>
      <c r="D10" s="34"/>
      <c r="E10" s="5"/>
      <c r="F10" s="14"/>
    </row>
    <row r="11">
      <c r="A11" s="6" t="s">
        <v>13</v>
      </c>
      <c r="B11" s="35">
        <v>50.0</v>
      </c>
      <c r="C11" s="14">
        <v>1.0</v>
      </c>
      <c r="D11" s="17">
        <f t="shared" ref="D11:D14" si="2">B11*C11</f>
        <v>50</v>
      </c>
      <c r="E11" s="18">
        <v>0.0</v>
      </c>
      <c r="F11" s="14"/>
    </row>
    <row r="12">
      <c r="A12" s="6" t="s">
        <v>14</v>
      </c>
      <c r="B12" s="15">
        <v>50.0</v>
      </c>
      <c r="C12" s="19">
        <v>1.0</v>
      </c>
      <c r="D12" s="17">
        <f t="shared" si="2"/>
        <v>50</v>
      </c>
      <c r="E12" s="18">
        <v>0.0</v>
      </c>
      <c r="F12" s="14"/>
    </row>
    <row r="13">
      <c r="A13" s="6" t="s">
        <v>15</v>
      </c>
      <c r="B13" s="35">
        <v>100.0</v>
      </c>
      <c r="C13" s="14">
        <v>1.0</v>
      </c>
      <c r="D13" s="17">
        <f t="shared" si="2"/>
        <v>100</v>
      </c>
      <c r="E13" s="18">
        <v>0.0</v>
      </c>
      <c r="F13" s="14"/>
    </row>
    <row r="14">
      <c r="A14" s="6" t="s">
        <v>16</v>
      </c>
      <c r="B14" s="36">
        <v>0.0</v>
      </c>
      <c r="C14" s="37">
        <v>0.0</v>
      </c>
      <c r="D14" s="17">
        <f t="shared" si="2"/>
        <v>0</v>
      </c>
      <c r="E14" s="18">
        <v>0.0</v>
      </c>
      <c r="F14" s="14"/>
    </row>
    <row r="15" ht="15.75" customHeight="1">
      <c r="A15" s="6"/>
      <c r="B15" s="38"/>
      <c r="C15" s="39" t="s">
        <v>17</v>
      </c>
      <c r="D15" s="23">
        <f>SUM(D11:D14)</f>
        <v>200</v>
      </c>
      <c r="E15" s="24">
        <v>0.0</v>
      </c>
      <c r="F15" s="14"/>
    </row>
    <row r="16" ht="15.75" customHeight="1">
      <c r="A16" s="31" t="s">
        <v>18</v>
      </c>
      <c r="B16" s="40"/>
      <c r="C16" s="41"/>
      <c r="D16" s="42"/>
      <c r="E16" s="5"/>
      <c r="F16" s="14"/>
    </row>
    <row r="17">
      <c r="A17" s="6" t="s">
        <v>19</v>
      </c>
      <c r="B17" s="43">
        <v>800.0</v>
      </c>
      <c r="C17" s="44">
        <v>12.0</v>
      </c>
      <c r="D17" s="45">
        <f>B17*C17</f>
        <v>9600</v>
      </c>
      <c r="E17" s="18">
        <v>0.0</v>
      </c>
      <c r="F17" s="46"/>
    </row>
    <row r="18">
      <c r="A18" s="6" t="s">
        <v>20</v>
      </c>
      <c r="B18" s="47">
        <v>0.0</v>
      </c>
      <c r="C18" s="48">
        <v>0.0</v>
      </c>
      <c r="D18" s="45">
        <v>0.0</v>
      </c>
      <c r="E18" s="18">
        <v>0.0</v>
      </c>
      <c r="F18" s="49"/>
    </row>
    <row r="19" ht="15.75" customHeight="1">
      <c r="A19" s="6"/>
      <c r="B19" s="38"/>
      <c r="C19" s="39" t="s">
        <v>17</v>
      </c>
      <c r="D19" s="23">
        <f>SUM(D17:D18)</f>
        <v>9600</v>
      </c>
      <c r="E19" s="24">
        <v>0.0</v>
      </c>
      <c r="F19" s="50"/>
    </row>
    <row r="20" ht="15.75" customHeight="1">
      <c r="A20" s="31" t="s">
        <v>21</v>
      </c>
      <c r="B20" s="40"/>
      <c r="C20" s="41"/>
      <c r="D20" s="42"/>
      <c r="E20" s="5"/>
      <c r="F20" s="14"/>
    </row>
    <row r="21">
      <c r="A21" s="6" t="s">
        <v>22</v>
      </c>
      <c r="B21" s="15">
        <v>50.0</v>
      </c>
      <c r="C21" s="51">
        <v>1.0</v>
      </c>
      <c r="D21" s="17">
        <v>50.0</v>
      </c>
      <c r="E21" s="18">
        <v>0.0</v>
      </c>
      <c r="F21" s="14"/>
    </row>
    <row r="22" ht="15.75" customHeight="1">
      <c r="A22" s="6"/>
      <c r="B22" s="38"/>
      <c r="C22" s="39" t="s">
        <v>17</v>
      </c>
      <c r="D22" s="23">
        <f>SUM(D21)</f>
        <v>50</v>
      </c>
      <c r="E22" s="24">
        <v>0.0</v>
      </c>
      <c r="F22" s="14"/>
    </row>
    <row r="23" ht="15.75" customHeight="1">
      <c r="A23" s="31" t="s">
        <v>23</v>
      </c>
      <c r="B23" s="40"/>
      <c r="C23" s="41"/>
      <c r="D23" s="52"/>
      <c r="E23" s="5"/>
      <c r="F23" s="14"/>
    </row>
    <row r="24">
      <c r="A24" s="6" t="s">
        <v>24</v>
      </c>
      <c r="B24" s="15">
        <v>0.0</v>
      </c>
      <c r="C24" s="51">
        <v>0.0</v>
      </c>
      <c r="D24" s="17">
        <f>B24*C24</f>
        <v>0</v>
      </c>
      <c r="E24" s="18">
        <v>0.0</v>
      </c>
      <c r="F24" s="14" t="s">
        <v>25</v>
      </c>
    </row>
    <row r="25" ht="15.75" customHeight="1">
      <c r="A25" s="6"/>
      <c r="B25" s="38"/>
      <c r="C25" s="39" t="s">
        <v>17</v>
      </c>
      <c r="D25" s="23">
        <f>D24</f>
        <v>0</v>
      </c>
      <c r="E25" s="24">
        <v>0.0</v>
      </c>
      <c r="F25" s="14"/>
    </row>
    <row r="26" ht="15.75" customHeight="1">
      <c r="A26" s="31" t="s">
        <v>26</v>
      </c>
      <c r="B26" s="40"/>
      <c r="C26" s="41"/>
      <c r="D26" s="52"/>
      <c r="E26" s="5"/>
      <c r="F26" s="14"/>
    </row>
    <row r="27">
      <c r="A27" s="6" t="s">
        <v>27</v>
      </c>
      <c r="B27" s="15">
        <v>0.0</v>
      </c>
      <c r="C27" s="51">
        <v>0.0</v>
      </c>
      <c r="D27" s="17">
        <f>(B27*C27)</f>
        <v>0</v>
      </c>
      <c r="E27" s="53">
        <v>4119.5</v>
      </c>
      <c r="F27" s="46"/>
    </row>
    <row r="28" ht="15.75" customHeight="1">
      <c r="A28" s="6"/>
      <c r="B28" s="38"/>
      <c r="C28" s="39" t="s">
        <v>17</v>
      </c>
      <c r="D28" s="23">
        <f>D27</f>
        <v>0</v>
      </c>
      <c r="E28" s="54">
        <v>4119.5</v>
      </c>
      <c r="F28" s="55"/>
    </row>
    <row r="29" ht="15.75" customHeight="1">
      <c r="A29" s="31" t="s">
        <v>28</v>
      </c>
      <c r="B29" s="40"/>
      <c r="C29" s="41"/>
      <c r="D29" s="52"/>
      <c r="E29" s="5"/>
      <c r="F29" s="14"/>
    </row>
    <row r="30">
      <c r="A30" s="6" t="s">
        <v>29</v>
      </c>
      <c r="B30" s="56">
        <v>50.0</v>
      </c>
      <c r="C30" s="57">
        <v>1.0</v>
      </c>
      <c r="D30" s="58">
        <v>50.0</v>
      </c>
      <c r="E30" s="18">
        <v>0.0</v>
      </c>
      <c r="F30" s="14"/>
    </row>
    <row r="31">
      <c r="A31" s="6" t="s">
        <v>30</v>
      </c>
      <c r="B31" s="59">
        <v>10.0</v>
      </c>
      <c r="C31" s="60">
        <v>100.0</v>
      </c>
      <c r="D31" s="58">
        <f t="shared" ref="D31:D32" si="3">B31*C31</f>
        <v>1000</v>
      </c>
      <c r="E31" s="18">
        <v>140.0</v>
      </c>
      <c r="F31" s="49"/>
    </row>
    <row r="32">
      <c r="A32" s="6" t="s">
        <v>31</v>
      </c>
      <c r="B32" s="61">
        <v>500.0</v>
      </c>
      <c r="C32" s="60">
        <v>1.0</v>
      </c>
      <c r="D32" s="58">
        <f t="shared" si="3"/>
        <v>500</v>
      </c>
      <c r="E32" s="18">
        <v>0.0</v>
      </c>
      <c r="F32" s="14"/>
    </row>
    <row r="33">
      <c r="A33" s="62" t="s">
        <v>32</v>
      </c>
      <c r="B33" s="63">
        <v>300.0</v>
      </c>
      <c r="C33" s="64">
        <v>1.0</v>
      </c>
      <c r="D33" s="65">
        <v>300.0</v>
      </c>
      <c r="E33" s="53">
        <v>283.87</v>
      </c>
      <c r="F33" s="49"/>
    </row>
    <row r="34">
      <c r="A34" s="6"/>
      <c r="B34" s="38"/>
      <c r="C34" s="39" t="s">
        <v>17</v>
      </c>
      <c r="D34" s="23">
        <f t="shared" ref="D34:E34" si="4">SUM(D30:D33)</f>
        <v>1850</v>
      </c>
      <c r="E34" s="66">
        <f t="shared" si="4"/>
        <v>423.87</v>
      </c>
      <c r="F34" s="49"/>
    </row>
    <row r="35" ht="15.75" customHeight="1">
      <c r="A35" s="31" t="s">
        <v>33</v>
      </c>
      <c r="B35" s="40"/>
      <c r="C35" s="67"/>
      <c r="D35" s="52"/>
      <c r="E35" s="5"/>
      <c r="F35" s="50"/>
    </row>
    <row r="36" ht="15.75" customHeight="1">
      <c r="A36" s="6" t="s">
        <v>34</v>
      </c>
      <c r="B36" s="68">
        <v>1000.0</v>
      </c>
      <c r="C36" s="69">
        <v>1.0</v>
      </c>
      <c r="D36" s="58">
        <f t="shared" ref="D36:D37" si="5">B36*C36</f>
        <v>1000</v>
      </c>
      <c r="E36" s="53">
        <v>1885.77</v>
      </c>
      <c r="F36" s="14"/>
    </row>
    <row r="37">
      <c r="A37" s="6" t="s">
        <v>35</v>
      </c>
      <c r="B37" s="68">
        <v>20.0</v>
      </c>
      <c r="C37" s="69">
        <v>5.0</v>
      </c>
      <c r="D37" s="58">
        <f t="shared" si="5"/>
        <v>100</v>
      </c>
      <c r="E37" s="18">
        <v>0.0</v>
      </c>
      <c r="F37" s="49"/>
    </row>
    <row r="38">
      <c r="A38" s="6"/>
      <c r="B38" s="38"/>
      <c r="C38" s="39" t="s">
        <v>17</v>
      </c>
      <c r="D38" s="23">
        <f t="shared" ref="D38:E38" si="6">SUM(D36:D37)</f>
        <v>1100</v>
      </c>
      <c r="E38" s="70">
        <f t="shared" si="6"/>
        <v>1885.77</v>
      </c>
      <c r="F38" s="14"/>
    </row>
    <row r="39" ht="15.75" customHeight="1">
      <c r="A39" s="71"/>
      <c r="B39" s="72"/>
      <c r="C39" s="22" t="s">
        <v>9</v>
      </c>
      <c r="D39" s="73">
        <f>SUM(D15+D19+D22+D25+D28+D34+D38)</f>
        <v>12800</v>
      </c>
      <c r="E39" s="74">
        <f>sum(E28+E34+E38)</f>
        <v>6429.14</v>
      </c>
      <c r="F39" s="50"/>
    </row>
    <row r="40" ht="15.75" customHeight="1">
      <c r="A40" s="75"/>
      <c r="B40" s="76"/>
      <c r="C40" s="5"/>
      <c r="D40" s="77"/>
      <c r="E40" s="5"/>
      <c r="F40" s="14"/>
    </row>
    <row r="41">
      <c r="A41" s="78" t="s">
        <v>36</v>
      </c>
      <c r="B41" s="76"/>
      <c r="C41" s="5"/>
      <c r="D41" s="77"/>
      <c r="E41" s="5"/>
      <c r="F41" s="14"/>
    </row>
    <row r="42" ht="15.75" customHeight="1">
      <c r="A42" s="6" t="s">
        <v>3</v>
      </c>
      <c r="B42" s="76"/>
      <c r="C42" s="5"/>
      <c r="D42" s="17">
        <f>D7</f>
        <v>6080</v>
      </c>
      <c r="E42" s="5"/>
      <c r="F42" s="14"/>
    </row>
    <row r="43">
      <c r="A43" s="6" t="s">
        <v>4</v>
      </c>
      <c r="B43" s="76"/>
      <c r="C43" s="5"/>
      <c r="D43" s="17">
        <f t="shared" ref="D43:E43" si="7">D39</f>
        <v>12800</v>
      </c>
      <c r="E43" s="74">
        <f t="shared" si="7"/>
        <v>6429.14</v>
      </c>
      <c r="F43" s="14"/>
    </row>
    <row r="44">
      <c r="A44" s="79" t="s">
        <v>37</v>
      </c>
      <c r="B44" s="76"/>
      <c r="C44" s="5"/>
      <c r="D44" s="80">
        <v>6720.0</v>
      </c>
      <c r="E44" s="81"/>
      <c r="F44" s="14"/>
    </row>
    <row r="45">
      <c r="A45" s="82" t="s">
        <v>38</v>
      </c>
      <c r="B45" s="83"/>
      <c r="C45" s="83"/>
      <c r="D45" s="84">
        <f>D42-D43+D44</f>
        <v>0</v>
      </c>
      <c r="E45" s="81">
        <f>E42-E43</f>
        <v>-6429.14</v>
      </c>
      <c r="F45" s="14"/>
    </row>
    <row r="46" ht="15.75" customHeight="1">
      <c r="B46" s="5"/>
      <c r="C46" s="5"/>
      <c r="D46" s="85"/>
      <c r="E46" s="5"/>
      <c r="F46" s="85"/>
    </row>
    <row r="47">
      <c r="E47" s="86"/>
      <c r="F47" s="5"/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</sheetData>
  <mergeCells count="1">
    <mergeCell ref="B1:D1"/>
  </mergeCells>
  <printOptions/>
  <pageMargins bottom="0.75" footer="0.0" header="0.0" left="0.7" right="0.7" top="0.75"/>
  <pageSetup orientation="portrait"/>
  <drawing r:id="rId1"/>
</worksheet>
</file>