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USF fall 2018\Managerial analytics\exam files\"/>
    </mc:Choice>
  </mc:AlternateContent>
  <xr:revisionPtr revIDLastSave="0" documentId="13_ncr:1_{FEA64754-8C1C-44A0-B105-8463EE94BF97}" xr6:coauthVersionLast="36" xr6:coauthVersionMax="36" xr10:uidLastSave="{00000000-0000-0000-0000-000000000000}"/>
  <bookViews>
    <workbookView xWindow="0" yWindow="0" windowWidth="20490" windowHeight="7545" tabRatio="682" firstSheet="2" activeTab="8" xr2:uid="{C13E0ACF-DD89-4BD6-A14B-FFFB93F23EA3}"/>
  </bookViews>
  <sheets>
    <sheet name="Coverpage" sheetId="1" r:id="rId1"/>
    <sheet name="Question 1" sheetId="2" r:id="rId2"/>
    <sheet name="Question 2" sheetId="3" r:id="rId3"/>
    <sheet name="Question 3" sheetId="4" r:id="rId4"/>
    <sheet name="Question 4" sheetId="5" r:id="rId5"/>
    <sheet name="Question 5" sheetId="6" r:id="rId6"/>
    <sheet name="Question 6" sheetId="7" r:id="rId7"/>
    <sheet name="Question 7" sheetId="8" r:id="rId8"/>
    <sheet name="Question 8" sheetId="9" r:id="rId9"/>
    <sheet name="Question 9" sheetId="10" r:id="rId10"/>
  </sheets>
  <definedNames>
    <definedName name="french">'Question 1'!$A$1:$A$396</definedName>
    <definedName name="garden">'Question 1'!$B$1:$B$206</definedName>
    <definedName name="rick">'Question 5'!$B$1:$B$108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1" i="10" l="1"/>
  <c r="G20" i="10"/>
  <c r="B21" i="10"/>
  <c r="B20" i="10"/>
  <c r="B10" i="10"/>
  <c r="B9" i="10"/>
  <c r="A72" i="6"/>
  <c r="B70" i="6"/>
  <c r="C62" i="6" l="1"/>
  <c r="B79" i="3"/>
  <c r="B70" i="3"/>
  <c r="B54" i="3"/>
  <c r="B53" i="3"/>
  <c r="C51" i="3"/>
  <c r="B33" i="3"/>
  <c r="B36" i="3" s="1"/>
  <c r="B23" i="3"/>
  <c r="B30" i="3" s="1"/>
  <c r="B37" i="3" s="1"/>
  <c r="C32" i="3"/>
  <c r="C22" i="3"/>
  <c r="B14" i="3"/>
  <c r="B16" i="3" s="1"/>
  <c r="B13" i="3"/>
  <c r="C11" i="3"/>
  <c r="C10" i="3"/>
  <c r="B39" i="3" l="1"/>
  <c r="B45" i="3"/>
  <c r="B56" i="3" s="1"/>
  <c r="B58" i="3" s="1"/>
</calcChain>
</file>

<file path=xl/sharedStrings.xml><?xml version="1.0" encoding="utf-8"?>
<sst xmlns="http://schemas.openxmlformats.org/spreadsheetml/2006/main" count="189" uniqueCount="135">
  <si>
    <t>1A</t>
  </si>
  <si>
    <t>Garden</t>
  </si>
  <si>
    <t>Left Skewed</t>
  </si>
  <si>
    <t>Right Skewed</t>
  </si>
  <si>
    <t>Excluding that oulier, its not skewed</t>
  </si>
  <si>
    <t>Row - 37,44,69 - Data - 11,26,26 respectively are outliers</t>
  </si>
  <si>
    <t>Row - 61,79,83,84,95 - Data - 72,72,71,72,71 respectively are outliers</t>
  </si>
  <si>
    <t>Row - 81,83 - Data - 22,46 respectively are outliers</t>
  </si>
  <si>
    <t>1B</t>
  </si>
  <si>
    <t>French - 2/13 - Left Skewed , French 2/14 Right Skewed, Garden 2/12 - Excluding outlier, no skewness, Garden 2/14 Right skewed</t>
  </si>
  <si>
    <t>Assumption - Number of records indicates the number of vehicles; when the number of vehicles towed is more, the time taken is also more, and the vice versa. For both the districts, the third day has seen lesser time. And Mardi gras fell on Feb 13 and that day has seen the maximum records and the time taken is also high</t>
  </si>
  <si>
    <t>French - 2/12</t>
  </si>
  <si>
    <t>French - 2/13</t>
  </si>
  <si>
    <t>Garden - 2/12</t>
  </si>
  <si>
    <t>French 2/12, French 2/13 and Garden 2/12 have outliers</t>
  </si>
  <si>
    <t>1C</t>
  </si>
  <si>
    <t>1D</t>
  </si>
  <si>
    <t>Normal distribution</t>
  </si>
  <si>
    <t>Mean</t>
  </si>
  <si>
    <t>Std</t>
  </si>
  <si>
    <t>Sales</t>
  </si>
  <si>
    <t>Warranty</t>
  </si>
  <si>
    <t>months</t>
  </si>
  <si>
    <t>units</t>
  </si>
  <si>
    <t>2A</t>
  </si>
  <si>
    <t>How many batteries would be in the area of the distribution to the left of 36</t>
  </si>
  <si>
    <t>Z score for 5 years</t>
  </si>
  <si>
    <t>Z score for 8 years</t>
  </si>
  <si>
    <t>Batteries fail in 5 years</t>
  </si>
  <si>
    <t>Batteries that  fail in 8 years</t>
  </si>
  <si>
    <t>Batteries that will fail between 5 and 8 years</t>
  </si>
  <si>
    <t>2B</t>
  </si>
  <si>
    <t>Z score for 3 years</t>
  </si>
  <si>
    <t>Area</t>
  </si>
  <si>
    <t>Batteries that fail in 3 years and a replacement is expected</t>
  </si>
  <si>
    <t>2C</t>
  </si>
  <si>
    <t>Batteries that fail in 3 years</t>
  </si>
  <si>
    <t>z score for 4 years</t>
  </si>
  <si>
    <t>Batteries that fail in 4 years</t>
  </si>
  <si>
    <t>$</t>
  </si>
  <si>
    <t>Replacement cost for 3 year warranty</t>
  </si>
  <si>
    <t>Replacement cost for 4 year warranty</t>
  </si>
  <si>
    <t>Cost increase for the company</t>
  </si>
  <si>
    <t>2D</t>
  </si>
  <si>
    <t>Replacement cost for 4 year warranty for original scenario</t>
  </si>
  <si>
    <t>Replacement cost for 1 battery</t>
  </si>
  <si>
    <t>z score for 4 years after redesign</t>
  </si>
  <si>
    <t>Replacement cost for the company</t>
  </si>
  <si>
    <t>Cost change for the company</t>
  </si>
  <si>
    <t>Company can reduce the cost by</t>
  </si>
  <si>
    <t>2E</t>
  </si>
  <si>
    <t>Battery start date</t>
  </si>
  <si>
    <t>July 27 2009</t>
  </si>
  <si>
    <t>Current date</t>
  </si>
  <si>
    <t>Battery run time</t>
  </si>
  <si>
    <t>3 stds from the mean</t>
  </si>
  <si>
    <t>The battery will be an outlier after months</t>
  </si>
  <si>
    <t>2020 july</t>
  </si>
  <si>
    <t xml:space="preserve">The battery will be an outlier after Mar 27 2021 </t>
  </si>
  <si>
    <t>2F</t>
  </si>
  <si>
    <t>Battery start data</t>
  </si>
  <si>
    <t>Aug 12 2018</t>
  </si>
  <si>
    <t>95 % of the batteries lie within 2 std</t>
  </si>
  <si>
    <t>Battery end date</t>
  </si>
  <si>
    <t>June 12 2025</t>
  </si>
  <si>
    <t>Considering that 95 % of the batteries life lie within 2 standard deviations from the mean life, the CEO will win his bet</t>
  </si>
  <si>
    <t>3A</t>
  </si>
  <si>
    <t>Normal mean life</t>
  </si>
  <si>
    <t>Since the P value is not less than 0.05, we fail to reject the null hypothesis. The confidence interval also includes 77, which is the mean under normal condition. So, the Sonoran and normal conditions have the same life</t>
  </si>
  <si>
    <t>Since the P value is  less than 0.05, we can reject the null hypothesis. The confidence interval does not also include 77, which is the mean under normal condition. So, Minnesota has different life compared to normal</t>
  </si>
  <si>
    <t>3B</t>
  </si>
  <si>
    <t>Since the P value is  less than 0.05, we can reject the null hypothesis. The confidence interval also does not have a 0 which means the mean is never the same for both the tests indicating that they actually have different life</t>
  </si>
  <si>
    <t>4A</t>
  </si>
  <si>
    <t xml:space="preserve">4A is </t>
  </si>
  <si>
    <t>Ratio data</t>
  </si>
  <si>
    <t>P value is less than 0.05, which means we can reject the null hypothesis. The confidence interval also says the mean selling price is from 457271.7 to infinity. This is a one tailed hypothesis test which tests if the true mean if greater than 400000</t>
  </si>
  <si>
    <t>4B</t>
  </si>
  <si>
    <t>4C</t>
  </si>
  <si>
    <t>Record 27 - days 75 is an outlier. The mean price from the data is 60.1 days. The 98% confidence interval for the days is 58.16 to 62.03 which means, using the sample data, the actual population mean for the number of days a house will be listed before its sold lies in that range</t>
  </si>
  <si>
    <t>4D</t>
  </si>
  <si>
    <t>The mean concession is in the range 59297 to infinity. This has a range which is less than 120,000. Also the p value is 1 which indicates we do not have enough evidence to reject the null hypothesis. The concession need not be always above 120,000</t>
  </si>
  <si>
    <t>5A</t>
  </si>
  <si>
    <t>The mean time taken by Fred is lowest and infact Fre'ds highest time is lower than the lowest of Charlie.Rick and Harry have a middle time interval. There are no outliers in all bu Fred's data.</t>
  </si>
  <si>
    <t>Individual Analysis</t>
  </si>
  <si>
    <t>Combined Analysis</t>
  </si>
  <si>
    <t xml:space="preserve">The distribution is normal with a slight Right skewness. The maximum value for all photographers except Charlie is 4.6 for Harry. So its eveident from the box plot that all the outliers are from Charlie. Infact, all others data lie in the 25th to 75th middle 50 percentile. So the outlier is Charlie. </t>
  </si>
  <si>
    <t>5B</t>
  </si>
  <si>
    <t>Mean of sample</t>
  </si>
  <si>
    <t>Std of sample</t>
  </si>
  <si>
    <t>Std of sampling distribution</t>
  </si>
  <si>
    <t>sigma/(sqrt(n))</t>
  </si>
  <si>
    <t>n</t>
  </si>
  <si>
    <t>5C</t>
  </si>
  <si>
    <t>5D</t>
  </si>
  <si>
    <t>Alternate hypothesis - True mean time is greater than 3 min 45 seconds which is 3.75 mins according to the data format. Null hypothesis is the reverse. True mean time is not greater than 3 min 45 seconds. The p value is 0.13 which is not less than 0.05 so we fail to reject the null hypothesis. Also the confidence interval has values from 3.73 to infinity which includes values less than 3.75 ( 3 min 45 seconds)</t>
  </si>
  <si>
    <t>5E</t>
  </si>
  <si>
    <t xml:space="preserve">Upper </t>
  </si>
  <si>
    <t>Lower</t>
  </si>
  <si>
    <t>With 85 % confidence interval</t>
  </si>
  <si>
    <t>From the z score, the confidence interval is found as 81.38 %</t>
  </si>
  <si>
    <t>5f</t>
  </si>
  <si>
    <t>5g</t>
  </si>
  <si>
    <t>The p value is less than 0.05 and the confidence interval does not include 0 which means the two means are not same with 95% confidence. The null hypothesis that the means are same can be rejected</t>
  </si>
  <si>
    <t>6A</t>
  </si>
  <si>
    <t>6B</t>
  </si>
  <si>
    <t>From the two sample t test, its evident that the we fail to reject the null hypothesis. The null hypothesis is that Both means are equal. The p value is 0.725 which means null hypothesis cannot be rejected. Tehre is no enough evidence to suggest that they both are statiscally different. Also the confidence interval contains 0 which means there is a chance that they both are equal</t>
  </si>
  <si>
    <t>6C</t>
  </si>
  <si>
    <t>The hypothesis that the population mean is not 150 months does not have enough evidence to be proven. The null hypothesis that the true mean is 150 cannot be rejected since the p value is high and the confidence interval has 150 in between the interval,</t>
  </si>
  <si>
    <t>The maximum months that can be tested to reject null hypothesis is 109. For 110, there is no enough evidence.For 109, the null hypothesis can be rejected</t>
  </si>
  <si>
    <t>The null hypothesis is that the true mean difference is zero. Since the p value is less than 0.05, we can reject the null hypothesis with 95 % confidence. Also the confidence interval is positive in favor of Detroit</t>
  </si>
  <si>
    <t>The null hypothesis is that the true mean difference is zero. Since the p value is not less than 0.05, we fail reject the null hypothesis . Also the confidence interval contains 0 which indicates the possibility of both true means being equal</t>
  </si>
  <si>
    <t>The null hypothesis is that the true mean difference is zero. Since the p value is less than 0.05, we can reject the null hypothesis with 95 % confidence. Also the confidence interval is negative in favor of Buffalo</t>
  </si>
  <si>
    <t>9A</t>
  </si>
  <si>
    <t>The alternate hypothesis is that the two true means are not equal. The p value is less than 0.05 so we can reject the null hypothesis. Also the 95 % confidence interval does not include 0 which means the true mean would not be 0.</t>
  </si>
  <si>
    <t>zscore</t>
  </si>
  <si>
    <t>56.75 % of the values lie to the left of 3 mins.</t>
  </si>
  <si>
    <t>43.25 % of the values would have means greater than 3 mins</t>
  </si>
  <si>
    <t>Rick and Charlie</t>
  </si>
  <si>
    <t>Rick and Fred</t>
  </si>
  <si>
    <t>Fred and Harry</t>
  </si>
  <si>
    <t>Charlie and Harry</t>
  </si>
  <si>
    <t>Charlie and Fred</t>
  </si>
  <si>
    <t>Rick and Harry</t>
  </si>
  <si>
    <t>In each pair of comparison, the mean is not the same according to the hypothesis. The null hypothesis that the mean values are same can be rejected in all cases meaning, they are statistically different</t>
  </si>
  <si>
    <t xml:space="preserve">The population mean for the prison sentence for both the cateogries combined is 109.57 to 226.43 with a 95 % confidence interval.The data is slightly right skewed. The upper limit of the population mean of the prison statement is 226.43 and the lower limit of the population mean is 109.57 with 95 % confidence </t>
  </si>
  <si>
    <t>Null hypothesis is "the new time spent is not less than 585 mins which was in 2008". The alternate hypothesis is that the current time is less than the mean in 2008 which is 585. There is no enough evidence to reject the null hypothesis. The p value is 1 which indicates a failure to reject the null hypothesis. Also the confidence interval is from 640 to -infinity. This interval includes 585 and values above 585 which implies that there is no enough evidence to support the claim that the time spent now has declined</t>
  </si>
  <si>
    <t>z</t>
  </si>
  <si>
    <t>p proportion</t>
  </si>
  <si>
    <t>9B</t>
  </si>
  <si>
    <t>18-29</t>
  </si>
  <si>
    <t>p prop</t>
  </si>
  <si>
    <t>n=</t>
  </si>
  <si>
    <t>45-64</t>
  </si>
  <si>
    <t>The confidence interval of the two Age groups have an overlapping interval. So there is no enough evidence to suggest that they are statistially different</t>
  </si>
  <si>
    <t>The null hypothesis is that the true mean difference is zero. Since the p value is less than 0.05, we can reject the null hypothesis with 95 % confidence. Also the confidence interval is positive in favor of SanDiego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</si>
</sst>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45">
    <xf numFmtId="0" fontId="0" fillId="0" borderId="0" xfId="0"/>
    <xf numFmtId="0" fontId="2" fillId="2" borderId="1" xfId="0" applyFont="1" applyFill="1" applyBorder="1"/>
    <xf numFmtId="0" fontId="2" fillId="0" borderId="0" xfId="0" applyFont="1"/>
    <xf numFmtId="0" fontId="0" fillId="0" borderId="1" xfId="0" applyBorder="1"/>
    <xf numFmtId="0" fontId="2" fillId="2" borderId="6" xfId="0" applyFont="1" applyFill="1" applyBorder="1"/>
    <xf numFmtId="43" fontId="0" fillId="0" borderId="0" xfId="1" applyFont="1"/>
    <xf numFmtId="0" fontId="2" fillId="0" borderId="1" xfId="0" applyFont="1" applyBorder="1"/>
    <xf numFmtId="43" fontId="2" fillId="2" borderId="1" xfId="0" applyNumberFormat="1" applyFont="1" applyFill="1" applyBorder="1"/>
    <xf numFmtId="17" fontId="0" fillId="0" borderId="0" xfId="0" applyNumberFormat="1"/>
    <xf numFmtId="0" fontId="3" fillId="3" borderId="1" xfId="0" applyFont="1" applyFill="1" applyBorder="1" applyAlignment="1">
      <alignment horizontal="center"/>
    </xf>
    <xf numFmtId="0" fontId="2" fillId="2" borderId="0" xfId="0" applyFont="1" applyFill="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2" borderId="3" xfId="0" applyFont="1" applyFill="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0" borderId="1" xfId="0" applyFont="1" applyBorder="1" applyAlignment="1">
      <alignment horizontal="center" wrapText="1"/>
    </xf>
    <xf numFmtId="0" fontId="3" fillId="3" borderId="7" xfId="0" applyFont="1" applyFill="1" applyBorder="1" applyAlignment="1">
      <alignment horizontal="center"/>
    </xf>
    <xf numFmtId="0" fontId="3" fillId="3" borderId="3"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2" fillId="2" borderId="1" xfId="0" applyFont="1" applyFill="1" applyBorder="1" applyAlignment="1">
      <alignment horizontal="center" wrapText="1"/>
    </xf>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2" xfId="0" applyFont="1" applyFill="1" applyBorder="1" applyAlignment="1">
      <alignment horizontal="center" wrapText="1"/>
    </xf>
    <xf numFmtId="0" fontId="2" fillId="2" borderId="12"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2" fillId="2" borderId="0" xfId="0" applyFont="1" applyFill="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xf>
    <xf numFmtId="164" fontId="2" fillId="2" borderId="1" xfId="0" applyNumberFormat="1" applyFont="1" applyFill="1" applyBorder="1"/>
    <xf numFmtId="0" fontId="2" fillId="0" borderId="1" xfId="0" applyFont="1" applyFill="1" applyBorder="1"/>
    <xf numFmtId="164" fontId="2" fillId="0" borderId="1" xfId="0" applyNumberFormat="1" applyFont="1" applyFill="1" applyBorder="1"/>
    <xf numFmtId="0" fontId="2" fillId="6" borderId="1"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8" Type="http://schemas.openxmlformats.org/officeDocument/2006/relationships/image" Target="../media/image36.png"/><Relationship Id="rId13" Type="http://schemas.openxmlformats.org/officeDocument/2006/relationships/image" Target="../media/image41.png"/><Relationship Id="rId18" Type="http://schemas.openxmlformats.org/officeDocument/2006/relationships/image" Target="../media/image46.png"/><Relationship Id="rId3" Type="http://schemas.openxmlformats.org/officeDocument/2006/relationships/image" Target="../media/image31.png"/><Relationship Id="rId7" Type="http://schemas.openxmlformats.org/officeDocument/2006/relationships/image" Target="../media/image35.png"/><Relationship Id="rId12" Type="http://schemas.openxmlformats.org/officeDocument/2006/relationships/image" Target="../media/image40.png"/><Relationship Id="rId17" Type="http://schemas.openxmlformats.org/officeDocument/2006/relationships/image" Target="../media/image45.png"/><Relationship Id="rId2" Type="http://schemas.openxmlformats.org/officeDocument/2006/relationships/image" Target="../media/image30.png"/><Relationship Id="rId16" Type="http://schemas.openxmlformats.org/officeDocument/2006/relationships/image" Target="../media/image44.png"/><Relationship Id="rId20" Type="http://schemas.openxmlformats.org/officeDocument/2006/relationships/image" Target="../media/image48.png"/><Relationship Id="rId1" Type="http://schemas.openxmlformats.org/officeDocument/2006/relationships/image" Target="../media/image29.png"/><Relationship Id="rId6" Type="http://schemas.openxmlformats.org/officeDocument/2006/relationships/image" Target="../media/image34.png"/><Relationship Id="rId11" Type="http://schemas.openxmlformats.org/officeDocument/2006/relationships/image" Target="../media/image39.png"/><Relationship Id="rId5" Type="http://schemas.openxmlformats.org/officeDocument/2006/relationships/image" Target="../media/image33.png"/><Relationship Id="rId15" Type="http://schemas.openxmlformats.org/officeDocument/2006/relationships/image" Target="../media/image43.png"/><Relationship Id="rId10" Type="http://schemas.openxmlformats.org/officeDocument/2006/relationships/image" Target="../media/image38.png"/><Relationship Id="rId19" Type="http://schemas.openxmlformats.org/officeDocument/2006/relationships/image" Target="../media/image47.png"/><Relationship Id="rId4" Type="http://schemas.openxmlformats.org/officeDocument/2006/relationships/image" Target="../media/image32.png"/><Relationship Id="rId9" Type="http://schemas.openxmlformats.org/officeDocument/2006/relationships/image" Target="../media/image37.png"/><Relationship Id="rId14" Type="http://schemas.openxmlformats.org/officeDocument/2006/relationships/image" Target="../media/image42.png"/></Relationships>
</file>

<file path=xl/drawings/_rels/drawing6.xml.rels><?xml version="1.0" encoding="UTF-8" standalone="yes"?>
<Relationships xmlns="http://schemas.openxmlformats.org/package/2006/relationships"><Relationship Id="rId3" Type="http://schemas.openxmlformats.org/officeDocument/2006/relationships/image" Target="../media/image51.png"/><Relationship Id="rId7" Type="http://schemas.openxmlformats.org/officeDocument/2006/relationships/image" Target="../media/image55.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7.png"/><Relationship Id="rId1" Type="http://schemas.openxmlformats.org/officeDocument/2006/relationships/image" Target="../media/image56.png"/></Relationships>
</file>

<file path=xl/drawings/_rels/drawing8.xml.rels><?xml version="1.0" encoding="UTF-8" standalone="yes"?>
<Relationships xmlns="http://schemas.openxmlformats.org/package/2006/relationships"><Relationship Id="rId3" Type="http://schemas.openxmlformats.org/officeDocument/2006/relationships/image" Target="../media/image60.png"/><Relationship Id="rId7" Type="http://schemas.openxmlformats.org/officeDocument/2006/relationships/image" Target="../media/image64.png"/><Relationship Id="rId2" Type="http://schemas.openxmlformats.org/officeDocument/2006/relationships/image" Target="../media/image59.png"/><Relationship Id="rId1" Type="http://schemas.openxmlformats.org/officeDocument/2006/relationships/image" Target="../media/image58.png"/><Relationship Id="rId6" Type="http://schemas.openxmlformats.org/officeDocument/2006/relationships/image" Target="../media/image63.png"/><Relationship Id="rId5" Type="http://schemas.openxmlformats.org/officeDocument/2006/relationships/image" Target="../media/image62.png"/><Relationship Id="rId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xdr:from>
      <xdr:col>4</xdr:col>
      <xdr:colOff>9525</xdr:colOff>
      <xdr:row>2</xdr:row>
      <xdr:rowOff>123825</xdr:rowOff>
    </xdr:from>
    <xdr:to>
      <xdr:col>12</xdr:col>
      <xdr:colOff>571500</xdr:colOff>
      <xdr:row>13</xdr:row>
      <xdr:rowOff>76200</xdr:rowOff>
    </xdr:to>
    <xdr:sp macro="" textlink="">
      <xdr:nvSpPr>
        <xdr:cNvPr id="2" name="TextBox 1">
          <a:extLst>
            <a:ext uri="{FF2B5EF4-FFF2-40B4-BE49-F238E27FC236}">
              <a16:creationId xmlns:a16="http://schemas.microsoft.com/office/drawing/2014/main" id="{6A307F7C-DE70-4E44-B46F-0E0079FF8E6C}"/>
            </a:ext>
          </a:extLst>
        </xdr:cNvPr>
        <xdr:cNvSpPr txBox="1"/>
      </xdr:nvSpPr>
      <xdr:spPr>
        <a:xfrm>
          <a:off x="2447925" y="504825"/>
          <a:ext cx="5438775" cy="204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Managerial Decision Analytics</a:t>
          </a:r>
          <a:r>
            <a:rPr lang="en-US" sz="2000" b="1" baseline="0"/>
            <a:t> - Exam</a:t>
          </a:r>
        </a:p>
        <a:p>
          <a:pPr algn="ctr"/>
          <a:endParaRPr lang="en-US" sz="2000" b="1" baseline="0"/>
        </a:p>
        <a:p>
          <a:pPr algn="ctr"/>
          <a:r>
            <a:rPr lang="en-US" sz="2000" b="1" baseline="0"/>
            <a:t>1) Aniruth Sadagopan - U95606078</a:t>
          </a:r>
        </a:p>
        <a:p>
          <a:pPr algn="ctr"/>
          <a:r>
            <a:rPr lang="en-US" sz="2000" b="1" baseline="0"/>
            <a:t>2) Sriram Gopal Ramesh Narayanan - U14171008</a:t>
          </a:r>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4</xdr:row>
      <xdr:rowOff>76200</xdr:rowOff>
    </xdr:from>
    <xdr:to>
      <xdr:col>3</xdr:col>
      <xdr:colOff>238125</xdr:colOff>
      <xdr:row>12</xdr:row>
      <xdr:rowOff>113867</xdr:rowOff>
    </xdr:to>
    <xdr:pic>
      <xdr:nvPicPr>
        <xdr:cNvPr id="2" name="Picture 1">
          <a:extLst>
            <a:ext uri="{FF2B5EF4-FFF2-40B4-BE49-F238E27FC236}">
              <a16:creationId xmlns:a16="http://schemas.microsoft.com/office/drawing/2014/main" id="{00CE754E-DEEC-464E-A66F-F58622AC0775}"/>
            </a:ext>
          </a:extLst>
        </xdr:cNvPr>
        <xdr:cNvPicPr>
          <a:picLocks noChangeAspect="1"/>
        </xdr:cNvPicPr>
      </xdr:nvPicPr>
      <xdr:blipFill>
        <a:blip xmlns:r="http://schemas.openxmlformats.org/officeDocument/2006/relationships" r:embed="rId1"/>
        <a:stretch>
          <a:fillRect/>
        </a:stretch>
      </xdr:blipFill>
      <xdr:spPr>
        <a:xfrm>
          <a:off x="19051" y="1219200"/>
          <a:ext cx="2047874" cy="1561667"/>
        </a:xfrm>
        <a:prstGeom prst="rect">
          <a:avLst/>
        </a:prstGeom>
      </xdr:spPr>
    </xdr:pic>
    <xdr:clientData/>
  </xdr:twoCellAnchor>
  <xdr:twoCellAnchor editAs="oneCell">
    <xdr:from>
      <xdr:col>18</xdr:col>
      <xdr:colOff>171449</xdr:colOff>
      <xdr:row>4</xdr:row>
      <xdr:rowOff>86764</xdr:rowOff>
    </xdr:from>
    <xdr:to>
      <xdr:col>21</xdr:col>
      <xdr:colOff>228600</xdr:colOff>
      <xdr:row>12</xdr:row>
      <xdr:rowOff>113881</xdr:rowOff>
    </xdr:to>
    <xdr:pic>
      <xdr:nvPicPr>
        <xdr:cNvPr id="4" name="Picture 3">
          <a:extLst>
            <a:ext uri="{FF2B5EF4-FFF2-40B4-BE49-F238E27FC236}">
              <a16:creationId xmlns:a16="http://schemas.microsoft.com/office/drawing/2014/main" id="{BD95EB55-2A10-4FBC-A472-4BBE4C88E2B0}"/>
            </a:ext>
          </a:extLst>
        </xdr:cNvPr>
        <xdr:cNvPicPr>
          <a:picLocks noChangeAspect="1"/>
        </xdr:cNvPicPr>
      </xdr:nvPicPr>
      <xdr:blipFill>
        <a:blip xmlns:r="http://schemas.openxmlformats.org/officeDocument/2006/relationships" r:embed="rId2"/>
        <a:stretch>
          <a:fillRect/>
        </a:stretch>
      </xdr:blipFill>
      <xdr:spPr>
        <a:xfrm>
          <a:off x="11144249" y="1229764"/>
          <a:ext cx="1885951" cy="1551117"/>
        </a:xfrm>
        <a:prstGeom prst="rect">
          <a:avLst/>
        </a:prstGeom>
      </xdr:spPr>
    </xdr:pic>
    <xdr:clientData/>
  </xdr:twoCellAnchor>
  <xdr:twoCellAnchor editAs="oneCell">
    <xdr:from>
      <xdr:col>14</xdr:col>
      <xdr:colOff>457200</xdr:colOff>
      <xdr:row>4</xdr:row>
      <xdr:rowOff>57173</xdr:rowOff>
    </xdr:from>
    <xdr:to>
      <xdr:col>17</xdr:col>
      <xdr:colOff>590550</xdr:colOff>
      <xdr:row>12</xdr:row>
      <xdr:rowOff>151975</xdr:rowOff>
    </xdr:to>
    <xdr:pic>
      <xdr:nvPicPr>
        <xdr:cNvPr id="5" name="Picture 4">
          <a:extLst>
            <a:ext uri="{FF2B5EF4-FFF2-40B4-BE49-F238E27FC236}">
              <a16:creationId xmlns:a16="http://schemas.microsoft.com/office/drawing/2014/main" id="{9D569597-B743-4B69-A41F-1B6AF55E10E9}"/>
            </a:ext>
          </a:extLst>
        </xdr:cNvPr>
        <xdr:cNvPicPr>
          <a:picLocks noChangeAspect="1"/>
        </xdr:cNvPicPr>
      </xdr:nvPicPr>
      <xdr:blipFill>
        <a:blip xmlns:r="http://schemas.openxmlformats.org/officeDocument/2006/relationships" r:embed="rId3"/>
        <a:stretch>
          <a:fillRect/>
        </a:stretch>
      </xdr:blipFill>
      <xdr:spPr>
        <a:xfrm>
          <a:off x="8991600" y="1200173"/>
          <a:ext cx="1962150" cy="1618802"/>
        </a:xfrm>
        <a:prstGeom prst="rect">
          <a:avLst/>
        </a:prstGeom>
      </xdr:spPr>
    </xdr:pic>
    <xdr:clientData/>
  </xdr:twoCellAnchor>
  <xdr:twoCellAnchor editAs="oneCell">
    <xdr:from>
      <xdr:col>10</xdr:col>
      <xdr:colOff>352425</xdr:colOff>
      <xdr:row>4</xdr:row>
      <xdr:rowOff>95249</xdr:rowOff>
    </xdr:from>
    <xdr:to>
      <xdr:col>14</xdr:col>
      <xdr:colOff>46971</xdr:colOff>
      <xdr:row>12</xdr:row>
      <xdr:rowOff>123825</xdr:rowOff>
    </xdr:to>
    <xdr:pic>
      <xdr:nvPicPr>
        <xdr:cNvPr id="6" name="Picture 5">
          <a:extLst>
            <a:ext uri="{FF2B5EF4-FFF2-40B4-BE49-F238E27FC236}">
              <a16:creationId xmlns:a16="http://schemas.microsoft.com/office/drawing/2014/main" id="{971506F6-0C7F-43F3-9142-D149F921B26E}"/>
            </a:ext>
          </a:extLst>
        </xdr:cNvPr>
        <xdr:cNvPicPr>
          <a:picLocks noChangeAspect="1"/>
        </xdr:cNvPicPr>
      </xdr:nvPicPr>
      <xdr:blipFill>
        <a:blip xmlns:r="http://schemas.openxmlformats.org/officeDocument/2006/relationships" r:embed="rId4"/>
        <a:stretch>
          <a:fillRect/>
        </a:stretch>
      </xdr:blipFill>
      <xdr:spPr>
        <a:xfrm>
          <a:off x="6448425" y="1238249"/>
          <a:ext cx="2132946" cy="1552576"/>
        </a:xfrm>
        <a:prstGeom prst="rect">
          <a:avLst/>
        </a:prstGeom>
      </xdr:spPr>
    </xdr:pic>
    <xdr:clientData/>
  </xdr:twoCellAnchor>
  <xdr:twoCellAnchor editAs="oneCell">
    <xdr:from>
      <xdr:col>6</xdr:col>
      <xdr:colOff>523874</xdr:colOff>
      <xdr:row>4</xdr:row>
      <xdr:rowOff>76200</xdr:rowOff>
    </xdr:from>
    <xdr:to>
      <xdr:col>10</xdr:col>
      <xdr:colOff>199795</xdr:colOff>
      <xdr:row>12</xdr:row>
      <xdr:rowOff>113881</xdr:rowOff>
    </xdr:to>
    <xdr:pic>
      <xdr:nvPicPr>
        <xdr:cNvPr id="7" name="Picture 6">
          <a:extLst>
            <a:ext uri="{FF2B5EF4-FFF2-40B4-BE49-F238E27FC236}">
              <a16:creationId xmlns:a16="http://schemas.microsoft.com/office/drawing/2014/main" id="{34D5D9E6-4A09-40E1-80B7-DDA4C6D0A13D}"/>
            </a:ext>
          </a:extLst>
        </xdr:cNvPr>
        <xdr:cNvPicPr>
          <a:picLocks noChangeAspect="1"/>
        </xdr:cNvPicPr>
      </xdr:nvPicPr>
      <xdr:blipFill>
        <a:blip xmlns:r="http://schemas.openxmlformats.org/officeDocument/2006/relationships" r:embed="rId5"/>
        <a:stretch>
          <a:fillRect/>
        </a:stretch>
      </xdr:blipFill>
      <xdr:spPr>
        <a:xfrm>
          <a:off x="4181474" y="1219200"/>
          <a:ext cx="2114321" cy="1561681"/>
        </a:xfrm>
        <a:prstGeom prst="rect">
          <a:avLst/>
        </a:prstGeom>
      </xdr:spPr>
    </xdr:pic>
    <xdr:clientData/>
  </xdr:twoCellAnchor>
  <xdr:twoCellAnchor editAs="oneCell">
    <xdr:from>
      <xdr:col>3</xdr:col>
      <xdr:colOff>371170</xdr:colOff>
      <xdr:row>4</xdr:row>
      <xdr:rowOff>38100</xdr:rowOff>
    </xdr:from>
    <xdr:to>
      <xdr:col>6</xdr:col>
      <xdr:colOff>438150</xdr:colOff>
      <xdr:row>12</xdr:row>
      <xdr:rowOff>180530</xdr:rowOff>
    </xdr:to>
    <xdr:pic>
      <xdr:nvPicPr>
        <xdr:cNvPr id="8" name="Picture 7">
          <a:extLst>
            <a:ext uri="{FF2B5EF4-FFF2-40B4-BE49-F238E27FC236}">
              <a16:creationId xmlns:a16="http://schemas.microsoft.com/office/drawing/2014/main" id="{94EA3D75-3537-4924-AE21-5864075D3B99}"/>
            </a:ext>
          </a:extLst>
        </xdr:cNvPr>
        <xdr:cNvPicPr>
          <a:picLocks noChangeAspect="1"/>
        </xdr:cNvPicPr>
      </xdr:nvPicPr>
      <xdr:blipFill>
        <a:blip xmlns:r="http://schemas.openxmlformats.org/officeDocument/2006/relationships" r:embed="rId6"/>
        <a:stretch>
          <a:fillRect/>
        </a:stretch>
      </xdr:blipFill>
      <xdr:spPr>
        <a:xfrm>
          <a:off x="2199970" y="1181100"/>
          <a:ext cx="1895780" cy="1666430"/>
        </a:xfrm>
        <a:prstGeom prst="rect">
          <a:avLst/>
        </a:prstGeom>
      </xdr:spPr>
    </xdr:pic>
    <xdr:clientData/>
  </xdr:twoCellAnchor>
  <xdr:twoCellAnchor editAs="oneCell">
    <xdr:from>
      <xdr:col>10</xdr:col>
      <xdr:colOff>419100</xdr:colOff>
      <xdr:row>27</xdr:row>
      <xdr:rowOff>20150</xdr:rowOff>
    </xdr:from>
    <xdr:to>
      <xdr:col>14</xdr:col>
      <xdr:colOff>247650</xdr:colOff>
      <xdr:row>36</xdr:row>
      <xdr:rowOff>56706</xdr:rowOff>
    </xdr:to>
    <xdr:pic>
      <xdr:nvPicPr>
        <xdr:cNvPr id="9" name="Picture 8">
          <a:extLst>
            <a:ext uri="{FF2B5EF4-FFF2-40B4-BE49-F238E27FC236}">
              <a16:creationId xmlns:a16="http://schemas.microsoft.com/office/drawing/2014/main" id="{7AE620B3-75F0-4368-92F0-5CE1B46795DD}"/>
            </a:ext>
          </a:extLst>
        </xdr:cNvPr>
        <xdr:cNvPicPr>
          <a:picLocks noChangeAspect="1"/>
        </xdr:cNvPicPr>
      </xdr:nvPicPr>
      <xdr:blipFill>
        <a:blip xmlns:r="http://schemas.openxmlformats.org/officeDocument/2006/relationships" r:embed="rId7"/>
        <a:stretch>
          <a:fillRect/>
        </a:stretch>
      </xdr:blipFill>
      <xdr:spPr>
        <a:xfrm>
          <a:off x="6515100" y="3449150"/>
          <a:ext cx="2266950" cy="1751056"/>
        </a:xfrm>
        <a:prstGeom prst="rect">
          <a:avLst/>
        </a:prstGeom>
      </xdr:spPr>
    </xdr:pic>
    <xdr:clientData/>
  </xdr:twoCellAnchor>
  <xdr:twoCellAnchor editAs="oneCell">
    <xdr:from>
      <xdr:col>3</xdr:col>
      <xdr:colOff>428625</xdr:colOff>
      <xdr:row>26</xdr:row>
      <xdr:rowOff>88133</xdr:rowOff>
    </xdr:from>
    <xdr:to>
      <xdr:col>7</xdr:col>
      <xdr:colOff>114300</xdr:colOff>
      <xdr:row>37</xdr:row>
      <xdr:rowOff>103791</xdr:rowOff>
    </xdr:to>
    <xdr:pic>
      <xdr:nvPicPr>
        <xdr:cNvPr id="10" name="Picture 9">
          <a:extLst>
            <a:ext uri="{FF2B5EF4-FFF2-40B4-BE49-F238E27FC236}">
              <a16:creationId xmlns:a16="http://schemas.microsoft.com/office/drawing/2014/main" id="{B7EF81A3-2287-4DD5-9AFB-A81858B37B80}"/>
            </a:ext>
          </a:extLst>
        </xdr:cNvPr>
        <xdr:cNvPicPr>
          <a:picLocks noChangeAspect="1"/>
        </xdr:cNvPicPr>
      </xdr:nvPicPr>
      <xdr:blipFill>
        <a:blip xmlns:r="http://schemas.openxmlformats.org/officeDocument/2006/relationships" r:embed="rId8"/>
        <a:stretch>
          <a:fillRect/>
        </a:stretch>
      </xdr:blipFill>
      <xdr:spPr>
        <a:xfrm>
          <a:off x="2257425" y="3326633"/>
          <a:ext cx="2124075" cy="2111158"/>
        </a:xfrm>
        <a:prstGeom prst="rect">
          <a:avLst/>
        </a:prstGeom>
      </xdr:spPr>
    </xdr:pic>
    <xdr:clientData/>
  </xdr:twoCellAnchor>
  <xdr:twoCellAnchor editAs="oneCell">
    <xdr:from>
      <xdr:col>0</xdr:col>
      <xdr:colOff>0</xdr:colOff>
      <xdr:row>26</xdr:row>
      <xdr:rowOff>66674</xdr:rowOff>
    </xdr:from>
    <xdr:to>
      <xdr:col>3</xdr:col>
      <xdr:colOff>38100</xdr:colOff>
      <xdr:row>37</xdr:row>
      <xdr:rowOff>132907</xdr:rowOff>
    </xdr:to>
    <xdr:pic>
      <xdr:nvPicPr>
        <xdr:cNvPr id="11" name="Picture 10">
          <a:extLst>
            <a:ext uri="{FF2B5EF4-FFF2-40B4-BE49-F238E27FC236}">
              <a16:creationId xmlns:a16="http://schemas.microsoft.com/office/drawing/2014/main" id="{9F09F68C-473E-44FC-9F19-30D5ECA592F1}"/>
            </a:ext>
          </a:extLst>
        </xdr:cNvPr>
        <xdr:cNvPicPr>
          <a:picLocks noChangeAspect="1"/>
        </xdr:cNvPicPr>
      </xdr:nvPicPr>
      <xdr:blipFill>
        <a:blip xmlns:r="http://schemas.openxmlformats.org/officeDocument/2006/relationships" r:embed="rId9"/>
        <a:stretch>
          <a:fillRect/>
        </a:stretch>
      </xdr:blipFill>
      <xdr:spPr>
        <a:xfrm>
          <a:off x="0" y="3305174"/>
          <a:ext cx="1866900" cy="2161733"/>
        </a:xfrm>
        <a:prstGeom prst="rect">
          <a:avLst/>
        </a:prstGeom>
      </xdr:spPr>
    </xdr:pic>
    <xdr:clientData/>
  </xdr:twoCellAnchor>
  <xdr:twoCellAnchor editAs="oneCell">
    <xdr:from>
      <xdr:col>13</xdr:col>
      <xdr:colOff>247650</xdr:colOff>
      <xdr:row>72</xdr:row>
      <xdr:rowOff>19050</xdr:rowOff>
    </xdr:from>
    <xdr:to>
      <xdr:col>19</xdr:col>
      <xdr:colOff>285085</xdr:colOff>
      <xdr:row>85</xdr:row>
      <xdr:rowOff>142440</xdr:rowOff>
    </xdr:to>
    <xdr:pic>
      <xdr:nvPicPr>
        <xdr:cNvPr id="16" name="Picture 15">
          <a:extLst>
            <a:ext uri="{FF2B5EF4-FFF2-40B4-BE49-F238E27FC236}">
              <a16:creationId xmlns:a16="http://schemas.microsoft.com/office/drawing/2014/main" id="{D20770E4-932C-4DA4-AA57-3B9167A487AC}"/>
            </a:ext>
          </a:extLst>
        </xdr:cNvPr>
        <xdr:cNvPicPr>
          <a:picLocks noChangeAspect="1"/>
        </xdr:cNvPicPr>
      </xdr:nvPicPr>
      <xdr:blipFill>
        <a:blip xmlns:r="http://schemas.openxmlformats.org/officeDocument/2006/relationships" r:embed="rId10"/>
        <a:stretch>
          <a:fillRect/>
        </a:stretch>
      </xdr:blipFill>
      <xdr:spPr>
        <a:xfrm>
          <a:off x="8172450" y="15068550"/>
          <a:ext cx="3695035" cy="2599890"/>
        </a:xfrm>
        <a:prstGeom prst="rect">
          <a:avLst/>
        </a:prstGeom>
      </xdr:spPr>
    </xdr:pic>
    <xdr:clientData/>
  </xdr:twoCellAnchor>
  <xdr:twoCellAnchor editAs="oneCell">
    <xdr:from>
      <xdr:col>6</xdr:col>
      <xdr:colOff>476250</xdr:colOff>
      <xdr:row>72</xdr:row>
      <xdr:rowOff>57150</xdr:rowOff>
    </xdr:from>
    <xdr:to>
      <xdr:col>12</xdr:col>
      <xdr:colOff>218396</xdr:colOff>
      <xdr:row>85</xdr:row>
      <xdr:rowOff>190068</xdr:rowOff>
    </xdr:to>
    <xdr:pic>
      <xdr:nvPicPr>
        <xdr:cNvPr id="17" name="Picture 16">
          <a:extLst>
            <a:ext uri="{FF2B5EF4-FFF2-40B4-BE49-F238E27FC236}">
              <a16:creationId xmlns:a16="http://schemas.microsoft.com/office/drawing/2014/main" id="{3034C3EA-02D8-410E-8555-1DCDB9F9B1D8}"/>
            </a:ext>
          </a:extLst>
        </xdr:cNvPr>
        <xdr:cNvPicPr>
          <a:picLocks noChangeAspect="1"/>
        </xdr:cNvPicPr>
      </xdr:nvPicPr>
      <xdr:blipFill>
        <a:blip xmlns:r="http://schemas.openxmlformats.org/officeDocument/2006/relationships" r:embed="rId11"/>
        <a:stretch>
          <a:fillRect/>
        </a:stretch>
      </xdr:blipFill>
      <xdr:spPr>
        <a:xfrm>
          <a:off x="4133850" y="15106650"/>
          <a:ext cx="3399746" cy="2609418"/>
        </a:xfrm>
        <a:prstGeom prst="rect">
          <a:avLst/>
        </a:prstGeom>
      </xdr:spPr>
    </xdr:pic>
    <xdr:clientData/>
  </xdr:twoCellAnchor>
  <xdr:twoCellAnchor editAs="oneCell">
    <xdr:from>
      <xdr:col>0</xdr:col>
      <xdr:colOff>104776</xdr:colOff>
      <xdr:row>72</xdr:row>
      <xdr:rowOff>66674</xdr:rowOff>
    </xdr:from>
    <xdr:to>
      <xdr:col>6</xdr:col>
      <xdr:colOff>161926</xdr:colOff>
      <xdr:row>85</xdr:row>
      <xdr:rowOff>133350</xdr:rowOff>
    </xdr:to>
    <xdr:pic>
      <xdr:nvPicPr>
        <xdr:cNvPr id="18" name="Picture 17">
          <a:extLst>
            <a:ext uri="{FF2B5EF4-FFF2-40B4-BE49-F238E27FC236}">
              <a16:creationId xmlns:a16="http://schemas.microsoft.com/office/drawing/2014/main" id="{6A51ECCE-BDAD-4838-8F23-89267CBBE994}"/>
            </a:ext>
          </a:extLst>
        </xdr:cNvPr>
        <xdr:cNvPicPr>
          <a:picLocks noChangeAspect="1"/>
        </xdr:cNvPicPr>
      </xdr:nvPicPr>
      <xdr:blipFill>
        <a:blip xmlns:r="http://schemas.openxmlformats.org/officeDocument/2006/relationships" r:embed="rId12"/>
        <a:stretch>
          <a:fillRect/>
        </a:stretch>
      </xdr:blipFill>
      <xdr:spPr>
        <a:xfrm>
          <a:off x="104776" y="15116174"/>
          <a:ext cx="3714750" cy="2543176"/>
        </a:xfrm>
        <a:prstGeom prst="rect">
          <a:avLst/>
        </a:prstGeom>
      </xdr:spPr>
    </xdr:pic>
    <xdr:clientData/>
  </xdr:twoCellAnchor>
  <xdr:twoCellAnchor editAs="oneCell">
    <xdr:from>
      <xdr:col>0</xdr:col>
      <xdr:colOff>0</xdr:colOff>
      <xdr:row>49</xdr:row>
      <xdr:rowOff>0</xdr:rowOff>
    </xdr:from>
    <xdr:to>
      <xdr:col>9</xdr:col>
      <xdr:colOff>65981</xdr:colOff>
      <xdr:row>57</xdr:row>
      <xdr:rowOff>142667</xdr:rowOff>
    </xdr:to>
    <xdr:pic>
      <xdr:nvPicPr>
        <xdr:cNvPr id="19" name="Picture 18">
          <a:extLst>
            <a:ext uri="{FF2B5EF4-FFF2-40B4-BE49-F238E27FC236}">
              <a16:creationId xmlns:a16="http://schemas.microsoft.com/office/drawing/2014/main" id="{72A347E4-E79F-47C7-9EB4-ADF600B5794A}"/>
            </a:ext>
          </a:extLst>
        </xdr:cNvPr>
        <xdr:cNvPicPr>
          <a:picLocks noChangeAspect="1"/>
        </xdr:cNvPicPr>
      </xdr:nvPicPr>
      <xdr:blipFill>
        <a:blip xmlns:r="http://schemas.openxmlformats.org/officeDocument/2006/relationships" r:embed="rId13"/>
        <a:stretch>
          <a:fillRect/>
        </a:stretch>
      </xdr:blipFill>
      <xdr:spPr>
        <a:xfrm>
          <a:off x="0" y="9525000"/>
          <a:ext cx="5552381" cy="1666667"/>
        </a:xfrm>
        <a:prstGeom prst="rect">
          <a:avLst/>
        </a:prstGeom>
      </xdr:spPr>
    </xdr:pic>
    <xdr:clientData/>
  </xdr:twoCellAnchor>
  <xdr:twoCellAnchor editAs="oneCell">
    <xdr:from>
      <xdr:col>9</xdr:col>
      <xdr:colOff>409575</xdr:colOff>
      <xdr:row>49</xdr:row>
      <xdr:rowOff>38100</xdr:rowOff>
    </xdr:from>
    <xdr:to>
      <xdr:col>20</xdr:col>
      <xdr:colOff>18261</xdr:colOff>
      <xdr:row>53</xdr:row>
      <xdr:rowOff>180862</xdr:rowOff>
    </xdr:to>
    <xdr:pic>
      <xdr:nvPicPr>
        <xdr:cNvPr id="20" name="Picture 19">
          <a:extLst>
            <a:ext uri="{FF2B5EF4-FFF2-40B4-BE49-F238E27FC236}">
              <a16:creationId xmlns:a16="http://schemas.microsoft.com/office/drawing/2014/main" id="{8A8D2F02-EC4E-4E2A-B738-01BE64D5ACBE}"/>
            </a:ext>
          </a:extLst>
        </xdr:cNvPr>
        <xdr:cNvPicPr>
          <a:picLocks noChangeAspect="1"/>
        </xdr:cNvPicPr>
      </xdr:nvPicPr>
      <xdr:blipFill>
        <a:blip xmlns:r="http://schemas.openxmlformats.org/officeDocument/2006/relationships" r:embed="rId14"/>
        <a:stretch>
          <a:fillRect/>
        </a:stretch>
      </xdr:blipFill>
      <xdr:spPr>
        <a:xfrm>
          <a:off x="5895975" y="9563100"/>
          <a:ext cx="6314286" cy="9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6</xdr:row>
      <xdr:rowOff>57150</xdr:rowOff>
    </xdr:from>
    <xdr:to>
      <xdr:col>7</xdr:col>
      <xdr:colOff>28006</xdr:colOff>
      <xdr:row>14</xdr:row>
      <xdr:rowOff>152198</xdr:rowOff>
    </xdr:to>
    <xdr:pic>
      <xdr:nvPicPr>
        <xdr:cNvPr id="2" name="Picture 1">
          <a:extLst>
            <a:ext uri="{FF2B5EF4-FFF2-40B4-BE49-F238E27FC236}">
              <a16:creationId xmlns:a16="http://schemas.microsoft.com/office/drawing/2014/main" id="{53796135-D66D-496A-B105-E7E31793284F}"/>
            </a:ext>
          </a:extLst>
        </xdr:cNvPr>
        <xdr:cNvPicPr>
          <a:picLocks noChangeAspect="1"/>
        </xdr:cNvPicPr>
      </xdr:nvPicPr>
      <xdr:blipFill>
        <a:blip xmlns:r="http://schemas.openxmlformats.org/officeDocument/2006/relationships" r:embed="rId1"/>
        <a:stretch>
          <a:fillRect/>
        </a:stretch>
      </xdr:blipFill>
      <xdr:spPr>
        <a:xfrm>
          <a:off x="238125" y="2724150"/>
          <a:ext cx="4552381" cy="1619048"/>
        </a:xfrm>
        <a:prstGeom prst="rect">
          <a:avLst/>
        </a:prstGeom>
      </xdr:spPr>
    </xdr:pic>
    <xdr:clientData/>
  </xdr:twoCellAnchor>
  <xdr:twoCellAnchor editAs="oneCell">
    <xdr:from>
      <xdr:col>7</xdr:col>
      <xdr:colOff>447675</xdr:colOff>
      <xdr:row>4</xdr:row>
      <xdr:rowOff>19609</xdr:rowOff>
    </xdr:from>
    <xdr:to>
      <xdr:col>15</xdr:col>
      <xdr:colOff>247650</xdr:colOff>
      <xdr:row>16</xdr:row>
      <xdr:rowOff>132998</xdr:rowOff>
    </xdr:to>
    <xdr:pic>
      <xdr:nvPicPr>
        <xdr:cNvPr id="3" name="Picture 2">
          <a:extLst>
            <a:ext uri="{FF2B5EF4-FFF2-40B4-BE49-F238E27FC236}">
              <a16:creationId xmlns:a16="http://schemas.microsoft.com/office/drawing/2014/main" id="{0D02FDE6-69DC-462B-A8E8-C0B08BE7D0BF}"/>
            </a:ext>
          </a:extLst>
        </xdr:cNvPr>
        <xdr:cNvPicPr>
          <a:picLocks noChangeAspect="1"/>
        </xdr:cNvPicPr>
      </xdr:nvPicPr>
      <xdr:blipFill>
        <a:blip xmlns:r="http://schemas.openxmlformats.org/officeDocument/2006/relationships" r:embed="rId2"/>
        <a:stretch>
          <a:fillRect/>
        </a:stretch>
      </xdr:blipFill>
      <xdr:spPr>
        <a:xfrm>
          <a:off x="5210175" y="2305609"/>
          <a:ext cx="4676775" cy="2399389"/>
        </a:xfrm>
        <a:prstGeom prst="rect">
          <a:avLst/>
        </a:prstGeom>
      </xdr:spPr>
    </xdr:pic>
    <xdr:clientData/>
  </xdr:twoCellAnchor>
  <xdr:twoCellAnchor editAs="oneCell">
    <xdr:from>
      <xdr:col>0</xdr:col>
      <xdr:colOff>0</xdr:colOff>
      <xdr:row>25</xdr:row>
      <xdr:rowOff>0</xdr:rowOff>
    </xdr:from>
    <xdr:to>
      <xdr:col>6</xdr:col>
      <xdr:colOff>342338</xdr:colOff>
      <xdr:row>33</xdr:row>
      <xdr:rowOff>190286</xdr:rowOff>
    </xdr:to>
    <xdr:pic>
      <xdr:nvPicPr>
        <xdr:cNvPr id="4" name="Picture 3">
          <a:extLst>
            <a:ext uri="{FF2B5EF4-FFF2-40B4-BE49-F238E27FC236}">
              <a16:creationId xmlns:a16="http://schemas.microsoft.com/office/drawing/2014/main" id="{EF1CE81F-1961-484A-BDA0-A5DF9571FAC7}"/>
            </a:ext>
          </a:extLst>
        </xdr:cNvPr>
        <xdr:cNvPicPr>
          <a:picLocks noChangeAspect="1"/>
        </xdr:cNvPicPr>
      </xdr:nvPicPr>
      <xdr:blipFill>
        <a:blip xmlns:r="http://schemas.openxmlformats.org/officeDocument/2006/relationships" r:embed="rId3"/>
        <a:stretch>
          <a:fillRect/>
        </a:stretch>
      </xdr:blipFill>
      <xdr:spPr>
        <a:xfrm>
          <a:off x="0" y="6286500"/>
          <a:ext cx="4495238" cy="1714286"/>
        </a:xfrm>
        <a:prstGeom prst="rect">
          <a:avLst/>
        </a:prstGeom>
      </xdr:spPr>
    </xdr:pic>
    <xdr:clientData/>
  </xdr:twoCellAnchor>
  <xdr:twoCellAnchor editAs="oneCell">
    <xdr:from>
      <xdr:col>7</xdr:col>
      <xdr:colOff>123825</xdr:colOff>
      <xdr:row>24</xdr:row>
      <xdr:rowOff>142875</xdr:rowOff>
    </xdr:from>
    <xdr:to>
      <xdr:col>16</xdr:col>
      <xdr:colOff>65996</xdr:colOff>
      <xdr:row>31</xdr:row>
      <xdr:rowOff>66518</xdr:rowOff>
    </xdr:to>
    <xdr:pic>
      <xdr:nvPicPr>
        <xdr:cNvPr id="5" name="Picture 4">
          <a:extLst>
            <a:ext uri="{FF2B5EF4-FFF2-40B4-BE49-F238E27FC236}">
              <a16:creationId xmlns:a16="http://schemas.microsoft.com/office/drawing/2014/main" id="{F8B7B3C7-D7E6-4257-B86E-C6C7AD69A2A8}"/>
            </a:ext>
          </a:extLst>
        </xdr:cNvPr>
        <xdr:cNvPicPr>
          <a:picLocks noChangeAspect="1"/>
        </xdr:cNvPicPr>
      </xdr:nvPicPr>
      <xdr:blipFill>
        <a:blip xmlns:r="http://schemas.openxmlformats.org/officeDocument/2006/relationships" r:embed="rId4"/>
        <a:stretch>
          <a:fillRect/>
        </a:stretch>
      </xdr:blipFill>
      <xdr:spPr>
        <a:xfrm>
          <a:off x="4886325" y="6238875"/>
          <a:ext cx="5428571" cy="1257143"/>
        </a:xfrm>
        <a:prstGeom prst="rect">
          <a:avLst/>
        </a:prstGeom>
      </xdr:spPr>
    </xdr:pic>
    <xdr:clientData/>
  </xdr:twoCellAnchor>
  <xdr:twoCellAnchor editAs="oneCell">
    <xdr:from>
      <xdr:col>0</xdr:col>
      <xdr:colOff>0</xdr:colOff>
      <xdr:row>45</xdr:row>
      <xdr:rowOff>38100</xdr:rowOff>
    </xdr:from>
    <xdr:to>
      <xdr:col>8</xdr:col>
      <xdr:colOff>180281</xdr:colOff>
      <xdr:row>53</xdr:row>
      <xdr:rowOff>66481</xdr:rowOff>
    </xdr:to>
    <xdr:pic>
      <xdr:nvPicPr>
        <xdr:cNvPr id="6" name="Picture 5">
          <a:extLst>
            <a:ext uri="{FF2B5EF4-FFF2-40B4-BE49-F238E27FC236}">
              <a16:creationId xmlns:a16="http://schemas.microsoft.com/office/drawing/2014/main" id="{9EB4BF89-E8F0-46A3-A7A3-06483B192477}"/>
            </a:ext>
          </a:extLst>
        </xdr:cNvPr>
        <xdr:cNvPicPr>
          <a:picLocks noChangeAspect="1"/>
        </xdr:cNvPicPr>
      </xdr:nvPicPr>
      <xdr:blipFill>
        <a:blip xmlns:r="http://schemas.openxmlformats.org/officeDocument/2006/relationships" r:embed="rId5"/>
        <a:stretch>
          <a:fillRect/>
        </a:stretch>
      </xdr:blipFill>
      <xdr:spPr>
        <a:xfrm>
          <a:off x="0" y="10134600"/>
          <a:ext cx="5552381" cy="1552381"/>
        </a:xfrm>
        <a:prstGeom prst="rect">
          <a:avLst/>
        </a:prstGeom>
      </xdr:spPr>
    </xdr:pic>
    <xdr:clientData/>
  </xdr:twoCellAnchor>
  <xdr:twoCellAnchor editAs="oneCell">
    <xdr:from>
      <xdr:col>8</xdr:col>
      <xdr:colOff>209550</xdr:colOff>
      <xdr:row>45</xdr:row>
      <xdr:rowOff>114300</xdr:rowOff>
    </xdr:from>
    <xdr:to>
      <xdr:col>17</xdr:col>
      <xdr:colOff>561975</xdr:colOff>
      <xdr:row>50</xdr:row>
      <xdr:rowOff>104657</xdr:rowOff>
    </xdr:to>
    <xdr:pic>
      <xdr:nvPicPr>
        <xdr:cNvPr id="7" name="Picture 6">
          <a:extLst>
            <a:ext uri="{FF2B5EF4-FFF2-40B4-BE49-F238E27FC236}">
              <a16:creationId xmlns:a16="http://schemas.microsoft.com/office/drawing/2014/main" id="{DB50B9D0-6F21-41A2-AA19-9600B6B2DE80}"/>
            </a:ext>
          </a:extLst>
        </xdr:cNvPr>
        <xdr:cNvPicPr>
          <a:picLocks noChangeAspect="1"/>
        </xdr:cNvPicPr>
      </xdr:nvPicPr>
      <xdr:blipFill>
        <a:blip xmlns:r="http://schemas.openxmlformats.org/officeDocument/2006/relationships" r:embed="rId6"/>
        <a:stretch>
          <a:fillRect/>
        </a:stretch>
      </xdr:blipFill>
      <xdr:spPr>
        <a:xfrm>
          <a:off x="5581650" y="10210800"/>
          <a:ext cx="5838825" cy="9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19</xdr:row>
      <xdr:rowOff>0</xdr:rowOff>
    </xdr:from>
    <xdr:to>
      <xdr:col>7</xdr:col>
      <xdr:colOff>513770</xdr:colOff>
      <xdr:row>27</xdr:row>
      <xdr:rowOff>95048</xdr:rowOff>
    </xdr:to>
    <xdr:pic>
      <xdr:nvPicPr>
        <xdr:cNvPr id="2" name="Picture 1">
          <a:extLst>
            <a:ext uri="{FF2B5EF4-FFF2-40B4-BE49-F238E27FC236}">
              <a16:creationId xmlns:a16="http://schemas.microsoft.com/office/drawing/2014/main" id="{A72AFFB7-75A1-408A-9461-740137B6079C}"/>
            </a:ext>
          </a:extLst>
        </xdr:cNvPr>
        <xdr:cNvPicPr>
          <a:picLocks noChangeAspect="1"/>
        </xdr:cNvPicPr>
      </xdr:nvPicPr>
      <xdr:blipFill>
        <a:blip xmlns:r="http://schemas.openxmlformats.org/officeDocument/2006/relationships" r:embed="rId1"/>
        <a:stretch>
          <a:fillRect/>
        </a:stretch>
      </xdr:blipFill>
      <xdr:spPr>
        <a:xfrm>
          <a:off x="142875" y="3619500"/>
          <a:ext cx="4638095" cy="1619048"/>
        </a:xfrm>
        <a:prstGeom prst="rect">
          <a:avLst/>
        </a:prstGeom>
      </xdr:spPr>
    </xdr:pic>
    <xdr:clientData/>
  </xdr:twoCellAnchor>
  <xdr:twoCellAnchor editAs="oneCell">
    <xdr:from>
      <xdr:col>8</xdr:col>
      <xdr:colOff>114300</xdr:colOff>
      <xdr:row>19</xdr:row>
      <xdr:rowOff>180975</xdr:rowOff>
    </xdr:from>
    <xdr:to>
      <xdr:col>17</xdr:col>
      <xdr:colOff>513614</xdr:colOff>
      <xdr:row>25</xdr:row>
      <xdr:rowOff>133213</xdr:rowOff>
    </xdr:to>
    <xdr:pic>
      <xdr:nvPicPr>
        <xdr:cNvPr id="3" name="Picture 2">
          <a:extLst>
            <a:ext uri="{FF2B5EF4-FFF2-40B4-BE49-F238E27FC236}">
              <a16:creationId xmlns:a16="http://schemas.microsoft.com/office/drawing/2014/main" id="{9E0CEB90-EDA6-4053-926E-AF572909CEC3}"/>
            </a:ext>
          </a:extLst>
        </xdr:cNvPr>
        <xdr:cNvPicPr>
          <a:picLocks noChangeAspect="1"/>
        </xdr:cNvPicPr>
      </xdr:nvPicPr>
      <xdr:blipFill>
        <a:blip xmlns:r="http://schemas.openxmlformats.org/officeDocument/2006/relationships" r:embed="rId2"/>
        <a:stretch>
          <a:fillRect/>
        </a:stretch>
      </xdr:blipFill>
      <xdr:spPr>
        <a:xfrm>
          <a:off x="4991100" y="3800475"/>
          <a:ext cx="5885714" cy="1095238"/>
        </a:xfrm>
        <a:prstGeom prst="rect">
          <a:avLst/>
        </a:prstGeom>
      </xdr:spPr>
    </xdr:pic>
    <xdr:clientData/>
  </xdr:twoCellAnchor>
  <xdr:twoCellAnchor editAs="oneCell">
    <xdr:from>
      <xdr:col>0</xdr:col>
      <xdr:colOff>0</xdr:colOff>
      <xdr:row>40</xdr:row>
      <xdr:rowOff>9524</xdr:rowOff>
    </xdr:from>
    <xdr:to>
      <xdr:col>5</xdr:col>
      <xdr:colOff>328875</xdr:colOff>
      <xdr:row>51</xdr:row>
      <xdr:rowOff>66251</xdr:rowOff>
    </xdr:to>
    <xdr:pic>
      <xdr:nvPicPr>
        <xdr:cNvPr id="4" name="Picture 3">
          <a:extLst>
            <a:ext uri="{FF2B5EF4-FFF2-40B4-BE49-F238E27FC236}">
              <a16:creationId xmlns:a16="http://schemas.microsoft.com/office/drawing/2014/main" id="{795CD816-20A1-4FF9-9DB3-0072CD04B2C7}"/>
            </a:ext>
          </a:extLst>
        </xdr:cNvPr>
        <xdr:cNvPicPr>
          <a:picLocks noChangeAspect="1"/>
        </xdr:cNvPicPr>
      </xdr:nvPicPr>
      <xdr:blipFill>
        <a:blip xmlns:r="http://schemas.openxmlformats.org/officeDocument/2006/relationships" r:embed="rId3"/>
        <a:stretch>
          <a:fillRect/>
        </a:stretch>
      </xdr:blipFill>
      <xdr:spPr>
        <a:xfrm>
          <a:off x="0" y="7629524"/>
          <a:ext cx="3376875" cy="2152227"/>
        </a:xfrm>
        <a:prstGeom prst="rect">
          <a:avLst/>
        </a:prstGeom>
      </xdr:spPr>
    </xdr:pic>
    <xdr:clientData/>
  </xdr:twoCellAnchor>
  <xdr:twoCellAnchor editAs="oneCell">
    <xdr:from>
      <xdr:col>6</xdr:col>
      <xdr:colOff>257175</xdr:colOff>
      <xdr:row>44</xdr:row>
      <xdr:rowOff>47625</xdr:rowOff>
    </xdr:from>
    <xdr:to>
      <xdr:col>8</xdr:col>
      <xdr:colOff>561785</xdr:colOff>
      <xdr:row>47</xdr:row>
      <xdr:rowOff>171363</xdr:rowOff>
    </xdr:to>
    <xdr:pic>
      <xdr:nvPicPr>
        <xdr:cNvPr id="5" name="Picture 4">
          <a:extLst>
            <a:ext uri="{FF2B5EF4-FFF2-40B4-BE49-F238E27FC236}">
              <a16:creationId xmlns:a16="http://schemas.microsoft.com/office/drawing/2014/main" id="{D003D691-BA92-4F8F-9829-F783EC1D28AF}"/>
            </a:ext>
          </a:extLst>
        </xdr:cNvPr>
        <xdr:cNvPicPr>
          <a:picLocks noChangeAspect="1"/>
        </xdr:cNvPicPr>
      </xdr:nvPicPr>
      <xdr:blipFill>
        <a:blip xmlns:r="http://schemas.openxmlformats.org/officeDocument/2006/relationships" r:embed="rId4"/>
        <a:stretch>
          <a:fillRect/>
        </a:stretch>
      </xdr:blipFill>
      <xdr:spPr>
        <a:xfrm>
          <a:off x="3914775" y="8429625"/>
          <a:ext cx="1523810" cy="695238"/>
        </a:xfrm>
        <a:prstGeom prst="rect">
          <a:avLst/>
        </a:prstGeom>
      </xdr:spPr>
    </xdr:pic>
    <xdr:clientData/>
  </xdr:twoCellAnchor>
  <xdr:twoCellAnchor editAs="oneCell">
    <xdr:from>
      <xdr:col>9</xdr:col>
      <xdr:colOff>504825</xdr:colOff>
      <xdr:row>39</xdr:row>
      <xdr:rowOff>148655</xdr:rowOff>
    </xdr:from>
    <xdr:to>
      <xdr:col>15</xdr:col>
      <xdr:colOff>132899</xdr:colOff>
      <xdr:row>51</xdr:row>
      <xdr:rowOff>47325</xdr:rowOff>
    </xdr:to>
    <xdr:pic>
      <xdr:nvPicPr>
        <xdr:cNvPr id="6" name="Picture 5">
          <a:extLst>
            <a:ext uri="{FF2B5EF4-FFF2-40B4-BE49-F238E27FC236}">
              <a16:creationId xmlns:a16="http://schemas.microsoft.com/office/drawing/2014/main" id="{4E02F5EF-66BB-43B7-8B5D-CF0C6E6E1594}"/>
            </a:ext>
          </a:extLst>
        </xdr:cNvPr>
        <xdr:cNvPicPr>
          <a:picLocks noChangeAspect="1"/>
        </xdr:cNvPicPr>
      </xdr:nvPicPr>
      <xdr:blipFill>
        <a:blip xmlns:r="http://schemas.openxmlformats.org/officeDocument/2006/relationships" r:embed="rId5"/>
        <a:stretch>
          <a:fillRect/>
        </a:stretch>
      </xdr:blipFill>
      <xdr:spPr>
        <a:xfrm>
          <a:off x="5991225" y="7578155"/>
          <a:ext cx="3285674" cy="2184670"/>
        </a:xfrm>
        <a:prstGeom prst="rect">
          <a:avLst/>
        </a:prstGeom>
      </xdr:spPr>
    </xdr:pic>
    <xdr:clientData/>
  </xdr:twoCellAnchor>
  <xdr:twoCellAnchor editAs="oneCell">
    <xdr:from>
      <xdr:col>15</xdr:col>
      <xdr:colOff>314325</xdr:colOff>
      <xdr:row>38</xdr:row>
      <xdr:rowOff>142875</xdr:rowOff>
    </xdr:from>
    <xdr:to>
      <xdr:col>20</xdr:col>
      <xdr:colOff>170789</xdr:colOff>
      <xdr:row>52</xdr:row>
      <xdr:rowOff>132905</xdr:rowOff>
    </xdr:to>
    <xdr:pic>
      <xdr:nvPicPr>
        <xdr:cNvPr id="7" name="Picture 6">
          <a:extLst>
            <a:ext uri="{FF2B5EF4-FFF2-40B4-BE49-F238E27FC236}">
              <a16:creationId xmlns:a16="http://schemas.microsoft.com/office/drawing/2014/main" id="{BF1C3624-88C7-47C1-84B7-66E7B7EF64C6}"/>
            </a:ext>
          </a:extLst>
        </xdr:cNvPr>
        <xdr:cNvPicPr>
          <a:picLocks noChangeAspect="1"/>
        </xdr:cNvPicPr>
      </xdr:nvPicPr>
      <xdr:blipFill>
        <a:blip xmlns:r="http://schemas.openxmlformats.org/officeDocument/2006/relationships" r:embed="rId6"/>
        <a:stretch>
          <a:fillRect/>
        </a:stretch>
      </xdr:blipFill>
      <xdr:spPr>
        <a:xfrm>
          <a:off x="9458325" y="7381875"/>
          <a:ext cx="2904464" cy="2657030"/>
        </a:xfrm>
        <a:prstGeom prst="rect">
          <a:avLst/>
        </a:prstGeom>
      </xdr:spPr>
    </xdr:pic>
    <xdr:clientData/>
  </xdr:twoCellAnchor>
  <xdr:twoCellAnchor editAs="oneCell">
    <xdr:from>
      <xdr:col>0</xdr:col>
      <xdr:colOff>161925</xdr:colOff>
      <xdr:row>62</xdr:row>
      <xdr:rowOff>0</xdr:rowOff>
    </xdr:from>
    <xdr:to>
      <xdr:col>8</xdr:col>
      <xdr:colOff>332744</xdr:colOff>
      <xdr:row>70</xdr:row>
      <xdr:rowOff>95048</xdr:rowOff>
    </xdr:to>
    <xdr:pic>
      <xdr:nvPicPr>
        <xdr:cNvPr id="8" name="Picture 7">
          <a:extLst>
            <a:ext uri="{FF2B5EF4-FFF2-40B4-BE49-F238E27FC236}">
              <a16:creationId xmlns:a16="http://schemas.microsoft.com/office/drawing/2014/main" id="{65EDAF75-C7AA-4696-9022-9B1C03958B74}"/>
            </a:ext>
          </a:extLst>
        </xdr:cNvPr>
        <xdr:cNvPicPr>
          <a:picLocks noChangeAspect="1"/>
        </xdr:cNvPicPr>
      </xdr:nvPicPr>
      <xdr:blipFill>
        <a:blip xmlns:r="http://schemas.openxmlformats.org/officeDocument/2006/relationships" r:embed="rId7"/>
        <a:stretch>
          <a:fillRect/>
        </a:stretch>
      </xdr:blipFill>
      <xdr:spPr>
        <a:xfrm>
          <a:off x="161925" y="11811000"/>
          <a:ext cx="5047619" cy="1619048"/>
        </a:xfrm>
        <a:prstGeom prst="rect">
          <a:avLst/>
        </a:prstGeom>
      </xdr:spPr>
    </xdr:pic>
    <xdr:clientData/>
  </xdr:twoCellAnchor>
  <xdr:twoCellAnchor editAs="oneCell">
    <xdr:from>
      <xdr:col>8</xdr:col>
      <xdr:colOff>552450</xdr:colOff>
      <xdr:row>61</xdr:row>
      <xdr:rowOff>152400</xdr:rowOff>
    </xdr:from>
    <xdr:to>
      <xdr:col>20</xdr:col>
      <xdr:colOff>351536</xdr:colOff>
      <xdr:row>68</xdr:row>
      <xdr:rowOff>95090</xdr:rowOff>
    </xdr:to>
    <xdr:pic>
      <xdr:nvPicPr>
        <xdr:cNvPr id="9" name="Picture 8">
          <a:extLst>
            <a:ext uri="{FF2B5EF4-FFF2-40B4-BE49-F238E27FC236}">
              <a16:creationId xmlns:a16="http://schemas.microsoft.com/office/drawing/2014/main" id="{5B1A8B8D-8468-4B16-857F-E27CEDF024DF}"/>
            </a:ext>
          </a:extLst>
        </xdr:cNvPr>
        <xdr:cNvPicPr>
          <a:picLocks noChangeAspect="1"/>
        </xdr:cNvPicPr>
      </xdr:nvPicPr>
      <xdr:blipFill>
        <a:blip xmlns:r="http://schemas.openxmlformats.org/officeDocument/2006/relationships" r:embed="rId8"/>
        <a:stretch>
          <a:fillRect/>
        </a:stretch>
      </xdr:blipFill>
      <xdr:spPr>
        <a:xfrm>
          <a:off x="5429250" y="11772900"/>
          <a:ext cx="7114286" cy="12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381000</xdr:colOff>
      <xdr:row>6</xdr:row>
      <xdr:rowOff>152400</xdr:rowOff>
    </xdr:from>
    <xdr:to>
      <xdr:col>20</xdr:col>
      <xdr:colOff>285082</xdr:colOff>
      <xdr:row>18</xdr:row>
      <xdr:rowOff>37656</xdr:rowOff>
    </xdr:to>
    <xdr:pic>
      <xdr:nvPicPr>
        <xdr:cNvPr id="2" name="Picture 1">
          <a:extLst>
            <a:ext uri="{FF2B5EF4-FFF2-40B4-BE49-F238E27FC236}">
              <a16:creationId xmlns:a16="http://schemas.microsoft.com/office/drawing/2014/main" id="{1405115F-23F0-45EA-87BC-A7B03C9152C0}"/>
            </a:ext>
          </a:extLst>
        </xdr:cNvPr>
        <xdr:cNvPicPr>
          <a:picLocks noChangeAspect="1"/>
        </xdr:cNvPicPr>
      </xdr:nvPicPr>
      <xdr:blipFill>
        <a:blip xmlns:r="http://schemas.openxmlformats.org/officeDocument/2006/relationships" r:embed="rId1"/>
        <a:stretch>
          <a:fillRect/>
        </a:stretch>
      </xdr:blipFill>
      <xdr:spPr>
        <a:xfrm>
          <a:off x="10134600" y="2628900"/>
          <a:ext cx="2342482" cy="2171256"/>
        </a:xfrm>
        <a:prstGeom prst="rect">
          <a:avLst/>
        </a:prstGeom>
      </xdr:spPr>
    </xdr:pic>
    <xdr:clientData/>
  </xdr:twoCellAnchor>
  <xdr:twoCellAnchor editAs="oneCell">
    <xdr:from>
      <xdr:col>11</xdr:col>
      <xdr:colOff>542925</xdr:colOff>
      <xdr:row>6</xdr:row>
      <xdr:rowOff>133350</xdr:rowOff>
    </xdr:from>
    <xdr:to>
      <xdr:col>15</xdr:col>
      <xdr:colOff>332709</xdr:colOff>
      <xdr:row>18</xdr:row>
      <xdr:rowOff>66676</xdr:rowOff>
    </xdr:to>
    <xdr:pic>
      <xdr:nvPicPr>
        <xdr:cNvPr id="3" name="Picture 2">
          <a:extLst>
            <a:ext uri="{FF2B5EF4-FFF2-40B4-BE49-F238E27FC236}">
              <a16:creationId xmlns:a16="http://schemas.microsoft.com/office/drawing/2014/main" id="{CADEA898-A474-4CC8-8735-7D22408765DF}"/>
            </a:ext>
          </a:extLst>
        </xdr:cNvPr>
        <xdr:cNvPicPr>
          <a:picLocks noChangeAspect="1"/>
        </xdr:cNvPicPr>
      </xdr:nvPicPr>
      <xdr:blipFill>
        <a:blip xmlns:r="http://schemas.openxmlformats.org/officeDocument/2006/relationships" r:embed="rId2"/>
        <a:stretch>
          <a:fillRect/>
        </a:stretch>
      </xdr:blipFill>
      <xdr:spPr>
        <a:xfrm>
          <a:off x="7248525" y="2609850"/>
          <a:ext cx="2228184" cy="2219326"/>
        </a:xfrm>
        <a:prstGeom prst="rect">
          <a:avLst/>
        </a:prstGeom>
      </xdr:spPr>
    </xdr:pic>
    <xdr:clientData/>
  </xdr:twoCellAnchor>
  <xdr:twoCellAnchor editAs="oneCell">
    <xdr:from>
      <xdr:col>6</xdr:col>
      <xdr:colOff>295275</xdr:colOff>
      <xdr:row>6</xdr:row>
      <xdr:rowOff>57150</xdr:rowOff>
    </xdr:from>
    <xdr:to>
      <xdr:col>10</xdr:col>
      <xdr:colOff>418443</xdr:colOff>
      <xdr:row>18</xdr:row>
      <xdr:rowOff>85288</xdr:rowOff>
    </xdr:to>
    <xdr:pic>
      <xdr:nvPicPr>
        <xdr:cNvPr id="4" name="Picture 3">
          <a:extLst>
            <a:ext uri="{FF2B5EF4-FFF2-40B4-BE49-F238E27FC236}">
              <a16:creationId xmlns:a16="http://schemas.microsoft.com/office/drawing/2014/main" id="{51A52B3E-0495-41FA-9A19-519CFB6A4579}"/>
            </a:ext>
          </a:extLst>
        </xdr:cNvPr>
        <xdr:cNvPicPr>
          <a:picLocks noChangeAspect="1"/>
        </xdr:cNvPicPr>
      </xdr:nvPicPr>
      <xdr:blipFill>
        <a:blip xmlns:r="http://schemas.openxmlformats.org/officeDocument/2006/relationships" r:embed="rId3"/>
        <a:stretch>
          <a:fillRect/>
        </a:stretch>
      </xdr:blipFill>
      <xdr:spPr>
        <a:xfrm>
          <a:off x="3952875" y="2533650"/>
          <a:ext cx="2561568" cy="2314138"/>
        </a:xfrm>
        <a:prstGeom prst="rect">
          <a:avLst/>
        </a:prstGeom>
      </xdr:spPr>
    </xdr:pic>
    <xdr:clientData/>
  </xdr:twoCellAnchor>
  <xdr:twoCellAnchor editAs="oneCell">
    <xdr:from>
      <xdr:col>0</xdr:col>
      <xdr:colOff>581024</xdr:colOff>
      <xdr:row>6</xdr:row>
      <xdr:rowOff>85725</xdr:rowOff>
    </xdr:from>
    <xdr:to>
      <xdr:col>4</xdr:col>
      <xdr:colOff>200025</xdr:colOff>
      <xdr:row>18</xdr:row>
      <xdr:rowOff>89261</xdr:rowOff>
    </xdr:to>
    <xdr:pic>
      <xdr:nvPicPr>
        <xdr:cNvPr id="5" name="Picture 4">
          <a:extLst>
            <a:ext uri="{FF2B5EF4-FFF2-40B4-BE49-F238E27FC236}">
              <a16:creationId xmlns:a16="http://schemas.microsoft.com/office/drawing/2014/main" id="{D75F019D-E836-4D84-9376-74BE58720ACC}"/>
            </a:ext>
          </a:extLst>
        </xdr:cNvPr>
        <xdr:cNvPicPr>
          <a:picLocks noChangeAspect="1"/>
        </xdr:cNvPicPr>
      </xdr:nvPicPr>
      <xdr:blipFill>
        <a:blip xmlns:r="http://schemas.openxmlformats.org/officeDocument/2006/relationships" r:embed="rId4"/>
        <a:stretch>
          <a:fillRect/>
        </a:stretch>
      </xdr:blipFill>
      <xdr:spPr>
        <a:xfrm>
          <a:off x="581024" y="2562225"/>
          <a:ext cx="2466976" cy="2289536"/>
        </a:xfrm>
        <a:prstGeom prst="rect">
          <a:avLst/>
        </a:prstGeom>
      </xdr:spPr>
    </xdr:pic>
    <xdr:clientData/>
  </xdr:twoCellAnchor>
  <xdr:twoCellAnchor editAs="oneCell">
    <xdr:from>
      <xdr:col>0</xdr:col>
      <xdr:colOff>561975</xdr:colOff>
      <xdr:row>27</xdr:row>
      <xdr:rowOff>95250</xdr:rowOff>
    </xdr:from>
    <xdr:to>
      <xdr:col>7</xdr:col>
      <xdr:colOff>504825</xdr:colOff>
      <xdr:row>45</xdr:row>
      <xdr:rowOff>75774</xdr:rowOff>
    </xdr:to>
    <xdr:pic>
      <xdr:nvPicPr>
        <xdr:cNvPr id="6" name="Picture 5">
          <a:extLst>
            <a:ext uri="{FF2B5EF4-FFF2-40B4-BE49-F238E27FC236}">
              <a16:creationId xmlns:a16="http://schemas.microsoft.com/office/drawing/2014/main" id="{7703B60D-A974-4F04-A0AF-36CD56D669E6}"/>
            </a:ext>
          </a:extLst>
        </xdr:cNvPr>
        <xdr:cNvPicPr>
          <a:picLocks noChangeAspect="1"/>
        </xdr:cNvPicPr>
      </xdr:nvPicPr>
      <xdr:blipFill>
        <a:blip xmlns:r="http://schemas.openxmlformats.org/officeDocument/2006/relationships" r:embed="rId5"/>
        <a:stretch>
          <a:fillRect/>
        </a:stretch>
      </xdr:blipFill>
      <xdr:spPr>
        <a:xfrm>
          <a:off x="561975" y="6572250"/>
          <a:ext cx="4619625" cy="3409524"/>
        </a:xfrm>
        <a:prstGeom prst="rect">
          <a:avLst/>
        </a:prstGeom>
      </xdr:spPr>
    </xdr:pic>
    <xdr:clientData/>
  </xdr:twoCellAnchor>
  <xdr:twoCellAnchor editAs="oneCell">
    <xdr:from>
      <xdr:col>9</xdr:col>
      <xdr:colOff>0</xdr:colOff>
      <xdr:row>27</xdr:row>
      <xdr:rowOff>114300</xdr:rowOff>
    </xdr:from>
    <xdr:to>
      <xdr:col>17</xdr:col>
      <xdr:colOff>447009</xdr:colOff>
      <xdr:row>46</xdr:row>
      <xdr:rowOff>28133</xdr:rowOff>
    </xdr:to>
    <xdr:pic>
      <xdr:nvPicPr>
        <xdr:cNvPr id="7" name="Picture 6">
          <a:extLst>
            <a:ext uri="{FF2B5EF4-FFF2-40B4-BE49-F238E27FC236}">
              <a16:creationId xmlns:a16="http://schemas.microsoft.com/office/drawing/2014/main" id="{02F8ABD3-5E9A-4C3E-902C-8423E42A7885}"/>
            </a:ext>
          </a:extLst>
        </xdr:cNvPr>
        <xdr:cNvPicPr>
          <a:picLocks noChangeAspect="1"/>
        </xdr:cNvPicPr>
      </xdr:nvPicPr>
      <xdr:blipFill>
        <a:blip xmlns:r="http://schemas.openxmlformats.org/officeDocument/2006/relationships" r:embed="rId6"/>
        <a:stretch>
          <a:fillRect/>
        </a:stretch>
      </xdr:blipFill>
      <xdr:spPr>
        <a:xfrm>
          <a:off x="5486400" y="6591300"/>
          <a:ext cx="5323809" cy="3533333"/>
        </a:xfrm>
        <a:prstGeom prst="rect">
          <a:avLst/>
        </a:prstGeom>
      </xdr:spPr>
    </xdr:pic>
    <xdr:clientData/>
  </xdr:twoCellAnchor>
  <xdr:twoCellAnchor editAs="oneCell">
    <xdr:from>
      <xdr:col>0</xdr:col>
      <xdr:colOff>0</xdr:colOff>
      <xdr:row>81</xdr:row>
      <xdr:rowOff>114300</xdr:rowOff>
    </xdr:from>
    <xdr:to>
      <xdr:col>6</xdr:col>
      <xdr:colOff>361396</xdr:colOff>
      <xdr:row>90</xdr:row>
      <xdr:rowOff>66467</xdr:rowOff>
    </xdr:to>
    <xdr:pic>
      <xdr:nvPicPr>
        <xdr:cNvPr id="8" name="Picture 7">
          <a:extLst>
            <a:ext uri="{FF2B5EF4-FFF2-40B4-BE49-F238E27FC236}">
              <a16:creationId xmlns:a16="http://schemas.microsoft.com/office/drawing/2014/main" id="{609AD15F-A5CB-4C0C-9027-9C9EA2C8AB74}"/>
            </a:ext>
          </a:extLst>
        </xdr:cNvPr>
        <xdr:cNvPicPr>
          <a:picLocks noChangeAspect="1"/>
        </xdr:cNvPicPr>
      </xdr:nvPicPr>
      <xdr:blipFill>
        <a:blip xmlns:r="http://schemas.openxmlformats.org/officeDocument/2006/relationships" r:embed="rId7"/>
        <a:stretch>
          <a:fillRect/>
        </a:stretch>
      </xdr:blipFill>
      <xdr:spPr>
        <a:xfrm>
          <a:off x="0" y="18021300"/>
          <a:ext cx="4428571" cy="1666667"/>
        </a:xfrm>
        <a:prstGeom prst="rect">
          <a:avLst/>
        </a:prstGeom>
      </xdr:spPr>
    </xdr:pic>
    <xdr:clientData/>
  </xdr:twoCellAnchor>
  <xdr:twoCellAnchor editAs="oneCell">
    <xdr:from>
      <xdr:col>7</xdr:col>
      <xdr:colOff>104775</xdr:colOff>
      <xdr:row>81</xdr:row>
      <xdr:rowOff>133350</xdr:rowOff>
    </xdr:from>
    <xdr:to>
      <xdr:col>18</xdr:col>
      <xdr:colOff>27746</xdr:colOff>
      <xdr:row>89</xdr:row>
      <xdr:rowOff>76017</xdr:rowOff>
    </xdr:to>
    <xdr:pic>
      <xdr:nvPicPr>
        <xdr:cNvPr id="9" name="Picture 8">
          <a:extLst>
            <a:ext uri="{FF2B5EF4-FFF2-40B4-BE49-F238E27FC236}">
              <a16:creationId xmlns:a16="http://schemas.microsoft.com/office/drawing/2014/main" id="{2FF90965-5641-43FF-A78E-C8F8C04B4736}"/>
            </a:ext>
          </a:extLst>
        </xdr:cNvPr>
        <xdr:cNvPicPr>
          <a:picLocks noChangeAspect="1"/>
        </xdr:cNvPicPr>
      </xdr:nvPicPr>
      <xdr:blipFill>
        <a:blip xmlns:r="http://schemas.openxmlformats.org/officeDocument/2006/relationships" r:embed="rId8"/>
        <a:stretch>
          <a:fillRect/>
        </a:stretch>
      </xdr:blipFill>
      <xdr:spPr>
        <a:xfrm>
          <a:off x="4781550" y="18040350"/>
          <a:ext cx="6628571" cy="1466667"/>
        </a:xfrm>
        <a:prstGeom prst="rect">
          <a:avLst/>
        </a:prstGeom>
      </xdr:spPr>
    </xdr:pic>
    <xdr:clientData/>
  </xdr:twoCellAnchor>
  <xdr:twoCellAnchor editAs="oneCell">
    <xdr:from>
      <xdr:col>0</xdr:col>
      <xdr:colOff>0</xdr:colOff>
      <xdr:row>103</xdr:row>
      <xdr:rowOff>0</xdr:rowOff>
    </xdr:from>
    <xdr:to>
      <xdr:col>2</xdr:col>
      <xdr:colOff>371225</xdr:colOff>
      <xdr:row>106</xdr:row>
      <xdr:rowOff>104690</xdr:rowOff>
    </xdr:to>
    <xdr:pic>
      <xdr:nvPicPr>
        <xdr:cNvPr id="10" name="Picture 9">
          <a:extLst>
            <a:ext uri="{FF2B5EF4-FFF2-40B4-BE49-F238E27FC236}">
              <a16:creationId xmlns:a16="http://schemas.microsoft.com/office/drawing/2014/main" id="{CD09D37F-386C-4028-A579-364947AFA7D8}"/>
            </a:ext>
          </a:extLst>
        </xdr:cNvPr>
        <xdr:cNvPicPr>
          <a:picLocks noChangeAspect="1"/>
        </xdr:cNvPicPr>
      </xdr:nvPicPr>
      <xdr:blipFill>
        <a:blip xmlns:r="http://schemas.openxmlformats.org/officeDocument/2006/relationships" r:embed="rId9"/>
        <a:stretch>
          <a:fillRect/>
        </a:stretch>
      </xdr:blipFill>
      <xdr:spPr>
        <a:xfrm>
          <a:off x="0" y="22098000"/>
          <a:ext cx="2000000" cy="676190"/>
        </a:xfrm>
        <a:prstGeom prst="rect">
          <a:avLst/>
        </a:prstGeom>
      </xdr:spPr>
    </xdr:pic>
    <xdr:clientData/>
  </xdr:twoCellAnchor>
  <xdr:twoCellAnchor editAs="oneCell">
    <xdr:from>
      <xdr:col>4</xdr:col>
      <xdr:colOff>552450</xdr:colOff>
      <xdr:row>102</xdr:row>
      <xdr:rowOff>47625</xdr:rowOff>
    </xdr:from>
    <xdr:to>
      <xdr:col>10</xdr:col>
      <xdr:colOff>180564</xdr:colOff>
      <xdr:row>114</xdr:row>
      <xdr:rowOff>94958</xdr:rowOff>
    </xdr:to>
    <xdr:pic>
      <xdr:nvPicPr>
        <xdr:cNvPr id="11" name="Picture 10">
          <a:extLst>
            <a:ext uri="{FF2B5EF4-FFF2-40B4-BE49-F238E27FC236}">
              <a16:creationId xmlns:a16="http://schemas.microsoft.com/office/drawing/2014/main" id="{5275C911-CC7F-458B-8FE3-3FA8433EE241}"/>
            </a:ext>
          </a:extLst>
        </xdr:cNvPr>
        <xdr:cNvPicPr>
          <a:picLocks noChangeAspect="1"/>
        </xdr:cNvPicPr>
      </xdr:nvPicPr>
      <xdr:blipFill>
        <a:blip xmlns:r="http://schemas.openxmlformats.org/officeDocument/2006/relationships" r:embed="rId10"/>
        <a:stretch>
          <a:fillRect/>
        </a:stretch>
      </xdr:blipFill>
      <xdr:spPr>
        <a:xfrm>
          <a:off x="3400425" y="21955125"/>
          <a:ext cx="3285714" cy="2333333"/>
        </a:xfrm>
        <a:prstGeom prst="rect">
          <a:avLst/>
        </a:prstGeom>
      </xdr:spPr>
    </xdr:pic>
    <xdr:clientData/>
  </xdr:twoCellAnchor>
  <xdr:twoCellAnchor editAs="oneCell">
    <xdr:from>
      <xdr:col>0</xdr:col>
      <xdr:colOff>0</xdr:colOff>
      <xdr:row>123</xdr:row>
      <xdr:rowOff>57150</xdr:rowOff>
    </xdr:from>
    <xdr:to>
      <xdr:col>5</xdr:col>
      <xdr:colOff>94806</xdr:colOff>
      <xdr:row>126</xdr:row>
      <xdr:rowOff>66602</xdr:rowOff>
    </xdr:to>
    <xdr:pic>
      <xdr:nvPicPr>
        <xdr:cNvPr id="12" name="Picture 11">
          <a:extLst>
            <a:ext uri="{FF2B5EF4-FFF2-40B4-BE49-F238E27FC236}">
              <a16:creationId xmlns:a16="http://schemas.microsoft.com/office/drawing/2014/main" id="{DD1AC092-DCDA-4539-B862-ED57B7AC4BDD}"/>
            </a:ext>
          </a:extLst>
        </xdr:cNvPr>
        <xdr:cNvPicPr>
          <a:picLocks noChangeAspect="1"/>
        </xdr:cNvPicPr>
      </xdr:nvPicPr>
      <xdr:blipFill>
        <a:blip xmlns:r="http://schemas.openxmlformats.org/officeDocument/2006/relationships" r:embed="rId11"/>
        <a:stretch>
          <a:fillRect/>
        </a:stretch>
      </xdr:blipFill>
      <xdr:spPr>
        <a:xfrm>
          <a:off x="0" y="25965150"/>
          <a:ext cx="3552381" cy="580952"/>
        </a:xfrm>
        <a:prstGeom prst="rect">
          <a:avLst/>
        </a:prstGeom>
      </xdr:spPr>
    </xdr:pic>
    <xdr:clientData/>
  </xdr:twoCellAnchor>
  <xdr:twoCellAnchor editAs="oneCell">
    <xdr:from>
      <xdr:col>6</xdr:col>
      <xdr:colOff>0</xdr:colOff>
      <xdr:row>123</xdr:row>
      <xdr:rowOff>28575</xdr:rowOff>
    </xdr:from>
    <xdr:to>
      <xdr:col>12</xdr:col>
      <xdr:colOff>18590</xdr:colOff>
      <xdr:row>136</xdr:row>
      <xdr:rowOff>85408</xdr:rowOff>
    </xdr:to>
    <xdr:pic>
      <xdr:nvPicPr>
        <xdr:cNvPr id="13" name="Picture 12">
          <a:extLst>
            <a:ext uri="{FF2B5EF4-FFF2-40B4-BE49-F238E27FC236}">
              <a16:creationId xmlns:a16="http://schemas.microsoft.com/office/drawing/2014/main" id="{66E9419D-AD06-4306-9464-C72560F4D92E}"/>
            </a:ext>
          </a:extLst>
        </xdr:cNvPr>
        <xdr:cNvPicPr>
          <a:picLocks noChangeAspect="1"/>
        </xdr:cNvPicPr>
      </xdr:nvPicPr>
      <xdr:blipFill>
        <a:blip xmlns:r="http://schemas.openxmlformats.org/officeDocument/2006/relationships" r:embed="rId12"/>
        <a:stretch>
          <a:fillRect/>
        </a:stretch>
      </xdr:blipFill>
      <xdr:spPr>
        <a:xfrm>
          <a:off x="4067175" y="25936575"/>
          <a:ext cx="3676190" cy="2533333"/>
        </a:xfrm>
        <a:prstGeom prst="rect">
          <a:avLst/>
        </a:prstGeom>
      </xdr:spPr>
    </xdr:pic>
    <xdr:clientData/>
  </xdr:twoCellAnchor>
  <xdr:twoCellAnchor editAs="oneCell">
    <xdr:from>
      <xdr:col>12</xdr:col>
      <xdr:colOff>152400</xdr:colOff>
      <xdr:row>120</xdr:row>
      <xdr:rowOff>57150</xdr:rowOff>
    </xdr:from>
    <xdr:to>
      <xdr:col>18</xdr:col>
      <xdr:colOff>408696</xdr:colOff>
      <xdr:row>148</xdr:row>
      <xdr:rowOff>75531</xdr:rowOff>
    </xdr:to>
    <xdr:pic>
      <xdr:nvPicPr>
        <xdr:cNvPr id="14" name="Picture 13">
          <a:extLst>
            <a:ext uri="{FF2B5EF4-FFF2-40B4-BE49-F238E27FC236}">
              <a16:creationId xmlns:a16="http://schemas.microsoft.com/office/drawing/2014/main" id="{506987CB-17FC-4CA6-AB70-097E208FFEBA}"/>
            </a:ext>
          </a:extLst>
        </xdr:cNvPr>
        <xdr:cNvPicPr>
          <a:picLocks noChangeAspect="1"/>
        </xdr:cNvPicPr>
      </xdr:nvPicPr>
      <xdr:blipFill>
        <a:blip xmlns:r="http://schemas.openxmlformats.org/officeDocument/2006/relationships" r:embed="rId13"/>
        <a:stretch>
          <a:fillRect/>
        </a:stretch>
      </xdr:blipFill>
      <xdr:spPr>
        <a:xfrm>
          <a:off x="7877175" y="25393650"/>
          <a:ext cx="3913896" cy="5352381"/>
        </a:xfrm>
        <a:prstGeom prst="rect">
          <a:avLst/>
        </a:prstGeom>
      </xdr:spPr>
    </xdr:pic>
    <xdr:clientData/>
  </xdr:twoCellAnchor>
  <xdr:twoCellAnchor editAs="oneCell">
    <xdr:from>
      <xdr:col>0</xdr:col>
      <xdr:colOff>0</xdr:colOff>
      <xdr:row>159</xdr:row>
      <xdr:rowOff>28575</xdr:rowOff>
    </xdr:from>
    <xdr:to>
      <xdr:col>8</xdr:col>
      <xdr:colOff>56482</xdr:colOff>
      <xdr:row>167</xdr:row>
      <xdr:rowOff>180765</xdr:rowOff>
    </xdr:to>
    <xdr:pic>
      <xdr:nvPicPr>
        <xdr:cNvPr id="15" name="Picture 14">
          <a:extLst>
            <a:ext uri="{FF2B5EF4-FFF2-40B4-BE49-F238E27FC236}">
              <a16:creationId xmlns:a16="http://schemas.microsoft.com/office/drawing/2014/main" id="{79B6FF21-BD8B-4097-AF11-926C2DA1033C}"/>
            </a:ext>
          </a:extLst>
        </xdr:cNvPr>
        <xdr:cNvPicPr>
          <a:picLocks noChangeAspect="1"/>
        </xdr:cNvPicPr>
      </xdr:nvPicPr>
      <xdr:blipFill>
        <a:blip xmlns:r="http://schemas.openxmlformats.org/officeDocument/2006/relationships" r:embed="rId14"/>
        <a:stretch>
          <a:fillRect/>
        </a:stretch>
      </xdr:blipFill>
      <xdr:spPr>
        <a:xfrm>
          <a:off x="0" y="30318075"/>
          <a:ext cx="5342857" cy="1676190"/>
        </a:xfrm>
        <a:prstGeom prst="rect">
          <a:avLst/>
        </a:prstGeom>
      </xdr:spPr>
    </xdr:pic>
    <xdr:clientData/>
  </xdr:twoCellAnchor>
  <xdr:twoCellAnchor editAs="oneCell">
    <xdr:from>
      <xdr:col>9</xdr:col>
      <xdr:colOff>0</xdr:colOff>
      <xdr:row>161</xdr:row>
      <xdr:rowOff>0</xdr:rowOff>
    </xdr:from>
    <xdr:to>
      <xdr:col>20</xdr:col>
      <xdr:colOff>446781</xdr:colOff>
      <xdr:row>168</xdr:row>
      <xdr:rowOff>95071</xdr:rowOff>
    </xdr:to>
    <xdr:pic>
      <xdr:nvPicPr>
        <xdr:cNvPr id="16" name="Picture 15">
          <a:extLst>
            <a:ext uri="{FF2B5EF4-FFF2-40B4-BE49-F238E27FC236}">
              <a16:creationId xmlns:a16="http://schemas.microsoft.com/office/drawing/2014/main" id="{A5BD50B3-686E-41EB-9410-3A85B6B0F7F5}"/>
            </a:ext>
          </a:extLst>
        </xdr:cNvPr>
        <xdr:cNvPicPr>
          <a:picLocks noChangeAspect="1"/>
        </xdr:cNvPicPr>
      </xdr:nvPicPr>
      <xdr:blipFill>
        <a:blip xmlns:r="http://schemas.openxmlformats.org/officeDocument/2006/relationships" r:embed="rId15"/>
        <a:stretch>
          <a:fillRect/>
        </a:stretch>
      </xdr:blipFill>
      <xdr:spPr>
        <a:xfrm>
          <a:off x="5895975" y="33147000"/>
          <a:ext cx="7152381" cy="1428571"/>
        </a:xfrm>
        <a:prstGeom prst="rect">
          <a:avLst/>
        </a:prstGeom>
      </xdr:spPr>
    </xdr:pic>
    <xdr:clientData/>
  </xdr:twoCellAnchor>
  <xdr:twoCellAnchor editAs="oneCell">
    <xdr:from>
      <xdr:col>0</xdr:col>
      <xdr:colOff>38100</xdr:colOff>
      <xdr:row>176</xdr:row>
      <xdr:rowOff>0</xdr:rowOff>
    </xdr:from>
    <xdr:to>
      <xdr:col>8</xdr:col>
      <xdr:colOff>76200</xdr:colOff>
      <xdr:row>185</xdr:row>
      <xdr:rowOff>28357</xdr:rowOff>
    </xdr:to>
    <xdr:pic>
      <xdr:nvPicPr>
        <xdr:cNvPr id="17" name="Picture 16">
          <a:extLst>
            <a:ext uri="{FF2B5EF4-FFF2-40B4-BE49-F238E27FC236}">
              <a16:creationId xmlns:a16="http://schemas.microsoft.com/office/drawing/2014/main" id="{75F0B849-639E-4250-9F90-0359C069502D}"/>
            </a:ext>
          </a:extLst>
        </xdr:cNvPr>
        <xdr:cNvPicPr>
          <a:picLocks noChangeAspect="1"/>
        </xdr:cNvPicPr>
      </xdr:nvPicPr>
      <xdr:blipFill>
        <a:blip xmlns:r="http://schemas.openxmlformats.org/officeDocument/2006/relationships" r:embed="rId16"/>
        <a:stretch>
          <a:fillRect/>
        </a:stretch>
      </xdr:blipFill>
      <xdr:spPr>
        <a:xfrm>
          <a:off x="38100" y="35242500"/>
          <a:ext cx="5324475" cy="1742857"/>
        </a:xfrm>
        <a:prstGeom prst="rect">
          <a:avLst/>
        </a:prstGeom>
      </xdr:spPr>
    </xdr:pic>
    <xdr:clientData/>
  </xdr:twoCellAnchor>
  <xdr:twoCellAnchor editAs="oneCell">
    <xdr:from>
      <xdr:col>0</xdr:col>
      <xdr:colOff>9525</xdr:colOff>
      <xdr:row>188</xdr:row>
      <xdr:rowOff>47625</xdr:rowOff>
    </xdr:from>
    <xdr:to>
      <xdr:col>8</xdr:col>
      <xdr:colOff>199340</xdr:colOff>
      <xdr:row>196</xdr:row>
      <xdr:rowOff>123625</xdr:rowOff>
    </xdr:to>
    <xdr:pic>
      <xdr:nvPicPr>
        <xdr:cNvPr id="18" name="Picture 17">
          <a:extLst>
            <a:ext uri="{FF2B5EF4-FFF2-40B4-BE49-F238E27FC236}">
              <a16:creationId xmlns:a16="http://schemas.microsoft.com/office/drawing/2014/main" id="{16836062-876D-4A11-8DAC-4B9AC1D27458}"/>
            </a:ext>
          </a:extLst>
        </xdr:cNvPr>
        <xdr:cNvPicPr>
          <a:picLocks noChangeAspect="1"/>
        </xdr:cNvPicPr>
      </xdr:nvPicPr>
      <xdr:blipFill>
        <a:blip xmlns:r="http://schemas.openxmlformats.org/officeDocument/2006/relationships" r:embed="rId17"/>
        <a:stretch>
          <a:fillRect/>
        </a:stretch>
      </xdr:blipFill>
      <xdr:spPr>
        <a:xfrm>
          <a:off x="9525" y="37576125"/>
          <a:ext cx="5476190" cy="1600000"/>
        </a:xfrm>
        <a:prstGeom prst="rect">
          <a:avLst/>
        </a:prstGeom>
      </xdr:spPr>
    </xdr:pic>
    <xdr:clientData/>
  </xdr:twoCellAnchor>
  <xdr:twoCellAnchor editAs="oneCell">
    <xdr:from>
      <xdr:col>0</xdr:col>
      <xdr:colOff>0</xdr:colOff>
      <xdr:row>200</xdr:row>
      <xdr:rowOff>152400</xdr:rowOff>
    </xdr:from>
    <xdr:to>
      <xdr:col>8</xdr:col>
      <xdr:colOff>37434</xdr:colOff>
      <xdr:row>208</xdr:row>
      <xdr:rowOff>152210</xdr:rowOff>
    </xdr:to>
    <xdr:pic>
      <xdr:nvPicPr>
        <xdr:cNvPr id="19" name="Picture 18">
          <a:extLst>
            <a:ext uri="{FF2B5EF4-FFF2-40B4-BE49-F238E27FC236}">
              <a16:creationId xmlns:a16="http://schemas.microsoft.com/office/drawing/2014/main" id="{20F645CE-F7E6-4918-87D4-099ED17E5883}"/>
            </a:ext>
          </a:extLst>
        </xdr:cNvPr>
        <xdr:cNvPicPr>
          <a:picLocks noChangeAspect="1"/>
        </xdr:cNvPicPr>
      </xdr:nvPicPr>
      <xdr:blipFill>
        <a:blip xmlns:r="http://schemas.openxmlformats.org/officeDocument/2006/relationships" r:embed="rId18"/>
        <a:stretch>
          <a:fillRect/>
        </a:stretch>
      </xdr:blipFill>
      <xdr:spPr>
        <a:xfrm>
          <a:off x="0" y="39966900"/>
          <a:ext cx="5323809" cy="1523810"/>
        </a:xfrm>
        <a:prstGeom prst="rect">
          <a:avLst/>
        </a:prstGeom>
      </xdr:spPr>
    </xdr:pic>
    <xdr:clientData/>
  </xdr:twoCellAnchor>
  <xdr:twoCellAnchor editAs="oneCell">
    <xdr:from>
      <xdr:col>0</xdr:col>
      <xdr:colOff>0</xdr:colOff>
      <xdr:row>213</xdr:row>
      <xdr:rowOff>123825</xdr:rowOff>
    </xdr:from>
    <xdr:to>
      <xdr:col>8</xdr:col>
      <xdr:colOff>113625</xdr:colOff>
      <xdr:row>221</xdr:row>
      <xdr:rowOff>123635</xdr:rowOff>
    </xdr:to>
    <xdr:pic>
      <xdr:nvPicPr>
        <xdr:cNvPr id="20" name="Picture 19">
          <a:extLst>
            <a:ext uri="{FF2B5EF4-FFF2-40B4-BE49-F238E27FC236}">
              <a16:creationId xmlns:a16="http://schemas.microsoft.com/office/drawing/2014/main" id="{4191576F-67C9-40F7-BBEB-81BC62CAD1F3}"/>
            </a:ext>
          </a:extLst>
        </xdr:cNvPr>
        <xdr:cNvPicPr>
          <a:picLocks noChangeAspect="1"/>
        </xdr:cNvPicPr>
      </xdr:nvPicPr>
      <xdr:blipFill>
        <a:blip xmlns:r="http://schemas.openxmlformats.org/officeDocument/2006/relationships" r:embed="rId19"/>
        <a:stretch>
          <a:fillRect/>
        </a:stretch>
      </xdr:blipFill>
      <xdr:spPr>
        <a:xfrm>
          <a:off x="0" y="42414825"/>
          <a:ext cx="5400000" cy="1523810"/>
        </a:xfrm>
        <a:prstGeom prst="rect">
          <a:avLst/>
        </a:prstGeom>
      </xdr:spPr>
    </xdr:pic>
    <xdr:clientData/>
  </xdr:twoCellAnchor>
  <xdr:twoCellAnchor editAs="oneCell">
    <xdr:from>
      <xdr:col>0</xdr:col>
      <xdr:colOff>28575</xdr:colOff>
      <xdr:row>225</xdr:row>
      <xdr:rowOff>114300</xdr:rowOff>
    </xdr:from>
    <xdr:to>
      <xdr:col>8</xdr:col>
      <xdr:colOff>132676</xdr:colOff>
      <xdr:row>232</xdr:row>
      <xdr:rowOff>28419</xdr:rowOff>
    </xdr:to>
    <xdr:pic>
      <xdr:nvPicPr>
        <xdr:cNvPr id="21" name="Picture 20">
          <a:extLst>
            <a:ext uri="{FF2B5EF4-FFF2-40B4-BE49-F238E27FC236}">
              <a16:creationId xmlns:a16="http://schemas.microsoft.com/office/drawing/2014/main" id="{725E8767-270C-400B-BA75-1E943CE0006C}"/>
            </a:ext>
          </a:extLst>
        </xdr:cNvPr>
        <xdr:cNvPicPr>
          <a:picLocks noChangeAspect="1"/>
        </xdr:cNvPicPr>
      </xdr:nvPicPr>
      <xdr:blipFill>
        <a:blip xmlns:r="http://schemas.openxmlformats.org/officeDocument/2006/relationships" r:embed="rId20"/>
        <a:stretch>
          <a:fillRect/>
        </a:stretch>
      </xdr:blipFill>
      <xdr:spPr>
        <a:xfrm>
          <a:off x="28575" y="44691300"/>
          <a:ext cx="5390476" cy="1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11</xdr:col>
      <xdr:colOff>399162</xdr:colOff>
      <xdr:row>33</xdr:row>
      <xdr:rowOff>27905</xdr:rowOff>
    </xdr:to>
    <xdr:pic>
      <xdr:nvPicPr>
        <xdr:cNvPr id="2" name="Picture 1">
          <a:extLst>
            <a:ext uri="{FF2B5EF4-FFF2-40B4-BE49-F238E27FC236}">
              <a16:creationId xmlns:a16="http://schemas.microsoft.com/office/drawing/2014/main" id="{2A303B8E-54F7-45EC-9FDA-37CDEAB6701B}"/>
            </a:ext>
          </a:extLst>
        </xdr:cNvPr>
        <xdr:cNvPicPr>
          <a:picLocks noChangeAspect="1"/>
        </xdr:cNvPicPr>
      </xdr:nvPicPr>
      <xdr:blipFill>
        <a:blip xmlns:r="http://schemas.openxmlformats.org/officeDocument/2006/relationships" r:embed="rId1"/>
        <a:stretch>
          <a:fillRect/>
        </a:stretch>
      </xdr:blipFill>
      <xdr:spPr>
        <a:xfrm>
          <a:off x="0" y="2095500"/>
          <a:ext cx="7104762" cy="5361905"/>
        </a:xfrm>
        <a:prstGeom prst="rect">
          <a:avLst/>
        </a:prstGeom>
      </xdr:spPr>
    </xdr:pic>
    <xdr:clientData/>
  </xdr:twoCellAnchor>
  <xdr:twoCellAnchor editAs="oneCell">
    <xdr:from>
      <xdr:col>0</xdr:col>
      <xdr:colOff>0</xdr:colOff>
      <xdr:row>41</xdr:row>
      <xdr:rowOff>0</xdr:rowOff>
    </xdr:from>
    <xdr:to>
      <xdr:col>7</xdr:col>
      <xdr:colOff>361371</xdr:colOff>
      <xdr:row>57</xdr:row>
      <xdr:rowOff>85333</xdr:rowOff>
    </xdr:to>
    <xdr:pic>
      <xdr:nvPicPr>
        <xdr:cNvPr id="3" name="Picture 2">
          <a:extLst>
            <a:ext uri="{FF2B5EF4-FFF2-40B4-BE49-F238E27FC236}">
              <a16:creationId xmlns:a16="http://schemas.microsoft.com/office/drawing/2014/main" id="{FE40FD42-AF3B-4BB0-98E8-72C176920D7F}"/>
            </a:ext>
          </a:extLst>
        </xdr:cNvPr>
        <xdr:cNvPicPr>
          <a:picLocks noChangeAspect="1"/>
        </xdr:cNvPicPr>
      </xdr:nvPicPr>
      <xdr:blipFill>
        <a:blip xmlns:r="http://schemas.openxmlformats.org/officeDocument/2006/relationships" r:embed="rId2"/>
        <a:stretch>
          <a:fillRect/>
        </a:stretch>
      </xdr:blipFill>
      <xdr:spPr>
        <a:xfrm>
          <a:off x="0" y="8953500"/>
          <a:ext cx="4628571" cy="3133333"/>
        </a:xfrm>
        <a:prstGeom prst="rect">
          <a:avLst/>
        </a:prstGeom>
      </xdr:spPr>
    </xdr:pic>
    <xdr:clientData/>
  </xdr:twoCellAnchor>
  <xdr:twoCellAnchor editAs="oneCell">
    <xdr:from>
      <xdr:col>8</xdr:col>
      <xdr:colOff>133350</xdr:colOff>
      <xdr:row>41</xdr:row>
      <xdr:rowOff>85725</xdr:rowOff>
    </xdr:from>
    <xdr:to>
      <xdr:col>14</xdr:col>
      <xdr:colOff>37655</xdr:colOff>
      <xdr:row>53</xdr:row>
      <xdr:rowOff>190201</xdr:rowOff>
    </xdr:to>
    <xdr:pic>
      <xdr:nvPicPr>
        <xdr:cNvPr id="4" name="Picture 3">
          <a:extLst>
            <a:ext uri="{FF2B5EF4-FFF2-40B4-BE49-F238E27FC236}">
              <a16:creationId xmlns:a16="http://schemas.microsoft.com/office/drawing/2014/main" id="{CC9E34D3-2D99-405F-B91C-E28E36AF9FB4}"/>
            </a:ext>
          </a:extLst>
        </xdr:cNvPr>
        <xdr:cNvPicPr>
          <a:picLocks noChangeAspect="1"/>
        </xdr:cNvPicPr>
      </xdr:nvPicPr>
      <xdr:blipFill>
        <a:blip xmlns:r="http://schemas.openxmlformats.org/officeDocument/2006/relationships" r:embed="rId3"/>
        <a:stretch>
          <a:fillRect/>
        </a:stretch>
      </xdr:blipFill>
      <xdr:spPr>
        <a:xfrm>
          <a:off x="5010150" y="9039225"/>
          <a:ext cx="3561905" cy="2390476"/>
        </a:xfrm>
        <a:prstGeom prst="rect">
          <a:avLst/>
        </a:prstGeom>
      </xdr:spPr>
    </xdr:pic>
    <xdr:clientData/>
  </xdr:twoCellAnchor>
  <xdr:twoCellAnchor editAs="oneCell">
    <xdr:from>
      <xdr:col>0</xdr:col>
      <xdr:colOff>0</xdr:colOff>
      <xdr:row>69</xdr:row>
      <xdr:rowOff>95250</xdr:rowOff>
    </xdr:from>
    <xdr:to>
      <xdr:col>7</xdr:col>
      <xdr:colOff>389943</xdr:colOff>
      <xdr:row>77</xdr:row>
      <xdr:rowOff>161726</xdr:rowOff>
    </xdr:to>
    <xdr:pic>
      <xdr:nvPicPr>
        <xdr:cNvPr id="5" name="Picture 4">
          <a:extLst>
            <a:ext uri="{FF2B5EF4-FFF2-40B4-BE49-F238E27FC236}">
              <a16:creationId xmlns:a16="http://schemas.microsoft.com/office/drawing/2014/main" id="{C9825B7D-EC7E-4C60-98E5-985267D2F492}"/>
            </a:ext>
          </a:extLst>
        </xdr:cNvPr>
        <xdr:cNvPicPr>
          <a:picLocks noChangeAspect="1"/>
        </xdr:cNvPicPr>
      </xdr:nvPicPr>
      <xdr:blipFill>
        <a:blip xmlns:r="http://schemas.openxmlformats.org/officeDocument/2006/relationships" r:embed="rId4"/>
        <a:stretch>
          <a:fillRect/>
        </a:stretch>
      </xdr:blipFill>
      <xdr:spPr>
        <a:xfrm>
          <a:off x="0" y="14382750"/>
          <a:ext cx="4657143" cy="1590476"/>
        </a:xfrm>
        <a:prstGeom prst="rect">
          <a:avLst/>
        </a:prstGeom>
      </xdr:spPr>
    </xdr:pic>
    <xdr:clientData/>
  </xdr:twoCellAnchor>
  <xdr:twoCellAnchor editAs="oneCell">
    <xdr:from>
      <xdr:col>9</xdr:col>
      <xdr:colOff>0</xdr:colOff>
      <xdr:row>71</xdr:row>
      <xdr:rowOff>0</xdr:rowOff>
    </xdr:from>
    <xdr:to>
      <xdr:col>17</xdr:col>
      <xdr:colOff>494629</xdr:colOff>
      <xdr:row>77</xdr:row>
      <xdr:rowOff>66524</xdr:rowOff>
    </xdr:to>
    <xdr:pic>
      <xdr:nvPicPr>
        <xdr:cNvPr id="6" name="Picture 5">
          <a:extLst>
            <a:ext uri="{FF2B5EF4-FFF2-40B4-BE49-F238E27FC236}">
              <a16:creationId xmlns:a16="http://schemas.microsoft.com/office/drawing/2014/main" id="{93593A14-44E8-4E7B-B6FE-DD6544297FE6}"/>
            </a:ext>
          </a:extLst>
        </xdr:cNvPr>
        <xdr:cNvPicPr>
          <a:picLocks noChangeAspect="1"/>
        </xdr:cNvPicPr>
      </xdr:nvPicPr>
      <xdr:blipFill>
        <a:blip xmlns:r="http://schemas.openxmlformats.org/officeDocument/2006/relationships" r:embed="rId5"/>
        <a:stretch>
          <a:fillRect/>
        </a:stretch>
      </xdr:blipFill>
      <xdr:spPr>
        <a:xfrm>
          <a:off x="5486400" y="14668500"/>
          <a:ext cx="5371429" cy="1209524"/>
        </a:xfrm>
        <a:prstGeom prst="rect">
          <a:avLst/>
        </a:prstGeom>
      </xdr:spPr>
    </xdr:pic>
    <xdr:clientData/>
  </xdr:twoCellAnchor>
  <xdr:twoCellAnchor editAs="oneCell">
    <xdr:from>
      <xdr:col>0</xdr:col>
      <xdr:colOff>0</xdr:colOff>
      <xdr:row>84</xdr:row>
      <xdr:rowOff>0</xdr:rowOff>
    </xdr:from>
    <xdr:to>
      <xdr:col>7</xdr:col>
      <xdr:colOff>37562</xdr:colOff>
      <xdr:row>91</xdr:row>
      <xdr:rowOff>123643</xdr:rowOff>
    </xdr:to>
    <xdr:pic>
      <xdr:nvPicPr>
        <xdr:cNvPr id="7" name="Picture 6">
          <a:extLst>
            <a:ext uri="{FF2B5EF4-FFF2-40B4-BE49-F238E27FC236}">
              <a16:creationId xmlns:a16="http://schemas.microsoft.com/office/drawing/2014/main" id="{3FF95183-5B0A-442E-8282-C1994D6166C6}"/>
            </a:ext>
          </a:extLst>
        </xdr:cNvPr>
        <xdr:cNvPicPr>
          <a:picLocks noChangeAspect="1"/>
        </xdr:cNvPicPr>
      </xdr:nvPicPr>
      <xdr:blipFill>
        <a:blip xmlns:r="http://schemas.openxmlformats.org/officeDocument/2006/relationships" r:embed="rId6"/>
        <a:stretch>
          <a:fillRect/>
        </a:stretch>
      </xdr:blipFill>
      <xdr:spPr>
        <a:xfrm>
          <a:off x="0" y="17145000"/>
          <a:ext cx="4304762" cy="1457143"/>
        </a:xfrm>
        <a:prstGeom prst="rect">
          <a:avLst/>
        </a:prstGeom>
      </xdr:spPr>
    </xdr:pic>
    <xdr:clientData/>
  </xdr:twoCellAnchor>
  <xdr:twoCellAnchor editAs="oneCell">
    <xdr:from>
      <xdr:col>16</xdr:col>
      <xdr:colOff>428625</xdr:colOff>
      <xdr:row>83</xdr:row>
      <xdr:rowOff>95250</xdr:rowOff>
    </xdr:from>
    <xdr:to>
      <xdr:col>23</xdr:col>
      <xdr:colOff>542377</xdr:colOff>
      <xdr:row>92</xdr:row>
      <xdr:rowOff>18845</xdr:rowOff>
    </xdr:to>
    <xdr:pic>
      <xdr:nvPicPr>
        <xdr:cNvPr id="8" name="Picture 7">
          <a:extLst>
            <a:ext uri="{FF2B5EF4-FFF2-40B4-BE49-F238E27FC236}">
              <a16:creationId xmlns:a16="http://schemas.microsoft.com/office/drawing/2014/main" id="{D15CE041-145D-4389-8C3C-B7790F641F55}"/>
            </a:ext>
          </a:extLst>
        </xdr:cNvPr>
        <xdr:cNvPicPr>
          <a:picLocks noChangeAspect="1"/>
        </xdr:cNvPicPr>
      </xdr:nvPicPr>
      <xdr:blipFill>
        <a:blip xmlns:r="http://schemas.openxmlformats.org/officeDocument/2006/relationships" r:embed="rId7"/>
        <a:stretch>
          <a:fillRect/>
        </a:stretch>
      </xdr:blipFill>
      <xdr:spPr>
        <a:xfrm>
          <a:off x="10182225" y="17049750"/>
          <a:ext cx="4380952" cy="16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457200</xdr:colOff>
      <xdr:row>5</xdr:row>
      <xdr:rowOff>85725</xdr:rowOff>
    </xdr:from>
    <xdr:to>
      <xdr:col>7</xdr:col>
      <xdr:colOff>304286</xdr:colOff>
      <xdr:row>13</xdr:row>
      <xdr:rowOff>85535</xdr:rowOff>
    </xdr:to>
    <xdr:pic>
      <xdr:nvPicPr>
        <xdr:cNvPr id="2" name="Picture 1">
          <a:extLst>
            <a:ext uri="{FF2B5EF4-FFF2-40B4-BE49-F238E27FC236}">
              <a16:creationId xmlns:a16="http://schemas.microsoft.com/office/drawing/2014/main" id="{6D91EB91-515F-40BC-A2A8-779B63C40036}"/>
            </a:ext>
          </a:extLst>
        </xdr:cNvPr>
        <xdr:cNvPicPr>
          <a:picLocks noChangeAspect="1"/>
        </xdr:cNvPicPr>
      </xdr:nvPicPr>
      <xdr:blipFill>
        <a:blip xmlns:r="http://schemas.openxmlformats.org/officeDocument/2006/relationships" r:embed="rId1"/>
        <a:stretch>
          <a:fillRect/>
        </a:stretch>
      </xdr:blipFill>
      <xdr:spPr>
        <a:xfrm>
          <a:off x="457200" y="2181225"/>
          <a:ext cx="4114286" cy="1523810"/>
        </a:xfrm>
        <a:prstGeom prst="rect">
          <a:avLst/>
        </a:prstGeom>
      </xdr:spPr>
    </xdr:pic>
    <xdr:clientData/>
  </xdr:twoCellAnchor>
  <xdr:twoCellAnchor editAs="oneCell">
    <xdr:from>
      <xdr:col>7</xdr:col>
      <xdr:colOff>533400</xdr:colOff>
      <xdr:row>5</xdr:row>
      <xdr:rowOff>9525</xdr:rowOff>
    </xdr:from>
    <xdr:to>
      <xdr:col>16</xdr:col>
      <xdr:colOff>256524</xdr:colOff>
      <xdr:row>13</xdr:row>
      <xdr:rowOff>161715</xdr:rowOff>
    </xdr:to>
    <xdr:pic>
      <xdr:nvPicPr>
        <xdr:cNvPr id="3" name="Picture 2">
          <a:extLst>
            <a:ext uri="{FF2B5EF4-FFF2-40B4-BE49-F238E27FC236}">
              <a16:creationId xmlns:a16="http://schemas.microsoft.com/office/drawing/2014/main" id="{3F1BDB4B-90A8-46ED-983C-33EE7C0A1DF0}"/>
            </a:ext>
          </a:extLst>
        </xdr:cNvPr>
        <xdr:cNvPicPr>
          <a:picLocks noChangeAspect="1"/>
        </xdr:cNvPicPr>
      </xdr:nvPicPr>
      <xdr:blipFill>
        <a:blip xmlns:r="http://schemas.openxmlformats.org/officeDocument/2006/relationships" r:embed="rId2"/>
        <a:stretch>
          <a:fillRect/>
        </a:stretch>
      </xdr:blipFill>
      <xdr:spPr>
        <a:xfrm>
          <a:off x="4800600" y="2105025"/>
          <a:ext cx="5209524" cy="1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130969</xdr:colOff>
      <xdr:row>3</xdr:row>
      <xdr:rowOff>59532</xdr:rowOff>
    </xdr:from>
    <xdr:to>
      <xdr:col>8</xdr:col>
      <xdr:colOff>115094</xdr:colOff>
      <xdr:row>11</xdr:row>
      <xdr:rowOff>87913</xdr:rowOff>
    </xdr:to>
    <xdr:pic>
      <xdr:nvPicPr>
        <xdr:cNvPr id="9" name="Picture 8">
          <a:extLst>
            <a:ext uri="{FF2B5EF4-FFF2-40B4-BE49-F238E27FC236}">
              <a16:creationId xmlns:a16="http://schemas.microsoft.com/office/drawing/2014/main" id="{8D16EC37-EF3D-4768-ADB2-294AFF41BC49}"/>
            </a:ext>
          </a:extLst>
        </xdr:cNvPr>
        <xdr:cNvPicPr>
          <a:picLocks noChangeAspect="1"/>
        </xdr:cNvPicPr>
      </xdr:nvPicPr>
      <xdr:blipFill>
        <a:blip xmlns:r="http://schemas.openxmlformats.org/officeDocument/2006/relationships" r:embed="rId1"/>
        <a:stretch>
          <a:fillRect/>
        </a:stretch>
      </xdr:blipFill>
      <xdr:spPr>
        <a:xfrm>
          <a:off x="130969" y="631032"/>
          <a:ext cx="4841875" cy="1552381"/>
        </a:xfrm>
        <a:prstGeom prst="rect">
          <a:avLst/>
        </a:prstGeom>
      </xdr:spPr>
    </xdr:pic>
    <xdr:clientData/>
  </xdr:twoCellAnchor>
  <xdr:twoCellAnchor editAs="oneCell">
    <xdr:from>
      <xdr:col>9</xdr:col>
      <xdr:colOff>297656</xdr:colOff>
      <xdr:row>4</xdr:row>
      <xdr:rowOff>59531</xdr:rowOff>
    </xdr:from>
    <xdr:to>
      <xdr:col>20</xdr:col>
      <xdr:colOff>119049</xdr:colOff>
      <xdr:row>12</xdr:row>
      <xdr:rowOff>2198</xdr:rowOff>
    </xdr:to>
    <xdr:pic>
      <xdr:nvPicPr>
        <xdr:cNvPr id="10" name="Picture 9">
          <a:extLst>
            <a:ext uri="{FF2B5EF4-FFF2-40B4-BE49-F238E27FC236}">
              <a16:creationId xmlns:a16="http://schemas.microsoft.com/office/drawing/2014/main" id="{DCA09A7B-55F2-4CF8-916D-3B45BE55EE0E}"/>
            </a:ext>
          </a:extLst>
        </xdr:cNvPr>
        <xdr:cNvPicPr>
          <a:picLocks noChangeAspect="1"/>
        </xdr:cNvPicPr>
      </xdr:nvPicPr>
      <xdr:blipFill>
        <a:blip xmlns:r="http://schemas.openxmlformats.org/officeDocument/2006/relationships" r:embed="rId2"/>
        <a:stretch>
          <a:fillRect/>
        </a:stretch>
      </xdr:blipFill>
      <xdr:spPr>
        <a:xfrm>
          <a:off x="5762625" y="821531"/>
          <a:ext cx="6500799" cy="1466667"/>
        </a:xfrm>
        <a:prstGeom prst="rect">
          <a:avLst/>
        </a:prstGeom>
      </xdr:spPr>
    </xdr:pic>
    <xdr:clientData/>
  </xdr:twoCellAnchor>
  <xdr:twoCellAnchor editAs="oneCell">
    <xdr:from>
      <xdr:col>1</xdr:col>
      <xdr:colOff>142875</xdr:colOff>
      <xdr:row>18</xdr:row>
      <xdr:rowOff>154782</xdr:rowOff>
    </xdr:from>
    <xdr:to>
      <xdr:col>9</xdr:col>
      <xdr:colOff>526399</xdr:colOff>
      <xdr:row>26</xdr:row>
      <xdr:rowOff>116496</xdr:rowOff>
    </xdr:to>
    <xdr:pic>
      <xdr:nvPicPr>
        <xdr:cNvPr id="11" name="Picture 10">
          <a:extLst>
            <a:ext uri="{FF2B5EF4-FFF2-40B4-BE49-F238E27FC236}">
              <a16:creationId xmlns:a16="http://schemas.microsoft.com/office/drawing/2014/main" id="{0AB991B8-19A7-4316-9DC2-A7791997A43D}"/>
            </a:ext>
          </a:extLst>
        </xdr:cNvPr>
        <xdr:cNvPicPr>
          <a:picLocks noChangeAspect="1"/>
        </xdr:cNvPicPr>
      </xdr:nvPicPr>
      <xdr:blipFill>
        <a:blip xmlns:r="http://schemas.openxmlformats.org/officeDocument/2006/relationships" r:embed="rId3"/>
        <a:stretch>
          <a:fillRect/>
        </a:stretch>
      </xdr:blipFill>
      <xdr:spPr>
        <a:xfrm>
          <a:off x="750094" y="3583782"/>
          <a:ext cx="5241274" cy="1485714"/>
        </a:xfrm>
        <a:prstGeom prst="rect">
          <a:avLst/>
        </a:prstGeom>
      </xdr:spPr>
    </xdr:pic>
    <xdr:clientData/>
  </xdr:twoCellAnchor>
  <xdr:twoCellAnchor editAs="oneCell">
    <xdr:from>
      <xdr:col>0</xdr:col>
      <xdr:colOff>373063</xdr:colOff>
      <xdr:row>28</xdr:row>
      <xdr:rowOff>27782</xdr:rowOff>
    </xdr:from>
    <xdr:to>
      <xdr:col>9</xdr:col>
      <xdr:colOff>543813</xdr:colOff>
      <xdr:row>36</xdr:row>
      <xdr:rowOff>141877</xdr:rowOff>
    </xdr:to>
    <xdr:pic>
      <xdr:nvPicPr>
        <xdr:cNvPr id="12" name="Picture 11">
          <a:extLst>
            <a:ext uri="{FF2B5EF4-FFF2-40B4-BE49-F238E27FC236}">
              <a16:creationId xmlns:a16="http://schemas.microsoft.com/office/drawing/2014/main" id="{3B776783-0C28-4CD7-BBE1-BC3CB87F382B}"/>
            </a:ext>
          </a:extLst>
        </xdr:cNvPr>
        <xdr:cNvPicPr>
          <a:picLocks noChangeAspect="1"/>
        </xdr:cNvPicPr>
      </xdr:nvPicPr>
      <xdr:blipFill>
        <a:blip xmlns:r="http://schemas.openxmlformats.org/officeDocument/2006/relationships" r:embed="rId4"/>
        <a:stretch>
          <a:fillRect/>
        </a:stretch>
      </xdr:blipFill>
      <xdr:spPr>
        <a:xfrm>
          <a:off x="373063" y="5361782"/>
          <a:ext cx="5635719" cy="1638095"/>
        </a:xfrm>
        <a:prstGeom prst="rect">
          <a:avLst/>
        </a:prstGeom>
      </xdr:spPr>
    </xdr:pic>
    <xdr:clientData/>
  </xdr:twoCellAnchor>
  <xdr:twoCellAnchor editAs="oneCell">
    <xdr:from>
      <xdr:col>0</xdr:col>
      <xdr:colOff>456406</xdr:colOff>
      <xdr:row>37</xdr:row>
      <xdr:rowOff>138906</xdr:rowOff>
    </xdr:from>
    <xdr:to>
      <xdr:col>9</xdr:col>
      <xdr:colOff>360489</xdr:colOff>
      <xdr:row>46</xdr:row>
      <xdr:rowOff>52977</xdr:rowOff>
    </xdr:to>
    <xdr:pic>
      <xdr:nvPicPr>
        <xdr:cNvPr id="13" name="Picture 12">
          <a:extLst>
            <a:ext uri="{FF2B5EF4-FFF2-40B4-BE49-F238E27FC236}">
              <a16:creationId xmlns:a16="http://schemas.microsoft.com/office/drawing/2014/main" id="{31CC2C30-C20D-42B0-A8E4-21484B7263F6}"/>
            </a:ext>
          </a:extLst>
        </xdr:cNvPr>
        <xdr:cNvPicPr>
          <a:picLocks noChangeAspect="1"/>
        </xdr:cNvPicPr>
      </xdr:nvPicPr>
      <xdr:blipFill>
        <a:blip xmlns:r="http://schemas.openxmlformats.org/officeDocument/2006/relationships" r:embed="rId5"/>
        <a:stretch>
          <a:fillRect/>
        </a:stretch>
      </xdr:blipFill>
      <xdr:spPr>
        <a:xfrm>
          <a:off x="456406" y="7187406"/>
          <a:ext cx="5369052" cy="1628571"/>
        </a:xfrm>
        <a:prstGeom prst="rect">
          <a:avLst/>
        </a:prstGeom>
      </xdr:spPr>
    </xdr:pic>
    <xdr:clientData/>
  </xdr:twoCellAnchor>
  <xdr:twoCellAnchor editAs="oneCell">
    <xdr:from>
      <xdr:col>0</xdr:col>
      <xdr:colOff>373063</xdr:colOff>
      <xdr:row>49</xdr:row>
      <xdr:rowOff>178593</xdr:rowOff>
    </xdr:from>
    <xdr:to>
      <xdr:col>9</xdr:col>
      <xdr:colOff>524765</xdr:colOff>
      <xdr:row>57</xdr:row>
      <xdr:rowOff>187926</xdr:rowOff>
    </xdr:to>
    <xdr:pic>
      <xdr:nvPicPr>
        <xdr:cNvPr id="14" name="Picture 13">
          <a:extLst>
            <a:ext uri="{FF2B5EF4-FFF2-40B4-BE49-F238E27FC236}">
              <a16:creationId xmlns:a16="http://schemas.microsoft.com/office/drawing/2014/main" id="{3AC90FFD-ECE1-4796-B219-227C70BF780F}"/>
            </a:ext>
          </a:extLst>
        </xdr:cNvPr>
        <xdr:cNvPicPr>
          <a:picLocks noChangeAspect="1"/>
        </xdr:cNvPicPr>
      </xdr:nvPicPr>
      <xdr:blipFill>
        <a:blip xmlns:r="http://schemas.openxmlformats.org/officeDocument/2006/relationships" r:embed="rId6"/>
        <a:stretch>
          <a:fillRect/>
        </a:stretch>
      </xdr:blipFill>
      <xdr:spPr>
        <a:xfrm>
          <a:off x="373063" y="9513093"/>
          <a:ext cx="5616671" cy="1533333"/>
        </a:xfrm>
        <a:prstGeom prst="rect">
          <a:avLst/>
        </a:prstGeom>
      </xdr:spPr>
    </xdr:pic>
    <xdr:clientData/>
  </xdr:twoCellAnchor>
  <xdr:twoCellAnchor editAs="oneCell">
    <xdr:from>
      <xdr:col>0</xdr:col>
      <xdr:colOff>464343</xdr:colOff>
      <xdr:row>60</xdr:row>
      <xdr:rowOff>142875</xdr:rowOff>
    </xdr:from>
    <xdr:to>
      <xdr:col>9</xdr:col>
      <xdr:colOff>463664</xdr:colOff>
      <xdr:row>68</xdr:row>
      <xdr:rowOff>114113</xdr:rowOff>
    </xdr:to>
    <xdr:pic>
      <xdr:nvPicPr>
        <xdr:cNvPr id="15" name="Picture 14">
          <a:extLst>
            <a:ext uri="{FF2B5EF4-FFF2-40B4-BE49-F238E27FC236}">
              <a16:creationId xmlns:a16="http://schemas.microsoft.com/office/drawing/2014/main" id="{535D581D-EEA3-4FBE-88D0-E73F159A5F4C}"/>
            </a:ext>
          </a:extLst>
        </xdr:cNvPr>
        <xdr:cNvPicPr>
          <a:picLocks noChangeAspect="1"/>
        </xdr:cNvPicPr>
      </xdr:nvPicPr>
      <xdr:blipFill>
        <a:blip xmlns:r="http://schemas.openxmlformats.org/officeDocument/2006/relationships" r:embed="rId7"/>
        <a:stretch>
          <a:fillRect/>
        </a:stretch>
      </xdr:blipFill>
      <xdr:spPr>
        <a:xfrm>
          <a:off x="464343" y="11572875"/>
          <a:ext cx="5464290" cy="14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C95E-324F-4CCF-8A7C-233B96CBA4BB}">
  <dimension ref="A1"/>
  <sheetViews>
    <sheetView workbookViewId="0">
      <selection activeCell="C10" sqref="C10"/>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570B-EF61-4DDF-9E91-7E703016F652}">
  <dimension ref="A2:L25"/>
  <sheetViews>
    <sheetView topLeftCell="A4" workbookViewId="0">
      <selection activeCell="M11" sqref="M11"/>
    </sheetView>
  </sheetViews>
  <sheetFormatPr defaultRowHeight="15" x14ac:dyDescent="0.25"/>
  <sheetData>
    <row r="2" spans="1:10" x14ac:dyDescent="0.25">
      <c r="G2" s="9" t="s">
        <v>112</v>
      </c>
      <c r="H2" s="9"/>
      <c r="I2" s="9"/>
      <c r="J2" s="9"/>
    </row>
    <row r="3" spans="1:10" x14ac:dyDescent="0.25">
      <c r="G3" s="9"/>
      <c r="H3" s="9"/>
      <c r="I3" s="9"/>
      <c r="J3" s="9"/>
    </row>
    <row r="5" spans="1:10" x14ac:dyDescent="0.25">
      <c r="A5" t="s">
        <v>126</v>
      </c>
      <c r="B5">
        <v>1.96</v>
      </c>
    </row>
    <row r="6" spans="1:10" x14ac:dyDescent="0.25">
      <c r="A6" t="s">
        <v>127</v>
      </c>
      <c r="B6">
        <v>0.4</v>
      </c>
    </row>
    <row r="7" spans="1:10" x14ac:dyDescent="0.25">
      <c r="A7" t="s">
        <v>91</v>
      </c>
      <c r="B7">
        <v>1481</v>
      </c>
    </row>
    <row r="9" spans="1:10" x14ac:dyDescent="0.25">
      <c r="A9" s="1" t="s">
        <v>96</v>
      </c>
      <c r="B9" s="41">
        <f>B6+B5*SQRT(0.4*0.6/1481)</f>
        <v>0.4249507820718299</v>
      </c>
    </row>
    <row r="10" spans="1:10" x14ac:dyDescent="0.25">
      <c r="A10" s="1" t="s">
        <v>97</v>
      </c>
      <c r="B10" s="41">
        <f>B6-B5*SQRT(0.4*0.6/1481)</f>
        <v>0.37504921792817014</v>
      </c>
    </row>
    <row r="12" spans="1:10" x14ac:dyDescent="0.25">
      <c r="G12" s="9" t="s">
        <v>128</v>
      </c>
      <c r="H12" s="9"/>
      <c r="I12" s="9"/>
      <c r="J12" s="9"/>
    </row>
    <row r="13" spans="1:10" x14ac:dyDescent="0.25">
      <c r="G13" s="9"/>
      <c r="H13" s="9"/>
      <c r="I13" s="9"/>
      <c r="J13" s="9"/>
    </row>
    <row r="16" spans="1:10" x14ac:dyDescent="0.25">
      <c r="A16" s="2" t="s">
        <v>129</v>
      </c>
      <c r="F16" s="2" t="s">
        <v>132</v>
      </c>
    </row>
    <row r="17" spans="1:12" x14ac:dyDescent="0.25">
      <c r="A17" t="s">
        <v>126</v>
      </c>
      <c r="B17">
        <v>1.96</v>
      </c>
      <c r="F17" t="s">
        <v>126</v>
      </c>
      <c r="G17">
        <v>1.96</v>
      </c>
    </row>
    <row r="18" spans="1:12" x14ac:dyDescent="0.25">
      <c r="A18" t="s">
        <v>130</v>
      </c>
      <c r="B18">
        <v>0.16</v>
      </c>
      <c r="F18" t="s">
        <v>130</v>
      </c>
      <c r="G18">
        <v>0.1</v>
      </c>
    </row>
    <row r="19" spans="1:12" x14ac:dyDescent="0.25">
      <c r="A19" t="s">
        <v>131</v>
      </c>
      <c r="B19">
        <v>276</v>
      </c>
      <c r="F19" t="s">
        <v>131</v>
      </c>
      <c r="G19">
        <v>548</v>
      </c>
    </row>
    <row r="20" spans="1:12" x14ac:dyDescent="0.25">
      <c r="A20" s="42" t="s">
        <v>96</v>
      </c>
      <c r="B20" s="43">
        <f>B18+1.96*SQRT(0.16*0.84/276)</f>
        <v>0.20325149909440185</v>
      </c>
      <c r="F20" s="42" t="s">
        <v>96</v>
      </c>
      <c r="G20" s="43">
        <f>0.1+1.96*SQRT(0.1*0.9/548)</f>
        <v>0.12511811513687277</v>
      </c>
    </row>
    <row r="21" spans="1:12" x14ac:dyDescent="0.25">
      <c r="A21" s="42" t="s">
        <v>97</v>
      </c>
      <c r="B21" s="43">
        <f>B18-1.96*SQRT(0.16*0.84/276)</f>
        <v>0.11674850090559816</v>
      </c>
      <c r="F21" s="42" t="s">
        <v>97</v>
      </c>
      <c r="G21" s="43">
        <f>0.1-1.96*SQRT(0.1*0.9/548)</f>
        <v>7.4881884863127232E-2</v>
      </c>
    </row>
    <row r="23" spans="1:12" x14ac:dyDescent="0.25">
      <c r="C23" s="30" t="s">
        <v>133</v>
      </c>
      <c r="D23" s="30"/>
      <c r="E23" s="30"/>
      <c r="F23" s="30"/>
      <c r="G23" s="30"/>
      <c r="H23" s="30"/>
      <c r="I23" s="30"/>
      <c r="J23" s="30"/>
      <c r="K23" s="30"/>
      <c r="L23" s="30"/>
    </row>
    <row r="24" spans="1:12" x14ac:dyDescent="0.25">
      <c r="C24" s="30"/>
      <c r="D24" s="30"/>
      <c r="E24" s="30"/>
      <c r="F24" s="30"/>
      <c r="G24" s="30"/>
      <c r="H24" s="30"/>
      <c r="I24" s="30"/>
      <c r="J24" s="30"/>
      <c r="K24" s="30"/>
      <c r="L24" s="30"/>
    </row>
    <row r="25" spans="1:12" x14ac:dyDescent="0.25">
      <c r="C25" s="30"/>
      <c r="D25" s="30"/>
      <c r="E25" s="30"/>
      <c r="F25" s="30"/>
      <c r="G25" s="30"/>
      <c r="H25" s="30"/>
      <c r="I25" s="30"/>
      <c r="J25" s="30"/>
      <c r="K25" s="30"/>
      <c r="L25" s="30"/>
    </row>
  </sheetData>
  <mergeCells count="3">
    <mergeCell ref="G2:J3"/>
    <mergeCell ref="G12:J13"/>
    <mergeCell ref="C23:L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93B68-64DA-4E50-BD6C-4B317D8E6E38}">
  <dimension ref="A2:U89"/>
  <sheetViews>
    <sheetView topLeftCell="A33" workbookViewId="0">
      <selection activeCell="A33" sqref="A33"/>
    </sheetView>
  </sheetViews>
  <sheetFormatPr defaultRowHeight="15" x14ac:dyDescent="0.25"/>
  <sheetData>
    <row r="2" spans="5:21" x14ac:dyDescent="0.25">
      <c r="H2" s="9" t="s">
        <v>0</v>
      </c>
      <c r="I2" s="9"/>
      <c r="J2" s="9"/>
      <c r="K2" s="9"/>
    </row>
    <row r="3" spans="5:21" x14ac:dyDescent="0.25">
      <c r="H3" s="9"/>
      <c r="I3" s="9"/>
      <c r="J3" s="9"/>
      <c r="K3" s="9"/>
    </row>
    <row r="14" spans="5:21" x14ac:dyDescent="0.25">
      <c r="T14" t="s">
        <v>1</v>
      </c>
    </row>
    <row r="16" spans="5:21" x14ac:dyDescent="0.25">
      <c r="E16" s="17" t="s">
        <v>2</v>
      </c>
      <c r="F16" s="17"/>
      <c r="H16" s="17" t="s">
        <v>3</v>
      </c>
      <c r="I16" s="17"/>
      <c r="K16" s="17" t="s">
        <v>4</v>
      </c>
      <c r="L16" s="17"/>
      <c r="M16" s="17"/>
      <c r="N16" s="17"/>
      <c r="T16" s="18" t="s">
        <v>3</v>
      </c>
      <c r="U16" s="19"/>
    </row>
    <row r="17" spans="1:20" x14ac:dyDescent="0.25">
      <c r="T17" t="s">
        <v>1</v>
      </c>
    </row>
    <row r="18" spans="1:20" x14ac:dyDescent="0.25">
      <c r="D18" s="20" t="s">
        <v>9</v>
      </c>
      <c r="E18" s="21"/>
      <c r="F18" s="21"/>
      <c r="G18" s="21"/>
      <c r="H18" s="21"/>
      <c r="I18" s="21"/>
      <c r="J18" s="21"/>
      <c r="K18" s="21"/>
      <c r="L18" s="21"/>
      <c r="M18" s="21"/>
      <c r="N18" s="21"/>
      <c r="O18" s="21"/>
      <c r="P18" s="21"/>
      <c r="Q18" s="21"/>
      <c r="R18" s="21"/>
      <c r="S18" s="22"/>
    </row>
    <row r="19" spans="1:20" x14ac:dyDescent="0.25">
      <c r="D19" s="31" t="s">
        <v>10</v>
      </c>
      <c r="E19" s="16"/>
      <c r="F19" s="16"/>
      <c r="G19" s="16"/>
      <c r="H19" s="16"/>
      <c r="I19" s="16"/>
      <c r="J19" s="16"/>
      <c r="K19" s="16"/>
      <c r="L19" s="16"/>
      <c r="M19" s="16"/>
      <c r="N19" s="16"/>
      <c r="O19" s="16"/>
      <c r="P19" s="16"/>
      <c r="Q19" s="16"/>
      <c r="R19" s="16"/>
      <c r="S19" s="32"/>
    </row>
    <row r="20" spans="1:20" x14ac:dyDescent="0.25">
      <c r="D20" s="35"/>
      <c r="E20" s="36"/>
      <c r="F20" s="36"/>
      <c r="G20" s="36"/>
      <c r="H20" s="36"/>
      <c r="I20" s="36"/>
      <c r="J20" s="36"/>
      <c r="K20" s="36"/>
      <c r="L20" s="36"/>
      <c r="M20" s="36"/>
      <c r="N20" s="36"/>
      <c r="O20" s="36"/>
      <c r="P20" s="36"/>
      <c r="Q20" s="36"/>
      <c r="R20" s="36"/>
      <c r="S20" s="37"/>
    </row>
    <row r="22" spans="1:20" x14ac:dyDescent="0.25">
      <c r="H22" s="9" t="s">
        <v>8</v>
      </c>
      <c r="I22" s="9"/>
      <c r="J22" s="9"/>
      <c r="K22" s="9"/>
    </row>
    <row r="23" spans="1:20" x14ac:dyDescent="0.25">
      <c r="H23" s="9"/>
      <c r="I23" s="9"/>
      <c r="J23" s="9"/>
      <c r="K23" s="9"/>
    </row>
    <row r="26" spans="1:20" x14ac:dyDescent="0.25">
      <c r="A26" s="11" t="s">
        <v>11</v>
      </c>
      <c r="B26" s="11"/>
      <c r="C26" s="11"/>
      <c r="E26" s="11" t="s">
        <v>12</v>
      </c>
      <c r="F26" s="11"/>
      <c r="G26" s="11"/>
      <c r="L26" s="11" t="s">
        <v>13</v>
      </c>
      <c r="M26" s="11"/>
      <c r="N26" s="11"/>
    </row>
    <row r="38" spans="1:18" x14ac:dyDescent="0.25">
      <c r="L38" s="16" t="s">
        <v>5</v>
      </c>
      <c r="M38" s="16"/>
      <c r="N38" s="16"/>
      <c r="O38" s="16"/>
    </row>
    <row r="39" spans="1:18" ht="15" customHeight="1" x14ac:dyDescent="0.25">
      <c r="A39" s="16" t="s">
        <v>7</v>
      </c>
      <c r="B39" s="16"/>
      <c r="C39" s="16"/>
      <c r="E39" s="16" t="s">
        <v>6</v>
      </c>
      <c r="F39" s="16"/>
      <c r="G39" s="16"/>
      <c r="L39" s="10"/>
      <c r="M39" s="10"/>
      <c r="N39" s="10"/>
      <c r="O39" s="10"/>
    </row>
    <row r="40" spans="1:18" x14ac:dyDescent="0.25">
      <c r="A40" s="10"/>
      <c r="B40" s="10"/>
      <c r="C40" s="10"/>
      <c r="E40" s="10"/>
      <c r="F40" s="10"/>
      <c r="G40" s="10"/>
    </row>
    <row r="41" spans="1:18" x14ac:dyDescent="0.25">
      <c r="E41" s="10"/>
      <c r="F41" s="10"/>
      <c r="G41" s="10"/>
    </row>
    <row r="43" spans="1:18" x14ac:dyDescent="0.25">
      <c r="C43" s="13" t="s">
        <v>14</v>
      </c>
      <c r="D43" s="14"/>
      <c r="E43" s="14"/>
      <c r="F43" s="14"/>
      <c r="G43" s="14"/>
      <c r="H43" s="14"/>
      <c r="I43" s="14"/>
      <c r="J43" s="14"/>
      <c r="K43" s="14"/>
      <c r="L43" s="14"/>
      <c r="M43" s="14"/>
      <c r="N43" s="14"/>
      <c r="O43" s="14"/>
      <c r="P43" s="14"/>
      <c r="Q43" s="14"/>
      <c r="R43" s="15"/>
    </row>
    <row r="46" spans="1:18" x14ac:dyDescent="0.25">
      <c r="H46" s="9" t="s">
        <v>15</v>
      </c>
      <c r="I46" s="9"/>
      <c r="J46" s="9"/>
      <c r="K46" s="9"/>
    </row>
    <row r="47" spans="1:18" x14ac:dyDescent="0.25">
      <c r="H47" s="9"/>
      <c r="I47" s="9"/>
      <c r="J47" s="9"/>
      <c r="K47" s="9"/>
    </row>
    <row r="49" spans="4:13" x14ac:dyDescent="0.25">
      <c r="D49" s="11"/>
      <c r="E49" s="11"/>
      <c r="F49" s="11"/>
      <c r="G49" s="11"/>
      <c r="H49" s="11"/>
      <c r="I49" s="11"/>
      <c r="J49" s="11"/>
      <c r="K49" s="11"/>
    </row>
    <row r="52" spans="4:13" x14ac:dyDescent="0.25">
      <c r="D52" s="12"/>
      <c r="E52" s="12"/>
      <c r="F52" s="12"/>
      <c r="G52" s="12"/>
      <c r="H52" s="12"/>
      <c r="I52" s="12"/>
      <c r="J52" s="12"/>
      <c r="K52" s="12"/>
      <c r="L52" s="12"/>
    </row>
    <row r="53" spans="4:13" x14ac:dyDescent="0.25">
      <c r="D53" s="12"/>
      <c r="E53" s="12"/>
      <c r="F53" s="12"/>
      <c r="G53" s="12"/>
      <c r="H53" s="12"/>
      <c r="I53" s="12"/>
      <c r="J53" s="12"/>
      <c r="K53" s="12"/>
      <c r="L53" s="12"/>
    </row>
    <row r="55" spans="4:13" x14ac:dyDescent="0.25">
      <c r="D55" s="11"/>
      <c r="E55" s="11"/>
      <c r="F55" s="11"/>
      <c r="G55" s="11"/>
      <c r="H55" s="11"/>
      <c r="I55" s="11"/>
      <c r="J55" s="11"/>
      <c r="K55" s="11"/>
    </row>
    <row r="61" spans="4:13" x14ac:dyDescent="0.25">
      <c r="E61" s="30" t="s">
        <v>113</v>
      </c>
      <c r="F61" s="30"/>
      <c r="G61" s="30"/>
      <c r="H61" s="30"/>
      <c r="I61" s="30"/>
      <c r="J61" s="30"/>
      <c r="K61" s="30"/>
      <c r="L61" s="30"/>
      <c r="M61" s="30"/>
    </row>
    <row r="62" spans="4:13" x14ac:dyDescent="0.25">
      <c r="E62" s="30"/>
      <c r="F62" s="30"/>
      <c r="G62" s="30"/>
      <c r="H62" s="30"/>
      <c r="I62" s="30"/>
      <c r="J62" s="30"/>
      <c r="K62" s="30"/>
      <c r="L62" s="30"/>
      <c r="M62" s="30"/>
    </row>
    <row r="63" spans="4:13" x14ac:dyDescent="0.25">
      <c r="E63" s="30"/>
      <c r="F63" s="30"/>
      <c r="G63" s="30"/>
      <c r="H63" s="30"/>
      <c r="I63" s="30"/>
      <c r="J63" s="30"/>
      <c r="K63" s="30"/>
      <c r="L63" s="30"/>
      <c r="M63" s="30"/>
    </row>
    <row r="67" spans="8:11" x14ac:dyDescent="0.25">
      <c r="H67" s="9" t="s">
        <v>16</v>
      </c>
      <c r="I67" s="9"/>
      <c r="J67" s="9"/>
      <c r="K67" s="9"/>
    </row>
    <row r="68" spans="8:11" x14ac:dyDescent="0.25">
      <c r="H68" s="9"/>
      <c r="I68" s="9"/>
      <c r="J68" s="9"/>
      <c r="K68" s="9"/>
    </row>
    <row r="88" spans="2:18" ht="15" customHeight="1" x14ac:dyDescent="0.25">
      <c r="B88" s="10" t="s">
        <v>17</v>
      </c>
      <c r="C88" s="10"/>
      <c r="D88" s="10"/>
      <c r="I88" s="10" t="s">
        <v>17</v>
      </c>
      <c r="J88" s="10"/>
      <c r="K88" s="10"/>
      <c r="P88" s="10" t="s">
        <v>17</v>
      </c>
      <c r="Q88" s="10"/>
      <c r="R88" s="10"/>
    </row>
    <row r="89" spans="2:18" x14ac:dyDescent="0.25">
      <c r="B89" s="10"/>
      <c r="C89" s="10"/>
      <c r="D89" s="10"/>
      <c r="I89" s="10"/>
      <c r="J89" s="10"/>
      <c r="K89" s="10"/>
      <c r="P89" s="10"/>
      <c r="Q89" s="10"/>
      <c r="R89" s="10"/>
    </row>
  </sheetData>
  <mergeCells count="24">
    <mergeCell ref="D18:S18"/>
    <mergeCell ref="D19:S20"/>
    <mergeCell ref="C43:R43"/>
    <mergeCell ref="T16:U16"/>
    <mergeCell ref="L38:O39"/>
    <mergeCell ref="E39:G41"/>
    <mergeCell ref="H46:K47"/>
    <mergeCell ref="A39:C40"/>
    <mergeCell ref="H2:K3"/>
    <mergeCell ref="H22:K23"/>
    <mergeCell ref="A26:C26"/>
    <mergeCell ref="E26:G26"/>
    <mergeCell ref="L26:N26"/>
    <mergeCell ref="K16:N16"/>
    <mergeCell ref="E16:F16"/>
    <mergeCell ref="H16:I16"/>
    <mergeCell ref="H67:K68"/>
    <mergeCell ref="I88:K89"/>
    <mergeCell ref="P88:R89"/>
    <mergeCell ref="B88:D89"/>
    <mergeCell ref="D49:K49"/>
    <mergeCell ref="D52:L53"/>
    <mergeCell ref="D55:K55"/>
    <mergeCell ref="E61:M63"/>
  </mergeCells>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1A67E-1027-4F9C-BF72-E718CFEE4EC1}">
  <dimension ref="A1:K81"/>
  <sheetViews>
    <sheetView topLeftCell="A68" workbookViewId="0">
      <selection activeCell="B89" sqref="B89"/>
    </sheetView>
  </sheetViews>
  <sheetFormatPr defaultRowHeight="15" x14ac:dyDescent="0.25"/>
  <cols>
    <col min="1" max="1" width="34.5703125" bestFit="1" customWidth="1"/>
    <col min="2" max="2" width="14.28515625" bestFit="1" customWidth="1"/>
  </cols>
  <sheetData>
    <row r="1" spans="1:11" x14ac:dyDescent="0.25">
      <c r="A1" t="s">
        <v>18</v>
      </c>
      <c r="B1">
        <v>77</v>
      </c>
      <c r="C1" t="s">
        <v>22</v>
      </c>
    </row>
    <row r="2" spans="1:11" x14ac:dyDescent="0.25">
      <c r="A2" t="s">
        <v>19</v>
      </c>
      <c r="B2">
        <v>21</v>
      </c>
      <c r="C2" t="s">
        <v>22</v>
      </c>
    </row>
    <row r="3" spans="1:11" x14ac:dyDescent="0.25">
      <c r="A3" t="s">
        <v>20</v>
      </c>
      <c r="B3">
        <v>7500000</v>
      </c>
      <c r="C3" t="s">
        <v>23</v>
      </c>
    </row>
    <row r="4" spans="1:11" x14ac:dyDescent="0.25">
      <c r="A4" t="s">
        <v>21</v>
      </c>
      <c r="B4">
        <v>36</v>
      </c>
      <c r="C4" t="s">
        <v>22</v>
      </c>
    </row>
    <row r="5" spans="1:11" x14ac:dyDescent="0.25">
      <c r="H5" s="9" t="s">
        <v>24</v>
      </c>
      <c r="I5" s="9"/>
      <c r="J5" s="9"/>
      <c r="K5" s="9"/>
    </row>
    <row r="6" spans="1:11" x14ac:dyDescent="0.25">
      <c r="H6" s="9"/>
      <c r="I6" s="9"/>
      <c r="J6" s="9"/>
      <c r="K6" s="9"/>
    </row>
    <row r="8" spans="1:11" x14ac:dyDescent="0.25">
      <c r="A8" s="11" t="s">
        <v>25</v>
      </c>
      <c r="B8" s="11"/>
      <c r="C8" s="11"/>
      <c r="D8" s="11"/>
      <c r="E8" s="11"/>
      <c r="F8" s="11"/>
      <c r="G8" s="11"/>
      <c r="H8" s="11"/>
      <c r="I8" s="11"/>
    </row>
    <row r="9" spans="1:11" x14ac:dyDescent="0.25">
      <c r="D9" t="s">
        <v>33</v>
      </c>
    </row>
    <row r="10" spans="1:11" x14ac:dyDescent="0.25">
      <c r="A10" t="s">
        <v>26</v>
      </c>
      <c r="B10">
        <v>60</v>
      </c>
      <c r="C10">
        <f>(B10-B1)/B2</f>
        <v>-0.80952380952380953</v>
      </c>
      <c r="D10">
        <v>0.20899999999999999</v>
      </c>
    </row>
    <row r="11" spans="1:11" x14ac:dyDescent="0.25">
      <c r="A11" t="s">
        <v>27</v>
      </c>
      <c r="B11">
        <v>96</v>
      </c>
      <c r="C11">
        <f>(B11-B1)/B2</f>
        <v>0.90476190476190477</v>
      </c>
      <c r="D11">
        <v>0.81589999999999996</v>
      </c>
    </row>
    <row r="13" spans="1:11" x14ac:dyDescent="0.25">
      <c r="A13" t="s">
        <v>28</v>
      </c>
      <c r="B13">
        <f>D10*B3</f>
        <v>1567500</v>
      </c>
    </row>
    <row r="14" spans="1:11" x14ac:dyDescent="0.25">
      <c r="A14" t="s">
        <v>29</v>
      </c>
      <c r="B14">
        <f>D11*B3</f>
        <v>6119250</v>
      </c>
    </row>
    <row r="16" spans="1:11" x14ac:dyDescent="0.25">
      <c r="A16" s="3" t="s">
        <v>30</v>
      </c>
      <c r="B16" s="1">
        <f>B14-B13</f>
        <v>4551750</v>
      </c>
    </row>
    <row r="18" spans="1:11" x14ac:dyDescent="0.25">
      <c r="H18" s="9" t="s">
        <v>31</v>
      </c>
      <c r="I18" s="9"/>
      <c r="J18" s="9"/>
      <c r="K18" s="9"/>
    </row>
    <row r="19" spans="1:11" x14ac:dyDescent="0.25">
      <c r="H19" s="9"/>
      <c r="I19" s="9"/>
      <c r="J19" s="9"/>
      <c r="K19" s="9"/>
    </row>
    <row r="21" spans="1:11" x14ac:dyDescent="0.25">
      <c r="D21" t="s">
        <v>33</v>
      </c>
    </row>
    <row r="22" spans="1:11" x14ac:dyDescent="0.25">
      <c r="A22" t="s">
        <v>32</v>
      </c>
      <c r="B22">
        <v>36</v>
      </c>
      <c r="C22">
        <f>(B22-$B$1)/$B$2</f>
        <v>-1.9523809523809523</v>
      </c>
      <c r="D22">
        <v>2.5600000000000001E-2</v>
      </c>
    </row>
    <row r="23" spans="1:11" x14ac:dyDescent="0.25">
      <c r="A23" s="23" t="s">
        <v>34</v>
      </c>
      <c r="B23" s="4">
        <f>D22*$B$3</f>
        <v>192000</v>
      </c>
    </row>
    <row r="24" spans="1:11" x14ac:dyDescent="0.25">
      <c r="A24" s="23"/>
    </row>
    <row r="26" spans="1:11" ht="15" customHeight="1" x14ac:dyDescent="0.25">
      <c r="G26" s="24" t="s">
        <v>35</v>
      </c>
      <c r="H26" s="25"/>
      <c r="I26" s="25"/>
      <c r="J26" s="26"/>
    </row>
    <row r="27" spans="1:11" ht="15" customHeight="1" x14ac:dyDescent="0.25">
      <c r="G27" s="27"/>
      <c r="H27" s="28"/>
      <c r="I27" s="28"/>
      <c r="J27" s="29"/>
    </row>
    <row r="30" spans="1:11" x14ac:dyDescent="0.25">
      <c r="A30" t="s">
        <v>36</v>
      </c>
      <c r="B30">
        <f>B23</f>
        <v>192000</v>
      </c>
    </row>
    <row r="31" spans="1:11" x14ac:dyDescent="0.25">
      <c r="D31" t="s">
        <v>33</v>
      </c>
    </row>
    <row r="32" spans="1:11" x14ac:dyDescent="0.25">
      <c r="A32" t="s">
        <v>37</v>
      </c>
      <c r="B32">
        <v>48</v>
      </c>
      <c r="C32">
        <f>(B32-$B$1)/$B$2</f>
        <v>-1.3809523809523809</v>
      </c>
      <c r="D32">
        <v>8.3799999999999999E-2</v>
      </c>
    </row>
    <row r="33" spans="1:10" x14ac:dyDescent="0.25">
      <c r="A33" t="s">
        <v>38</v>
      </c>
      <c r="B33">
        <f>D32*$B$3</f>
        <v>628500</v>
      </c>
    </row>
    <row r="34" spans="1:10" x14ac:dyDescent="0.25">
      <c r="A34" t="s">
        <v>45</v>
      </c>
      <c r="B34">
        <v>85</v>
      </c>
      <c r="C34" t="s">
        <v>39</v>
      </c>
    </row>
    <row r="36" spans="1:10" x14ac:dyDescent="0.25">
      <c r="A36" t="s">
        <v>41</v>
      </c>
      <c r="B36">
        <f>B33*$B$34</f>
        <v>53422500</v>
      </c>
    </row>
    <row r="37" spans="1:10" x14ac:dyDescent="0.25">
      <c r="A37" t="s">
        <v>40</v>
      </c>
      <c r="B37">
        <f>B30*B34</f>
        <v>16320000</v>
      </c>
    </row>
    <row r="39" spans="1:10" x14ac:dyDescent="0.25">
      <c r="A39" s="6" t="s">
        <v>42</v>
      </c>
      <c r="B39" s="4">
        <f>B36-B37</f>
        <v>37102500</v>
      </c>
      <c r="C39" t="s">
        <v>39</v>
      </c>
    </row>
    <row r="41" spans="1:10" x14ac:dyDescent="0.25">
      <c r="G41" s="9" t="s">
        <v>43</v>
      </c>
      <c r="H41" s="9"/>
      <c r="I41" s="9"/>
      <c r="J41" s="9"/>
    </row>
    <row r="42" spans="1:10" x14ac:dyDescent="0.25">
      <c r="G42" s="9"/>
      <c r="H42" s="9"/>
      <c r="I42" s="9"/>
      <c r="J42" s="9"/>
    </row>
    <row r="45" spans="1:10" x14ac:dyDescent="0.25">
      <c r="A45" s="12" t="s">
        <v>44</v>
      </c>
      <c r="B45" s="5">
        <f>B36</f>
        <v>53422500</v>
      </c>
      <c r="C45" t="s">
        <v>39</v>
      </c>
    </row>
    <row r="46" spans="1:10" x14ac:dyDescent="0.25">
      <c r="A46" s="12"/>
    </row>
    <row r="48" spans="1:10" x14ac:dyDescent="0.25">
      <c r="A48" t="s">
        <v>18</v>
      </c>
      <c r="B48">
        <v>75</v>
      </c>
      <c r="C48" t="s">
        <v>22</v>
      </c>
    </row>
    <row r="49" spans="1:10" x14ac:dyDescent="0.25">
      <c r="A49" t="s">
        <v>19</v>
      </c>
      <c r="B49">
        <v>16</v>
      </c>
      <c r="C49" t="s">
        <v>22</v>
      </c>
    </row>
    <row r="50" spans="1:10" x14ac:dyDescent="0.25">
      <c r="A50" t="s">
        <v>20</v>
      </c>
      <c r="B50">
        <v>7500000</v>
      </c>
      <c r="C50" t="s">
        <v>23</v>
      </c>
      <c r="D50" t="s">
        <v>33</v>
      </c>
    </row>
    <row r="51" spans="1:10" x14ac:dyDescent="0.25">
      <c r="A51" t="s">
        <v>46</v>
      </c>
      <c r="B51">
        <v>48</v>
      </c>
      <c r="C51">
        <f>(B51-B48)/B49</f>
        <v>-1.6875</v>
      </c>
      <c r="D51">
        <v>4.65E-2</v>
      </c>
    </row>
    <row r="52" spans="1:10" x14ac:dyDescent="0.25">
      <c r="A52" t="s">
        <v>45</v>
      </c>
      <c r="B52">
        <v>85</v>
      </c>
      <c r="C52" t="s">
        <v>39</v>
      </c>
    </row>
    <row r="53" spans="1:10" x14ac:dyDescent="0.25">
      <c r="A53" t="s">
        <v>38</v>
      </c>
      <c r="B53">
        <f>D51*B50</f>
        <v>348750</v>
      </c>
    </row>
    <row r="54" spans="1:10" x14ac:dyDescent="0.25">
      <c r="A54" t="s">
        <v>47</v>
      </c>
      <c r="B54" s="5">
        <f>B53*B52</f>
        <v>29643750</v>
      </c>
    </row>
    <row r="56" spans="1:10" x14ac:dyDescent="0.25">
      <c r="A56" t="s">
        <v>48</v>
      </c>
      <c r="B56" s="5">
        <f>B45-B54</f>
        <v>23778750</v>
      </c>
    </row>
    <row r="58" spans="1:10" x14ac:dyDescent="0.25">
      <c r="A58" s="6" t="s">
        <v>49</v>
      </c>
      <c r="B58" s="7">
        <f>B56</f>
        <v>23778750</v>
      </c>
      <c r="C58" t="s">
        <v>39</v>
      </c>
    </row>
    <row r="59" spans="1:10" x14ac:dyDescent="0.25">
      <c r="G59" s="9" t="s">
        <v>50</v>
      </c>
      <c r="H59" s="9"/>
      <c r="I59" s="9"/>
      <c r="J59" s="9"/>
    </row>
    <row r="60" spans="1:10" x14ac:dyDescent="0.25">
      <c r="G60" s="9"/>
      <c r="H60" s="9"/>
      <c r="I60" s="9"/>
      <c r="J60" s="9"/>
    </row>
    <row r="63" spans="1:10" x14ac:dyDescent="0.25">
      <c r="A63" t="s">
        <v>18</v>
      </c>
      <c r="B63">
        <v>77</v>
      </c>
      <c r="C63" t="s">
        <v>22</v>
      </c>
    </row>
    <row r="64" spans="1:10" x14ac:dyDescent="0.25">
      <c r="A64" t="s">
        <v>19</v>
      </c>
      <c r="B64">
        <v>21</v>
      </c>
      <c r="C64" t="s">
        <v>22</v>
      </c>
    </row>
    <row r="66" spans="1:10" x14ac:dyDescent="0.25">
      <c r="A66" t="s">
        <v>51</v>
      </c>
      <c r="B66" t="s">
        <v>52</v>
      </c>
    </row>
    <row r="67" spans="1:10" x14ac:dyDescent="0.25">
      <c r="A67" t="s">
        <v>53</v>
      </c>
      <c r="B67" s="8">
        <v>43344</v>
      </c>
      <c r="F67" t="s">
        <v>57</v>
      </c>
    </row>
    <row r="68" spans="1:10" x14ac:dyDescent="0.25">
      <c r="A68" t="s">
        <v>54</v>
      </c>
      <c r="B68">
        <v>109</v>
      </c>
      <c r="C68" t="s">
        <v>22</v>
      </c>
    </row>
    <row r="70" spans="1:10" x14ac:dyDescent="0.25">
      <c r="A70" t="s">
        <v>55</v>
      </c>
      <c r="B70">
        <f>B63+B64*3</f>
        <v>140</v>
      </c>
      <c r="C70" t="s">
        <v>22</v>
      </c>
    </row>
    <row r="71" spans="1:10" x14ac:dyDescent="0.25">
      <c r="A71" s="11" t="s">
        <v>56</v>
      </c>
      <c r="B71" s="11"/>
      <c r="C71" s="11"/>
    </row>
    <row r="72" spans="1:10" x14ac:dyDescent="0.25">
      <c r="A72" s="17" t="s">
        <v>58</v>
      </c>
      <c r="B72" s="17"/>
      <c r="C72" s="17"/>
    </row>
    <row r="73" spans="1:10" x14ac:dyDescent="0.25">
      <c r="G73" s="9" t="s">
        <v>59</v>
      </c>
      <c r="H73" s="9"/>
      <c r="I73" s="9"/>
      <c r="J73" s="9"/>
    </row>
    <row r="74" spans="1:10" x14ac:dyDescent="0.25">
      <c r="G74" s="9"/>
      <c r="H74" s="9"/>
      <c r="I74" s="9"/>
      <c r="J74" s="9"/>
    </row>
    <row r="76" spans="1:10" x14ac:dyDescent="0.25">
      <c r="A76" t="s">
        <v>18</v>
      </c>
      <c r="B76">
        <v>54</v>
      </c>
      <c r="C76" t="s">
        <v>22</v>
      </c>
    </row>
    <row r="77" spans="1:10" x14ac:dyDescent="0.25">
      <c r="A77" t="s">
        <v>19</v>
      </c>
      <c r="B77">
        <v>14</v>
      </c>
      <c r="C77" t="s">
        <v>22</v>
      </c>
    </row>
    <row r="78" spans="1:10" x14ac:dyDescent="0.25">
      <c r="A78" t="s">
        <v>60</v>
      </c>
      <c r="B78" t="s">
        <v>61</v>
      </c>
    </row>
    <row r="79" spans="1:10" x14ac:dyDescent="0.25">
      <c r="A79" t="s">
        <v>62</v>
      </c>
      <c r="B79">
        <f>B76+B77*2</f>
        <v>82</v>
      </c>
      <c r="C79" t="s">
        <v>22</v>
      </c>
    </row>
    <row r="80" spans="1:10" x14ac:dyDescent="0.25">
      <c r="A80" t="s">
        <v>63</v>
      </c>
      <c r="B80" t="s">
        <v>64</v>
      </c>
    </row>
    <row r="81" spans="1:9" x14ac:dyDescent="0.25">
      <c r="A81" s="20" t="s">
        <v>65</v>
      </c>
      <c r="B81" s="21"/>
      <c r="C81" s="21"/>
      <c r="D81" s="21"/>
      <c r="E81" s="21"/>
      <c r="F81" s="21"/>
      <c r="G81" s="21"/>
      <c r="H81" s="21"/>
      <c r="I81" s="22"/>
    </row>
  </sheetData>
  <mergeCells count="12">
    <mergeCell ref="A81:I81"/>
    <mergeCell ref="H5:K6"/>
    <mergeCell ref="A8:I8"/>
    <mergeCell ref="H18:K19"/>
    <mergeCell ref="A23:A24"/>
    <mergeCell ref="G41:J42"/>
    <mergeCell ref="G26:J27"/>
    <mergeCell ref="A45:A46"/>
    <mergeCell ref="G59:J60"/>
    <mergeCell ref="A71:C71"/>
    <mergeCell ref="A72:C72"/>
    <mergeCell ref="G73:J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7767-8A0B-43C4-B125-9DF27E543D13}">
  <dimension ref="A2:L59"/>
  <sheetViews>
    <sheetView topLeftCell="A45" workbookViewId="0">
      <selection activeCell="C66" sqref="C66"/>
    </sheetView>
  </sheetViews>
  <sheetFormatPr defaultRowHeight="15" x14ac:dyDescent="0.25"/>
  <cols>
    <col min="1" max="1" width="16.5703125" bestFit="1" customWidth="1"/>
  </cols>
  <sheetData>
    <row r="2" spans="1:10" x14ac:dyDescent="0.25">
      <c r="G2" s="9" t="s">
        <v>66</v>
      </c>
      <c r="H2" s="9"/>
      <c r="I2" s="9"/>
      <c r="J2" s="9"/>
    </row>
    <row r="3" spans="1:10" x14ac:dyDescent="0.25">
      <c r="G3" s="9"/>
      <c r="H3" s="9"/>
      <c r="I3" s="9"/>
      <c r="J3" s="9"/>
    </row>
    <row r="5" spans="1:10" x14ac:dyDescent="0.25">
      <c r="A5" t="s">
        <v>67</v>
      </c>
      <c r="B5">
        <v>77</v>
      </c>
      <c r="C5" t="s">
        <v>22</v>
      </c>
    </row>
    <row r="20" spans="1:12" x14ac:dyDescent="0.25">
      <c r="A20" s="30" t="s">
        <v>68</v>
      </c>
      <c r="B20" s="30"/>
      <c r="C20" s="30"/>
      <c r="D20" s="30"/>
      <c r="E20" s="30"/>
      <c r="F20" s="30"/>
      <c r="G20" s="30"/>
      <c r="H20" s="30"/>
      <c r="I20" s="30"/>
      <c r="J20" s="30"/>
      <c r="K20" s="30"/>
      <c r="L20" s="30"/>
    </row>
    <row r="21" spans="1:12" x14ac:dyDescent="0.25">
      <c r="A21" s="30"/>
      <c r="B21" s="30"/>
      <c r="C21" s="30"/>
      <c r="D21" s="30"/>
      <c r="E21" s="30"/>
      <c r="F21" s="30"/>
      <c r="G21" s="30"/>
      <c r="H21" s="30"/>
      <c r="I21" s="30"/>
      <c r="J21" s="30"/>
      <c r="K21" s="30"/>
      <c r="L21" s="30"/>
    </row>
    <row r="22" spans="1:12" x14ac:dyDescent="0.25">
      <c r="A22" s="30"/>
      <c r="B22" s="30"/>
      <c r="C22" s="30"/>
      <c r="D22" s="30"/>
      <c r="E22" s="30"/>
      <c r="F22" s="30"/>
      <c r="G22" s="30"/>
      <c r="H22" s="30"/>
      <c r="I22" s="30"/>
      <c r="J22" s="30"/>
      <c r="K22" s="30"/>
      <c r="L22" s="30"/>
    </row>
    <row r="36" spans="1:12" x14ac:dyDescent="0.25">
      <c r="A36" s="30" t="s">
        <v>69</v>
      </c>
      <c r="B36" s="30"/>
      <c r="C36" s="30"/>
      <c r="D36" s="30"/>
      <c r="E36" s="30"/>
      <c r="F36" s="30"/>
      <c r="G36" s="30"/>
      <c r="H36" s="30"/>
      <c r="I36" s="30"/>
      <c r="J36" s="30"/>
      <c r="K36" s="30"/>
      <c r="L36" s="30"/>
    </row>
    <row r="37" spans="1:12" x14ac:dyDescent="0.25">
      <c r="A37" s="30"/>
      <c r="B37" s="30"/>
      <c r="C37" s="30"/>
      <c r="D37" s="30"/>
      <c r="E37" s="30"/>
      <c r="F37" s="30"/>
      <c r="G37" s="30"/>
      <c r="H37" s="30"/>
      <c r="I37" s="30"/>
      <c r="J37" s="30"/>
      <c r="K37" s="30"/>
      <c r="L37" s="30"/>
    </row>
    <row r="38" spans="1:12" x14ac:dyDescent="0.25">
      <c r="A38" s="30"/>
      <c r="B38" s="30"/>
      <c r="C38" s="30"/>
      <c r="D38" s="30"/>
      <c r="E38" s="30"/>
      <c r="F38" s="30"/>
      <c r="G38" s="30"/>
      <c r="H38" s="30"/>
      <c r="I38" s="30"/>
      <c r="J38" s="30"/>
      <c r="K38" s="30"/>
      <c r="L38" s="30"/>
    </row>
    <row r="41" spans="1:12" x14ac:dyDescent="0.25">
      <c r="G41" s="9" t="s">
        <v>70</v>
      </c>
      <c r="H41" s="9"/>
      <c r="I41" s="9"/>
      <c r="J41" s="9"/>
    </row>
    <row r="42" spans="1:12" x14ac:dyDescent="0.25">
      <c r="G42" s="9"/>
      <c r="H42" s="9"/>
      <c r="I42" s="9"/>
      <c r="J42" s="9"/>
    </row>
    <row r="57" spans="1:12" x14ac:dyDescent="0.25">
      <c r="A57" s="30" t="s">
        <v>71</v>
      </c>
      <c r="B57" s="30"/>
      <c r="C57" s="30"/>
      <c r="D57" s="30"/>
      <c r="E57" s="30"/>
      <c r="F57" s="30"/>
      <c r="G57" s="30"/>
      <c r="H57" s="30"/>
      <c r="I57" s="30"/>
      <c r="J57" s="30"/>
      <c r="K57" s="30"/>
      <c r="L57" s="30"/>
    </row>
    <row r="58" spans="1:12" x14ac:dyDescent="0.25">
      <c r="A58" s="30"/>
      <c r="B58" s="30"/>
      <c r="C58" s="30"/>
      <c r="D58" s="30"/>
      <c r="E58" s="30"/>
      <c r="F58" s="30"/>
      <c r="G58" s="30"/>
      <c r="H58" s="30"/>
      <c r="I58" s="30"/>
      <c r="J58" s="30"/>
      <c r="K58" s="30"/>
      <c r="L58" s="30"/>
    </row>
    <row r="59" spans="1:12" x14ac:dyDescent="0.25">
      <c r="A59" s="30"/>
      <c r="B59" s="30"/>
      <c r="C59" s="30"/>
      <c r="D59" s="30"/>
      <c r="E59" s="30"/>
      <c r="F59" s="30"/>
      <c r="G59" s="30"/>
      <c r="H59" s="30"/>
      <c r="I59" s="30"/>
      <c r="J59" s="30"/>
      <c r="K59" s="30"/>
      <c r="L59" s="30"/>
    </row>
  </sheetData>
  <mergeCells count="5">
    <mergeCell ref="G2:J3"/>
    <mergeCell ref="A20:L22"/>
    <mergeCell ref="A36:L38"/>
    <mergeCell ref="G41:J42"/>
    <mergeCell ref="A57:L5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6433-6C8A-4C6C-AAC4-48194F01415D}">
  <dimension ref="A10:O75"/>
  <sheetViews>
    <sheetView topLeftCell="A68" workbookViewId="0">
      <selection activeCell="G89" sqref="G89"/>
    </sheetView>
  </sheetViews>
  <sheetFormatPr defaultRowHeight="15" x14ac:dyDescent="0.25"/>
  <sheetData>
    <row r="10" spans="1:10" x14ac:dyDescent="0.25">
      <c r="G10" s="9" t="s">
        <v>72</v>
      </c>
      <c r="H10" s="9"/>
      <c r="I10" s="9"/>
      <c r="J10" s="9"/>
    </row>
    <row r="11" spans="1:10" x14ac:dyDescent="0.25">
      <c r="G11" s="9"/>
      <c r="H11" s="9"/>
      <c r="I11" s="9"/>
      <c r="J11" s="9"/>
    </row>
    <row r="14" spans="1:10" x14ac:dyDescent="0.25">
      <c r="A14" t="s">
        <v>73</v>
      </c>
      <c r="B14" t="s">
        <v>74</v>
      </c>
    </row>
    <row r="16" spans="1:10" x14ac:dyDescent="0.25">
      <c r="G16" s="9" t="s">
        <v>76</v>
      </c>
      <c r="H16" s="9"/>
      <c r="I16" s="9"/>
      <c r="J16" s="9"/>
    </row>
    <row r="17" spans="2:15" x14ac:dyDescent="0.25">
      <c r="G17" s="9"/>
      <c r="H17" s="9"/>
      <c r="I17" s="9"/>
      <c r="J17" s="9"/>
    </row>
    <row r="30" spans="2:15" x14ac:dyDescent="0.25">
      <c r="B30" s="30" t="s">
        <v>75</v>
      </c>
      <c r="C30" s="30"/>
      <c r="D30" s="30"/>
      <c r="E30" s="30"/>
      <c r="F30" s="30"/>
      <c r="G30" s="30"/>
      <c r="H30" s="30"/>
      <c r="I30" s="30"/>
      <c r="J30" s="30"/>
      <c r="K30" s="30"/>
      <c r="L30" s="30"/>
      <c r="M30" s="30"/>
      <c r="N30" s="30"/>
      <c r="O30" s="30"/>
    </row>
    <row r="31" spans="2:15" x14ac:dyDescent="0.25">
      <c r="B31" s="30"/>
      <c r="C31" s="30"/>
      <c r="D31" s="30"/>
      <c r="E31" s="30"/>
      <c r="F31" s="30"/>
      <c r="G31" s="30"/>
      <c r="H31" s="30"/>
      <c r="I31" s="30"/>
      <c r="J31" s="30"/>
      <c r="K31" s="30"/>
      <c r="L31" s="30"/>
      <c r="M31" s="30"/>
      <c r="N31" s="30"/>
      <c r="O31" s="30"/>
    </row>
    <row r="32" spans="2:15" x14ac:dyDescent="0.25">
      <c r="B32" s="30"/>
      <c r="C32" s="30"/>
      <c r="D32" s="30"/>
      <c r="E32" s="30"/>
      <c r="F32" s="30"/>
      <c r="G32" s="30"/>
      <c r="H32" s="30"/>
      <c r="I32" s="30"/>
      <c r="J32" s="30"/>
      <c r="K32" s="30"/>
      <c r="L32" s="30"/>
      <c r="M32" s="30"/>
      <c r="N32" s="30"/>
      <c r="O32" s="30"/>
    </row>
    <row r="35" spans="7:10" x14ac:dyDescent="0.25">
      <c r="G35" s="9" t="s">
        <v>77</v>
      </c>
      <c r="H35" s="9"/>
      <c r="I35" s="9"/>
      <c r="J35" s="9"/>
    </row>
    <row r="36" spans="7:10" x14ac:dyDescent="0.25">
      <c r="G36" s="9"/>
      <c r="H36" s="9"/>
      <c r="I36" s="9"/>
      <c r="J36" s="9"/>
    </row>
    <row r="54" spans="3:15" x14ac:dyDescent="0.25">
      <c r="C54" s="30" t="s">
        <v>78</v>
      </c>
      <c r="D54" s="30"/>
      <c r="E54" s="30"/>
      <c r="F54" s="30"/>
      <c r="G54" s="30"/>
      <c r="H54" s="30"/>
      <c r="I54" s="30"/>
      <c r="J54" s="30"/>
      <c r="K54" s="30"/>
      <c r="L54" s="30"/>
      <c r="M54" s="30"/>
      <c r="N54" s="30"/>
      <c r="O54" s="30"/>
    </row>
    <row r="55" spans="3:15" x14ac:dyDescent="0.25">
      <c r="C55" s="30"/>
      <c r="D55" s="30"/>
      <c r="E55" s="30"/>
      <c r="F55" s="30"/>
      <c r="G55" s="30"/>
      <c r="H55" s="30"/>
      <c r="I55" s="30"/>
      <c r="J55" s="30"/>
      <c r="K55" s="30"/>
      <c r="L55" s="30"/>
      <c r="M55" s="30"/>
      <c r="N55" s="30"/>
      <c r="O55" s="30"/>
    </row>
    <row r="56" spans="3:15" x14ac:dyDescent="0.25">
      <c r="C56" s="30"/>
      <c r="D56" s="30"/>
      <c r="E56" s="30"/>
      <c r="F56" s="30"/>
      <c r="G56" s="30"/>
      <c r="H56" s="30"/>
      <c r="I56" s="30"/>
      <c r="J56" s="30"/>
      <c r="K56" s="30"/>
      <c r="L56" s="30"/>
      <c r="M56" s="30"/>
      <c r="N56" s="30"/>
      <c r="O56" s="30"/>
    </row>
    <row r="59" spans="3:15" x14ac:dyDescent="0.25">
      <c r="G59" s="9" t="s">
        <v>79</v>
      </c>
      <c r="H59" s="9"/>
      <c r="I59" s="9"/>
      <c r="J59" s="9"/>
    </row>
    <row r="60" spans="3:15" x14ac:dyDescent="0.25">
      <c r="G60" s="9"/>
      <c r="H60" s="9"/>
      <c r="I60" s="9"/>
      <c r="J60" s="9"/>
    </row>
    <row r="73" spans="4:14" x14ac:dyDescent="0.25">
      <c r="D73" s="31" t="s">
        <v>80</v>
      </c>
      <c r="E73" s="16"/>
      <c r="F73" s="16"/>
      <c r="G73" s="16"/>
      <c r="H73" s="16"/>
      <c r="I73" s="16"/>
      <c r="J73" s="16"/>
      <c r="K73" s="16"/>
      <c r="L73" s="16"/>
      <c r="M73" s="16"/>
      <c r="N73" s="32"/>
    </row>
    <row r="74" spans="4:14" x14ac:dyDescent="0.25">
      <c r="D74" s="33"/>
      <c r="E74" s="10"/>
      <c r="F74" s="10"/>
      <c r="G74" s="10"/>
      <c r="H74" s="10"/>
      <c r="I74" s="10"/>
      <c r="J74" s="10"/>
      <c r="K74" s="10"/>
      <c r="L74" s="10"/>
      <c r="M74" s="10"/>
      <c r="N74" s="34"/>
    </row>
    <row r="75" spans="4:14" x14ac:dyDescent="0.25">
      <c r="D75" s="35"/>
      <c r="E75" s="36"/>
      <c r="F75" s="36"/>
      <c r="G75" s="36"/>
      <c r="H75" s="36"/>
      <c r="I75" s="36"/>
      <c r="J75" s="36"/>
      <c r="K75" s="36"/>
      <c r="L75" s="36"/>
      <c r="M75" s="36"/>
      <c r="N75" s="37"/>
    </row>
  </sheetData>
  <mergeCells count="7">
    <mergeCell ref="D73:N75"/>
    <mergeCell ref="G10:J11"/>
    <mergeCell ref="G16:J17"/>
    <mergeCell ref="B30:O32"/>
    <mergeCell ref="G35:J36"/>
    <mergeCell ref="C54:O56"/>
    <mergeCell ref="G59:J6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8E9C-ECF1-4C3C-B072-A2298F53193D}">
  <dimension ref="A2:T241"/>
  <sheetViews>
    <sheetView topLeftCell="A176" workbookViewId="0">
      <selection activeCell="G176" sqref="G176"/>
    </sheetView>
  </sheetViews>
  <sheetFormatPr defaultRowHeight="15" x14ac:dyDescent="0.25"/>
  <cols>
    <col min="1" max="1" width="15.28515625" bestFit="1" customWidth="1"/>
  </cols>
  <sheetData>
    <row r="2" spans="1:10" x14ac:dyDescent="0.25">
      <c r="G2" s="9" t="s">
        <v>81</v>
      </c>
      <c r="H2" s="9"/>
      <c r="I2" s="9"/>
      <c r="J2" s="9"/>
    </row>
    <row r="3" spans="1:10" x14ac:dyDescent="0.25">
      <c r="G3" s="9"/>
      <c r="H3" s="9"/>
      <c r="I3" s="9"/>
      <c r="J3" s="9"/>
    </row>
    <row r="5" spans="1:10" x14ac:dyDescent="0.25">
      <c r="A5" s="39" t="s">
        <v>83</v>
      </c>
      <c r="B5" s="39"/>
      <c r="C5" s="39"/>
      <c r="D5" s="39"/>
      <c r="E5" s="39"/>
      <c r="F5" s="39"/>
      <c r="G5" s="39"/>
      <c r="H5" s="39"/>
    </row>
    <row r="21" spans="1:16" x14ac:dyDescent="0.25">
      <c r="C21" s="30" t="s">
        <v>82</v>
      </c>
      <c r="D21" s="30"/>
      <c r="E21" s="30"/>
      <c r="F21" s="30"/>
      <c r="G21" s="30"/>
      <c r="H21" s="30"/>
      <c r="I21" s="30"/>
      <c r="J21" s="30"/>
      <c r="K21" s="30"/>
      <c r="L21" s="30"/>
      <c r="M21" s="30"/>
      <c r="N21" s="30"/>
      <c r="O21" s="30"/>
      <c r="P21" s="30"/>
    </row>
    <row r="22" spans="1:16" x14ac:dyDescent="0.25">
      <c r="C22" s="30"/>
      <c r="D22" s="30"/>
      <c r="E22" s="30"/>
      <c r="F22" s="30"/>
      <c r="G22" s="30"/>
      <c r="H22" s="30"/>
      <c r="I22" s="30"/>
      <c r="J22" s="30"/>
      <c r="K22" s="30"/>
      <c r="L22" s="30"/>
      <c r="M22" s="30"/>
      <c r="N22" s="30"/>
      <c r="O22" s="30"/>
      <c r="P22" s="30"/>
    </row>
    <row r="24" spans="1:16" x14ac:dyDescent="0.25">
      <c r="A24" s="39" t="s">
        <v>84</v>
      </c>
      <c r="B24" s="39"/>
      <c r="C24" s="39"/>
      <c r="D24" s="39"/>
      <c r="E24" s="39"/>
      <c r="F24" s="39"/>
      <c r="G24" s="39"/>
      <c r="H24" s="39"/>
    </row>
    <row r="48" spans="3:14" x14ac:dyDescent="0.25">
      <c r="C48" s="30" t="s">
        <v>85</v>
      </c>
      <c r="D48" s="30"/>
      <c r="E48" s="30"/>
      <c r="F48" s="30"/>
      <c r="G48" s="30"/>
      <c r="H48" s="30"/>
      <c r="I48" s="30"/>
      <c r="J48" s="30"/>
      <c r="K48" s="30"/>
      <c r="L48" s="30"/>
      <c r="M48" s="30"/>
      <c r="N48" s="30"/>
    </row>
    <row r="49" spans="1:14" x14ac:dyDescent="0.25">
      <c r="C49" s="30"/>
      <c r="D49" s="30"/>
      <c r="E49" s="30"/>
      <c r="F49" s="30"/>
      <c r="G49" s="30"/>
      <c r="H49" s="30"/>
      <c r="I49" s="30"/>
      <c r="J49" s="30"/>
      <c r="K49" s="30"/>
      <c r="L49" s="30"/>
      <c r="M49" s="30"/>
      <c r="N49" s="30"/>
    </row>
    <row r="50" spans="1:14" x14ac:dyDescent="0.25">
      <c r="C50" s="30"/>
      <c r="D50" s="30"/>
      <c r="E50" s="30"/>
      <c r="F50" s="30"/>
      <c r="G50" s="30"/>
      <c r="H50" s="30"/>
      <c r="I50" s="30"/>
      <c r="J50" s="30"/>
      <c r="K50" s="30"/>
      <c r="L50" s="30"/>
      <c r="M50" s="30"/>
      <c r="N50" s="30"/>
    </row>
    <row r="54" spans="1:14" x14ac:dyDescent="0.25">
      <c r="G54" s="9" t="s">
        <v>86</v>
      </c>
      <c r="H54" s="9"/>
      <c r="I54" s="9"/>
      <c r="J54" s="9"/>
    </row>
    <row r="55" spans="1:14" x14ac:dyDescent="0.25">
      <c r="G55" s="9"/>
      <c r="H55" s="9"/>
      <c r="I55" s="9"/>
      <c r="J55" s="9"/>
    </row>
    <row r="57" spans="1:14" x14ac:dyDescent="0.25">
      <c r="A57" t="s">
        <v>87</v>
      </c>
      <c r="B57" s="1">
        <v>2.92</v>
      </c>
    </row>
    <row r="58" spans="1:14" x14ac:dyDescent="0.25">
      <c r="A58" t="s">
        <v>88</v>
      </c>
      <c r="B58" s="1">
        <v>0.45300000000000001</v>
      </c>
    </row>
    <row r="59" spans="1:14" x14ac:dyDescent="0.25">
      <c r="A59" t="s">
        <v>91</v>
      </c>
      <c r="B59">
        <v>120</v>
      </c>
    </row>
    <row r="61" spans="1:14" x14ac:dyDescent="0.25">
      <c r="A61" s="11" t="s">
        <v>89</v>
      </c>
      <c r="B61" s="11"/>
      <c r="C61" s="2" t="s">
        <v>90</v>
      </c>
    </row>
    <row r="62" spans="1:14" x14ac:dyDescent="0.25">
      <c r="C62" s="1">
        <f>B58/SQRT(B59)</f>
        <v>4.1353053091640044E-2</v>
      </c>
    </row>
    <row r="65" spans="1:10" x14ac:dyDescent="0.25">
      <c r="G65" s="9" t="s">
        <v>92</v>
      </c>
      <c r="H65" s="9"/>
      <c r="I65" s="9"/>
      <c r="J65" s="9"/>
    </row>
    <row r="66" spans="1:10" x14ac:dyDescent="0.25">
      <c r="G66" s="9"/>
      <c r="H66" s="9"/>
      <c r="I66" s="9"/>
      <c r="J66" s="9"/>
    </row>
    <row r="68" spans="1:10" x14ac:dyDescent="0.25">
      <c r="A68" t="s">
        <v>18</v>
      </c>
      <c r="B68">
        <v>2.923</v>
      </c>
    </row>
    <row r="69" spans="1:10" x14ac:dyDescent="0.25">
      <c r="A69" t="s">
        <v>19</v>
      </c>
      <c r="B69">
        <v>0.45300000000000001</v>
      </c>
      <c r="C69" t="s">
        <v>33</v>
      </c>
    </row>
    <row r="70" spans="1:10" x14ac:dyDescent="0.25">
      <c r="A70" t="s">
        <v>114</v>
      </c>
      <c r="B70">
        <f>(3-B68)/B69</f>
        <v>0.16997792494481226</v>
      </c>
      <c r="C70">
        <v>0.5675</v>
      </c>
    </row>
    <row r="71" spans="1:10" x14ac:dyDescent="0.25">
      <c r="A71" t="s">
        <v>115</v>
      </c>
    </row>
    <row r="72" spans="1:10" x14ac:dyDescent="0.25">
      <c r="A72">
        <f>1-0.5675</f>
        <v>0.4325</v>
      </c>
    </row>
    <row r="73" spans="1:10" x14ac:dyDescent="0.25">
      <c r="A73" s="17" t="s">
        <v>116</v>
      </c>
      <c r="B73" s="17"/>
      <c r="C73" s="17"/>
      <c r="D73" s="17"/>
      <c r="E73" s="17"/>
      <c r="F73" s="17"/>
    </row>
    <row r="77" spans="1:10" x14ac:dyDescent="0.25">
      <c r="G77" s="9" t="s">
        <v>93</v>
      </c>
      <c r="H77" s="9"/>
      <c r="I77" s="9"/>
      <c r="J77" s="9"/>
    </row>
    <row r="78" spans="1:10" x14ac:dyDescent="0.25">
      <c r="G78" s="9"/>
      <c r="H78" s="9"/>
      <c r="I78" s="9"/>
      <c r="J78" s="9"/>
    </row>
    <row r="93" spans="2:15" ht="15" customHeight="1" x14ac:dyDescent="0.25">
      <c r="B93" s="30" t="s">
        <v>94</v>
      </c>
      <c r="C93" s="30"/>
      <c r="D93" s="30"/>
      <c r="E93" s="30"/>
      <c r="F93" s="30"/>
      <c r="G93" s="30"/>
      <c r="H93" s="30"/>
      <c r="I93" s="30"/>
      <c r="J93" s="30"/>
      <c r="K93" s="30"/>
      <c r="L93" s="30"/>
      <c r="M93" s="30"/>
      <c r="N93" s="30"/>
      <c r="O93" s="30"/>
    </row>
    <row r="94" spans="2:15" x14ac:dyDescent="0.25">
      <c r="B94" s="30"/>
      <c r="C94" s="30"/>
      <c r="D94" s="30"/>
      <c r="E94" s="30"/>
      <c r="F94" s="30"/>
      <c r="G94" s="30"/>
      <c r="H94" s="30"/>
      <c r="I94" s="30"/>
      <c r="J94" s="30"/>
      <c r="K94" s="30"/>
      <c r="L94" s="30"/>
      <c r="M94" s="30"/>
      <c r="N94" s="30"/>
      <c r="O94" s="30"/>
    </row>
    <row r="95" spans="2:15" x14ac:dyDescent="0.25">
      <c r="B95" s="30"/>
      <c r="C95" s="30"/>
      <c r="D95" s="30"/>
      <c r="E95" s="30"/>
      <c r="F95" s="30"/>
      <c r="G95" s="30"/>
      <c r="H95" s="30"/>
      <c r="I95" s="30"/>
      <c r="J95" s="30"/>
      <c r="K95" s="30"/>
      <c r="L95" s="30"/>
      <c r="M95" s="30"/>
      <c r="N95" s="30"/>
      <c r="O95" s="30"/>
    </row>
    <row r="100" spans="7:10" x14ac:dyDescent="0.25">
      <c r="G100" s="9" t="s">
        <v>95</v>
      </c>
      <c r="H100" s="9"/>
      <c r="I100" s="9"/>
      <c r="J100" s="9"/>
    </row>
    <row r="101" spans="7:10" x14ac:dyDescent="0.25">
      <c r="G101" s="9"/>
      <c r="H101" s="9"/>
      <c r="I101" s="9"/>
      <c r="J101" s="9"/>
    </row>
    <row r="116" spans="1:10" x14ac:dyDescent="0.25">
      <c r="A116" s="11" t="s">
        <v>98</v>
      </c>
      <c r="B116" s="11"/>
      <c r="C116" s="11"/>
    </row>
    <row r="117" spans="1:10" x14ac:dyDescent="0.25">
      <c r="A117" s="1" t="s">
        <v>96</v>
      </c>
      <c r="B117" s="1">
        <v>2.5289999999999999</v>
      </c>
    </row>
    <row r="118" spans="1:10" x14ac:dyDescent="0.25">
      <c r="A118" s="1" t="s">
        <v>97</v>
      </c>
      <c r="B118" s="1">
        <v>2.4700000000000002</v>
      </c>
    </row>
    <row r="121" spans="1:10" x14ac:dyDescent="0.25">
      <c r="G121" s="9" t="s">
        <v>100</v>
      </c>
      <c r="H121" s="9"/>
      <c r="I121" s="9"/>
      <c r="J121" s="9"/>
    </row>
    <row r="122" spans="1:10" x14ac:dyDescent="0.25">
      <c r="G122" s="9"/>
      <c r="H122" s="9"/>
      <c r="I122" s="9"/>
      <c r="J122" s="9"/>
    </row>
    <row r="139" spans="2:10" x14ac:dyDescent="0.25">
      <c r="B139" s="30" t="s">
        <v>99</v>
      </c>
      <c r="C139" s="30"/>
      <c r="D139" s="30"/>
      <c r="E139" s="30"/>
      <c r="F139" s="30"/>
      <c r="G139" s="30"/>
      <c r="H139" s="30"/>
      <c r="I139" s="30"/>
      <c r="J139" s="30"/>
    </row>
    <row r="140" spans="2:10" x14ac:dyDescent="0.25">
      <c r="B140" s="30"/>
      <c r="C140" s="30"/>
      <c r="D140" s="30"/>
      <c r="E140" s="30"/>
      <c r="F140" s="30"/>
      <c r="G140" s="30"/>
      <c r="H140" s="30"/>
      <c r="I140" s="30"/>
      <c r="J140" s="30"/>
    </row>
    <row r="155" spans="2:10" x14ac:dyDescent="0.25">
      <c r="G155" s="9" t="s">
        <v>101</v>
      </c>
      <c r="H155" s="9"/>
      <c r="I155" s="9"/>
      <c r="J155" s="9"/>
    </row>
    <row r="156" spans="2:10" x14ac:dyDescent="0.25">
      <c r="G156" s="9"/>
      <c r="H156" s="9"/>
      <c r="I156" s="9"/>
      <c r="J156" s="9"/>
    </row>
    <row r="158" spans="2:10" x14ac:dyDescent="0.25">
      <c r="B158" s="44" t="s">
        <v>117</v>
      </c>
      <c r="C158" s="44"/>
      <c r="D158" s="44"/>
    </row>
    <row r="170" spans="1:11" x14ac:dyDescent="0.25">
      <c r="A170" s="38" t="s">
        <v>102</v>
      </c>
      <c r="B170" s="38"/>
      <c r="C170" s="38"/>
      <c r="D170" s="38"/>
      <c r="E170" s="38"/>
      <c r="F170" s="38"/>
      <c r="G170" s="38"/>
      <c r="H170" s="38"/>
      <c r="I170" s="38"/>
      <c r="J170" s="38"/>
      <c r="K170" s="38"/>
    </row>
    <row r="171" spans="1:11" x14ac:dyDescent="0.25">
      <c r="A171" s="38"/>
      <c r="B171" s="38"/>
      <c r="C171" s="38"/>
      <c r="D171" s="38"/>
      <c r="E171" s="38"/>
      <c r="F171" s="38"/>
      <c r="G171" s="38"/>
      <c r="H171" s="38"/>
      <c r="I171" s="38"/>
      <c r="J171" s="38"/>
      <c r="K171" s="38"/>
    </row>
    <row r="176" spans="1:11" x14ac:dyDescent="0.25">
      <c r="C176" s="40" t="s">
        <v>118</v>
      </c>
      <c r="D176" s="40"/>
      <c r="E176" s="40"/>
    </row>
    <row r="177" spans="4:20" ht="15" customHeight="1" x14ac:dyDescent="0.25">
      <c r="J177" s="38" t="s">
        <v>102</v>
      </c>
      <c r="K177" s="38"/>
      <c r="L177" s="38"/>
      <c r="M177" s="38"/>
      <c r="N177" s="38"/>
      <c r="O177" s="38"/>
      <c r="P177" s="38"/>
      <c r="Q177" s="38"/>
      <c r="R177" s="38"/>
      <c r="S177" s="38"/>
      <c r="T177" s="38"/>
    </row>
    <row r="178" spans="4:20" x14ac:dyDescent="0.25">
      <c r="J178" s="38"/>
      <c r="K178" s="38"/>
      <c r="L178" s="38"/>
      <c r="M178" s="38"/>
      <c r="N178" s="38"/>
      <c r="O178" s="38"/>
      <c r="P178" s="38"/>
      <c r="Q178" s="38"/>
      <c r="R178" s="38"/>
      <c r="S178" s="38"/>
      <c r="T178" s="38"/>
    </row>
    <row r="187" spans="4:20" x14ac:dyDescent="0.25">
      <c r="D187" s="40" t="s">
        <v>122</v>
      </c>
      <c r="E187" s="40"/>
      <c r="F187" s="40"/>
    </row>
    <row r="189" spans="4:20" x14ac:dyDescent="0.25">
      <c r="J189" s="38" t="s">
        <v>102</v>
      </c>
      <c r="K189" s="38"/>
      <c r="L189" s="38"/>
      <c r="M189" s="38"/>
      <c r="N189" s="38"/>
      <c r="O189" s="38"/>
      <c r="P189" s="38"/>
      <c r="Q189" s="38"/>
      <c r="R189" s="38"/>
      <c r="S189" s="38"/>
      <c r="T189" s="38"/>
    </row>
    <row r="190" spans="4:20" x14ac:dyDescent="0.25">
      <c r="J190" s="38"/>
      <c r="K190" s="38"/>
      <c r="L190" s="38"/>
      <c r="M190" s="38"/>
      <c r="N190" s="38"/>
      <c r="O190" s="38"/>
      <c r="P190" s="38"/>
      <c r="Q190" s="38"/>
      <c r="R190" s="38"/>
      <c r="S190" s="38"/>
      <c r="T190" s="38"/>
    </row>
    <row r="200" spans="2:19" x14ac:dyDescent="0.25">
      <c r="B200" s="40" t="s">
        <v>121</v>
      </c>
      <c r="C200" s="40"/>
      <c r="D200" s="40"/>
    </row>
    <row r="201" spans="2:19" x14ac:dyDescent="0.25">
      <c r="I201" s="38" t="s">
        <v>102</v>
      </c>
      <c r="J201" s="38"/>
      <c r="K201" s="38"/>
      <c r="L201" s="38"/>
      <c r="M201" s="38"/>
      <c r="N201" s="38"/>
      <c r="O201" s="38"/>
      <c r="P201" s="38"/>
      <c r="Q201" s="38"/>
      <c r="R201" s="38"/>
      <c r="S201" s="38"/>
    </row>
    <row r="202" spans="2:19" x14ac:dyDescent="0.25">
      <c r="I202" s="38"/>
      <c r="J202" s="38"/>
      <c r="K202" s="38"/>
      <c r="L202" s="38"/>
      <c r="M202" s="38"/>
      <c r="N202" s="38"/>
      <c r="O202" s="38"/>
      <c r="P202" s="38"/>
      <c r="Q202" s="38"/>
      <c r="R202" s="38"/>
      <c r="S202" s="38"/>
    </row>
    <row r="213" spans="2:20" x14ac:dyDescent="0.25">
      <c r="B213" s="40" t="s">
        <v>120</v>
      </c>
      <c r="C213" s="40"/>
      <c r="D213" s="40"/>
      <c r="J213" s="38" t="s">
        <v>102</v>
      </c>
      <c r="K213" s="38"/>
      <c r="L213" s="38"/>
      <c r="M213" s="38"/>
      <c r="N213" s="38"/>
      <c r="O213" s="38"/>
      <c r="P213" s="38"/>
      <c r="Q213" s="38"/>
      <c r="R213" s="38"/>
      <c r="S213" s="38"/>
      <c r="T213" s="38"/>
    </row>
    <row r="214" spans="2:20" x14ac:dyDescent="0.25">
      <c r="J214" s="38"/>
      <c r="K214" s="38"/>
      <c r="L214" s="38"/>
      <c r="M214" s="38"/>
      <c r="N214" s="38"/>
      <c r="O214" s="38"/>
      <c r="P214" s="38"/>
      <c r="Q214" s="38"/>
      <c r="R214" s="38"/>
      <c r="S214" s="38"/>
      <c r="T214" s="38"/>
    </row>
    <row r="225" spans="2:20" x14ac:dyDescent="0.25">
      <c r="B225" s="40" t="s">
        <v>119</v>
      </c>
      <c r="C225" s="40"/>
      <c r="D225" s="40"/>
    </row>
    <row r="226" spans="2:20" x14ac:dyDescent="0.25">
      <c r="J226" s="38" t="s">
        <v>102</v>
      </c>
      <c r="K226" s="38"/>
      <c r="L226" s="38"/>
      <c r="M226" s="38"/>
      <c r="N226" s="38"/>
      <c r="O226" s="38"/>
      <c r="P226" s="38"/>
      <c r="Q226" s="38"/>
      <c r="R226" s="38"/>
      <c r="S226" s="38"/>
      <c r="T226" s="38"/>
    </row>
    <row r="227" spans="2:20" x14ac:dyDescent="0.25">
      <c r="J227" s="38"/>
      <c r="K227" s="38"/>
      <c r="L227" s="38"/>
      <c r="M227" s="38"/>
      <c r="N227" s="38"/>
      <c r="O227" s="38"/>
      <c r="P227" s="38"/>
      <c r="Q227" s="38"/>
      <c r="R227" s="38"/>
      <c r="S227" s="38"/>
      <c r="T227" s="38"/>
    </row>
    <row r="239" spans="2:20" x14ac:dyDescent="0.25">
      <c r="F239" s="30" t="s">
        <v>123</v>
      </c>
      <c r="G239" s="30"/>
      <c r="H239" s="30"/>
      <c r="I239" s="30"/>
      <c r="J239" s="30"/>
      <c r="K239" s="30"/>
      <c r="L239" s="30"/>
      <c r="M239" s="30"/>
      <c r="N239" s="30"/>
    </row>
    <row r="240" spans="2:20" x14ac:dyDescent="0.25">
      <c r="F240" s="30"/>
      <c r="G240" s="30"/>
      <c r="H240" s="30"/>
      <c r="I240" s="30"/>
      <c r="J240" s="30"/>
      <c r="K240" s="30"/>
      <c r="L240" s="30"/>
      <c r="M240" s="30"/>
      <c r="N240" s="30"/>
    </row>
    <row r="241" spans="6:14" x14ac:dyDescent="0.25">
      <c r="F241" s="30"/>
      <c r="G241" s="30"/>
      <c r="H241" s="30"/>
      <c r="I241" s="30"/>
      <c r="J241" s="30"/>
      <c r="K241" s="30"/>
      <c r="L241" s="30"/>
      <c r="M241" s="30"/>
      <c r="N241" s="30"/>
    </row>
  </sheetData>
  <mergeCells count="29">
    <mergeCell ref="J226:T227"/>
    <mergeCell ref="F239:N241"/>
    <mergeCell ref="B225:D225"/>
    <mergeCell ref="J177:T178"/>
    <mergeCell ref="J189:T190"/>
    <mergeCell ref="I201:S202"/>
    <mergeCell ref="J213:T214"/>
    <mergeCell ref="C176:E176"/>
    <mergeCell ref="D187:F187"/>
    <mergeCell ref="B200:D200"/>
    <mergeCell ref="B213:D213"/>
    <mergeCell ref="A61:B61"/>
    <mergeCell ref="G65:J66"/>
    <mergeCell ref="G77:J78"/>
    <mergeCell ref="G2:J3"/>
    <mergeCell ref="C21:P22"/>
    <mergeCell ref="A5:H5"/>
    <mergeCell ref="A24:H24"/>
    <mergeCell ref="C48:N50"/>
    <mergeCell ref="G54:J55"/>
    <mergeCell ref="A73:F73"/>
    <mergeCell ref="A170:K171"/>
    <mergeCell ref="B93:O95"/>
    <mergeCell ref="G100:J101"/>
    <mergeCell ref="A116:C116"/>
    <mergeCell ref="G121:J122"/>
    <mergeCell ref="B139:J140"/>
    <mergeCell ref="G155:J156"/>
    <mergeCell ref="B158:D158"/>
  </mergeCells>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0FE1-EF52-439F-AB95-7C94669A7040}">
  <dimension ref="C3:S90"/>
  <sheetViews>
    <sheetView topLeftCell="A71" workbookViewId="0">
      <selection activeCell="M92" sqref="M92"/>
    </sheetView>
  </sheetViews>
  <sheetFormatPr defaultRowHeight="15" x14ac:dyDescent="0.25"/>
  <sheetData>
    <row r="3" spans="7:19" x14ac:dyDescent="0.25">
      <c r="G3" s="9" t="s">
        <v>103</v>
      </c>
      <c r="H3" s="9"/>
      <c r="I3" s="9"/>
      <c r="J3" s="9"/>
    </row>
    <row r="4" spans="7:19" x14ac:dyDescent="0.25">
      <c r="G4" s="9"/>
      <c r="H4" s="9"/>
      <c r="I4" s="9"/>
      <c r="J4" s="9"/>
    </row>
    <row r="8" spans="7:19" x14ac:dyDescent="0.25">
      <c r="M8" s="38" t="s">
        <v>124</v>
      </c>
      <c r="N8" s="38"/>
      <c r="O8" s="38"/>
      <c r="P8" s="38"/>
      <c r="Q8" s="38"/>
      <c r="R8" s="38"/>
      <c r="S8" s="38"/>
    </row>
    <row r="9" spans="7:19" x14ac:dyDescent="0.25">
      <c r="M9" s="38"/>
      <c r="N9" s="38"/>
      <c r="O9" s="38"/>
      <c r="P9" s="38"/>
      <c r="Q9" s="38"/>
      <c r="R9" s="38"/>
      <c r="S9" s="38"/>
    </row>
    <row r="10" spans="7:19" x14ac:dyDescent="0.25">
      <c r="M10" s="38"/>
      <c r="N10" s="38"/>
      <c r="O10" s="38"/>
      <c r="P10" s="38"/>
      <c r="Q10" s="38"/>
      <c r="R10" s="38"/>
      <c r="S10" s="38"/>
    </row>
    <row r="11" spans="7:19" x14ac:dyDescent="0.25">
      <c r="M11" s="38"/>
      <c r="N11" s="38"/>
      <c r="O11" s="38"/>
      <c r="P11" s="38"/>
      <c r="Q11" s="38"/>
      <c r="R11" s="38"/>
      <c r="S11" s="38"/>
    </row>
    <row r="12" spans="7:19" x14ac:dyDescent="0.25">
      <c r="M12" s="38"/>
      <c r="N12" s="38"/>
      <c r="O12" s="38"/>
      <c r="P12" s="38"/>
      <c r="Q12" s="38"/>
      <c r="R12" s="38"/>
      <c r="S12" s="38"/>
    </row>
    <row r="13" spans="7:19" x14ac:dyDescent="0.25">
      <c r="M13" s="38"/>
      <c r="N13" s="38"/>
      <c r="O13" s="38"/>
      <c r="P13" s="38"/>
      <c r="Q13" s="38"/>
      <c r="R13" s="38"/>
      <c r="S13" s="38"/>
    </row>
    <row r="14" spans="7:19" x14ac:dyDescent="0.25">
      <c r="M14" s="38"/>
      <c r="N14" s="38"/>
      <c r="O14" s="38"/>
      <c r="P14" s="38"/>
      <c r="Q14" s="38"/>
      <c r="R14" s="38"/>
      <c r="S14" s="38"/>
    </row>
    <row r="37" spans="8:11" x14ac:dyDescent="0.25">
      <c r="H37" s="9" t="s">
        <v>104</v>
      </c>
      <c r="I37" s="9"/>
      <c r="J37" s="9"/>
      <c r="K37" s="9"/>
    </row>
    <row r="38" spans="8:11" x14ac:dyDescent="0.25">
      <c r="H38" s="9"/>
      <c r="I38" s="9"/>
      <c r="J38" s="9"/>
      <c r="K38" s="9"/>
    </row>
    <row r="60" spans="3:16" ht="15" customHeight="1" x14ac:dyDescent="0.25">
      <c r="C60" s="10" t="s">
        <v>105</v>
      </c>
      <c r="D60" s="10"/>
      <c r="E60" s="10"/>
      <c r="F60" s="10"/>
      <c r="G60" s="10"/>
      <c r="H60" s="10"/>
      <c r="I60" s="10"/>
      <c r="J60" s="10"/>
      <c r="K60" s="10"/>
      <c r="L60" s="10"/>
      <c r="M60" s="10"/>
      <c r="N60" s="10"/>
      <c r="O60" s="10"/>
      <c r="P60" s="10"/>
    </row>
    <row r="61" spans="3:16" x14ac:dyDescent="0.25">
      <c r="C61" s="10"/>
      <c r="D61" s="10"/>
      <c r="E61" s="10"/>
      <c r="F61" s="10"/>
      <c r="G61" s="10"/>
      <c r="H61" s="10"/>
      <c r="I61" s="10"/>
      <c r="J61" s="10"/>
      <c r="K61" s="10"/>
      <c r="L61" s="10"/>
      <c r="M61" s="10"/>
      <c r="N61" s="10"/>
      <c r="O61" s="10"/>
      <c r="P61" s="10"/>
    </row>
    <row r="62" spans="3:16" x14ac:dyDescent="0.25">
      <c r="C62" s="10"/>
      <c r="D62" s="10"/>
      <c r="E62" s="10"/>
      <c r="F62" s="10"/>
      <c r="G62" s="10"/>
      <c r="H62" s="10"/>
      <c r="I62" s="10"/>
      <c r="J62" s="10"/>
      <c r="K62" s="10"/>
      <c r="L62" s="10"/>
      <c r="M62" s="10"/>
      <c r="N62" s="10"/>
      <c r="O62" s="10"/>
      <c r="P62" s="10"/>
    </row>
    <row r="66" spans="8:11" x14ac:dyDescent="0.25">
      <c r="H66" s="9" t="s">
        <v>106</v>
      </c>
      <c r="I66" s="9"/>
      <c r="J66" s="9"/>
      <c r="K66" s="9"/>
    </row>
    <row r="67" spans="8:11" x14ac:dyDescent="0.25">
      <c r="H67" s="9"/>
      <c r="I67" s="9"/>
      <c r="J67" s="9"/>
      <c r="K67" s="9"/>
    </row>
    <row r="81" spans="3:16" x14ac:dyDescent="0.25">
      <c r="C81" s="30" t="s">
        <v>107</v>
      </c>
      <c r="D81" s="30"/>
      <c r="E81" s="30"/>
      <c r="F81" s="30"/>
      <c r="G81" s="30"/>
      <c r="H81" s="30"/>
      <c r="I81" s="30"/>
      <c r="J81" s="30"/>
      <c r="K81" s="30"/>
      <c r="L81" s="30"/>
      <c r="M81" s="30"/>
      <c r="N81" s="30"/>
      <c r="O81" s="30"/>
      <c r="P81" s="30"/>
    </row>
    <row r="82" spans="3:16" x14ac:dyDescent="0.25">
      <c r="C82" s="30"/>
      <c r="D82" s="30"/>
      <c r="E82" s="30"/>
      <c r="F82" s="30"/>
      <c r="G82" s="30"/>
      <c r="H82" s="30"/>
      <c r="I82" s="30"/>
      <c r="J82" s="30"/>
      <c r="K82" s="30"/>
      <c r="L82" s="30"/>
      <c r="M82" s="30"/>
      <c r="N82" s="30"/>
      <c r="O82" s="30"/>
      <c r="P82" s="30"/>
    </row>
    <row r="83" spans="3:16" x14ac:dyDescent="0.25">
      <c r="C83" s="30"/>
      <c r="D83" s="30"/>
      <c r="E83" s="30"/>
      <c r="F83" s="30"/>
      <c r="G83" s="30"/>
      <c r="H83" s="30"/>
      <c r="I83" s="30"/>
      <c r="J83" s="30"/>
      <c r="K83" s="30"/>
      <c r="L83" s="30"/>
      <c r="M83" s="30"/>
      <c r="N83" s="30"/>
      <c r="O83" s="30"/>
      <c r="P83" s="30"/>
    </row>
    <row r="88" spans="3:16" x14ac:dyDescent="0.25">
      <c r="I88" s="30" t="s">
        <v>108</v>
      </c>
      <c r="J88" s="30"/>
      <c r="K88" s="30"/>
      <c r="L88" s="30"/>
      <c r="M88" s="30"/>
      <c r="N88" s="30"/>
      <c r="O88" s="30"/>
      <c r="P88" s="30"/>
    </row>
    <row r="89" spans="3:16" x14ac:dyDescent="0.25">
      <c r="I89" s="30"/>
      <c r="J89" s="30"/>
      <c r="K89" s="30"/>
      <c r="L89" s="30"/>
      <c r="M89" s="30"/>
      <c r="N89" s="30"/>
      <c r="O89" s="30"/>
      <c r="P89" s="30"/>
    </row>
    <row r="90" spans="3:16" x14ac:dyDescent="0.25">
      <c r="I90" s="30"/>
      <c r="J90" s="30"/>
      <c r="K90" s="30"/>
      <c r="L90" s="30"/>
      <c r="M90" s="30"/>
      <c r="N90" s="30"/>
      <c r="O90" s="30"/>
      <c r="P90" s="30"/>
    </row>
  </sheetData>
  <mergeCells count="7">
    <mergeCell ref="I88:P90"/>
    <mergeCell ref="G3:J4"/>
    <mergeCell ref="H37:K38"/>
    <mergeCell ref="C60:P62"/>
    <mergeCell ref="H66:K67"/>
    <mergeCell ref="C81:P83"/>
    <mergeCell ref="M8:S1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893D3-FD24-4900-A4D4-EB121C2F64B5}">
  <dimension ref="B2:Q18"/>
  <sheetViews>
    <sheetView workbookViewId="0">
      <selection activeCell="E3" sqref="E3"/>
    </sheetView>
  </sheetViews>
  <sheetFormatPr defaultRowHeight="15" x14ac:dyDescent="0.25"/>
  <sheetData>
    <row r="2" spans="2:17" x14ac:dyDescent="0.25">
      <c r="G2" s="9">
        <v>7</v>
      </c>
      <c r="H2" s="9"/>
      <c r="I2" s="9"/>
      <c r="J2" s="9"/>
    </row>
    <row r="3" spans="2:17" x14ac:dyDescent="0.25">
      <c r="G3" s="9"/>
      <c r="H3" s="9"/>
      <c r="I3" s="9"/>
      <c r="J3" s="9"/>
    </row>
    <row r="16" spans="2:17" x14ac:dyDescent="0.25">
      <c r="B16" s="30" t="s">
        <v>125</v>
      </c>
      <c r="C16" s="30"/>
      <c r="D16" s="30"/>
      <c r="E16" s="30"/>
      <c r="F16" s="30"/>
      <c r="G16" s="30"/>
      <c r="H16" s="30"/>
      <c r="I16" s="30"/>
      <c r="J16" s="30"/>
      <c r="K16" s="30"/>
      <c r="L16" s="30"/>
      <c r="M16" s="30"/>
      <c r="N16" s="30"/>
      <c r="O16" s="30"/>
      <c r="P16" s="30"/>
      <c r="Q16" s="30"/>
    </row>
    <row r="17" spans="2:17" x14ac:dyDescent="0.25">
      <c r="B17" s="30"/>
      <c r="C17" s="30"/>
      <c r="D17" s="30"/>
      <c r="E17" s="30"/>
      <c r="F17" s="30"/>
      <c r="G17" s="30"/>
      <c r="H17" s="30"/>
      <c r="I17" s="30"/>
      <c r="J17" s="30"/>
      <c r="K17" s="30"/>
      <c r="L17" s="30"/>
      <c r="M17" s="30"/>
      <c r="N17" s="30"/>
      <c r="O17" s="30"/>
      <c r="P17" s="30"/>
      <c r="Q17" s="30"/>
    </row>
    <row r="18" spans="2:17" x14ac:dyDescent="0.25">
      <c r="B18" s="30"/>
      <c r="C18" s="30"/>
      <c r="D18" s="30"/>
      <c r="E18" s="30"/>
      <c r="F18" s="30"/>
      <c r="G18" s="30"/>
      <c r="H18" s="30"/>
      <c r="I18" s="30"/>
      <c r="J18" s="30"/>
      <c r="K18" s="30"/>
      <c r="L18" s="30"/>
      <c r="M18" s="30"/>
      <c r="N18" s="30"/>
      <c r="O18" s="30"/>
      <c r="P18" s="30"/>
      <c r="Q18" s="30"/>
    </row>
  </sheetData>
  <mergeCells count="2">
    <mergeCell ref="G2:J3"/>
    <mergeCell ref="B16:Q18"/>
  </mergeCells>
  <pageMargins left="0.7" right="0.7" top="0.75" bottom="0.75" header="0.3" footer="0.3"/>
  <pageSetup paperSize="0" orientation="portrait"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517-7966-47B0-A9A9-80577FEAA80F}">
  <dimension ref="F1:T67"/>
  <sheetViews>
    <sheetView tabSelected="1" topLeftCell="A46" zoomScale="80" zoomScaleNormal="80" workbookViewId="0">
      <selection activeCell="K73" sqref="K73"/>
    </sheetView>
  </sheetViews>
  <sheetFormatPr defaultRowHeight="15" x14ac:dyDescent="0.25"/>
  <sheetData>
    <row r="1" spans="6:15" x14ac:dyDescent="0.25">
      <c r="F1" s="9">
        <v>8</v>
      </c>
      <c r="G1" s="9"/>
      <c r="H1" s="9"/>
      <c r="I1" s="9"/>
    </row>
    <row r="2" spans="6:15" x14ac:dyDescent="0.25">
      <c r="F2" s="9"/>
      <c r="G2" s="9"/>
      <c r="H2" s="9"/>
      <c r="I2" s="9"/>
    </row>
    <row r="13" spans="6:15" x14ac:dyDescent="0.25">
      <c r="F13" s="38" t="s">
        <v>109</v>
      </c>
      <c r="G13" s="38"/>
      <c r="H13" s="38"/>
      <c r="I13" s="38"/>
      <c r="J13" s="38"/>
      <c r="K13" s="38"/>
      <c r="L13" s="38"/>
      <c r="M13" s="38"/>
      <c r="N13" s="38"/>
      <c r="O13" s="38"/>
    </row>
    <row r="14" spans="6:15" x14ac:dyDescent="0.25">
      <c r="F14" s="38"/>
      <c r="G14" s="38"/>
      <c r="H14" s="38"/>
      <c r="I14" s="38"/>
      <c r="J14" s="38"/>
      <c r="K14" s="38"/>
      <c r="L14" s="38"/>
      <c r="M14" s="38"/>
      <c r="N14" s="38"/>
      <c r="O14" s="38"/>
    </row>
    <row r="15" spans="6:15" ht="15" customHeight="1" x14ac:dyDescent="0.25">
      <c r="F15" s="38"/>
      <c r="G15" s="38"/>
      <c r="H15" s="38"/>
      <c r="I15" s="38"/>
      <c r="J15" s="38"/>
      <c r="K15" s="38"/>
      <c r="L15" s="38"/>
      <c r="M15" s="38"/>
      <c r="N15" s="38"/>
      <c r="O15" s="38"/>
    </row>
    <row r="20" spans="11:20" x14ac:dyDescent="0.25">
      <c r="K20" s="38" t="s">
        <v>109</v>
      </c>
      <c r="L20" s="38"/>
      <c r="M20" s="38"/>
      <c r="N20" s="38"/>
      <c r="O20" s="38"/>
      <c r="P20" s="38"/>
      <c r="Q20" s="38"/>
      <c r="R20" s="38"/>
      <c r="S20" s="38"/>
      <c r="T20" s="38"/>
    </row>
    <row r="21" spans="11:20" x14ac:dyDescent="0.25">
      <c r="K21" s="38"/>
      <c r="L21" s="38"/>
      <c r="M21" s="38"/>
      <c r="N21" s="38"/>
      <c r="O21" s="38"/>
      <c r="P21" s="38"/>
      <c r="Q21" s="38"/>
      <c r="R21" s="38"/>
      <c r="S21" s="38"/>
      <c r="T21" s="38"/>
    </row>
    <row r="22" spans="11:20" x14ac:dyDescent="0.25">
      <c r="K22" s="38"/>
      <c r="L22" s="38"/>
      <c r="M22" s="38"/>
      <c r="N22" s="38"/>
      <c r="O22" s="38"/>
      <c r="P22" s="38"/>
      <c r="Q22" s="38"/>
      <c r="R22" s="38"/>
      <c r="S22" s="38"/>
      <c r="T22" s="38"/>
    </row>
    <row r="31" spans="11:20" x14ac:dyDescent="0.25">
      <c r="K31" s="38" t="s">
        <v>110</v>
      </c>
      <c r="L31" s="38"/>
      <c r="M31" s="38"/>
      <c r="N31" s="38"/>
      <c r="O31" s="38"/>
      <c r="P31" s="38"/>
      <c r="Q31" s="38"/>
      <c r="R31" s="38"/>
      <c r="S31" s="38"/>
      <c r="T31" s="38"/>
    </row>
    <row r="32" spans="11:20" x14ac:dyDescent="0.25">
      <c r="K32" s="38"/>
      <c r="L32" s="38"/>
      <c r="M32" s="38"/>
      <c r="N32" s="38"/>
      <c r="O32" s="38"/>
      <c r="P32" s="38"/>
      <c r="Q32" s="38"/>
      <c r="R32" s="38"/>
      <c r="S32" s="38"/>
      <c r="T32" s="38"/>
    </row>
    <row r="33" spans="11:20" x14ac:dyDescent="0.25">
      <c r="K33" s="38"/>
      <c r="L33" s="38"/>
      <c r="M33" s="38"/>
      <c r="N33" s="38"/>
      <c r="O33" s="38"/>
      <c r="P33" s="38"/>
      <c r="Q33" s="38"/>
      <c r="R33" s="38"/>
      <c r="S33" s="38"/>
      <c r="T33" s="38"/>
    </row>
    <row r="41" spans="11:20" ht="15" customHeight="1" x14ac:dyDescent="0.25">
      <c r="K41" s="38" t="s">
        <v>134</v>
      </c>
      <c r="L41" s="38"/>
      <c r="M41" s="38"/>
      <c r="N41" s="38"/>
      <c r="O41" s="38"/>
      <c r="P41" s="38"/>
      <c r="Q41" s="38"/>
      <c r="R41" s="38"/>
      <c r="S41" s="38"/>
      <c r="T41" s="38"/>
    </row>
    <row r="42" spans="11:20" x14ac:dyDescent="0.25">
      <c r="K42" s="38"/>
      <c r="L42" s="38"/>
      <c r="M42" s="38"/>
      <c r="N42" s="38"/>
      <c r="O42" s="38"/>
      <c r="P42" s="38"/>
      <c r="Q42" s="38"/>
      <c r="R42" s="38"/>
      <c r="S42" s="38"/>
      <c r="T42" s="38"/>
    </row>
    <row r="43" spans="11:20" x14ac:dyDescent="0.25">
      <c r="K43" s="38"/>
      <c r="L43" s="38"/>
      <c r="M43" s="38"/>
      <c r="N43" s="38"/>
      <c r="O43" s="38"/>
      <c r="P43" s="38"/>
      <c r="Q43" s="38"/>
      <c r="R43" s="38"/>
      <c r="S43" s="38"/>
      <c r="T43" s="38"/>
    </row>
    <row r="53" spans="11:20" x14ac:dyDescent="0.25">
      <c r="K53" s="38" t="s">
        <v>111</v>
      </c>
      <c r="L53" s="38"/>
      <c r="M53" s="38"/>
      <c r="N53" s="38"/>
      <c r="O53" s="38"/>
      <c r="P53" s="38"/>
      <c r="Q53" s="38"/>
      <c r="R53" s="38"/>
      <c r="S53" s="38"/>
      <c r="T53" s="38"/>
    </row>
    <row r="54" spans="11:20" x14ac:dyDescent="0.25">
      <c r="K54" s="38"/>
      <c r="L54" s="38"/>
      <c r="M54" s="38"/>
      <c r="N54" s="38"/>
      <c r="O54" s="38"/>
      <c r="P54" s="38"/>
      <c r="Q54" s="38"/>
      <c r="R54" s="38"/>
      <c r="S54" s="38"/>
      <c r="T54" s="38"/>
    </row>
    <row r="55" spans="11:20" x14ac:dyDescent="0.25">
      <c r="K55" s="38"/>
      <c r="L55" s="38"/>
      <c r="M55" s="38"/>
      <c r="N55" s="38"/>
      <c r="O55" s="38"/>
      <c r="P55" s="38"/>
      <c r="Q55" s="38"/>
      <c r="R55" s="38"/>
      <c r="S55" s="38"/>
      <c r="T55" s="38"/>
    </row>
    <row r="65" spans="11:20" x14ac:dyDescent="0.25">
      <c r="K65" s="38" t="s">
        <v>111</v>
      </c>
      <c r="L65" s="38"/>
      <c r="M65" s="38"/>
      <c r="N65" s="38"/>
      <c r="O65" s="38"/>
      <c r="P65" s="38"/>
      <c r="Q65" s="38"/>
      <c r="R65" s="38"/>
      <c r="S65" s="38"/>
      <c r="T65" s="38"/>
    </row>
    <row r="66" spans="11:20" x14ac:dyDescent="0.25">
      <c r="K66" s="38"/>
      <c r="L66" s="38"/>
      <c r="M66" s="38"/>
      <c r="N66" s="38"/>
      <c r="O66" s="38"/>
      <c r="P66" s="38"/>
      <c r="Q66" s="38"/>
      <c r="R66" s="38"/>
      <c r="S66" s="38"/>
      <c r="T66" s="38"/>
    </row>
    <row r="67" spans="11:20" x14ac:dyDescent="0.25">
      <c r="K67" s="38"/>
      <c r="L67" s="38"/>
      <c r="M67" s="38"/>
      <c r="N67" s="38"/>
      <c r="O67" s="38"/>
      <c r="P67" s="38"/>
      <c r="Q67" s="38"/>
      <c r="R67" s="38"/>
      <c r="S67" s="38"/>
      <c r="T67" s="38"/>
    </row>
  </sheetData>
  <mergeCells count="7">
    <mergeCell ref="K65:T67"/>
    <mergeCell ref="F1:I2"/>
    <mergeCell ref="F13:O15"/>
    <mergeCell ref="K20:T22"/>
    <mergeCell ref="K31:T33"/>
    <mergeCell ref="K41:T43"/>
    <mergeCell ref="K53:T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Coverpage</vt:lpstr>
      <vt:lpstr>Question 1</vt:lpstr>
      <vt:lpstr>Question 2</vt:lpstr>
      <vt:lpstr>Question 3</vt:lpstr>
      <vt:lpstr>Question 4</vt:lpstr>
      <vt:lpstr>Question 5</vt:lpstr>
      <vt:lpstr>Question 6</vt:lpstr>
      <vt:lpstr>Question 7</vt:lpstr>
      <vt:lpstr>Question 8</vt:lpstr>
      <vt:lpstr>Question 9</vt:lpstr>
      <vt:lpstr>french</vt:lpstr>
      <vt:lpstr>garden</vt:lpstr>
      <vt:lpst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Narayanan</dc:creator>
  <cp:lastModifiedBy>Ramesh Narayanan</cp:lastModifiedBy>
  <dcterms:created xsi:type="dcterms:W3CDTF">2018-09-22T18:05:16Z</dcterms:created>
  <dcterms:modified xsi:type="dcterms:W3CDTF">2018-09-24T01:14:51Z</dcterms:modified>
</cp:coreProperties>
</file>