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2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appu/Sridhar_CDrive/Desktop/Desktop_20150323/Batch 44/CSE7315c/Day03/"/>
    </mc:Choice>
  </mc:AlternateContent>
  <xr:revisionPtr revIDLastSave="0" documentId="13_ncr:1_{8E464C2F-1842-C34E-A24C-61401F179E6E}" xr6:coauthVersionLast="34" xr6:coauthVersionMax="34" xr10:uidLastSave="{00000000-0000-0000-0000-000000000000}"/>
  <bookViews>
    <workbookView xWindow="0" yWindow="460" windowWidth="28800" windowHeight="17540" activeTab="1" xr2:uid="{00000000-000D-0000-FFFF-FFFF00000000}"/>
  </bookViews>
  <sheets>
    <sheet name="Sheet2" sheetId="2" r:id="rId1"/>
    <sheet name="Sheet1" sheetId="1" r:id="rId2"/>
  </sheets>
  <definedNames>
    <definedName name="_xlnm._FilterDatabase" localSheetId="1" hidden="1">Sheet1!$A$1:$F$117</definedName>
    <definedName name="_xlchart.v1.0" hidden="1">Sheet1!$D$2:$D$117</definedName>
    <definedName name="_xlchart.v1.1" hidden="1">Sheet1!$D$2:$D$70</definedName>
    <definedName name="_xlchart.v1.2" hidden="1">Sheet1!$D$2:$D$117</definedName>
    <definedName name="_xlchart.v1.3" hidden="1">Sheet1!$D$2:$D$70</definedName>
    <definedName name="_xlchart.v1.4" hidden="1">Sheet1!$D$2:$D$117</definedName>
    <definedName name="_xlchart.v1.5" hidden="1">Sheet1!$D$2:$D$70</definedName>
  </definedNames>
  <calcPr calcId="179017"/>
  <pivotCaches>
    <pivotCache cacheId="14" r:id="rId3"/>
  </pivotCaches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122" i="1" l="1"/>
  <c r="C121" i="1"/>
  <c r="C120" i="1"/>
  <c r="C119" i="1" l="1"/>
  <c r="C118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2" i="1"/>
  <c r="M8" i="1"/>
  <c r="M7" i="1"/>
  <c r="M6" i="1"/>
  <c r="M5" i="1"/>
  <c r="M4" i="1"/>
  <c r="M3" i="1"/>
  <c r="M2" i="1"/>
  <c r="J10" i="1"/>
  <c r="I10" i="1"/>
  <c r="J9" i="1"/>
  <c r="I9" i="1"/>
  <c r="J8" i="1"/>
  <c r="I8" i="1"/>
  <c r="J7" i="1"/>
  <c r="I7" i="1"/>
  <c r="J6" i="1"/>
  <c r="I6" i="1"/>
  <c r="J5" i="1"/>
  <c r="I5" i="1"/>
  <c r="J4" i="1"/>
  <c r="I4" i="1"/>
  <c r="J3" i="1"/>
  <c r="I3" i="1"/>
  <c r="J2" i="1"/>
  <c r="I2" i="1"/>
  <c r="J1" i="1"/>
  <c r="I1" i="1"/>
</calcChain>
</file>

<file path=xl/sharedStrings.xml><?xml version="1.0" encoding="utf-8"?>
<sst xmlns="http://schemas.openxmlformats.org/spreadsheetml/2006/main" count="58" uniqueCount="43">
  <si>
    <t>Date</t>
  </si>
  <si>
    <t>Time</t>
  </si>
  <si>
    <t>Systolic</t>
  </si>
  <si>
    <t>Diastolic</t>
  </si>
  <si>
    <t>Comments</t>
  </si>
  <si>
    <t>Daily B12 and alternate day Atorva 5 mg</t>
  </si>
  <si>
    <t>Min</t>
  </si>
  <si>
    <t>Max</t>
  </si>
  <si>
    <t>Kurtosis</t>
  </si>
  <si>
    <t>Skewness</t>
  </si>
  <si>
    <t>Mode</t>
  </si>
  <si>
    <t>Mean</t>
  </si>
  <si>
    <t>Std Dev</t>
  </si>
  <si>
    <t>Median</t>
  </si>
  <si>
    <t>Q1</t>
  </si>
  <si>
    <t>Q3</t>
  </si>
  <si>
    <t>Last day of B12</t>
  </si>
  <si>
    <t>Frequency</t>
  </si>
  <si>
    <t>Bin Start Value</t>
  </si>
  <si>
    <t>Last day of Atorva</t>
  </si>
  <si>
    <t>AM/PM</t>
  </si>
  <si>
    <t>Grand Total</t>
  </si>
  <si>
    <t>Systolic (mmHg)</t>
  </si>
  <si>
    <t>Diastolic (mmHg)</t>
  </si>
  <si>
    <t>Row Labels</t>
  </si>
  <si>
    <t>PM</t>
  </si>
  <si>
    <t>Systolic (mmHg) - AM</t>
  </si>
  <si>
    <t>Systolic (mmHg) - PM</t>
  </si>
  <si>
    <t>t-Test: Paired Two Sample for Means</t>
  </si>
  <si>
    <t>Variable 1</t>
  </si>
  <si>
    <t>Variable 2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</si>
  <si>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</si>
  <si>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</si>
  <si>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</si>
  <si>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</si>
  <si>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</si>
  <si>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</si>
  <si>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</si>
  <si>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</si>
  <si>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</si>
  <si>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</si>
  <si>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t-Test: Two-Sample Assuming Equal Variances</t>
  </si>
  <si>
    <t>Pooled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</si>
</sst>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i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/>
    <xf numFmtId="18" fontId="1" fillId="0" borderId="0" xfId="0" applyNumberFormat="1" applyFont="1" applyAlignment="1"/>
    <xf numFmtId="0" fontId="2" fillId="0" borderId="0" xfId="0" applyFont="1" applyAlignment="1"/>
    <xf numFmtId="2" fontId="0" fillId="0" borderId="0" xfId="0" applyNumberFormat="1" applyFont="1" applyAlignment="1"/>
    <xf numFmtId="18" fontId="0" fillId="0" borderId="0" xfId="0" applyNumberFormat="1" applyFont="1" applyAlignment="1"/>
    <xf numFmtId="18" fontId="2" fillId="0" borderId="0" xfId="0" applyNumberFormat="1" applyFont="1" applyAlignment="1"/>
    <xf numFmtId="15" fontId="1" fillId="0" borderId="0" xfId="0" applyNumberFormat="1" applyFont="1" applyAlignment="1"/>
    <xf numFmtId="15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pivotButton="1" applyFont="1" applyAlignment="1"/>
    <xf numFmtId="14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0" fontId="3" fillId="2" borderId="1" xfId="0" applyFont="1" applyFill="1" applyBorder="1"/>
    <xf numFmtId="0" fontId="3" fillId="2" borderId="1" xfId="0" applyFont="1" applyFill="1" applyBorder="1" applyAlignment="1"/>
    <xf numFmtId="0" fontId="0" fillId="0" borderId="0" xfId="0" applyFill="1" applyBorder="1" applyAlignment="1"/>
    <xf numFmtId="0" fontId="0" fillId="0" borderId="2" xfId="0" applyFill="1" applyBorder="1" applyAlignment="1"/>
    <xf numFmtId="0" fontId="4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[BPTracking_SridharPappu.xlsx]Sheet2!PivotTable2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Systolic (mmHg)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Sheet2!$A$4:$A$64</c:f>
              <c:strCache>
                <c:ptCount val="60"/>
                <c:pt idx="0">
                  <c:v>07/03/18</c:v>
                </c:pt>
                <c:pt idx="1">
                  <c:v>08/03/18</c:v>
                </c:pt>
                <c:pt idx="2">
                  <c:v>09/03/18</c:v>
                </c:pt>
                <c:pt idx="3">
                  <c:v>10/03/18</c:v>
                </c:pt>
                <c:pt idx="4">
                  <c:v>11/03/18</c:v>
                </c:pt>
                <c:pt idx="5">
                  <c:v>12/03/18</c:v>
                </c:pt>
                <c:pt idx="6">
                  <c:v>13/03/18</c:v>
                </c:pt>
                <c:pt idx="7">
                  <c:v>14/03/18</c:v>
                </c:pt>
                <c:pt idx="8">
                  <c:v>15/03/18</c:v>
                </c:pt>
                <c:pt idx="9">
                  <c:v>16/03/18</c:v>
                </c:pt>
                <c:pt idx="10">
                  <c:v>17/03/18</c:v>
                </c:pt>
                <c:pt idx="11">
                  <c:v>18/03/18</c:v>
                </c:pt>
                <c:pt idx="12">
                  <c:v>19/03/18</c:v>
                </c:pt>
                <c:pt idx="13">
                  <c:v>20/03/18</c:v>
                </c:pt>
                <c:pt idx="14">
                  <c:v>21/03/18</c:v>
                </c:pt>
                <c:pt idx="15">
                  <c:v>22/03/18</c:v>
                </c:pt>
                <c:pt idx="16">
                  <c:v>23/03/18</c:v>
                </c:pt>
                <c:pt idx="17">
                  <c:v>24/03/18</c:v>
                </c:pt>
                <c:pt idx="18">
                  <c:v>25/03/18</c:v>
                </c:pt>
                <c:pt idx="19">
                  <c:v>26/03/18</c:v>
                </c:pt>
                <c:pt idx="20">
                  <c:v>27/03/18</c:v>
                </c:pt>
                <c:pt idx="21">
                  <c:v>28/03/18</c:v>
                </c:pt>
                <c:pt idx="22">
                  <c:v>29/03/18</c:v>
                </c:pt>
                <c:pt idx="23">
                  <c:v>30/03/18</c:v>
                </c:pt>
                <c:pt idx="24">
                  <c:v>31/03/18</c:v>
                </c:pt>
                <c:pt idx="25">
                  <c:v>01/04/18</c:v>
                </c:pt>
                <c:pt idx="26">
                  <c:v>02/04/18</c:v>
                </c:pt>
                <c:pt idx="27">
                  <c:v>03/04/18</c:v>
                </c:pt>
                <c:pt idx="28">
                  <c:v>05/04/18</c:v>
                </c:pt>
                <c:pt idx="29">
                  <c:v>06/04/18</c:v>
                </c:pt>
                <c:pt idx="30">
                  <c:v>07/04/18</c:v>
                </c:pt>
                <c:pt idx="31">
                  <c:v>09/04/18</c:v>
                </c:pt>
                <c:pt idx="32">
                  <c:v>10/04/18</c:v>
                </c:pt>
                <c:pt idx="33">
                  <c:v>11/04/18</c:v>
                </c:pt>
                <c:pt idx="34">
                  <c:v>12/04/18</c:v>
                </c:pt>
                <c:pt idx="35">
                  <c:v>15/04/18</c:v>
                </c:pt>
                <c:pt idx="36">
                  <c:v>16/04/18</c:v>
                </c:pt>
                <c:pt idx="37">
                  <c:v>17/04/18</c:v>
                </c:pt>
                <c:pt idx="38">
                  <c:v>18/04/18</c:v>
                </c:pt>
                <c:pt idx="39">
                  <c:v>19/04/18</c:v>
                </c:pt>
                <c:pt idx="40">
                  <c:v>06/05/18</c:v>
                </c:pt>
                <c:pt idx="41">
                  <c:v>07/05/18</c:v>
                </c:pt>
                <c:pt idx="42">
                  <c:v>08/05/18</c:v>
                </c:pt>
                <c:pt idx="43">
                  <c:v>09/05/18</c:v>
                </c:pt>
                <c:pt idx="44">
                  <c:v>10/05/18</c:v>
                </c:pt>
                <c:pt idx="45">
                  <c:v>11/05/18</c:v>
                </c:pt>
                <c:pt idx="46">
                  <c:v>12/05/18</c:v>
                </c:pt>
                <c:pt idx="47">
                  <c:v>28/05/18</c:v>
                </c:pt>
                <c:pt idx="48">
                  <c:v>29/05/18</c:v>
                </c:pt>
                <c:pt idx="49">
                  <c:v>30/05/18</c:v>
                </c:pt>
                <c:pt idx="50">
                  <c:v>31/05/18</c:v>
                </c:pt>
                <c:pt idx="51">
                  <c:v>01/06/18</c:v>
                </c:pt>
                <c:pt idx="52">
                  <c:v>03/06/18</c:v>
                </c:pt>
                <c:pt idx="53">
                  <c:v>04/06/18</c:v>
                </c:pt>
                <c:pt idx="54">
                  <c:v>05/06/18</c:v>
                </c:pt>
                <c:pt idx="55">
                  <c:v>06/06/18</c:v>
                </c:pt>
                <c:pt idx="56">
                  <c:v>08/06/18</c:v>
                </c:pt>
                <c:pt idx="57">
                  <c:v>09/06/18</c:v>
                </c:pt>
                <c:pt idx="58">
                  <c:v>11/06/18</c:v>
                </c:pt>
                <c:pt idx="59">
                  <c:v>12/06/18</c:v>
                </c:pt>
              </c:strCache>
            </c:strRef>
          </c:cat>
          <c:val>
            <c:numRef>
              <c:f>Sheet2!$B$4:$B$64</c:f>
              <c:numCache>
                <c:formatCode>General</c:formatCode>
                <c:ptCount val="60"/>
                <c:pt idx="0">
                  <c:v>145</c:v>
                </c:pt>
                <c:pt idx="1">
                  <c:v>120</c:v>
                </c:pt>
                <c:pt idx="2">
                  <c:v>132</c:v>
                </c:pt>
                <c:pt idx="3">
                  <c:v>132</c:v>
                </c:pt>
                <c:pt idx="4">
                  <c:v>142</c:v>
                </c:pt>
                <c:pt idx="5">
                  <c:v>138</c:v>
                </c:pt>
                <c:pt idx="6">
                  <c:v>138</c:v>
                </c:pt>
                <c:pt idx="7">
                  <c:v>125</c:v>
                </c:pt>
                <c:pt idx="8">
                  <c:v>135</c:v>
                </c:pt>
                <c:pt idx="9">
                  <c:v>135</c:v>
                </c:pt>
                <c:pt idx="10">
                  <c:v>130</c:v>
                </c:pt>
                <c:pt idx="11">
                  <c:v>125</c:v>
                </c:pt>
                <c:pt idx="12">
                  <c:v>135</c:v>
                </c:pt>
                <c:pt idx="13">
                  <c:v>135</c:v>
                </c:pt>
                <c:pt idx="14">
                  <c:v>130</c:v>
                </c:pt>
                <c:pt idx="15">
                  <c:v>135</c:v>
                </c:pt>
                <c:pt idx="16">
                  <c:v>125</c:v>
                </c:pt>
                <c:pt idx="17">
                  <c:v>135</c:v>
                </c:pt>
                <c:pt idx="18">
                  <c:v>128</c:v>
                </c:pt>
                <c:pt idx="19">
                  <c:v>122</c:v>
                </c:pt>
                <c:pt idx="20">
                  <c:v>120</c:v>
                </c:pt>
                <c:pt idx="21">
                  <c:v>125</c:v>
                </c:pt>
                <c:pt idx="22">
                  <c:v>125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120</c:v>
                </c:pt>
                <c:pt idx="27">
                  <c:v>118</c:v>
                </c:pt>
                <c:pt idx="28">
                  <c:v>125</c:v>
                </c:pt>
                <c:pt idx="29">
                  <c:v>125</c:v>
                </c:pt>
                <c:pt idx="30">
                  <c:v>125</c:v>
                </c:pt>
                <c:pt idx="31">
                  <c:v>125</c:v>
                </c:pt>
                <c:pt idx="32">
                  <c:v>130</c:v>
                </c:pt>
                <c:pt idx="33">
                  <c:v>130</c:v>
                </c:pt>
                <c:pt idx="34">
                  <c:v>130</c:v>
                </c:pt>
                <c:pt idx="35">
                  <c:v>120</c:v>
                </c:pt>
                <c:pt idx="36">
                  <c:v>120</c:v>
                </c:pt>
                <c:pt idx="37">
                  <c:v>125</c:v>
                </c:pt>
                <c:pt idx="38">
                  <c:v>122</c:v>
                </c:pt>
                <c:pt idx="39">
                  <c:v>132</c:v>
                </c:pt>
                <c:pt idx="40">
                  <c:v>122</c:v>
                </c:pt>
                <c:pt idx="41">
                  <c:v>130</c:v>
                </c:pt>
                <c:pt idx="42">
                  <c:v>130</c:v>
                </c:pt>
                <c:pt idx="43">
                  <c:v>125</c:v>
                </c:pt>
                <c:pt idx="44">
                  <c:v>128</c:v>
                </c:pt>
                <c:pt idx="45">
                  <c:v>120</c:v>
                </c:pt>
                <c:pt idx="46">
                  <c:v>120</c:v>
                </c:pt>
                <c:pt idx="47">
                  <c:v>122</c:v>
                </c:pt>
                <c:pt idx="48">
                  <c:v>120</c:v>
                </c:pt>
                <c:pt idx="49">
                  <c:v>135</c:v>
                </c:pt>
                <c:pt idx="50">
                  <c:v>125</c:v>
                </c:pt>
                <c:pt idx="51">
                  <c:v>125</c:v>
                </c:pt>
                <c:pt idx="52">
                  <c:v>125</c:v>
                </c:pt>
                <c:pt idx="53">
                  <c:v>120</c:v>
                </c:pt>
                <c:pt idx="54">
                  <c:v>125</c:v>
                </c:pt>
                <c:pt idx="55">
                  <c:v>120</c:v>
                </c:pt>
                <c:pt idx="56">
                  <c:v>120</c:v>
                </c:pt>
                <c:pt idx="57">
                  <c:v>122</c:v>
                </c:pt>
                <c:pt idx="58">
                  <c:v>130</c:v>
                </c:pt>
                <c:pt idx="59">
                  <c:v>130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6-52C1-D84A-901F-0E791C0CF493}"/>
            </c:ext>
          </c:extLst>
        </c:ser>
        <c:ser>
          <c:idx val="1"/>
          <c:order val="1"/>
          <c:tx>
            <c:strRef>
              <c:f>Sheet2!$C$3</c:f>
              <c:strCache>
                <c:ptCount val="1"/>
                <c:pt idx="0">
                  <c:v>Diastolic (mmHg)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Sheet2!$A$4:$A$64</c:f>
              <c:strCache>
                <c:ptCount val="60"/>
                <c:pt idx="0">
                  <c:v>07/03/18</c:v>
                </c:pt>
                <c:pt idx="1">
                  <c:v>08/03/18</c:v>
                </c:pt>
                <c:pt idx="2">
                  <c:v>09/03/18</c:v>
                </c:pt>
                <c:pt idx="3">
                  <c:v>10/03/18</c:v>
                </c:pt>
                <c:pt idx="4">
                  <c:v>11/03/18</c:v>
                </c:pt>
                <c:pt idx="5">
                  <c:v>12/03/18</c:v>
                </c:pt>
                <c:pt idx="6">
                  <c:v>13/03/18</c:v>
                </c:pt>
                <c:pt idx="7">
                  <c:v>14/03/18</c:v>
                </c:pt>
                <c:pt idx="8">
                  <c:v>15/03/18</c:v>
                </c:pt>
                <c:pt idx="9">
                  <c:v>16/03/18</c:v>
                </c:pt>
                <c:pt idx="10">
                  <c:v>17/03/18</c:v>
                </c:pt>
                <c:pt idx="11">
                  <c:v>18/03/18</c:v>
                </c:pt>
                <c:pt idx="12">
                  <c:v>19/03/18</c:v>
                </c:pt>
                <c:pt idx="13">
                  <c:v>20/03/18</c:v>
                </c:pt>
                <c:pt idx="14">
                  <c:v>21/03/18</c:v>
                </c:pt>
                <c:pt idx="15">
                  <c:v>22/03/18</c:v>
                </c:pt>
                <c:pt idx="16">
                  <c:v>23/03/18</c:v>
                </c:pt>
                <c:pt idx="17">
                  <c:v>24/03/18</c:v>
                </c:pt>
                <c:pt idx="18">
                  <c:v>25/03/18</c:v>
                </c:pt>
                <c:pt idx="19">
                  <c:v>26/03/18</c:v>
                </c:pt>
                <c:pt idx="20">
                  <c:v>27/03/18</c:v>
                </c:pt>
                <c:pt idx="21">
                  <c:v>28/03/18</c:v>
                </c:pt>
                <c:pt idx="22">
                  <c:v>29/03/18</c:v>
                </c:pt>
                <c:pt idx="23">
                  <c:v>30/03/18</c:v>
                </c:pt>
                <c:pt idx="24">
                  <c:v>31/03/18</c:v>
                </c:pt>
                <c:pt idx="25">
                  <c:v>01/04/18</c:v>
                </c:pt>
                <c:pt idx="26">
                  <c:v>02/04/18</c:v>
                </c:pt>
                <c:pt idx="27">
                  <c:v>03/04/18</c:v>
                </c:pt>
                <c:pt idx="28">
                  <c:v>05/04/18</c:v>
                </c:pt>
                <c:pt idx="29">
                  <c:v>06/04/18</c:v>
                </c:pt>
                <c:pt idx="30">
                  <c:v>07/04/18</c:v>
                </c:pt>
                <c:pt idx="31">
                  <c:v>09/04/18</c:v>
                </c:pt>
                <c:pt idx="32">
                  <c:v>10/04/18</c:v>
                </c:pt>
                <c:pt idx="33">
                  <c:v>11/04/18</c:v>
                </c:pt>
                <c:pt idx="34">
                  <c:v>12/04/18</c:v>
                </c:pt>
                <c:pt idx="35">
                  <c:v>15/04/18</c:v>
                </c:pt>
                <c:pt idx="36">
                  <c:v>16/04/18</c:v>
                </c:pt>
                <c:pt idx="37">
                  <c:v>17/04/18</c:v>
                </c:pt>
                <c:pt idx="38">
                  <c:v>18/04/18</c:v>
                </c:pt>
                <c:pt idx="39">
                  <c:v>19/04/18</c:v>
                </c:pt>
                <c:pt idx="40">
                  <c:v>06/05/18</c:v>
                </c:pt>
                <c:pt idx="41">
                  <c:v>07/05/18</c:v>
                </c:pt>
                <c:pt idx="42">
                  <c:v>08/05/18</c:v>
                </c:pt>
                <c:pt idx="43">
                  <c:v>09/05/18</c:v>
                </c:pt>
                <c:pt idx="44">
                  <c:v>10/05/18</c:v>
                </c:pt>
                <c:pt idx="45">
                  <c:v>11/05/18</c:v>
                </c:pt>
                <c:pt idx="46">
                  <c:v>12/05/18</c:v>
                </c:pt>
                <c:pt idx="47">
                  <c:v>28/05/18</c:v>
                </c:pt>
                <c:pt idx="48">
                  <c:v>29/05/18</c:v>
                </c:pt>
                <c:pt idx="49">
                  <c:v>30/05/18</c:v>
                </c:pt>
                <c:pt idx="50">
                  <c:v>31/05/18</c:v>
                </c:pt>
                <c:pt idx="51">
                  <c:v>01/06/18</c:v>
                </c:pt>
                <c:pt idx="52">
                  <c:v>03/06/18</c:v>
                </c:pt>
                <c:pt idx="53">
                  <c:v>04/06/18</c:v>
                </c:pt>
                <c:pt idx="54">
                  <c:v>05/06/18</c:v>
                </c:pt>
                <c:pt idx="55">
                  <c:v>06/06/18</c:v>
                </c:pt>
                <c:pt idx="56">
                  <c:v>08/06/18</c:v>
                </c:pt>
                <c:pt idx="57">
                  <c:v>09/06/18</c:v>
                </c:pt>
                <c:pt idx="58">
                  <c:v>11/06/18</c:v>
                </c:pt>
                <c:pt idx="59">
                  <c:v>12/06/18</c:v>
                </c:pt>
              </c:strCache>
            </c:strRef>
          </c:cat>
          <c:val>
            <c:numRef>
              <c:f>Sheet2!$C$4:$C$64</c:f>
              <c:numCache>
                <c:formatCode>General</c:formatCode>
                <c:ptCount val="60"/>
                <c:pt idx="0">
                  <c:v>90</c:v>
                </c:pt>
                <c:pt idx="1">
                  <c:v>88</c:v>
                </c:pt>
                <c:pt idx="2">
                  <c:v>90</c:v>
                </c:pt>
                <c:pt idx="3">
                  <c:v>88</c:v>
                </c:pt>
                <c:pt idx="4">
                  <c:v>92</c:v>
                </c:pt>
                <c:pt idx="5">
                  <c:v>92</c:v>
                </c:pt>
                <c:pt idx="6">
                  <c:v>90</c:v>
                </c:pt>
                <c:pt idx="7">
                  <c:v>90</c:v>
                </c:pt>
                <c:pt idx="8">
                  <c:v>85</c:v>
                </c:pt>
                <c:pt idx="9">
                  <c:v>95</c:v>
                </c:pt>
                <c:pt idx="10">
                  <c:v>98</c:v>
                </c:pt>
                <c:pt idx="11">
                  <c:v>82</c:v>
                </c:pt>
                <c:pt idx="12">
                  <c:v>95</c:v>
                </c:pt>
                <c:pt idx="13">
                  <c:v>95</c:v>
                </c:pt>
                <c:pt idx="14">
                  <c:v>90</c:v>
                </c:pt>
                <c:pt idx="15">
                  <c:v>96</c:v>
                </c:pt>
                <c:pt idx="16">
                  <c:v>90</c:v>
                </c:pt>
                <c:pt idx="17">
                  <c:v>90</c:v>
                </c:pt>
                <c:pt idx="18">
                  <c:v>92</c:v>
                </c:pt>
                <c:pt idx="19">
                  <c:v>82</c:v>
                </c:pt>
                <c:pt idx="20">
                  <c:v>90</c:v>
                </c:pt>
                <c:pt idx="21">
                  <c:v>90</c:v>
                </c:pt>
                <c:pt idx="22">
                  <c:v>88</c:v>
                </c:pt>
                <c:pt idx="23">
                  <c:v>88</c:v>
                </c:pt>
                <c:pt idx="24">
                  <c:v>90</c:v>
                </c:pt>
                <c:pt idx="25">
                  <c:v>92</c:v>
                </c:pt>
                <c:pt idx="26">
                  <c:v>88</c:v>
                </c:pt>
                <c:pt idx="27">
                  <c:v>87</c:v>
                </c:pt>
                <c:pt idx="28">
                  <c:v>82</c:v>
                </c:pt>
                <c:pt idx="29">
                  <c:v>82</c:v>
                </c:pt>
                <c:pt idx="30">
                  <c:v>82</c:v>
                </c:pt>
                <c:pt idx="31">
                  <c:v>86</c:v>
                </c:pt>
                <c:pt idx="32">
                  <c:v>88</c:v>
                </c:pt>
                <c:pt idx="33">
                  <c:v>90</c:v>
                </c:pt>
                <c:pt idx="34">
                  <c:v>89</c:v>
                </c:pt>
                <c:pt idx="35">
                  <c:v>80</c:v>
                </c:pt>
                <c:pt idx="36">
                  <c:v>82</c:v>
                </c:pt>
                <c:pt idx="37">
                  <c:v>90</c:v>
                </c:pt>
                <c:pt idx="38">
                  <c:v>82</c:v>
                </c:pt>
                <c:pt idx="39">
                  <c:v>92</c:v>
                </c:pt>
                <c:pt idx="40">
                  <c:v>90</c:v>
                </c:pt>
                <c:pt idx="41">
                  <c:v>85</c:v>
                </c:pt>
                <c:pt idx="42">
                  <c:v>85</c:v>
                </c:pt>
                <c:pt idx="43">
                  <c:v>90</c:v>
                </c:pt>
                <c:pt idx="44">
                  <c:v>90</c:v>
                </c:pt>
                <c:pt idx="45">
                  <c:v>85</c:v>
                </c:pt>
                <c:pt idx="46">
                  <c:v>78</c:v>
                </c:pt>
                <c:pt idx="47">
                  <c:v>85</c:v>
                </c:pt>
                <c:pt idx="48">
                  <c:v>80</c:v>
                </c:pt>
                <c:pt idx="49">
                  <c:v>85</c:v>
                </c:pt>
                <c:pt idx="50">
                  <c:v>80</c:v>
                </c:pt>
                <c:pt idx="51">
                  <c:v>90</c:v>
                </c:pt>
                <c:pt idx="52">
                  <c:v>85</c:v>
                </c:pt>
                <c:pt idx="53">
                  <c:v>85</c:v>
                </c:pt>
                <c:pt idx="54">
                  <c:v>89</c:v>
                </c:pt>
                <c:pt idx="55">
                  <c:v>85</c:v>
                </c:pt>
                <c:pt idx="56">
                  <c:v>90</c:v>
                </c:pt>
                <c:pt idx="57">
                  <c:v>90</c:v>
                </c:pt>
                <c:pt idx="58">
                  <c:v>90</c:v>
                </c:pt>
                <c:pt idx="59">
                  <c:v>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0D-52C1-D84A-901F-0E791C0CF4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05793695"/>
        <c:axId val="1705794511"/>
      </c:lineChart>
      <c:catAx>
        <c:axId val="1705793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5794511"/>
        <c:crosses val="autoZero"/>
        <c:auto val="1"/>
        <c:lblAlgn val="ctr"/>
        <c:lblOffset val="100"/>
        <c:noMultiLvlLbl val="0"/>
      </c:catAx>
      <c:valAx>
        <c:axId val="1705794511"/>
        <c:scaling>
          <c:orientation val="minMax"/>
          <c:min val="1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5793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0.39893463618252539"/>
          <c:y val="2.2493438320209967E-2"/>
          <c:w val="0.20694990987572337"/>
          <c:h val="0.102206801487943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Tracking Sridhar</a:t>
            </a:r>
            <a:r>
              <a:rPr lang="en-US" sz="2000" baseline="0"/>
              <a:t> Pappu's </a:t>
            </a:r>
            <a:r>
              <a:rPr lang="en-US" sz="2000"/>
              <a:t>BP (mmHg)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Systolic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Sheet1!$A$2:$A$117</c:f>
              <c:numCache>
                <c:formatCode>d\-mmm\-yy</c:formatCode>
                <c:ptCount val="116"/>
                <c:pt idx="0">
                  <c:v>43166</c:v>
                </c:pt>
                <c:pt idx="1">
                  <c:v>43167</c:v>
                </c:pt>
                <c:pt idx="2">
                  <c:v>43167</c:v>
                </c:pt>
                <c:pt idx="3">
                  <c:v>43168</c:v>
                </c:pt>
                <c:pt idx="4">
                  <c:v>43168</c:v>
                </c:pt>
                <c:pt idx="5">
                  <c:v>43169</c:v>
                </c:pt>
                <c:pt idx="6">
                  <c:v>43170</c:v>
                </c:pt>
                <c:pt idx="7">
                  <c:v>43171</c:v>
                </c:pt>
                <c:pt idx="8">
                  <c:v>43171</c:v>
                </c:pt>
                <c:pt idx="9">
                  <c:v>43172</c:v>
                </c:pt>
                <c:pt idx="10">
                  <c:v>43172</c:v>
                </c:pt>
                <c:pt idx="11">
                  <c:v>43173</c:v>
                </c:pt>
                <c:pt idx="12">
                  <c:v>43173</c:v>
                </c:pt>
                <c:pt idx="13">
                  <c:v>43174</c:v>
                </c:pt>
                <c:pt idx="14">
                  <c:v>43174</c:v>
                </c:pt>
                <c:pt idx="15">
                  <c:v>43175</c:v>
                </c:pt>
                <c:pt idx="16">
                  <c:v>43175</c:v>
                </c:pt>
                <c:pt idx="17">
                  <c:v>43176</c:v>
                </c:pt>
                <c:pt idx="18">
                  <c:v>43176</c:v>
                </c:pt>
                <c:pt idx="19">
                  <c:v>43177</c:v>
                </c:pt>
                <c:pt idx="20">
                  <c:v>43177</c:v>
                </c:pt>
                <c:pt idx="21">
                  <c:v>43178</c:v>
                </c:pt>
                <c:pt idx="22">
                  <c:v>43178</c:v>
                </c:pt>
                <c:pt idx="23">
                  <c:v>43179</c:v>
                </c:pt>
                <c:pt idx="24">
                  <c:v>43179</c:v>
                </c:pt>
                <c:pt idx="25">
                  <c:v>43180</c:v>
                </c:pt>
                <c:pt idx="26">
                  <c:v>43180</c:v>
                </c:pt>
                <c:pt idx="27">
                  <c:v>43181</c:v>
                </c:pt>
                <c:pt idx="28">
                  <c:v>43181</c:v>
                </c:pt>
                <c:pt idx="29">
                  <c:v>43182</c:v>
                </c:pt>
                <c:pt idx="30">
                  <c:v>43182</c:v>
                </c:pt>
                <c:pt idx="31">
                  <c:v>43183</c:v>
                </c:pt>
                <c:pt idx="32">
                  <c:v>43183</c:v>
                </c:pt>
                <c:pt idx="33">
                  <c:v>43184</c:v>
                </c:pt>
                <c:pt idx="34">
                  <c:v>43184</c:v>
                </c:pt>
                <c:pt idx="35">
                  <c:v>43185</c:v>
                </c:pt>
                <c:pt idx="36">
                  <c:v>43185</c:v>
                </c:pt>
                <c:pt idx="37">
                  <c:v>43186</c:v>
                </c:pt>
                <c:pt idx="38">
                  <c:v>43186</c:v>
                </c:pt>
                <c:pt idx="39">
                  <c:v>43187</c:v>
                </c:pt>
                <c:pt idx="40">
                  <c:v>43187</c:v>
                </c:pt>
                <c:pt idx="41">
                  <c:v>43188</c:v>
                </c:pt>
                <c:pt idx="42">
                  <c:v>43188</c:v>
                </c:pt>
                <c:pt idx="43">
                  <c:v>43189</c:v>
                </c:pt>
                <c:pt idx="44">
                  <c:v>43189</c:v>
                </c:pt>
                <c:pt idx="45">
                  <c:v>43190</c:v>
                </c:pt>
                <c:pt idx="46">
                  <c:v>43190</c:v>
                </c:pt>
                <c:pt idx="47">
                  <c:v>43191</c:v>
                </c:pt>
                <c:pt idx="48">
                  <c:v>43191</c:v>
                </c:pt>
                <c:pt idx="49">
                  <c:v>43192</c:v>
                </c:pt>
                <c:pt idx="50">
                  <c:v>43192</c:v>
                </c:pt>
                <c:pt idx="51">
                  <c:v>43193</c:v>
                </c:pt>
                <c:pt idx="52">
                  <c:v>43193</c:v>
                </c:pt>
                <c:pt idx="53">
                  <c:v>43194</c:v>
                </c:pt>
                <c:pt idx="54">
                  <c:v>43195</c:v>
                </c:pt>
                <c:pt idx="55">
                  <c:v>43196</c:v>
                </c:pt>
                <c:pt idx="56">
                  <c:v>43196</c:v>
                </c:pt>
                <c:pt idx="57">
                  <c:v>43197</c:v>
                </c:pt>
                <c:pt idx="58">
                  <c:v>43197</c:v>
                </c:pt>
                <c:pt idx="59">
                  <c:v>43198</c:v>
                </c:pt>
                <c:pt idx="60">
                  <c:v>43199</c:v>
                </c:pt>
                <c:pt idx="61">
                  <c:v>43199</c:v>
                </c:pt>
                <c:pt idx="62">
                  <c:v>43200</c:v>
                </c:pt>
                <c:pt idx="63">
                  <c:v>43200</c:v>
                </c:pt>
                <c:pt idx="64">
                  <c:v>43201</c:v>
                </c:pt>
                <c:pt idx="65">
                  <c:v>43201</c:v>
                </c:pt>
                <c:pt idx="66">
                  <c:v>43202</c:v>
                </c:pt>
                <c:pt idx="67">
                  <c:v>43202</c:v>
                </c:pt>
                <c:pt idx="68">
                  <c:v>43203</c:v>
                </c:pt>
                <c:pt idx="69">
                  <c:v>43205</c:v>
                </c:pt>
                <c:pt idx="70">
                  <c:v>43206</c:v>
                </c:pt>
                <c:pt idx="71">
                  <c:v>43206</c:v>
                </c:pt>
                <c:pt idx="72">
                  <c:v>43207</c:v>
                </c:pt>
                <c:pt idx="73">
                  <c:v>43207</c:v>
                </c:pt>
                <c:pt idx="74">
                  <c:v>43208</c:v>
                </c:pt>
                <c:pt idx="75">
                  <c:v>43208</c:v>
                </c:pt>
                <c:pt idx="76">
                  <c:v>43209</c:v>
                </c:pt>
                <c:pt idx="77">
                  <c:v>43209</c:v>
                </c:pt>
                <c:pt idx="78">
                  <c:v>43210</c:v>
                </c:pt>
                <c:pt idx="79">
                  <c:v>43226</c:v>
                </c:pt>
                <c:pt idx="80">
                  <c:v>43227</c:v>
                </c:pt>
                <c:pt idx="81">
                  <c:v>43227</c:v>
                </c:pt>
                <c:pt idx="82">
                  <c:v>43228</c:v>
                </c:pt>
                <c:pt idx="83">
                  <c:v>43228</c:v>
                </c:pt>
                <c:pt idx="84">
                  <c:v>43229</c:v>
                </c:pt>
                <c:pt idx="85">
                  <c:v>43229</c:v>
                </c:pt>
                <c:pt idx="86">
                  <c:v>43230</c:v>
                </c:pt>
                <c:pt idx="87">
                  <c:v>43230</c:v>
                </c:pt>
                <c:pt idx="88">
                  <c:v>43231</c:v>
                </c:pt>
                <c:pt idx="89">
                  <c:v>43231</c:v>
                </c:pt>
                <c:pt idx="90">
                  <c:v>43232</c:v>
                </c:pt>
                <c:pt idx="91">
                  <c:v>43233</c:v>
                </c:pt>
                <c:pt idx="92">
                  <c:v>43248</c:v>
                </c:pt>
                <c:pt idx="93">
                  <c:v>43248</c:v>
                </c:pt>
                <c:pt idx="94">
                  <c:v>43249</c:v>
                </c:pt>
                <c:pt idx="95">
                  <c:v>43249</c:v>
                </c:pt>
                <c:pt idx="96">
                  <c:v>43250</c:v>
                </c:pt>
                <c:pt idx="97">
                  <c:v>43250</c:v>
                </c:pt>
                <c:pt idx="98">
                  <c:v>43251</c:v>
                </c:pt>
                <c:pt idx="99">
                  <c:v>43251</c:v>
                </c:pt>
                <c:pt idx="100">
                  <c:v>43252</c:v>
                </c:pt>
                <c:pt idx="101">
                  <c:v>43252</c:v>
                </c:pt>
                <c:pt idx="102">
                  <c:v>43254</c:v>
                </c:pt>
                <c:pt idx="103">
                  <c:v>43255</c:v>
                </c:pt>
                <c:pt idx="104">
                  <c:v>43255</c:v>
                </c:pt>
                <c:pt idx="105">
                  <c:v>43256</c:v>
                </c:pt>
                <c:pt idx="106">
                  <c:v>43256</c:v>
                </c:pt>
                <c:pt idx="107">
                  <c:v>43257</c:v>
                </c:pt>
                <c:pt idx="108">
                  <c:v>43257</c:v>
                </c:pt>
                <c:pt idx="109">
                  <c:v>43259</c:v>
                </c:pt>
                <c:pt idx="110">
                  <c:v>43259</c:v>
                </c:pt>
                <c:pt idx="111">
                  <c:v>43260</c:v>
                </c:pt>
                <c:pt idx="112">
                  <c:v>43260</c:v>
                </c:pt>
                <c:pt idx="113">
                  <c:v>43262</c:v>
                </c:pt>
                <c:pt idx="114">
                  <c:v>43262</c:v>
                </c:pt>
                <c:pt idx="115">
                  <c:v>43263</c:v>
                </c:pt>
              </c:numCache>
            </c:numRef>
          </c:cat>
          <c:val>
            <c:numRef>
              <c:f>Sheet1!$D$2:$D$117</c:f>
              <c:numCache>
                <c:formatCode>General</c:formatCode>
                <c:ptCount val="116"/>
                <c:pt idx="0">
                  <c:v>145</c:v>
                </c:pt>
                <c:pt idx="1">
                  <c:v>130</c:v>
                </c:pt>
                <c:pt idx="2">
                  <c:v>120</c:v>
                </c:pt>
                <c:pt idx="3">
                  <c:v>132</c:v>
                </c:pt>
                <c:pt idx="4">
                  <c:v>132</c:v>
                </c:pt>
                <c:pt idx="5">
                  <c:v>132</c:v>
                </c:pt>
                <c:pt idx="6">
                  <c:v>142</c:v>
                </c:pt>
                <c:pt idx="7">
                  <c:v>120</c:v>
                </c:pt>
                <c:pt idx="8">
                  <c:v>138</c:v>
                </c:pt>
                <c:pt idx="9">
                  <c:v>135</c:v>
                </c:pt>
                <c:pt idx="10">
                  <c:v>138</c:v>
                </c:pt>
                <c:pt idx="11">
                  <c:v>135</c:v>
                </c:pt>
                <c:pt idx="12">
                  <c:v>125</c:v>
                </c:pt>
                <c:pt idx="13">
                  <c:v>135</c:v>
                </c:pt>
                <c:pt idx="14">
                  <c:v>135</c:v>
                </c:pt>
                <c:pt idx="15">
                  <c:v>135</c:v>
                </c:pt>
                <c:pt idx="16">
                  <c:v>135</c:v>
                </c:pt>
                <c:pt idx="17">
                  <c:v>132</c:v>
                </c:pt>
                <c:pt idx="18">
                  <c:v>130</c:v>
                </c:pt>
                <c:pt idx="19">
                  <c:v>120</c:v>
                </c:pt>
                <c:pt idx="20">
                  <c:v>125</c:v>
                </c:pt>
                <c:pt idx="21">
                  <c:v>130</c:v>
                </c:pt>
                <c:pt idx="22">
                  <c:v>135</c:v>
                </c:pt>
                <c:pt idx="23">
                  <c:v>135</c:v>
                </c:pt>
                <c:pt idx="24">
                  <c:v>135</c:v>
                </c:pt>
                <c:pt idx="25">
                  <c:v>140</c:v>
                </c:pt>
                <c:pt idx="26">
                  <c:v>130</c:v>
                </c:pt>
                <c:pt idx="27">
                  <c:v>120</c:v>
                </c:pt>
                <c:pt idx="28">
                  <c:v>135</c:v>
                </c:pt>
                <c:pt idx="29">
                  <c:v>120</c:v>
                </c:pt>
                <c:pt idx="30">
                  <c:v>125</c:v>
                </c:pt>
                <c:pt idx="31">
                  <c:v>125</c:v>
                </c:pt>
                <c:pt idx="32">
                  <c:v>135</c:v>
                </c:pt>
                <c:pt idx="33">
                  <c:v>123</c:v>
                </c:pt>
                <c:pt idx="34">
                  <c:v>128</c:v>
                </c:pt>
                <c:pt idx="35">
                  <c:v>128</c:v>
                </c:pt>
                <c:pt idx="36">
                  <c:v>122</c:v>
                </c:pt>
                <c:pt idx="37">
                  <c:v>130</c:v>
                </c:pt>
                <c:pt idx="38">
                  <c:v>120</c:v>
                </c:pt>
                <c:pt idx="39">
                  <c:v>130</c:v>
                </c:pt>
                <c:pt idx="40">
                  <c:v>125</c:v>
                </c:pt>
                <c:pt idx="41">
                  <c:v>122</c:v>
                </c:pt>
                <c:pt idx="42">
                  <c:v>125</c:v>
                </c:pt>
                <c:pt idx="43">
                  <c:v>125</c:v>
                </c:pt>
                <c:pt idx="44">
                  <c:v>120</c:v>
                </c:pt>
                <c:pt idx="45">
                  <c:v>120</c:v>
                </c:pt>
                <c:pt idx="46">
                  <c:v>125</c:v>
                </c:pt>
                <c:pt idx="47">
                  <c:v>120</c:v>
                </c:pt>
                <c:pt idx="48">
                  <c:v>130</c:v>
                </c:pt>
                <c:pt idx="49">
                  <c:v>125</c:v>
                </c:pt>
                <c:pt idx="50">
                  <c:v>120</c:v>
                </c:pt>
                <c:pt idx="51">
                  <c:v>118</c:v>
                </c:pt>
                <c:pt idx="52">
                  <c:v>118</c:v>
                </c:pt>
                <c:pt idx="53">
                  <c:v>125</c:v>
                </c:pt>
                <c:pt idx="54">
                  <c:v>125</c:v>
                </c:pt>
                <c:pt idx="55">
                  <c:v>125</c:v>
                </c:pt>
                <c:pt idx="56">
                  <c:v>125</c:v>
                </c:pt>
                <c:pt idx="57">
                  <c:v>115</c:v>
                </c:pt>
                <c:pt idx="58">
                  <c:v>125</c:v>
                </c:pt>
                <c:pt idx="59">
                  <c:v>125</c:v>
                </c:pt>
                <c:pt idx="60">
                  <c:v>118</c:v>
                </c:pt>
                <c:pt idx="61">
                  <c:v>125</c:v>
                </c:pt>
                <c:pt idx="62">
                  <c:v>130</c:v>
                </c:pt>
                <c:pt idx="63">
                  <c:v>130</c:v>
                </c:pt>
                <c:pt idx="64">
                  <c:v>130</c:v>
                </c:pt>
                <c:pt idx="65">
                  <c:v>130</c:v>
                </c:pt>
                <c:pt idx="66">
                  <c:v>130</c:v>
                </c:pt>
                <c:pt idx="67">
                  <c:v>130</c:v>
                </c:pt>
                <c:pt idx="68">
                  <c:v>130</c:v>
                </c:pt>
                <c:pt idx="69">
                  <c:v>120</c:v>
                </c:pt>
                <c:pt idx="70">
                  <c:v>122</c:v>
                </c:pt>
                <c:pt idx="71">
                  <c:v>120</c:v>
                </c:pt>
                <c:pt idx="72">
                  <c:v>120</c:v>
                </c:pt>
                <c:pt idx="73">
                  <c:v>125</c:v>
                </c:pt>
                <c:pt idx="74">
                  <c:v>130</c:v>
                </c:pt>
                <c:pt idx="75">
                  <c:v>122</c:v>
                </c:pt>
                <c:pt idx="76">
                  <c:v>125</c:v>
                </c:pt>
                <c:pt idx="77">
                  <c:v>132</c:v>
                </c:pt>
                <c:pt idx="78">
                  <c:v>130</c:v>
                </c:pt>
                <c:pt idx="79">
                  <c:v>122</c:v>
                </c:pt>
                <c:pt idx="80">
                  <c:v>125</c:v>
                </c:pt>
                <c:pt idx="81">
                  <c:v>130</c:v>
                </c:pt>
                <c:pt idx="82">
                  <c:v>125</c:v>
                </c:pt>
                <c:pt idx="83">
                  <c:v>130</c:v>
                </c:pt>
                <c:pt idx="84">
                  <c:v>130</c:v>
                </c:pt>
                <c:pt idx="85">
                  <c:v>125</c:v>
                </c:pt>
                <c:pt idx="86">
                  <c:v>126</c:v>
                </c:pt>
                <c:pt idx="87">
                  <c:v>128</c:v>
                </c:pt>
                <c:pt idx="88">
                  <c:v>125</c:v>
                </c:pt>
                <c:pt idx="89">
                  <c:v>120</c:v>
                </c:pt>
                <c:pt idx="90">
                  <c:v>120</c:v>
                </c:pt>
                <c:pt idx="91">
                  <c:v>122</c:v>
                </c:pt>
                <c:pt idx="92">
                  <c:v>135</c:v>
                </c:pt>
                <c:pt idx="93">
                  <c:v>122</c:v>
                </c:pt>
                <c:pt idx="94">
                  <c:v>130</c:v>
                </c:pt>
                <c:pt idx="95">
                  <c:v>120</c:v>
                </c:pt>
                <c:pt idx="96">
                  <c:v>130</c:v>
                </c:pt>
                <c:pt idx="97">
                  <c:v>135</c:v>
                </c:pt>
                <c:pt idx="98">
                  <c:v>125</c:v>
                </c:pt>
                <c:pt idx="99">
                  <c:v>125</c:v>
                </c:pt>
                <c:pt idx="100">
                  <c:v>130</c:v>
                </c:pt>
                <c:pt idx="101">
                  <c:v>125</c:v>
                </c:pt>
                <c:pt idx="102">
                  <c:v>125</c:v>
                </c:pt>
                <c:pt idx="103">
                  <c:v>120</c:v>
                </c:pt>
                <c:pt idx="104">
                  <c:v>120</c:v>
                </c:pt>
                <c:pt idx="105">
                  <c:v>128</c:v>
                </c:pt>
                <c:pt idx="106">
                  <c:v>125</c:v>
                </c:pt>
                <c:pt idx="107">
                  <c:v>120</c:v>
                </c:pt>
                <c:pt idx="108">
                  <c:v>120</c:v>
                </c:pt>
                <c:pt idx="109">
                  <c:v>120</c:v>
                </c:pt>
                <c:pt idx="110">
                  <c:v>120</c:v>
                </c:pt>
                <c:pt idx="111">
                  <c:v>125</c:v>
                </c:pt>
                <c:pt idx="112">
                  <c:v>122</c:v>
                </c:pt>
                <c:pt idx="113">
                  <c:v>125</c:v>
                </c:pt>
                <c:pt idx="114">
                  <c:v>130</c:v>
                </c:pt>
                <c:pt idx="115">
                  <c:v>122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C4-7A46-A9BA-C0BE36FF2948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Diastolic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Sheet1!$A$2:$A$117</c:f>
              <c:numCache>
                <c:formatCode>d\-mmm\-yy</c:formatCode>
                <c:ptCount val="116"/>
                <c:pt idx="0">
                  <c:v>43166</c:v>
                </c:pt>
                <c:pt idx="1">
                  <c:v>43167</c:v>
                </c:pt>
                <c:pt idx="2">
                  <c:v>43167</c:v>
                </c:pt>
                <c:pt idx="3">
                  <c:v>43168</c:v>
                </c:pt>
                <c:pt idx="4">
                  <c:v>43168</c:v>
                </c:pt>
                <c:pt idx="5">
                  <c:v>43169</c:v>
                </c:pt>
                <c:pt idx="6">
                  <c:v>43170</c:v>
                </c:pt>
                <c:pt idx="7">
                  <c:v>43171</c:v>
                </c:pt>
                <c:pt idx="8">
                  <c:v>43171</c:v>
                </c:pt>
                <c:pt idx="9">
                  <c:v>43172</c:v>
                </c:pt>
                <c:pt idx="10">
                  <c:v>43172</c:v>
                </c:pt>
                <c:pt idx="11">
                  <c:v>43173</c:v>
                </c:pt>
                <c:pt idx="12">
                  <c:v>43173</c:v>
                </c:pt>
                <c:pt idx="13">
                  <c:v>43174</c:v>
                </c:pt>
                <c:pt idx="14">
                  <c:v>43174</c:v>
                </c:pt>
                <c:pt idx="15">
                  <c:v>43175</c:v>
                </c:pt>
                <c:pt idx="16">
                  <c:v>43175</c:v>
                </c:pt>
                <c:pt idx="17">
                  <c:v>43176</c:v>
                </c:pt>
                <c:pt idx="18">
                  <c:v>43176</c:v>
                </c:pt>
                <c:pt idx="19">
                  <c:v>43177</c:v>
                </c:pt>
                <c:pt idx="20">
                  <c:v>43177</c:v>
                </c:pt>
                <c:pt idx="21">
                  <c:v>43178</c:v>
                </c:pt>
                <c:pt idx="22">
                  <c:v>43178</c:v>
                </c:pt>
                <c:pt idx="23">
                  <c:v>43179</c:v>
                </c:pt>
                <c:pt idx="24">
                  <c:v>43179</c:v>
                </c:pt>
                <c:pt idx="25">
                  <c:v>43180</c:v>
                </c:pt>
                <c:pt idx="26">
                  <c:v>43180</c:v>
                </c:pt>
                <c:pt idx="27">
                  <c:v>43181</c:v>
                </c:pt>
                <c:pt idx="28">
                  <c:v>43181</c:v>
                </c:pt>
                <c:pt idx="29">
                  <c:v>43182</c:v>
                </c:pt>
                <c:pt idx="30">
                  <c:v>43182</c:v>
                </c:pt>
                <c:pt idx="31">
                  <c:v>43183</c:v>
                </c:pt>
                <c:pt idx="32">
                  <c:v>43183</c:v>
                </c:pt>
                <c:pt idx="33">
                  <c:v>43184</c:v>
                </c:pt>
                <c:pt idx="34">
                  <c:v>43184</c:v>
                </c:pt>
                <c:pt idx="35">
                  <c:v>43185</c:v>
                </c:pt>
                <c:pt idx="36">
                  <c:v>43185</c:v>
                </c:pt>
                <c:pt idx="37">
                  <c:v>43186</c:v>
                </c:pt>
                <c:pt idx="38">
                  <c:v>43186</c:v>
                </c:pt>
                <c:pt idx="39">
                  <c:v>43187</c:v>
                </c:pt>
                <c:pt idx="40">
                  <c:v>43187</c:v>
                </c:pt>
                <c:pt idx="41">
                  <c:v>43188</c:v>
                </c:pt>
                <c:pt idx="42">
                  <c:v>43188</c:v>
                </c:pt>
                <c:pt idx="43">
                  <c:v>43189</c:v>
                </c:pt>
                <c:pt idx="44">
                  <c:v>43189</c:v>
                </c:pt>
                <c:pt idx="45">
                  <c:v>43190</c:v>
                </c:pt>
                <c:pt idx="46">
                  <c:v>43190</c:v>
                </c:pt>
                <c:pt idx="47">
                  <c:v>43191</c:v>
                </c:pt>
                <c:pt idx="48">
                  <c:v>43191</c:v>
                </c:pt>
                <c:pt idx="49">
                  <c:v>43192</c:v>
                </c:pt>
                <c:pt idx="50">
                  <c:v>43192</c:v>
                </c:pt>
                <c:pt idx="51">
                  <c:v>43193</c:v>
                </c:pt>
                <c:pt idx="52">
                  <c:v>43193</c:v>
                </c:pt>
                <c:pt idx="53">
                  <c:v>43194</c:v>
                </c:pt>
                <c:pt idx="54">
                  <c:v>43195</c:v>
                </c:pt>
                <c:pt idx="55">
                  <c:v>43196</c:v>
                </c:pt>
                <c:pt idx="56">
                  <c:v>43196</c:v>
                </c:pt>
                <c:pt idx="57">
                  <c:v>43197</c:v>
                </c:pt>
                <c:pt idx="58">
                  <c:v>43197</c:v>
                </c:pt>
                <c:pt idx="59">
                  <c:v>43198</c:v>
                </c:pt>
                <c:pt idx="60">
                  <c:v>43199</c:v>
                </c:pt>
                <c:pt idx="61">
                  <c:v>43199</c:v>
                </c:pt>
                <c:pt idx="62">
                  <c:v>43200</c:v>
                </c:pt>
                <c:pt idx="63">
                  <c:v>43200</c:v>
                </c:pt>
                <c:pt idx="64">
                  <c:v>43201</c:v>
                </c:pt>
                <c:pt idx="65">
                  <c:v>43201</c:v>
                </c:pt>
                <c:pt idx="66">
                  <c:v>43202</c:v>
                </c:pt>
                <c:pt idx="67">
                  <c:v>43202</c:v>
                </c:pt>
                <c:pt idx="68">
                  <c:v>43203</c:v>
                </c:pt>
                <c:pt idx="69">
                  <c:v>43205</c:v>
                </c:pt>
                <c:pt idx="70">
                  <c:v>43206</c:v>
                </c:pt>
                <c:pt idx="71">
                  <c:v>43206</c:v>
                </c:pt>
                <c:pt idx="72">
                  <c:v>43207</c:v>
                </c:pt>
                <c:pt idx="73">
                  <c:v>43207</c:v>
                </c:pt>
                <c:pt idx="74">
                  <c:v>43208</c:v>
                </c:pt>
                <c:pt idx="75">
                  <c:v>43208</c:v>
                </c:pt>
                <c:pt idx="76">
                  <c:v>43209</c:v>
                </c:pt>
                <c:pt idx="77">
                  <c:v>43209</c:v>
                </c:pt>
                <c:pt idx="78">
                  <c:v>43210</c:v>
                </c:pt>
                <c:pt idx="79">
                  <c:v>43226</c:v>
                </c:pt>
                <c:pt idx="80">
                  <c:v>43227</c:v>
                </c:pt>
                <c:pt idx="81">
                  <c:v>43227</c:v>
                </c:pt>
                <c:pt idx="82">
                  <c:v>43228</c:v>
                </c:pt>
                <c:pt idx="83">
                  <c:v>43228</c:v>
                </c:pt>
                <c:pt idx="84">
                  <c:v>43229</c:v>
                </c:pt>
                <c:pt idx="85">
                  <c:v>43229</c:v>
                </c:pt>
                <c:pt idx="86">
                  <c:v>43230</c:v>
                </c:pt>
                <c:pt idx="87">
                  <c:v>43230</c:v>
                </c:pt>
                <c:pt idx="88">
                  <c:v>43231</c:v>
                </c:pt>
                <c:pt idx="89">
                  <c:v>43231</c:v>
                </c:pt>
                <c:pt idx="90">
                  <c:v>43232</c:v>
                </c:pt>
                <c:pt idx="91">
                  <c:v>43233</c:v>
                </c:pt>
                <c:pt idx="92">
                  <c:v>43248</c:v>
                </c:pt>
                <c:pt idx="93">
                  <c:v>43248</c:v>
                </c:pt>
                <c:pt idx="94">
                  <c:v>43249</c:v>
                </c:pt>
                <c:pt idx="95">
                  <c:v>43249</c:v>
                </c:pt>
                <c:pt idx="96">
                  <c:v>43250</c:v>
                </c:pt>
                <c:pt idx="97">
                  <c:v>43250</c:v>
                </c:pt>
                <c:pt idx="98">
                  <c:v>43251</c:v>
                </c:pt>
                <c:pt idx="99">
                  <c:v>43251</c:v>
                </c:pt>
                <c:pt idx="100">
                  <c:v>43252</c:v>
                </c:pt>
                <c:pt idx="101">
                  <c:v>43252</c:v>
                </c:pt>
                <c:pt idx="102">
                  <c:v>43254</c:v>
                </c:pt>
                <c:pt idx="103">
                  <c:v>43255</c:v>
                </c:pt>
                <c:pt idx="104">
                  <c:v>43255</c:v>
                </c:pt>
                <c:pt idx="105">
                  <c:v>43256</c:v>
                </c:pt>
                <c:pt idx="106">
                  <c:v>43256</c:v>
                </c:pt>
                <c:pt idx="107">
                  <c:v>43257</c:v>
                </c:pt>
                <c:pt idx="108">
                  <c:v>43257</c:v>
                </c:pt>
                <c:pt idx="109">
                  <c:v>43259</c:v>
                </c:pt>
                <c:pt idx="110">
                  <c:v>43259</c:v>
                </c:pt>
                <c:pt idx="111">
                  <c:v>43260</c:v>
                </c:pt>
                <c:pt idx="112">
                  <c:v>43260</c:v>
                </c:pt>
                <c:pt idx="113">
                  <c:v>43262</c:v>
                </c:pt>
                <c:pt idx="114">
                  <c:v>43262</c:v>
                </c:pt>
                <c:pt idx="115">
                  <c:v>43263</c:v>
                </c:pt>
              </c:numCache>
            </c:numRef>
          </c:cat>
          <c:val>
            <c:numRef>
              <c:f>Sheet1!$E$2:$E$117</c:f>
              <c:numCache>
                <c:formatCode>General</c:formatCode>
                <c:ptCount val="116"/>
                <c:pt idx="0">
                  <c:v>90</c:v>
                </c:pt>
                <c:pt idx="1">
                  <c:v>80</c:v>
                </c:pt>
                <c:pt idx="2">
                  <c:v>88</c:v>
                </c:pt>
                <c:pt idx="3">
                  <c:v>83</c:v>
                </c:pt>
                <c:pt idx="4">
                  <c:v>90</c:v>
                </c:pt>
                <c:pt idx="5">
                  <c:v>88</c:v>
                </c:pt>
                <c:pt idx="6">
                  <c:v>92</c:v>
                </c:pt>
                <c:pt idx="7">
                  <c:v>90</c:v>
                </c:pt>
                <c:pt idx="8">
                  <c:v>92</c:v>
                </c:pt>
                <c:pt idx="9">
                  <c:v>98</c:v>
                </c:pt>
                <c:pt idx="10">
                  <c:v>90</c:v>
                </c:pt>
                <c:pt idx="11">
                  <c:v>98</c:v>
                </c:pt>
                <c:pt idx="12">
                  <c:v>90</c:v>
                </c:pt>
                <c:pt idx="13">
                  <c:v>95</c:v>
                </c:pt>
                <c:pt idx="14">
                  <c:v>85</c:v>
                </c:pt>
                <c:pt idx="15">
                  <c:v>100</c:v>
                </c:pt>
                <c:pt idx="16">
                  <c:v>95</c:v>
                </c:pt>
                <c:pt idx="17">
                  <c:v>98</c:v>
                </c:pt>
                <c:pt idx="18">
                  <c:v>98</c:v>
                </c:pt>
                <c:pt idx="19">
                  <c:v>95</c:v>
                </c:pt>
                <c:pt idx="20">
                  <c:v>82</c:v>
                </c:pt>
                <c:pt idx="21">
                  <c:v>90</c:v>
                </c:pt>
                <c:pt idx="22">
                  <c:v>95</c:v>
                </c:pt>
                <c:pt idx="23">
                  <c:v>95</c:v>
                </c:pt>
                <c:pt idx="24">
                  <c:v>95</c:v>
                </c:pt>
                <c:pt idx="25">
                  <c:v>100</c:v>
                </c:pt>
                <c:pt idx="26">
                  <c:v>90</c:v>
                </c:pt>
                <c:pt idx="27">
                  <c:v>85</c:v>
                </c:pt>
                <c:pt idx="28">
                  <c:v>96</c:v>
                </c:pt>
                <c:pt idx="29">
                  <c:v>90</c:v>
                </c:pt>
                <c:pt idx="30">
                  <c:v>90</c:v>
                </c:pt>
                <c:pt idx="31">
                  <c:v>95</c:v>
                </c:pt>
                <c:pt idx="32">
                  <c:v>90</c:v>
                </c:pt>
                <c:pt idx="33">
                  <c:v>92</c:v>
                </c:pt>
                <c:pt idx="34">
                  <c:v>92</c:v>
                </c:pt>
                <c:pt idx="35">
                  <c:v>89</c:v>
                </c:pt>
                <c:pt idx="36">
                  <c:v>82</c:v>
                </c:pt>
                <c:pt idx="37">
                  <c:v>90</c:v>
                </c:pt>
                <c:pt idx="38">
                  <c:v>90</c:v>
                </c:pt>
                <c:pt idx="39">
                  <c:v>92</c:v>
                </c:pt>
                <c:pt idx="40">
                  <c:v>90</c:v>
                </c:pt>
                <c:pt idx="41">
                  <c:v>90</c:v>
                </c:pt>
                <c:pt idx="42">
                  <c:v>88</c:v>
                </c:pt>
                <c:pt idx="43">
                  <c:v>88</c:v>
                </c:pt>
                <c:pt idx="44">
                  <c:v>88</c:v>
                </c:pt>
                <c:pt idx="45">
                  <c:v>90</c:v>
                </c:pt>
                <c:pt idx="46">
                  <c:v>90</c:v>
                </c:pt>
                <c:pt idx="47">
                  <c:v>90</c:v>
                </c:pt>
                <c:pt idx="48">
                  <c:v>92</c:v>
                </c:pt>
                <c:pt idx="49">
                  <c:v>90</c:v>
                </c:pt>
                <c:pt idx="50">
                  <c:v>88</c:v>
                </c:pt>
                <c:pt idx="51">
                  <c:v>88</c:v>
                </c:pt>
                <c:pt idx="52">
                  <c:v>87</c:v>
                </c:pt>
                <c:pt idx="53">
                  <c:v>82</c:v>
                </c:pt>
                <c:pt idx="54">
                  <c:v>82</c:v>
                </c:pt>
                <c:pt idx="55">
                  <c:v>92</c:v>
                </c:pt>
                <c:pt idx="56">
                  <c:v>82</c:v>
                </c:pt>
                <c:pt idx="57">
                  <c:v>90</c:v>
                </c:pt>
                <c:pt idx="58">
                  <c:v>82</c:v>
                </c:pt>
                <c:pt idx="59">
                  <c:v>88</c:v>
                </c:pt>
                <c:pt idx="60">
                  <c:v>88</c:v>
                </c:pt>
                <c:pt idx="61">
                  <c:v>86</c:v>
                </c:pt>
                <c:pt idx="62">
                  <c:v>95</c:v>
                </c:pt>
                <c:pt idx="63">
                  <c:v>88</c:v>
                </c:pt>
                <c:pt idx="64">
                  <c:v>95</c:v>
                </c:pt>
                <c:pt idx="65">
                  <c:v>90</c:v>
                </c:pt>
                <c:pt idx="66">
                  <c:v>90</c:v>
                </c:pt>
                <c:pt idx="67">
                  <c:v>89</c:v>
                </c:pt>
                <c:pt idx="68">
                  <c:v>95</c:v>
                </c:pt>
                <c:pt idx="69">
                  <c:v>80</c:v>
                </c:pt>
                <c:pt idx="70">
                  <c:v>90</c:v>
                </c:pt>
                <c:pt idx="71">
                  <c:v>82</c:v>
                </c:pt>
                <c:pt idx="72">
                  <c:v>85</c:v>
                </c:pt>
                <c:pt idx="73">
                  <c:v>90</c:v>
                </c:pt>
                <c:pt idx="74">
                  <c:v>85</c:v>
                </c:pt>
                <c:pt idx="75">
                  <c:v>82</c:v>
                </c:pt>
                <c:pt idx="76">
                  <c:v>90</c:v>
                </c:pt>
                <c:pt idx="77">
                  <c:v>92</c:v>
                </c:pt>
                <c:pt idx="78">
                  <c:v>92</c:v>
                </c:pt>
                <c:pt idx="79">
                  <c:v>90</c:v>
                </c:pt>
                <c:pt idx="80">
                  <c:v>90</c:v>
                </c:pt>
                <c:pt idx="81">
                  <c:v>85</c:v>
                </c:pt>
                <c:pt idx="82">
                  <c:v>82</c:v>
                </c:pt>
                <c:pt idx="83">
                  <c:v>85</c:v>
                </c:pt>
                <c:pt idx="84">
                  <c:v>88</c:v>
                </c:pt>
                <c:pt idx="85">
                  <c:v>90</c:v>
                </c:pt>
                <c:pt idx="86">
                  <c:v>90</c:v>
                </c:pt>
                <c:pt idx="87">
                  <c:v>90</c:v>
                </c:pt>
                <c:pt idx="88">
                  <c:v>88</c:v>
                </c:pt>
                <c:pt idx="89">
                  <c:v>85</c:v>
                </c:pt>
                <c:pt idx="90">
                  <c:v>78</c:v>
                </c:pt>
                <c:pt idx="91">
                  <c:v>88</c:v>
                </c:pt>
                <c:pt idx="92">
                  <c:v>100</c:v>
                </c:pt>
                <c:pt idx="93">
                  <c:v>85</c:v>
                </c:pt>
                <c:pt idx="94">
                  <c:v>95</c:v>
                </c:pt>
                <c:pt idx="95">
                  <c:v>80</c:v>
                </c:pt>
                <c:pt idx="96">
                  <c:v>90</c:v>
                </c:pt>
                <c:pt idx="97">
                  <c:v>85</c:v>
                </c:pt>
                <c:pt idx="98">
                  <c:v>92</c:v>
                </c:pt>
                <c:pt idx="99">
                  <c:v>80</c:v>
                </c:pt>
                <c:pt idx="100">
                  <c:v>90</c:v>
                </c:pt>
                <c:pt idx="101">
                  <c:v>90</c:v>
                </c:pt>
                <c:pt idx="102">
                  <c:v>85</c:v>
                </c:pt>
                <c:pt idx="103">
                  <c:v>90</c:v>
                </c:pt>
                <c:pt idx="104">
                  <c:v>85</c:v>
                </c:pt>
                <c:pt idx="105">
                  <c:v>100</c:v>
                </c:pt>
                <c:pt idx="106">
                  <c:v>89</c:v>
                </c:pt>
                <c:pt idx="107">
                  <c:v>88</c:v>
                </c:pt>
                <c:pt idx="108">
                  <c:v>85</c:v>
                </c:pt>
                <c:pt idx="109">
                  <c:v>95</c:v>
                </c:pt>
                <c:pt idx="110">
                  <c:v>90</c:v>
                </c:pt>
                <c:pt idx="111">
                  <c:v>90</c:v>
                </c:pt>
                <c:pt idx="112">
                  <c:v>90</c:v>
                </c:pt>
                <c:pt idx="113">
                  <c:v>95</c:v>
                </c:pt>
                <c:pt idx="114">
                  <c:v>90</c:v>
                </c:pt>
                <c:pt idx="115">
                  <c:v>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C4-7A46-A9BA-C0BE36FF29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42716495"/>
        <c:axId val="1887232255"/>
      </c:lineChart>
      <c:dateAx>
        <c:axId val="1542716495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7232255"/>
        <c:crosses val="autoZero"/>
        <c:auto val="1"/>
        <c:lblOffset val="100"/>
        <c:baseTimeUnit val="days"/>
      </c:dateAx>
      <c:valAx>
        <c:axId val="1887232255"/>
        <c:scaling>
          <c:orientation val="minMax"/>
          <c:max val="160"/>
          <c:min val="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7164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Sheet1!$M$1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chemeClr val="tx1"/>
              </a:solidFill>
            </a:ln>
            <a:effectLst/>
          </c:spPr>
          <c:invertIfNegative val="0"/>
          <c:val>
            <c:numRef>
              <c:f>Sheet1!$M$2:$M$8</c:f>
              <c:numCache>
                <c:formatCode>General</c:formatCode>
                <c:ptCount val="7"/>
                <c:pt idx="0">
                  <c:v>4</c:v>
                </c:pt>
                <c:pt idx="1">
                  <c:v>34</c:v>
                </c:pt>
                <c:pt idx="2">
                  <c:v>34</c:v>
                </c:pt>
                <c:pt idx="3">
                  <c:v>31</c:v>
                </c:pt>
                <c:pt idx="4">
                  <c:v>15</c:v>
                </c:pt>
                <c:pt idx="5">
                  <c:v>2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A9-BC46-AA6D-B51205C771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2032364527"/>
        <c:axId val="2033002223"/>
      </c:barChart>
      <c:catAx>
        <c:axId val="20323645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3002223"/>
        <c:crosses val="autoZero"/>
        <c:auto val="1"/>
        <c:lblAlgn val="ctr"/>
        <c:lblOffset val="100"/>
        <c:noMultiLvlLbl val="0"/>
      </c:catAx>
      <c:valAx>
        <c:axId val="2033002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23645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</a:t>
          </a:r>
        </a:p>
      </cx:txPr>
    </cx:title>
    <cx:plotArea>
      <cx:plotAreaRegion>
        <cx:series layoutId="clusteredColumn" uniqueId="{FC1DDFFE-3D31-0E45-B950-0BB2CC66B370}">
          <cx:dataId val="0"/>
          <cx:layoutPr>
            <cx:binning intervalClosed="r"/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/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/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plotArea>
      <cx:plotAreaRegion>
        <cx:series layoutId="boxWhisker" uniqueId="{45F8C96C-A6EB-8F4A-889B-F7A0A33245AE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ax="150" min="110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/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microsoft.com/office/2014/relationships/chartEx" Target="../charts/chartEx1.xml"/><Relationship Id="rId1" Type="http://schemas.openxmlformats.org/officeDocument/2006/relationships/chart" Target="../charts/chart2.xml"/><Relationship Id="rId4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609600</xdr:colOff>
      <xdr:row>4</xdr:row>
      <xdr:rowOff>139700</xdr:rowOff>
    </xdr:from>
    <xdr:to>
      <xdr:col>27</xdr:col>
      <xdr:colOff>584200</xdr:colOff>
      <xdr:row>36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EE5AFE-11F9-2E40-A0E9-99663EC1E2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0.32169</cdr:x>
      <cdr:y>0.13669</cdr:y>
    </cdr:from>
    <cdr:to>
      <cdr:x>0.3241</cdr:x>
      <cdr:y>0.69544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C28ED6B1-B075-2045-AA28-6C1A9ACA9AA1}"/>
            </a:ext>
          </a:extLst>
        </cdr:cNvPr>
        <cdr:cNvCxnSpPr/>
      </cdr:nvCxnSpPr>
      <cdr:spPr>
        <a:xfrm xmlns:a="http://schemas.openxmlformats.org/drawingml/2006/main">
          <a:off x="3390900" y="723900"/>
          <a:ext cx="25400" cy="2959100"/>
        </a:xfrm>
        <a:prstGeom xmlns:a="http://schemas.openxmlformats.org/drawingml/2006/main" prst="line">
          <a:avLst/>
        </a:prstGeom>
        <a:ln xmlns:a="http://schemas.openxmlformats.org/drawingml/2006/main" w="9525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10</xdr:row>
      <xdr:rowOff>88900</xdr:rowOff>
    </xdr:from>
    <xdr:to>
      <xdr:col>13</xdr:col>
      <xdr:colOff>152400</xdr:colOff>
      <xdr:row>30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7492C7-F519-E640-B6C4-0C5B9A93DC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146050</xdr:colOff>
      <xdr:row>33</xdr:row>
      <xdr:rowOff>114300</xdr:rowOff>
    </xdr:from>
    <xdr:to>
      <xdr:col>20</xdr:col>
      <xdr:colOff>292100</xdr:colOff>
      <xdr:row>57</xdr:row>
      <xdr:rowOff>101600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AA4E209E-FD54-B647-8BEE-7A29BBB2C69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998450" y="6223000"/>
              <a:ext cx="4502150" cy="3949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247650</xdr:colOff>
      <xdr:row>10</xdr:row>
      <xdr:rowOff>76200</xdr:rowOff>
    </xdr:from>
    <xdr:to>
      <xdr:col>20</xdr:col>
      <xdr:colOff>355600</xdr:colOff>
      <xdr:row>30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4AA3D1F-3877-8B4E-8CED-005C601DF9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31750</xdr:colOff>
      <xdr:row>33</xdr:row>
      <xdr:rowOff>114300</xdr:rowOff>
    </xdr:from>
    <xdr:to>
      <xdr:col>13</xdr:col>
      <xdr:colOff>63500</xdr:colOff>
      <xdr:row>57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5FA10E71-3FB8-0C47-9CFD-9D148CE5D15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045450" y="6223000"/>
              <a:ext cx="5149850" cy="3962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ffice365 Four" refreshedDate="43264.453779745367" createdVersion="6" refreshedVersion="6" minRefreshableVersion="3" recordCount="119" xr:uid="{DE827A6D-EAD9-8942-85BE-8D50BDFFEDB5}">
  <cacheSource type="worksheet">
    <worksheetSource ref="A1:E300" sheet="Sheet1"/>
  </cacheSource>
  <cacheFields count="5">
    <cacheField name="Date" numFmtId="0">
      <sharedItems containsNonDate="0" containsDate="1" containsString="0" containsBlank="1" minDate="2018-03-07T00:00:00" maxDate="2018-06-14T00:00:00" count="67">
        <d v="2018-03-07T00:00:00"/>
        <d v="2018-03-08T00:00:00"/>
        <d v="2018-03-09T00:00:00"/>
        <d v="2018-03-10T00:00:00"/>
        <d v="2018-03-11T00:00:00"/>
        <d v="2018-03-12T00:00:00"/>
        <d v="2018-03-13T00:00:00"/>
        <d v="2018-03-14T00:00:00"/>
        <d v="2018-03-15T00:00:00"/>
        <d v="2018-03-16T00:00:00"/>
        <d v="2018-03-17T00:00:00"/>
        <d v="2018-03-18T00:00:00"/>
        <d v="2018-03-19T00:00:00"/>
        <d v="2018-03-20T00:00:00"/>
        <d v="2018-03-21T00:00:00"/>
        <d v="2018-03-22T00:00:00"/>
        <d v="2018-03-23T00:00:00"/>
        <d v="2018-03-24T00:00:00"/>
        <d v="2018-03-25T00:00:00"/>
        <d v="2018-03-26T00:00:00"/>
        <d v="2018-03-27T00:00:00"/>
        <d v="2018-03-28T00:00:00"/>
        <d v="2018-03-29T00:00:00"/>
        <d v="2018-03-30T00:00:00"/>
        <d v="2018-03-31T00:00:00"/>
        <d v="2018-04-01T00:00:00"/>
        <d v="2018-04-02T00:00:00"/>
        <d v="2018-04-03T00:00:00"/>
        <d v="2018-04-04T00:00:00"/>
        <d v="2018-04-05T00:00:00"/>
        <d v="2018-04-06T00:00:00"/>
        <d v="2018-04-07T00:00:00"/>
        <d v="2018-04-08T00:00:00"/>
        <d v="2018-04-09T00:00:00"/>
        <d v="2018-04-10T00:00:00"/>
        <d v="2018-04-11T00:00:00"/>
        <d v="2018-04-12T00:00:00"/>
        <d v="2018-04-13T00:00:00"/>
        <d v="2018-04-15T00:00:00"/>
        <d v="2018-04-16T00:00:00"/>
        <d v="2018-04-17T00:00:00"/>
        <d v="2018-04-18T00:00:00"/>
        <d v="2018-04-19T00:00:00"/>
        <d v="2018-04-20T00:00:00"/>
        <d v="2018-05-06T00:00:00"/>
        <d v="2018-05-07T00:00:00"/>
        <d v="2018-05-08T00:00:00"/>
        <d v="2018-05-09T00:00:00"/>
        <d v="2018-05-10T00:00:00"/>
        <d v="2018-05-11T00:00:00"/>
        <d v="2018-05-12T00:00:00"/>
        <d v="2018-05-13T00:00:00"/>
        <d v="2018-05-28T00:00:00"/>
        <d v="2018-05-29T00:00:00"/>
        <d v="2018-05-30T00:00:00"/>
        <d v="2018-05-31T00:00:00"/>
        <d v="2018-06-01T00:00:00"/>
        <d v="2018-06-03T00:00:00"/>
        <d v="2018-06-04T00:00:00"/>
        <d v="2018-06-05T00:00:00"/>
        <d v="2018-06-06T00:00:00"/>
        <d v="2018-06-08T00:00:00"/>
        <d v="2018-06-09T00:00:00"/>
        <d v="2018-06-11T00:00:00"/>
        <d v="2018-06-12T00:00:00"/>
        <d v="2018-06-13T00:00:00"/>
        <m/>
      </sharedItems>
    </cacheField>
    <cacheField name="Time" numFmtId="0">
      <sharedItems containsNonDate="0" containsDate="1" containsString="0" containsBlank="1" minDate="1899-12-30T05:41:00" maxDate="1899-12-30T22:23:00"/>
    </cacheField>
    <cacheField name="AM/PM" numFmtId="0">
      <sharedItems containsBlank="1" count="3">
        <s v="PM"/>
        <s v="AM"/>
        <m/>
      </sharedItems>
    </cacheField>
    <cacheField name="Systolic" numFmtId="0">
      <sharedItems containsString="0" containsBlank="1" containsNumber="1" containsInteger="1" minValue="115" maxValue="145"/>
    </cacheField>
    <cacheField name="Diastolic" numFmtId="0">
      <sharedItems containsString="0" containsBlank="1" containsNumber="1" containsInteger="1" minValue="78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9">
  <r>
    <x v="0"/>
    <d v="1899-12-30T21:29:00"/>
    <x v="0"/>
    <n v="145"/>
    <n v="90"/>
  </r>
  <r>
    <x v="1"/>
    <d v="1899-12-30T05:58:00"/>
    <x v="1"/>
    <n v="130"/>
    <n v="80"/>
  </r>
  <r>
    <x v="1"/>
    <d v="1899-12-30T21:58:00"/>
    <x v="0"/>
    <n v="120"/>
    <n v="88"/>
  </r>
  <r>
    <x v="2"/>
    <d v="1899-12-30T06:30:00"/>
    <x v="1"/>
    <n v="132"/>
    <n v="83"/>
  </r>
  <r>
    <x v="2"/>
    <d v="1899-12-30T22:04:00"/>
    <x v="0"/>
    <n v="132"/>
    <n v="90"/>
  </r>
  <r>
    <x v="3"/>
    <d v="1899-12-30T18:55:00"/>
    <x v="0"/>
    <n v="132"/>
    <n v="88"/>
  </r>
  <r>
    <x v="4"/>
    <d v="1899-12-30T21:39:00"/>
    <x v="0"/>
    <n v="142"/>
    <n v="92"/>
  </r>
  <r>
    <x v="5"/>
    <d v="1899-12-30T06:24:00"/>
    <x v="1"/>
    <n v="120"/>
    <n v="90"/>
  </r>
  <r>
    <x v="5"/>
    <d v="1899-12-30T21:28:00"/>
    <x v="0"/>
    <n v="138"/>
    <n v="92"/>
  </r>
  <r>
    <x v="6"/>
    <d v="1899-12-30T06:11:00"/>
    <x v="1"/>
    <n v="135"/>
    <n v="98"/>
  </r>
  <r>
    <x v="6"/>
    <d v="1899-12-30T21:36:00"/>
    <x v="0"/>
    <n v="138"/>
    <n v="90"/>
  </r>
  <r>
    <x v="7"/>
    <d v="1899-12-30T05:41:00"/>
    <x v="1"/>
    <n v="135"/>
    <n v="98"/>
  </r>
  <r>
    <x v="7"/>
    <d v="1899-12-30T21:21:00"/>
    <x v="0"/>
    <n v="125"/>
    <n v="90"/>
  </r>
  <r>
    <x v="8"/>
    <d v="1899-12-30T05:55:00"/>
    <x v="1"/>
    <n v="135"/>
    <n v="95"/>
  </r>
  <r>
    <x v="8"/>
    <d v="1899-12-30T18:40:00"/>
    <x v="0"/>
    <n v="135"/>
    <n v="85"/>
  </r>
  <r>
    <x v="9"/>
    <d v="1899-12-30T06:37:00"/>
    <x v="1"/>
    <n v="135"/>
    <n v="100"/>
  </r>
  <r>
    <x v="9"/>
    <d v="1899-12-30T21:31:00"/>
    <x v="0"/>
    <n v="135"/>
    <n v="95"/>
  </r>
  <r>
    <x v="10"/>
    <d v="1899-12-30T07:10:00"/>
    <x v="1"/>
    <n v="132"/>
    <n v="98"/>
  </r>
  <r>
    <x v="10"/>
    <d v="1899-12-30T22:15:00"/>
    <x v="0"/>
    <n v="130"/>
    <n v="98"/>
  </r>
  <r>
    <x v="11"/>
    <d v="1899-12-30T08:14:00"/>
    <x v="1"/>
    <n v="120"/>
    <n v="95"/>
  </r>
  <r>
    <x v="11"/>
    <d v="1899-12-30T22:10:00"/>
    <x v="0"/>
    <n v="125"/>
    <n v="82"/>
  </r>
  <r>
    <x v="12"/>
    <d v="1899-12-30T05:59:00"/>
    <x v="1"/>
    <n v="130"/>
    <n v="90"/>
  </r>
  <r>
    <x v="12"/>
    <d v="1899-12-30T19:42:00"/>
    <x v="0"/>
    <n v="135"/>
    <n v="95"/>
  </r>
  <r>
    <x v="13"/>
    <d v="1899-12-30T05:54:00"/>
    <x v="1"/>
    <n v="135"/>
    <n v="95"/>
  </r>
  <r>
    <x v="13"/>
    <d v="1899-12-30T21:00:00"/>
    <x v="0"/>
    <n v="135"/>
    <n v="95"/>
  </r>
  <r>
    <x v="14"/>
    <d v="1899-12-30T05:52:00"/>
    <x v="1"/>
    <n v="140"/>
    <n v="100"/>
  </r>
  <r>
    <x v="14"/>
    <d v="1899-12-30T20:53:00"/>
    <x v="0"/>
    <n v="130"/>
    <n v="90"/>
  </r>
  <r>
    <x v="15"/>
    <d v="1899-12-30T05:45:00"/>
    <x v="1"/>
    <n v="120"/>
    <n v="85"/>
  </r>
  <r>
    <x v="15"/>
    <d v="1899-12-30T21:26:00"/>
    <x v="0"/>
    <n v="135"/>
    <n v="96"/>
  </r>
  <r>
    <x v="16"/>
    <d v="1899-12-30T07:00:00"/>
    <x v="1"/>
    <n v="120"/>
    <n v="90"/>
  </r>
  <r>
    <x v="16"/>
    <d v="1899-12-30T21:19:00"/>
    <x v="0"/>
    <n v="125"/>
    <n v="90"/>
  </r>
  <r>
    <x v="17"/>
    <d v="1899-12-30T06:23:00"/>
    <x v="1"/>
    <n v="125"/>
    <n v="95"/>
  </r>
  <r>
    <x v="17"/>
    <d v="1899-12-30T22:04:00"/>
    <x v="0"/>
    <n v="135"/>
    <n v="90"/>
  </r>
  <r>
    <x v="18"/>
    <d v="1899-12-30T06:13:00"/>
    <x v="1"/>
    <n v="123"/>
    <n v="92"/>
  </r>
  <r>
    <x v="18"/>
    <d v="1899-12-30T21:02:00"/>
    <x v="0"/>
    <n v="128"/>
    <n v="92"/>
  </r>
  <r>
    <x v="19"/>
    <d v="1899-12-30T05:46:00"/>
    <x v="1"/>
    <n v="128"/>
    <n v="89"/>
  </r>
  <r>
    <x v="19"/>
    <d v="1899-12-30T21:15:00"/>
    <x v="0"/>
    <n v="122"/>
    <n v="82"/>
  </r>
  <r>
    <x v="20"/>
    <d v="1899-12-30T05:41:00"/>
    <x v="1"/>
    <n v="130"/>
    <n v="90"/>
  </r>
  <r>
    <x v="20"/>
    <d v="1899-12-30T21:15:00"/>
    <x v="0"/>
    <n v="120"/>
    <n v="90"/>
  </r>
  <r>
    <x v="21"/>
    <d v="1899-12-30T05:51:00"/>
    <x v="1"/>
    <n v="130"/>
    <n v="92"/>
  </r>
  <r>
    <x v="21"/>
    <d v="1899-12-30T21:02:00"/>
    <x v="0"/>
    <n v="125"/>
    <n v="90"/>
  </r>
  <r>
    <x v="22"/>
    <d v="1899-12-30T06:19:00"/>
    <x v="1"/>
    <n v="122"/>
    <n v="90"/>
  </r>
  <r>
    <x v="22"/>
    <d v="1899-12-30T21:38:00"/>
    <x v="0"/>
    <n v="125"/>
    <n v="88"/>
  </r>
  <r>
    <x v="23"/>
    <d v="1899-12-30T07:27:00"/>
    <x v="1"/>
    <n v="125"/>
    <n v="88"/>
  </r>
  <r>
    <x v="23"/>
    <d v="1899-12-30T21:53:00"/>
    <x v="0"/>
    <n v="120"/>
    <n v="88"/>
  </r>
  <r>
    <x v="24"/>
    <d v="1899-12-30T06:10:00"/>
    <x v="1"/>
    <n v="120"/>
    <n v="90"/>
  </r>
  <r>
    <x v="24"/>
    <d v="1899-12-30T21:40:00"/>
    <x v="0"/>
    <n v="125"/>
    <n v="90"/>
  </r>
  <r>
    <x v="25"/>
    <d v="1899-12-30T06:15:00"/>
    <x v="1"/>
    <n v="120"/>
    <n v="90"/>
  </r>
  <r>
    <x v="25"/>
    <d v="1899-12-30T21:52:00"/>
    <x v="0"/>
    <n v="130"/>
    <n v="92"/>
  </r>
  <r>
    <x v="26"/>
    <d v="1899-12-30T05:50:00"/>
    <x v="1"/>
    <n v="125"/>
    <n v="90"/>
  </r>
  <r>
    <x v="26"/>
    <d v="1899-12-30T21:12:00"/>
    <x v="0"/>
    <n v="120"/>
    <n v="88"/>
  </r>
  <r>
    <x v="27"/>
    <d v="1899-12-30T06:40:00"/>
    <x v="1"/>
    <n v="118"/>
    <n v="88"/>
  </r>
  <r>
    <x v="27"/>
    <d v="1899-12-30T21:46:00"/>
    <x v="0"/>
    <n v="118"/>
    <n v="87"/>
  </r>
  <r>
    <x v="28"/>
    <d v="1899-12-30T05:56:00"/>
    <x v="1"/>
    <n v="125"/>
    <n v="82"/>
  </r>
  <r>
    <x v="29"/>
    <d v="1899-12-30T21:30:00"/>
    <x v="0"/>
    <n v="125"/>
    <n v="82"/>
  </r>
  <r>
    <x v="30"/>
    <d v="1899-12-30T05:48:00"/>
    <x v="1"/>
    <n v="125"/>
    <n v="92"/>
  </r>
  <r>
    <x v="30"/>
    <d v="1899-12-30T21:35:00"/>
    <x v="0"/>
    <n v="125"/>
    <n v="82"/>
  </r>
  <r>
    <x v="31"/>
    <d v="1899-12-30T06:32:00"/>
    <x v="1"/>
    <n v="115"/>
    <n v="90"/>
  </r>
  <r>
    <x v="31"/>
    <d v="1899-12-30T22:10:00"/>
    <x v="0"/>
    <n v="125"/>
    <n v="82"/>
  </r>
  <r>
    <x v="32"/>
    <d v="1899-12-30T06:31:00"/>
    <x v="1"/>
    <n v="125"/>
    <n v="88"/>
  </r>
  <r>
    <x v="33"/>
    <d v="1899-12-30T06:27:00"/>
    <x v="1"/>
    <n v="118"/>
    <n v="88"/>
  </r>
  <r>
    <x v="33"/>
    <d v="1899-12-30T21:51:00"/>
    <x v="0"/>
    <n v="125"/>
    <n v="86"/>
  </r>
  <r>
    <x v="34"/>
    <d v="1899-12-30T05:47:00"/>
    <x v="1"/>
    <n v="130"/>
    <n v="95"/>
  </r>
  <r>
    <x v="34"/>
    <d v="1899-12-30T21:32:00"/>
    <x v="0"/>
    <n v="130"/>
    <n v="88"/>
  </r>
  <r>
    <x v="35"/>
    <d v="1899-12-30T05:49:00"/>
    <x v="1"/>
    <n v="130"/>
    <n v="95"/>
  </r>
  <r>
    <x v="35"/>
    <d v="1899-12-30T22:11:00"/>
    <x v="0"/>
    <n v="130"/>
    <n v="90"/>
  </r>
  <r>
    <x v="36"/>
    <d v="1899-12-30T05:54:00"/>
    <x v="1"/>
    <n v="130"/>
    <n v="90"/>
  </r>
  <r>
    <x v="36"/>
    <d v="1899-12-30T22:04:00"/>
    <x v="0"/>
    <n v="130"/>
    <n v="89"/>
  </r>
  <r>
    <x v="37"/>
    <d v="1899-12-30T06:22:00"/>
    <x v="1"/>
    <n v="130"/>
    <n v="95"/>
  </r>
  <r>
    <x v="38"/>
    <d v="1899-12-30T21:56:00"/>
    <x v="0"/>
    <n v="120"/>
    <n v="80"/>
  </r>
  <r>
    <x v="39"/>
    <d v="1899-12-30T05:52:00"/>
    <x v="1"/>
    <n v="122"/>
    <n v="90"/>
  </r>
  <r>
    <x v="39"/>
    <d v="1899-12-30T21:30:00"/>
    <x v="0"/>
    <n v="120"/>
    <n v="82"/>
  </r>
  <r>
    <x v="40"/>
    <d v="1899-12-30T05:54:00"/>
    <x v="1"/>
    <n v="120"/>
    <n v="85"/>
  </r>
  <r>
    <x v="40"/>
    <d v="1899-12-30T21:40:00"/>
    <x v="0"/>
    <n v="125"/>
    <n v="90"/>
  </r>
  <r>
    <x v="41"/>
    <d v="1899-12-30T06:04:00"/>
    <x v="1"/>
    <n v="130"/>
    <n v="85"/>
  </r>
  <r>
    <x v="41"/>
    <d v="1899-12-30T22:21:00"/>
    <x v="0"/>
    <n v="122"/>
    <n v="82"/>
  </r>
  <r>
    <x v="42"/>
    <d v="1899-12-30T06:41:00"/>
    <x v="1"/>
    <n v="125"/>
    <n v="90"/>
  </r>
  <r>
    <x v="42"/>
    <d v="1899-12-30T22:05:00"/>
    <x v="0"/>
    <n v="132"/>
    <n v="92"/>
  </r>
  <r>
    <x v="43"/>
    <d v="1899-12-30T06:26:00"/>
    <x v="1"/>
    <n v="130"/>
    <n v="92"/>
  </r>
  <r>
    <x v="44"/>
    <d v="1899-12-30T21:43:00"/>
    <x v="0"/>
    <n v="122"/>
    <n v="90"/>
  </r>
  <r>
    <x v="45"/>
    <d v="1899-12-30T06:24:00"/>
    <x v="1"/>
    <n v="125"/>
    <n v="90"/>
  </r>
  <r>
    <x v="45"/>
    <d v="1899-12-30T22:04:00"/>
    <x v="0"/>
    <n v="130"/>
    <n v="85"/>
  </r>
  <r>
    <x v="46"/>
    <d v="1899-12-30T05:57:00"/>
    <x v="1"/>
    <n v="125"/>
    <n v="82"/>
  </r>
  <r>
    <x v="46"/>
    <d v="1899-12-30T21:34:00"/>
    <x v="0"/>
    <n v="130"/>
    <n v="85"/>
  </r>
  <r>
    <x v="47"/>
    <d v="1899-12-30T06:04:00"/>
    <x v="1"/>
    <n v="130"/>
    <n v="88"/>
  </r>
  <r>
    <x v="47"/>
    <d v="1899-12-30T21:50:00"/>
    <x v="0"/>
    <n v="125"/>
    <n v="90"/>
  </r>
  <r>
    <x v="48"/>
    <d v="1899-12-30T06:08:00"/>
    <x v="1"/>
    <n v="126"/>
    <n v="90"/>
  </r>
  <r>
    <x v="48"/>
    <d v="1899-12-30T21:48:00"/>
    <x v="0"/>
    <n v="128"/>
    <n v="90"/>
  </r>
  <r>
    <x v="49"/>
    <d v="1899-12-30T05:50:00"/>
    <x v="1"/>
    <n v="125"/>
    <n v="88"/>
  </r>
  <r>
    <x v="49"/>
    <d v="1899-12-30T22:23:00"/>
    <x v="0"/>
    <n v="120"/>
    <n v="85"/>
  </r>
  <r>
    <x v="50"/>
    <d v="1899-12-30T22:02:00"/>
    <x v="0"/>
    <n v="120"/>
    <n v="78"/>
  </r>
  <r>
    <x v="51"/>
    <d v="1899-12-30T10:33:00"/>
    <x v="1"/>
    <n v="122"/>
    <n v="88"/>
  </r>
  <r>
    <x v="52"/>
    <d v="1899-12-30T05:50:00"/>
    <x v="1"/>
    <n v="135"/>
    <n v="100"/>
  </r>
  <r>
    <x v="52"/>
    <d v="1899-12-30T21:27:00"/>
    <x v="0"/>
    <n v="122"/>
    <n v="85"/>
  </r>
  <r>
    <x v="53"/>
    <d v="1899-12-30T06:02:00"/>
    <x v="1"/>
    <n v="130"/>
    <n v="95"/>
  </r>
  <r>
    <x v="53"/>
    <d v="1899-12-30T21:20:00"/>
    <x v="0"/>
    <n v="120"/>
    <n v="80"/>
  </r>
  <r>
    <x v="54"/>
    <d v="1899-12-30T05:45:00"/>
    <x v="1"/>
    <n v="130"/>
    <n v="90"/>
  </r>
  <r>
    <x v="54"/>
    <d v="1899-12-30T21:28:00"/>
    <x v="0"/>
    <n v="135"/>
    <n v="85"/>
  </r>
  <r>
    <x v="55"/>
    <d v="1899-12-30T05:54:00"/>
    <x v="1"/>
    <n v="125"/>
    <n v="92"/>
  </r>
  <r>
    <x v="55"/>
    <d v="1899-12-30T21:39:00"/>
    <x v="0"/>
    <n v="125"/>
    <n v="80"/>
  </r>
  <r>
    <x v="56"/>
    <d v="1899-12-30T05:58:00"/>
    <x v="1"/>
    <n v="130"/>
    <n v="90"/>
  </r>
  <r>
    <x v="56"/>
    <d v="1899-12-30T21:22:00"/>
    <x v="0"/>
    <n v="125"/>
    <n v="90"/>
  </r>
  <r>
    <x v="57"/>
    <d v="1899-12-30T22:12:00"/>
    <x v="0"/>
    <n v="125"/>
    <n v="85"/>
  </r>
  <r>
    <x v="58"/>
    <d v="1899-12-30T05:51:00"/>
    <x v="1"/>
    <n v="120"/>
    <n v="90"/>
  </r>
  <r>
    <x v="58"/>
    <d v="1899-12-30T21:40:00"/>
    <x v="0"/>
    <n v="120"/>
    <n v="85"/>
  </r>
  <r>
    <x v="59"/>
    <d v="1899-12-30T05:43:00"/>
    <x v="1"/>
    <n v="128"/>
    <n v="100"/>
  </r>
  <r>
    <x v="59"/>
    <d v="1899-12-30T21:46:00"/>
    <x v="0"/>
    <n v="125"/>
    <n v="89"/>
  </r>
  <r>
    <x v="60"/>
    <d v="1899-12-30T06:02:00"/>
    <x v="1"/>
    <n v="120"/>
    <n v="88"/>
  </r>
  <r>
    <x v="60"/>
    <d v="1899-12-30T21:22:00"/>
    <x v="0"/>
    <n v="120"/>
    <n v="85"/>
  </r>
  <r>
    <x v="61"/>
    <d v="1899-12-30T05:46:00"/>
    <x v="1"/>
    <n v="120"/>
    <n v="95"/>
  </r>
  <r>
    <x v="61"/>
    <d v="1899-12-30T21:14:00"/>
    <x v="0"/>
    <n v="120"/>
    <n v="90"/>
  </r>
  <r>
    <x v="62"/>
    <d v="1899-12-30T08:14:00"/>
    <x v="1"/>
    <n v="125"/>
    <n v="90"/>
  </r>
  <r>
    <x v="62"/>
    <d v="1899-12-30T22:08:00"/>
    <x v="0"/>
    <n v="122"/>
    <n v="90"/>
  </r>
  <r>
    <x v="63"/>
    <d v="1899-12-30T05:50:00"/>
    <x v="1"/>
    <n v="125"/>
    <n v="95"/>
  </r>
  <r>
    <x v="63"/>
    <d v="1899-12-30T21:41:00"/>
    <x v="0"/>
    <n v="130"/>
    <n v="90"/>
  </r>
  <r>
    <x v="64"/>
    <d v="1899-12-30T05:45:00"/>
    <x v="1"/>
    <n v="122"/>
    <n v="92"/>
  </r>
  <r>
    <x v="64"/>
    <d v="1899-12-30T21:37:00"/>
    <x v="0"/>
    <n v="130"/>
    <n v="88"/>
  </r>
  <r>
    <x v="65"/>
    <d v="1899-12-30T05:44:00"/>
    <x v="1"/>
    <n v="130"/>
    <n v="90"/>
  </r>
  <r>
    <x v="66"/>
    <m/>
    <x v="2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E7BAC5-6C83-4B43-AC36-B24F09DC02EF}" name="PivotTable2" cacheId="1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C64" firstHeaderRow="0" firstDataRow="1" firstDataCol="1" rowPageCount="1" colPageCount="1"/>
  <pivotFields count="5">
    <pivotField axis="axisRow" showAll="0">
      <items count="6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t="default"/>
      </items>
    </pivotField>
    <pivotField showAll="0"/>
    <pivotField axis="axisPage" multipleItemSelectionAllowed="1" showAll="0">
      <items count="4">
        <item h="1" x="1"/>
        <item x="0"/>
        <item h="1" x="2"/>
        <item t="default"/>
      </items>
    </pivotField>
    <pivotField dataField="1" showAll="0"/>
    <pivotField dataField="1" showAll="0"/>
  </pivotFields>
  <rowFields count="1">
    <field x="0"/>
  </rowFields>
  <rowItems count="6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9"/>
    </i>
    <i>
      <x v="30"/>
    </i>
    <i>
      <x v="31"/>
    </i>
    <i>
      <x v="33"/>
    </i>
    <i>
      <x v="34"/>
    </i>
    <i>
      <x v="35"/>
    </i>
    <i>
      <x v="36"/>
    </i>
    <i>
      <x v="38"/>
    </i>
    <i>
      <x v="39"/>
    </i>
    <i>
      <x v="40"/>
    </i>
    <i>
      <x v="41"/>
    </i>
    <i>
      <x v="42"/>
    </i>
    <i>
      <x v="44"/>
    </i>
    <i>
      <x v="45"/>
    </i>
    <i>
      <x v="46"/>
    </i>
    <i>
      <x v="47"/>
    </i>
    <i>
      <x v="48"/>
    </i>
    <i>
      <x v="49"/>
    </i>
    <i>
      <x v="50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 t="grand">
      <x/>
    </i>
  </rowItems>
  <colFields count="1">
    <field x="-2"/>
  </colFields>
  <colItems count="2">
    <i>
      <x/>
    </i>
    <i i="1">
      <x v="1"/>
    </i>
  </colItems>
  <pageFields count="1">
    <pageField fld="2" hier="-1"/>
  </pageFields>
  <dataFields count="2">
    <dataField name="Systolic (mmHg)" fld="3" baseField="0" baseItem="0"/>
    <dataField name="Diastolic (mmHg)" fld="4" baseField="0" baseItem="0"/>
  </dataFields>
  <chartFormats count="69">
    <chartFormat chart="0" format="7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3"/>
          </reference>
        </references>
      </pivotArea>
    </chartFormat>
    <chartFormat chart="0" format="7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4"/>
          </reference>
        </references>
      </pivotArea>
    </chartFormat>
    <chartFormat chart="0" format="7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5"/>
          </reference>
        </references>
      </pivotArea>
    </chartFormat>
    <chartFormat chart="0" format="7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6"/>
          </reference>
        </references>
      </pivotArea>
    </chartFormat>
    <chartFormat chart="0" format="7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7"/>
          </reference>
        </references>
      </pivotArea>
    </chartFormat>
    <chartFormat chart="0" format="7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8"/>
          </reference>
        </references>
      </pivotArea>
    </chartFormat>
    <chartFormat chart="0" format="7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9"/>
          </reference>
        </references>
      </pivotArea>
    </chartFormat>
    <chartFormat chart="0" format="7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0"/>
          </reference>
        </references>
      </pivotArea>
    </chartFormat>
    <chartFormat chart="0" format="7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1"/>
          </reference>
        </references>
      </pivotArea>
    </chartFormat>
    <chartFormat chart="0" format="7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2"/>
          </reference>
        </references>
      </pivotArea>
    </chartFormat>
    <chartFormat chart="0" format="8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3"/>
          </reference>
        </references>
      </pivotArea>
    </chartFormat>
    <chartFormat chart="0" format="8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4"/>
          </reference>
        </references>
      </pivotArea>
    </chartFormat>
    <chartFormat chart="0" format="8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5"/>
          </reference>
        </references>
      </pivotArea>
    </chartFormat>
    <chartFormat chart="0" format="8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6"/>
          </reference>
        </references>
      </pivotArea>
    </chartFormat>
    <chartFormat chart="0" format="8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7"/>
          </reference>
        </references>
      </pivotArea>
    </chartFormat>
    <chartFormat chart="0" format="8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8"/>
          </reference>
        </references>
      </pivotArea>
    </chartFormat>
    <chartFormat chart="0" format="8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9"/>
          </reference>
        </references>
      </pivotArea>
    </chartFormat>
    <chartFormat chart="0" format="8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0"/>
          </reference>
        </references>
      </pivotArea>
    </chartFormat>
    <chartFormat chart="0" format="8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1"/>
          </reference>
        </references>
      </pivotArea>
    </chartFormat>
    <chartFormat chart="0" format="8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2"/>
          </reference>
        </references>
      </pivotArea>
    </chartFormat>
    <chartFormat chart="0" format="9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3"/>
          </reference>
        </references>
      </pivotArea>
    </chartFormat>
    <chartFormat chart="0" format="9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4"/>
          </reference>
        </references>
      </pivotArea>
    </chartFormat>
    <chartFormat chart="0" format="9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5"/>
          </reference>
        </references>
      </pivotArea>
    </chartFormat>
    <chartFormat chart="0" format="9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6"/>
          </reference>
        </references>
      </pivotArea>
    </chartFormat>
    <chartFormat chart="0" format="9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7"/>
          </reference>
        </references>
      </pivotArea>
    </chartFormat>
    <chartFormat chart="0" format="9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8"/>
          </reference>
        </references>
      </pivotArea>
    </chartFormat>
    <chartFormat chart="0" format="9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9"/>
          </reference>
        </references>
      </pivotArea>
    </chartFormat>
    <chartFormat chart="0" format="9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0"/>
          </reference>
        </references>
      </pivotArea>
    </chartFormat>
    <chartFormat chart="0" format="9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1"/>
          </reference>
        </references>
      </pivotArea>
    </chartFormat>
    <chartFormat chart="0" format="9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2"/>
          </reference>
        </references>
      </pivotArea>
    </chartFormat>
    <chartFormat chart="0" format="10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3"/>
          </reference>
        </references>
      </pivotArea>
    </chartFormat>
    <chartFormat chart="0" format="10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4"/>
          </reference>
        </references>
      </pivotArea>
    </chartFormat>
    <chartFormat chart="0" format="10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5"/>
          </reference>
        </references>
      </pivotArea>
    </chartFormat>
    <chartFormat chart="0" format="10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6"/>
          </reference>
        </references>
      </pivotArea>
    </chartFormat>
    <chartFormat chart="0" format="10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0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10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10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10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10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1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1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1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1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0" format="1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0" format="1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0" format="1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0" format="1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0" format="1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0" format="1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0" format="1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0" format="12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0" format="1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0" format="12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0" format="12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0" format="12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0" format="12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0" format="12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0" format="12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0" format="12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0" format="13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0" format="13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0" format="13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0" format="13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9"/>
          </reference>
        </references>
      </pivotArea>
    </chartFormat>
    <chartFormat chart="0" format="13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0"/>
          </reference>
        </references>
      </pivotArea>
    </chartFormat>
    <chartFormat chart="0" format="13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1"/>
          </reference>
        </references>
      </pivotArea>
    </chartFormat>
    <chartFormat chart="0" format="13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2"/>
          </reference>
        </references>
      </pivotArea>
    </chartFormat>
    <chartFormat chart="0" format="13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38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BDAA7-EA09-714C-8F01-6679C168E633}">
  <dimension ref="A1:P64"/>
  <sheetViews>
    <sheetView topLeftCell="E1" workbookViewId="0">
      <selection activeCell="N4" sqref="N4:AC38"/>
    </sheetView>
  </sheetViews>
  <sheetFormatPr baseColWidth="10" defaultRowHeight="13"/>
  <cols>
    <col min="1" max="1" width="13.1640625" bestFit="1" customWidth="1"/>
    <col min="2" max="2" width="14.5" bestFit="1" customWidth="1"/>
    <col min="3" max="3" width="15" bestFit="1" customWidth="1"/>
    <col min="4" max="6" width="8.1640625" bestFit="1" customWidth="1"/>
    <col min="7" max="7" width="18.33203125" customWidth="1"/>
    <col min="8" max="8" width="19.5" customWidth="1"/>
    <col min="9" max="9" width="8.1640625" bestFit="1" customWidth="1"/>
    <col min="10" max="10" width="25.83203125" customWidth="1"/>
    <col min="11" max="11" width="11.6640625" customWidth="1"/>
    <col min="12" max="12" width="11.83203125" customWidth="1"/>
    <col min="13" max="13" width="8.1640625" bestFit="1" customWidth="1"/>
    <col min="14" max="14" width="26.6640625" customWidth="1"/>
    <col min="15" max="15" width="11.1640625" customWidth="1"/>
    <col min="16" max="16" width="11" customWidth="1"/>
    <col min="17" max="67" width="8.1640625" bestFit="1" customWidth="1"/>
    <col min="68" max="68" width="6.6640625" bestFit="1" customWidth="1"/>
    <col min="69" max="69" width="10.6640625" bestFit="1" customWidth="1"/>
    <col min="70" max="134" width="15.83203125" bestFit="1" customWidth="1"/>
    <col min="135" max="135" width="18.5" bestFit="1" customWidth="1"/>
    <col min="136" max="136" width="18.6640625" bestFit="1" customWidth="1"/>
  </cols>
  <sheetData>
    <row r="1" spans="1:8">
      <c r="A1" s="10" t="s">
        <v>20</v>
      </c>
      <c r="B1" t="s">
        <v>25</v>
      </c>
    </row>
    <row r="3" spans="1:8">
      <c r="A3" s="10" t="s">
        <v>24</v>
      </c>
      <c r="B3" t="s">
        <v>22</v>
      </c>
      <c r="C3" t="s">
        <v>23</v>
      </c>
      <c r="F3" s="14" t="s">
        <v>24</v>
      </c>
      <c r="G3" s="13" t="s">
        <v>26</v>
      </c>
      <c r="H3" s="13" t="s">
        <v>27</v>
      </c>
    </row>
    <row r="4" spans="1:8">
      <c r="A4" s="11">
        <v>43166</v>
      </c>
      <c r="B4" s="9">
        <v>145</v>
      </c>
      <c r="C4" s="9">
        <v>90</v>
      </c>
      <c r="F4" s="11">
        <v>43167</v>
      </c>
      <c r="G4" s="9">
        <v>130</v>
      </c>
      <c r="H4" s="9">
        <v>120</v>
      </c>
    </row>
    <row r="5" spans="1:8">
      <c r="A5" s="11">
        <v>43167</v>
      </c>
      <c r="B5" s="9">
        <v>120</v>
      </c>
      <c r="C5" s="9">
        <v>88</v>
      </c>
      <c r="F5" s="11">
        <v>43168</v>
      </c>
      <c r="G5" s="9">
        <v>132</v>
      </c>
      <c r="H5" s="9">
        <v>132</v>
      </c>
    </row>
    <row r="6" spans="1:8">
      <c r="A6" s="11">
        <v>43168</v>
      </c>
      <c r="B6" s="9">
        <v>132</v>
      </c>
      <c r="C6" s="9">
        <v>90</v>
      </c>
      <c r="F6" s="11">
        <v>43171</v>
      </c>
      <c r="G6" s="9">
        <v>120</v>
      </c>
      <c r="H6" s="9">
        <v>138</v>
      </c>
    </row>
    <row r="7" spans="1:8">
      <c r="A7" s="11">
        <v>43169</v>
      </c>
      <c r="B7" s="9">
        <v>132</v>
      </c>
      <c r="C7" s="9">
        <v>88</v>
      </c>
      <c r="F7" s="11">
        <v>43172</v>
      </c>
      <c r="G7" s="9">
        <v>135</v>
      </c>
      <c r="H7" s="9">
        <v>138</v>
      </c>
    </row>
    <row r="8" spans="1:8">
      <c r="A8" s="11">
        <v>43170</v>
      </c>
      <c r="B8" s="9">
        <v>142</v>
      </c>
      <c r="C8" s="9">
        <v>92</v>
      </c>
      <c r="F8" s="11">
        <v>43173</v>
      </c>
      <c r="G8" s="9">
        <v>135</v>
      </c>
      <c r="H8" s="9">
        <v>125</v>
      </c>
    </row>
    <row r="9" spans="1:8">
      <c r="A9" s="11">
        <v>43171</v>
      </c>
      <c r="B9" s="9">
        <v>138</v>
      </c>
      <c r="C9" s="9">
        <v>92</v>
      </c>
      <c r="F9" s="11">
        <v>43174</v>
      </c>
      <c r="G9" s="9">
        <v>135</v>
      </c>
      <c r="H9" s="9">
        <v>135</v>
      </c>
    </row>
    <row r="10" spans="1:8">
      <c r="A10" s="11">
        <v>43172</v>
      </c>
      <c r="B10" s="9">
        <v>138</v>
      </c>
      <c r="C10" s="9">
        <v>90</v>
      </c>
      <c r="F10" s="11">
        <v>43175</v>
      </c>
      <c r="G10" s="9">
        <v>135</v>
      </c>
      <c r="H10" s="9">
        <v>135</v>
      </c>
    </row>
    <row r="11" spans="1:8">
      <c r="A11" s="11">
        <v>43173</v>
      </c>
      <c r="B11" s="9">
        <v>125</v>
      </c>
      <c r="C11" s="9">
        <v>90</v>
      </c>
      <c r="F11" s="11">
        <v>43176</v>
      </c>
      <c r="G11" s="9">
        <v>132</v>
      </c>
      <c r="H11" s="9">
        <v>130</v>
      </c>
    </row>
    <row r="12" spans="1:8">
      <c r="A12" s="11">
        <v>43174</v>
      </c>
      <c r="B12" s="9">
        <v>135</v>
      </c>
      <c r="C12" s="9">
        <v>85</v>
      </c>
      <c r="F12" s="11">
        <v>43177</v>
      </c>
      <c r="G12" s="9">
        <v>120</v>
      </c>
      <c r="H12" s="9">
        <v>125</v>
      </c>
    </row>
    <row r="13" spans="1:8">
      <c r="A13" s="11">
        <v>43175</v>
      </c>
      <c r="B13" s="9">
        <v>135</v>
      </c>
      <c r="C13" s="9">
        <v>95</v>
      </c>
      <c r="F13" s="11">
        <v>43178</v>
      </c>
      <c r="G13" s="9">
        <v>130</v>
      </c>
      <c r="H13" s="9">
        <v>135</v>
      </c>
    </row>
    <row r="14" spans="1:8">
      <c r="A14" s="11">
        <v>43176</v>
      </c>
      <c r="B14" s="9">
        <v>130</v>
      </c>
      <c r="C14" s="9">
        <v>98</v>
      </c>
      <c r="F14" s="11">
        <v>43179</v>
      </c>
      <c r="G14" s="9">
        <v>135</v>
      </c>
      <c r="H14" s="9">
        <v>135</v>
      </c>
    </row>
    <row r="15" spans="1:8">
      <c r="A15" s="11">
        <v>43177</v>
      </c>
      <c r="B15" s="9">
        <v>125</v>
      </c>
      <c r="C15" s="9">
        <v>82</v>
      </c>
      <c r="F15" s="11">
        <v>43180</v>
      </c>
      <c r="G15" s="9">
        <v>140</v>
      </c>
      <c r="H15" s="9">
        <v>130</v>
      </c>
    </row>
    <row r="16" spans="1:8">
      <c r="A16" s="11">
        <v>43178</v>
      </c>
      <c r="B16" s="9">
        <v>135</v>
      </c>
      <c r="C16" s="9">
        <v>95</v>
      </c>
      <c r="F16" s="11">
        <v>43181</v>
      </c>
      <c r="G16" s="9">
        <v>120</v>
      </c>
      <c r="H16" s="9">
        <v>135</v>
      </c>
    </row>
    <row r="17" spans="1:8">
      <c r="A17" s="11">
        <v>43179</v>
      </c>
      <c r="B17" s="9">
        <v>135</v>
      </c>
      <c r="C17" s="9">
        <v>95</v>
      </c>
      <c r="F17" s="11">
        <v>43182</v>
      </c>
      <c r="G17" s="9">
        <v>120</v>
      </c>
      <c r="H17" s="9">
        <v>125</v>
      </c>
    </row>
    <row r="18" spans="1:8">
      <c r="A18" s="11">
        <v>43180</v>
      </c>
      <c r="B18" s="9">
        <v>130</v>
      </c>
      <c r="C18" s="9">
        <v>90</v>
      </c>
      <c r="F18" s="11">
        <v>43183</v>
      </c>
      <c r="G18" s="9">
        <v>125</v>
      </c>
      <c r="H18" s="9">
        <v>135</v>
      </c>
    </row>
    <row r="19" spans="1:8">
      <c r="A19" s="11">
        <v>43181</v>
      </c>
      <c r="B19" s="9">
        <v>135</v>
      </c>
      <c r="C19" s="9">
        <v>96</v>
      </c>
      <c r="F19" s="11">
        <v>43184</v>
      </c>
      <c r="G19" s="9">
        <v>123</v>
      </c>
      <c r="H19" s="9">
        <v>128</v>
      </c>
    </row>
    <row r="20" spans="1:8">
      <c r="A20" s="11">
        <v>43182</v>
      </c>
      <c r="B20" s="9">
        <v>125</v>
      </c>
      <c r="C20" s="9">
        <v>90</v>
      </c>
      <c r="F20" s="11">
        <v>43185</v>
      </c>
      <c r="G20" s="9">
        <v>128</v>
      </c>
      <c r="H20" s="9">
        <v>122</v>
      </c>
    </row>
    <row r="21" spans="1:8">
      <c r="A21" s="11">
        <v>43183</v>
      </c>
      <c r="B21" s="9">
        <v>135</v>
      </c>
      <c r="C21" s="9">
        <v>90</v>
      </c>
      <c r="F21" s="11">
        <v>43186</v>
      </c>
      <c r="G21" s="9">
        <v>130</v>
      </c>
      <c r="H21" s="9">
        <v>120</v>
      </c>
    </row>
    <row r="22" spans="1:8">
      <c r="A22" s="11">
        <v>43184</v>
      </c>
      <c r="B22" s="9">
        <v>128</v>
      </c>
      <c r="C22" s="9">
        <v>92</v>
      </c>
      <c r="F22" s="11">
        <v>43187</v>
      </c>
      <c r="G22" s="9">
        <v>130</v>
      </c>
      <c r="H22" s="9">
        <v>125</v>
      </c>
    </row>
    <row r="23" spans="1:8">
      <c r="A23" s="11">
        <v>43185</v>
      </c>
      <c r="B23" s="9">
        <v>122</v>
      </c>
      <c r="C23" s="9">
        <v>82</v>
      </c>
      <c r="F23" s="11">
        <v>43188</v>
      </c>
      <c r="G23" s="9">
        <v>122</v>
      </c>
      <c r="H23" s="9">
        <v>125</v>
      </c>
    </row>
    <row r="24" spans="1:8">
      <c r="A24" s="11">
        <v>43186</v>
      </c>
      <c r="B24" s="9">
        <v>120</v>
      </c>
      <c r="C24" s="9">
        <v>90</v>
      </c>
      <c r="F24" s="11">
        <v>43189</v>
      </c>
      <c r="G24" s="9">
        <v>125</v>
      </c>
      <c r="H24" s="9">
        <v>120</v>
      </c>
    </row>
    <row r="25" spans="1:8">
      <c r="A25" s="11">
        <v>43187</v>
      </c>
      <c r="B25" s="9">
        <v>125</v>
      </c>
      <c r="C25" s="9">
        <v>90</v>
      </c>
      <c r="F25" s="11">
        <v>43190</v>
      </c>
      <c r="G25" s="9">
        <v>120</v>
      </c>
      <c r="H25" s="9">
        <v>125</v>
      </c>
    </row>
    <row r="26" spans="1:8">
      <c r="A26" s="11">
        <v>43188</v>
      </c>
      <c r="B26" s="9">
        <v>125</v>
      </c>
      <c r="C26" s="9">
        <v>88</v>
      </c>
      <c r="F26" s="11">
        <v>43191</v>
      </c>
      <c r="G26" s="9">
        <v>120</v>
      </c>
      <c r="H26" s="9">
        <v>130</v>
      </c>
    </row>
    <row r="27" spans="1:8">
      <c r="A27" s="11">
        <v>43189</v>
      </c>
      <c r="B27" s="9">
        <v>120</v>
      </c>
      <c r="C27" s="9">
        <v>88</v>
      </c>
      <c r="F27" s="11">
        <v>43192</v>
      </c>
      <c r="G27" s="9">
        <v>125</v>
      </c>
      <c r="H27" s="9">
        <v>120</v>
      </c>
    </row>
    <row r="28" spans="1:8">
      <c r="A28" s="11">
        <v>43190</v>
      </c>
      <c r="B28" s="9">
        <v>125</v>
      </c>
      <c r="C28" s="9">
        <v>90</v>
      </c>
      <c r="F28" s="11">
        <v>43193</v>
      </c>
      <c r="G28" s="9">
        <v>118</v>
      </c>
      <c r="H28" s="9">
        <v>118</v>
      </c>
    </row>
    <row r="29" spans="1:8">
      <c r="A29" s="11">
        <v>43191</v>
      </c>
      <c r="B29" s="9">
        <v>130</v>
      </c>
      <c r="C29" s="9">
        <v>92</v>
      </c>
      <c r="F29" s="11">
        <v>43196</v>
      </c>
      <c r="G29" s="9">
        <v>125</v>
      </c>
      <c r="H29" s="9">
        <v>125</v>
      </c>
    </row>
    <row r="30" spans="1:8">
      <c r="A30" s="11">
        <v>43192</v>
      </c>
      <c r="B30" s="9">
        <v>120</v>
      </c>
      <c r="C30" s="9">
        <v>88</v>
      </c>
      <c r="F30" s="11">
        <v>43197</v>
      </c>
      <c r="G30" s="9">
        <v>115</v>
      </c>
      <c r="H30" s="9">
        <v>125</v>
      </c>
    </row>
    <row r="31" spans="1:8">
      <c r="A31" s="11">
        <v>43193</v>
      </c>
      <c r="B31" s="9">
        <v>118</v>
      </c>
      <c r="C31" s="9">
        <v>87</v>
      </c>
      <c r="F31" s="11">
        <v>43199</v>
      </c>
      <c r="G31" s="9">
        <v>118</v>
      </c>
      <c r="H31" s="9">
        <v>125</v>
      </c>
    </row>
    <row r="32" spans="1:8">
      <c r="A32" s="11">
        <v>43195</v>
      </c>
      <c r="B32" s="9">
        <v>125</v>
      </c>
      <c r="C32" s="9">
        <v>82</v>
      </c>
      <c r="F32" s="11">
        <v>43200</v>
      </c>
      <c r="G32" s="9">
        <v>130</v>
      </c>
      <c r="H32" s="9">
        <v>130</v>
      </c>
    </row>
    <row r="33" spans="1:16">
      <c r="A33" s="11">
        <v>43196</v>
      </c>
      <c r="B33" s="9">
        <v>125</v>
      </c>
      <c r="C33" s="9">
        <v>82</v>
      </c>
      <c r="F33" s="11">
        <v>43201</v>
      </c>
      <c r="G33" s="9">
        <v>130</v>
      </c>
      <c r="H33" s="9">
        <v>130</v>
      </c>
    </row>
    <row r="34" spans="1:16">
      <c r="A34" s="11">
        <v>43197</v>
      </c>
      <c r="B34" s="9">
        <v>125</v>
      </c>
      <c r="C34" s="9">
        <v>82</v>
      </c>
      <c r="F34" s="11">
        <v>43202</v>
      </c>
      <c r="G34" s="9">
        <v>130</v>
      </c>
      <c r="H34" s="9">
        <v>130</v>
      </c>
    </row>
    <row r="35" spans="1:16">
      <c r="A35" s="11">
        <v>43199</v>
      </c>
      <c r="B35" s="9">
        <v>125</v>
      </c>
      <c r="C35" s="9">
        <v>86</v>
      </c>
      <c r="F35" s="11">
        <v>43206</v>
      </c>
      <c r="G35" s="9">
        <v>122</v>
      </c>
      <c r="H35" s="9">
        <v>120</v>
      </c>
    </row>
    <row r="36" spans="1:16">
      <c r="A36" s="11">
        <v>43200</v>
      </c>
      <c r="B36" s="9">
        <v>130</v>
      </c>
      <c r="C36" s="9">
        <v>88</v>
      </c>
      <c r="F36" s="11">
        <v>43207</v>
      </c>
      <c r="G36" s="9">
        <v>120</v>
      </c>
      <c r="H36" s="9">
        <v>125</v>
      </c>
    </row>
    <row r="37" spans="1:16">
      <c r="A37" s="11">
        <v>43201</v>
      </c>
      <c r="B37" s="9">
        <v>130</v>
      </c>
      <c r="C37" s="9">
        <v>90</v>
      </c>
      <c r="F37" s="11">
        <v>43208</v>
      </c>
      <c r="G37" s="9">
        <v>130</v>
      </c>
      <c r="H37" s="9">
        <v>122</v>
      </c>
    </row>
    <row r="38" spans="1:16">
      <c r="A38" s="11">
        <v>43202</v>
      </c>
      <c r="B38" s="9">
        <v>130</v>
      </c>
      <c r="C38" s="9">
        <v>89</v>
      </c>
      <c r="F38" s="11">
        <v>43209</v>
      </c>
      <c r="G38" s="9">
        <v>125</v>
      </c>
      <c r="H38" s="9">
        <v>132</v>
      </c>
    </row>
    <row r="39" spans="1:16">
      <c r="A39" s="11">
        <v>43205</v>
      </c>
      <c r="B39" s="9">
        <v>120</v>
      </c>
      <c r="C39" s="9">
        <v>80</v>
      </c>
      <c r="F39" s="11">
        <v>43227</v>
      </c>
      <c r="G39" s="9">
        <v>125</v>
      </c>
      <c r="H39" s="9">
        <v>130</v>
      </c>
      <c r="J39" t="s">
        <v>28</v>
      </c>
      <c r="N39" t="s">
        <v>41</v>
      </c>
    </row>
    <row r="40" spans="1:16" ht="14" thickBot="1">
      <c r="A40" s="11">
        <v>43206</v>
      </c>
      <c r="B40" s="9">
        <v>120</v>
      </c>
      <c r="C40" s="9">
        <v>82</v>
      </c>
      <c r="F40" s="11">
        <v>43228</v>
      </c>
      <c r="G40" s="9">
        <v>125</v>
      </c>
      <c r="H40" s="9">
        <v>130</v>
      </c>
    </row>
    <row r="41" spans="1:16">
      <c r="A41" s="11">
        <v>43207</v>
      </c>
      <c r="B41" s="9">
        <v>125</v>
      </c>
      <c r="C41" s="9">
        <v>90</v>
      </c>
      <c r="F41" s="11">
        <v>43229</v>
      </c>
      <c r="G41" s="9">
        <v>130</v>
      </c>
      <c r="H41" s="9">
        <v>125</v>
      </c>
      <c r="J41" s="17"/>
      <c r="K41" s="17" t="s">
        <v>29</v>
      </c>
      <c r="L41" s="17" t="s">
        <v>30</v>
      </c>
      <c r="N41" s="17"/>
      <c r="O41" s="17" t="s">
        <v>29</v>
      </c>
      <c r="P41" s="17" t="s">
        <v>30</v>
      </c>
    </row>
    <row r="42" spans="1:16">
      <c r="A42" s="11">
        <v>43208</v>
      </c>
      <c r="B42" s="9">
        <v>122</v>
      </c>
      <c r="C42" s="9">
        <v>82</v>
      </c>
      <c r="F42" s="11">
        <v>43230</v>
      </c>
      <c r="G42" s="9">
        <v>126</v>
      </c>
      <c r="H42" s="9">
        <v>128</v>
      </c>
      <c r="J42" s="15" t="s">
        <v>11</v>
      </c>
      <c r="K42" s="15">
        <v>126.36538461538461</v>
      </c>
      <c r="L42" s="15">
        <v>126.86538461538461</v>
      </c>
      <c r="N42" s="15" t="s">
        <v>11</v>
      </c>
      <c r="O42" s="15">
        <v>126.36538461538461</v>
      </c>
      <c r="P42" s="15">
        <v>126.86538461538461</v>
      </c>
    </row>
    <row r="43" spans="1:16">
      <c r="A43" s="11">
        <v>43209</v>
      </c>
      <c r="B43" s="9">
        <v>132</v>
      </c>
      <c r="C43" s="9">
        <v>92</v>
      </c>
      <c r="F43" s="11">
        <v>43231</v>
      </c>
      <c r="G43" s="9">
        <v>125</v>
      </c>
      <c r="H43" s="9">
        <v>120</v>
      </c>
      <c r="J43" s="15" t="s">
        <v>31</v>
      </c>
      <c r="K43" s="15">
        <v>31.844268476621405</v>
      </c>
      <c r="L43" s="15">
        <v>30.5501508295626</v>
      </c>
      <c r="N43" s="15" t="s">
        <v>31</v>
      </c>
      <c r="O43" s="15">
        <v>31.844268476621405</v>
      </c>
      <c r="P43" s="15">
        <v>30.5501508295626</v>
      </c>
    </row>
    <row r="44" spans="1:16">
      <c r="A44" s="11">
        <v>43226</v>
      </c>
      <c r="B44" s="9">
        <v>122</v>
      </c>
      <c r="C44" s="9">
        <v>90</v>
      </c>
      <c r="F44" s="11">
        <v>43248</v>
      </c>
      <c r="G44" s="9">
        <v>135</v>
      </c>
      <c r="H44" s="9">
        <v>122</v>
      </c>
      <c r="J44" s="15" t="s">
        <v>32</v>
      </c>
      <c r="K44" s="15">
        <v>52</v>
      </c>
      <c r="L44" s="15">
        <v>52</v>
      </c>
      <c r="N44" s="15" t="s">
        <v>32</v>
      </c>
      <c r="O44" s="15">
        <v>52</v>
      </c>
      <c r="P44" s="15">
        <v>52</v>
      </c>
    </row>
    <row r="45" spans="1:16">
      <c r="A45" s="11">
        <v>43227</v>
      </c>
      <c r="B45" s="9">
        <v>130</v>
      </c>
      <c r="C45" s="9">
        <v>85</v>
      </c>
      <c r="F45" s="11">
        <v>43249</v>
      </c>
      <c r="G45" s="9">
        <v>130</v>
      </c>
      <c r="H45" s="9">
        <v>120</v>
      </c>
      <c r="J45" s="15" t="s">
        <v>33</v>
      </c>
      <c r="K45" s="15">
        <v>0.30398755370786412</v>
      </c>
      <c r="L45" s="15"/>
      <c r="N45" s="15" t="s">
        <v>42</v>
      </c>
      <c r="O45" s="15">
        <v>31.197209653092003</v>
      </c>
      <c r="P45" s="15"/>
    </row>
    <row r="46" spans="1:16">
      <c r="A46" s="11">
        <v>43228</v>
      </c>
      <c r="B46" s="9">
        <v>130</v>
      </c>
      <c r="C46" s="9">
        <v>85</v>
      </c>
      <c r="F46" s="11">
        <v>43250</v>
      </c>
      <c r="G46" s="9">
        <v>130</v>
      </c>
      <c r="H46" s="9">
        <v>135</v>
      </c>
      <c r="J46" s="15" t="s">
        <v>34</v>
      </c>
      <c r="K46" s="15">
        <v>0</v>
      </c>
      <c r="L46" s="15"/>
      <c r="N46" s="15" t="s">
        <v>34</v>
      </c>
      <c r="O46" s="15">
        <v>0</v>
      </c>
      <c r="P46" s="15"/>
    </row>
    <row r="47" spans="1:16">
      <c r="A47" s="11">
        <v>43229</v>
      </c>
      <c r="B47" s="9">
        <v>125</v>
      </c>
      <c r="C47" s="9">
        <v>90</v>
      </c>
      <c r="F47" s="11">
        <v>43251</v>
      </c>
      <c r="G47" s="9">
        <v>125</v>
      </c>
      <c r="H47" s="9">
        <v>125</v>
      </c>
      <c r="J47" s="15" t="s">
        <v>35</v>
      </c>
      <c r="K47" s="15">
        <v>51</v>
      </c>
      <c r="L47" s="15"/>
      <c r="N47" s="15" t="s">
        <v>35</v>
      </c>
      <c r="O47" s="15">
        <v>102</v>
      </c>
      <c r="P47" s="15"/>
    </row>
    <row r="48" spans="1:16">
      <c r="A48" s="11">
        <v>43230</v>
      </c>
      <c r="B48" s="9">
        <v>128</v>
      </c>
      <c r="C48" s="9">
        <v>90</v>
      </c>
      <c r="F48" s="11">
        <v>43252</v>
      </c>
      <c r="G48" s="9">
        <v>130</v>
      </c>
      <c r="H48" s="9">
        <v>125</v>
      </c>
      <c r="J48" s="15" t="s">
        <v>36</v>
      </c>
      <c r="K48" s="15">
        <v>-0.54710401122370278</v>
      </c>
      <c r="L48" s="15"/>
      <c r="N48" s="15" t="s">
        <v>36</v>
      </c>
      <c r="O48" s="15">
        <v>-0.45645587642613383</v>
      </c>
      <c r="P48" s="15"/>
    </row>
    <row r="49" spans="1:16">
      <c r="A49" s="11">
        <v>43231</v>
      </c>
      <c r="B49" s="9">
        <v>120</v>
      </c>
      <c r="C49" s="9">
        <v>85</v>
      </c>
      <c r="F49" s="11">
        <v>43255</v>
      </c>
      <c r="G49" s="9">
        <v>120</v>
      </c>
      <c r="H49" s="9">
        <v>120</v>
      </c>
      <c r="J49" s="15" t="s">
        <v>37</v>
      </c>
      <c r="K49" s="15">
        <v>0.29334672015074581</v>
      </c>
      <c r="L49" s="15"/>
      <c r="N49" s="15" t="s">
        <v>37</v>
      </c>
      <c r="O49" s="15">
        <v>0.32451633934636548</v>
      </c>
      <c r="P49" s="15"/>
    </row>
    <row r="50" spans="1:16">
      <c r="A50" s="11">
        <v>43232</v>
      </c>
      <c r="B50" s="9">
        <v>120</v>
      </c>
      <c r="C50" s="9">
        <v>78</v>
      </c>
      <c r="F50" s="11">
        <v>43256</v>
      </c>
      <c r="G50" s="9">
        <v>128</v>
      </c>
      <c r="H50" s="9">
        <v>125</v>
      </c>
      <c r="J50" s="15" t="s">
        <v>38</v>
      </c>
      <c r="K50" s="15">
        <v>1.6752849504249088</v>
      </c>
      <c r="L50" s="15"/>
      <c r="N50" s="15" t="s">
        <v>38</v>
      </c>
      <c r="O50" s="15">
        <v>1.6599299759703381</v>
      </c>
      <c r="P50" s="15"/>
    </row>
    <row r="51" spans="1:16">
      <c r="A51" s="11">
        <v>43248</v>
      </c>
      <c r="B51" s="9">
        <v>122</v>
      </c>
      <c r="C51" s="9">
        <v>85</v>
      </c>
      <c r="F51" s="11">
        <v>43257</v>
      </c>
      <c r="G51" s="9">
        <v>120</v>
      </c>
      <c r="H51" s="9">
        <v>120</v>
      </c>
      <c r="J51" s="15" t="s">
        <v>39</v>
      </c>
      <c r="K51" s="15">
        <v>0.58669344030149162</v>
      </c>
      <c r="L51" s="15"/>
      <c r="N51" s="15" t="s">
        <v>39</v>
      </c>
      <c r="O51" s="15">
        <v>0.64903267869273096</v>
      </c>
      <c r="P51" s="15"/>
    </row>
    <row r="52" spans="1:16" ht="14" thickBot="1">
      <c r="A52" s="11">
        <v>43249</v>
      </c>
      <c r="B52" s="9">
        <v>120</v>
      </c>
      <c r="C52" s="9">
        <v>80</v>
      </c>
      <c r="F52" s="11">
        <v>43259</v>
      </c>
      <c r="G52" s="9">
        <v>120</v>
      </c>
      <c r="H52" s="9">
        <v>120</v>
      </c>
      <c r="J52" s="16" t="s">
        <v>40</v>
      </c>
      <c r="K52" s="16">
        <v>2.007583770315835</v>
      </c>
      <c r="L52" s="16"/>
      <c r="N52" s="16" t="s">
        <v>40</v>
      </c>
      <c r="O52" s="16">
        <v>1.9834952585628811</v>
      </c>
      <c r="P52" s="16"/>
    </row>
    <row r="53" spans="1:16">
      <c r="A53" s="11">
        <v>43250</v>
      </c>
      <c r="B53" s="9">
        <v>135</v>
      </c>
      <c r="C53" s="9">
        <v>85</v>
      </c>
      <c r="F53" s="11">
        <v>43260</v>
      </c>
      <c r="G53" s="9">
        <v>125</v>
      </c>
      <c r="H53" s="9">
        <v>122</v>
      </c>
    </row>
    <row r="54" spans="1:16">
      <c r="A54" s="11">
        <v>43251</v>
      </c>
      <c r="B54" s="9">
        <v>125</v>
      </c>
      <c r="C54" s="9">
        <v>80</v>
      </c>
      <c r="F54" s="11">
        <v>43262</v>
      </c>
      <c r="G54" s="9">
        <v>125</v>
      </c>
      <c r="H54" s="9">
        <v>130</v>
      </c>
    </row>
    <row r="55" spans="1:16">
      <c r="A55" s="11">
        <v>43252</v>
      </c>
      <c r="B55" s="9">
        <v>125</v>
      </c>
      <c r="C55" s="9">
        <v>90</v>
      </c>
      <c r="F55" s="11">
        <v>43263</v>
      </c>
      <c r="G55" s="9">
        <v>122</v>
      </c>
      <c r="H55" s="9">
        <v>130</v>
      </c>
    </row>
    <row r="56" spans="1:16">
      <c r="A56" s="11">
        <v>43254</v>
      </c>
      <c r="B56" s="9">
        <v>125</v>
      </c>
      <c r="C56" s="9">
        <v>85</v>
      </c>
    </row>
    <row r="57" spans="1:16">
      <c r="A57" s="11">
        <v>43255</v>
      </c>
      <c r="B57" s="9">
        <v>120</v>
      </c>
      <c r="C57" s="9">
        <v>85</v>
      </c>
    </row>
    <row r="58" spans="1:16">
      <c r="A58" s="11">
        <v>43256</v>
      </c>
      <c r="B58" s="9">
        <v>125</v>
      </c>
      <c r="C58" s="9">
        <v>89</v>
      </c>
    </row>
    <row r="59" spans="1:16">
      <c r="A59" s="11">
        <v>43257</v>
      </c>
      <c r="B59" s="9">
        <v>120</v>
      </c>
      <c r="C59" s="9">
        <v>85</v>
      </c>
    </row>
    <row r="60" spans="1:16">
      <c r="A60" s="11">
        <v>43259</v>
      </c>
      <c r="B60" s="9">
        <v>120</v>
      </c>
      <c r="C60" s="9">
        <v>90</v>
      </c>
    </row>
    <row r="61" spans="1:16">
      <c r="A61" s="11">
        <v>43260</v>
      </c>
      <c r="B61" s="9">
        <v>122</v>
      </c>
      <c r="C61" s="9">
        <v>90</v>
      </c>
      <c r="F61" s="11"/>
      <c r="G61" s="9"/>
    </row>
    <row r="62" spans="1:16">
      <c r="A62" s="11">
        <v>43262</v>
      </c>
      <c r="B62" s="9">
        <v>130</v>
      </c>
      <c r="C62" s="9">
        <v>90</v>
      </c>
    </row>
    <row r="63" spans="1:16">
      <c r="A63" s="11">
        <v>43263</v>
      </c>
      <c r="B63" s="9">
        <v>130</v>
      </c>
      <c r="C63" s="9">
        <v>88</v>
      </c>
    </row>
    <row r="64" spans="1:16">
      <c r="A64" s="12" t="s">
        <v>21</v>
      </c>
      <c r="B64" s="9">
        <v>7628</v>
      </c>
      <c r="C64" s="9">
        <v>5273</v>
      </c>
    </row>
  </sheetData>
  <pageMargins left="0.7" right="0.7" top="0.75" bottom="0.75" header="0.3" footer="0.3"/>
  <pageSetup paperSize="9" orientation="landscape" horizontalDpi="0" verticalDpi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2"/>
  <sheetViews>
    <sheetView tabSelected="1" workbookViewId="0">
      <selection activeCell="F3" sqref="F3"/>
    </sheetView>
  </sheetViews>
  <sheetFormatPr baseColWidth="10" defaultColWidth="14.5" defaultRowHeight="15.75" customHeight="1"/>
  <cols>
    <col min="1" max="1" width="9.33203125" bestFit="1" customWidth="1"/>
    <col min="2" max="2" width="8.6640625" bestFit="1" customWidth="1"/>
    <col min="3" max="3" width="9.1640625" bestFit="1" customWidth="1"/>
    <col min="4" max="4" width="9.5" bestFit="1" customWidth="1"/>
    <col min="5" max="5" width="10" bestFit="1" customWidth="1"/>
    <col min="6" max="6" width="32" customWidth="1"/>
    <col min="7" max="7" width="15.83203125" bestFit="1" customWidth="1"/>
    <col min="8" max="8" width="10.5" customWidth="1"/>
    <col min="9" max="72" width="8.1640625" bestFit="1" customWidth="1"/>
    <col min="73" max="73" width="6.6640625" bestFit="1" customWidth="1"/>
    <col min="74" max="74" width="10.6640625" bestFit="1" customWidth="1"/>
    <col min="75" max="139" width="15.83203125" bestFit="1" customWidth="1"/>
    <col min="140" max="140" width="19.1640625" bestFit="1" customWidth="1"/>
    <col min="141" max="141" width="19.6640625" bestFit="1" customWidth="1"/>
  </cols>
  <sheetData>
    <row r="1" spans="1:13" ht="15.75" customHeight="1">
      <c r="A1" s="1" t="s">
        <v>0</v>
      </c>
      <c r="B1" s="1" t="s">
        <v>1</v>
      </c>
      <c r="C1" s="1" t="s">
        <v>20</v>
      </c>
      <c r="D1" s="1" t="s">
        <v>2</v>
      </c>
      <c r="E1" s="1" t="s">
        <v>3</v>
      </c>
      <c r="F1" s="1" t="s">
        <v>4</v>
      </c>
      <c r="H1" s="1" t="s">
        <v>6</v>
      </c>
      <c r="I1">
        <f>MIN(D2:D150)</f>
        <v>115</v>
      </c>
      <c r="J1">
        <f>MIN(E2:E150)</f>
        <v>78</v>
      </c>
      <c r="L1" s="3" t="s">
        <v>18</v>
      </c>
      <c r="M1" s="3" t="s">
        <v>17</v>
      </c>
    </row>
    <row r="2" spans="1:13" ht="15.75" customHeight="1">
      <c r="A2" s="7">
        <v>43166</v>
      </c>
      <c r="B2" s="2">
        <v>0.89513888888888893</v>
      </c>
      <c r="C2" s="2" t="str">
        <f>IF(MOD(B2,1)&gt;0.5,"PM","AM")</f>
        <v>PM</v>
      </c>
      <c r="D2" s="1">
        <v>145</v>
      </c>
      <c r="E2" s="1">
        <v>90</v>
      </c>
      <c r="F2" s="1" t="s">
        <v>5</v>
      </c>
      <c r="H2" s="1" t="s">
        <v>7</v>
      </c>
      <c r="I2" s="1">
        <f>MAX(D2:D150)</f>
        <v>145</v>
      </c>
      <c r="J2" s="1">
        <f>MAX(E2:E150)</f>
        <v>100</v>
      </c>
      <c r="L2">
        <v>115</v>
      </c>
      <c r="M2">
        <f>COUNTIFS($D$2:$D$150,"&gt;=115",$D$2:$D$150,"&lt;120")</f>
        <v>4</v>
      </c>
    </row>
    <row r="3" spans="1:13" ht="15.75" customHeight="1">
      <c r="A3" s="7">
        <v>43167</v>
      </c>
      <c r="B3" s="2">
        <v>0.24861111111111112</v>
      </c>
      <c r="C3" s="2" t="str">
        <f t="shared" ref="C3:C66" si="0">IF(MOD(B3,1)&gt;0.5,"PM","AM")</f>
        <v>AM</v>
      </c>
      <c r="D3" s="1">
        <v>130</v>
      </c>
      <c r="E3" s="1">
        <v>80</v>
      </c>
      <c r="G3" s="1"/>
      <c r="H3" s="1" t="s">
        <v>8</v>
      </c>
      <c r="I3" s="4">
        <f>KURT(D2:D150)</f>
        <v>-8.7751388564260235E-2</v>
      </c>
      <c r="J3" s="4">
        <f>KURT(E2:E150)</f>
        <v>6.2158848205059236E-2</v>
      </c>
      <c r="L3">
        <v>120</v>
      </c>
      <c r="M3">
        <f>COUNTIFS($D$2:$D$150,"&gt;=120",$D$2:$D$150,"&lt;125")</f>
        <v>34</v>
      </c>
    </row>
    <row r="4" spans="1:13" ht="15.75" customHeight="1">
      <c r="A4" s="7">
        <v>43167</v>
      </c>
      <c r="B4" s="2">
        <v>0.91527777777777775</v>
      </c>
      <c r="C4" s="2" t="str">
        <f t="shared" si="0"/>
        <v>PM</v>
      </c>
      <c r="D4" s="1">
        <v>120</v>
      </c>
      <c r="E4" s="1">
        <v>88</v>
      </c>
      <c r="G4" s="1"/>
      <c r="H4" s="1" t="s">
        <v>9</v>
      </c>
      <c r="I4" s="4">
        <f>SKEW(D2:D150)</f>
        <v>0.52455195757722017</v>
      </c>
      <c r="J4" s="4">
        <f>SKEW(E2:E150)</f>
        <v>-1.6548998051576717E-2</v>
      </c>
      <c r="L4">
        <v>125</v>
      </c>
      <c r="M4">
        <f>COUNTIFS($D$2:$D$150,"&gt;=125",$D$2:$D$150,"&lt;130")</f>
        <v>34</v>
      </c>
    </row>
    <row r="5" spans="1:13" ht="15.75" customHeight="1">
      <c r="A5" s="7">
        <v>43168</v>
      </c>
      <c r="B5" s="2">
        <v>0.27083333333333331</v>
      </c>
      <c r="C5" s="2" t="str">
        <f t="shared" si="0"/>
        <v>AM</v>
      </c>
      <c r="D5" s="1">
        <v>132</v>
      </c>
      <c r="E5" s="1">
        <v>83</v>
      </c>
      <c r="G5" s="1"/>
      <c r="H5" s="1" t="s">
        <v>10</v>
      </c>
      <c r="I5">
        <f>MODE(D2:D150)</f>
        <v>125</v>
      </c>
      <c r="J5">
        <f>MODE(E2:E150)</f>
        <v>90</v>
      </c>
      <c r="L5">
        <v>130</v>
      </c>
      <c r="M5">
        <f>COUNTIFS($D$2:$D$150,"&gt;=130",$D$2:$D$150,"&lt;135")</f>
        <v>31</v>
      </c>
    </row>
    <row r="6" spans="1:13" ht="15.75" customHeight="1">
      <c r="A6" s="7">
        <v>43168</v>
      </c>
      <c r="B6" s="2">
        <v>0.9194444444444444</v>
      </c>
      <c r="C6" s="2" t="str">
        <f t="shared" si="0"/>
        <v>PM</v>
      </c>
      <c r="D6" s="1">
        <v>132</v>
      </c>
      <c r="E6" s="1">
        <v>90</v>
      </c>
      <c r="H6" s="1" t="s">
        <v>11</v>
      </c>
      <c r="I6" s="4">
        <f>AVERAGE(D2:D150)</f>
        <v>126.72727272727273</v>
      </c>
      <c r="J6" s="4">
        <f>AVERAGE(E2:E150)</f>
        <v>89.47933884297521</v>
      </c>
      <c r="L6">
        <v>135</v>
      </c>
      <c r="M6">
        <f>COUNTIFS($D$2:$D$150,"&gt;=135",$D$2:$D$150,"&lt;140")</f>
        <v>15</v>
      </c>
    </row>
    <row r="7" spans="1:13" ht="15.75" customHeight="1">
      <c r="A7" s="7">
        <v>43169</v>
      </c>
      <c r="B7" s="2">
        <v>0.78819444444444442</v>
      </c>
      <c r="C7" s="2" t="str">
        <f t="shared" si="0"/>
        <v>PM</v>
      </c>
      <c r="D7" s="1">
        <v>132</v>
      </c>
      <c r="E7" s="1">
        <v>88</v>
      </c>
      <c r="H7" s="1" t="s">
        <v>12</v>
      </c>
      <c r="I7" s="4">
        <f>STDEV(D2:D150)</f>
        <v>5.7979881568235951</v>
      </c>
      <c r="J7" s="4">
        <f>STDEV(E2:E150)</f>
        <v>4.6674389364934763</v>
      </c>
      <c r="L7">
        <v>140</v>
      </c>
      <c r="M7">
        <f>COUNTIFS($D$2:$D$150,"&gt;=140",$D$2:$D$150,"&lt;145")</f>
        <v>2</v>
      </c>
    </row>
    <row r="8" spans="1:13" ht="15.75" customHeight="1">
      <c r="A8" s="7">
        <v>43170</v>
      </c>
      <c r="B8" s="2">
        <v>0.90208333333333335</v>
      </c>
      <c r="C8" s="2" t="str">
        <f t="shared" si="0"/>
        <v>PM</v>
      </c>
      <c r="D8" s="1">
        <v>142</v>
      </c>
      <c r="E8" s="1">
        <v>92</v>
      </c>
      <c r="G8" s="1"/>
      <c r="H8" s="1" t="s">
        <v>13</v>
      </c>
      <c r="I8">
        <f>MEDIAN(D2:D150)</f>
        <v>125</v>
      </c>
      <c r="J8">
        <f>MEDIAN(E2:E150)</f>
        <v>90</v>
      </c>
      <c r="L8">
        <v>145</v>
      </c>
      <c r="M8">
        <f>COUNTIFS($D$2:$D$150,"&gt;=145",$D$2:$D$150,"&lt;150")</f>
        <v>1</v>
      </c>
    </row>
    <row r="9" spans="1:13" ht="15.75" customHeight="1">
      <c r="A9" s="7">
        <v>43171</v>
      </c>
      <c r="B9" s="2">
        <v>0.26666666666666666</v>
      </c>
      <c r="C9" s="2" t="str">
        <f t="shared" si="0"/>
        <v>AM</v>
      </c>
      <c r="D9" s="1">
        <v>120</v>
      </c>
      <c r="E9" s="1">
        <v>90</v>
      </c>
      <c r="G9" s="1"/>
      <c r="H9" s="1" t="s">
        <v>14</v>
      </c>
      <c r="I9">
        <f>QUARTILE(D2:D150,1)</f>
        <v>122</v>
      </c>
      <c r="J9">
        <f>QUARTILE(E2:E150,1)</f>
        <v>88</v>
      </c>
    </row>
    <row r="10" spans="1:13" ht="15.75" customHeight="1">
      <c r="A10" s="7">
        <v>43171</v>
      </c>
      <c r="B10" s="2">
        <v>0.89444444444444449</v>
      </c>
      <c r="C10" s="2" t="str">
        <f t="shared" si="0"/>
        <v>PM</v>
      </c>
      <c r="D10" s="1">
        <v>138</v>
      </c>
      <c r="E10" s="1">
        <v>92</v>
      </c>
      <c r="G10" s="1"/>
      <c r="H10" s="1" t="s">
        <v>15</v>
      </c>
      <c r="I10">
        <f>QUARTILE(D2:D150,3)</f>
        <v>130</v>
      </c>
      <c r="J10">
        <f>QUARTILE(E2:E150,3)</f>
        <v>92</v>
      </c>
    </row>
    <row r="11" spans="1:13" ht="15.75" customHeight="1">
      <c r="A11" s="7">
        <v>43172</v>
      </c>
      <c r="B11" s="2">
        <v>0.25763888888888886</v>
      </c>
      <c r="C11" s="2" t="str">
        <f t="shared" si="0"/>
        <v>AM</v>
      </c>
      <c r="D11" s="1">
        <v>135</v>
      </c>
      <c r="E11" s="1">
        <v>98</v>
      </c>
      <c r="G11" s="1"/>
      <c r="H11" s="1"/>
    </row>
    <row r="12" spans="1:13" ht="15.75" customHeight="1">
      <c r="A12" s="7">
        <v>43172</v>
      </c>
      <c r="B12" s="2">
        <v>0.9</v>
      </c>
      <c r="C12" s="2" t="str">
        <f t="shared" si="0"/>
        <v>PM</v>
      </c>
      <c r="D12" s="1">
        <v>138</v>
      </c>
      <c r="E12" s="1">
        <v>90</v>
      </c>
      <c r="G12" s="1"/>
      <c r="H12" s="1"/>
    </row>
    <row r="13" spans="1:13" ht="15.75" customHeight="1">
      <c r="A13" s="7">
        <v>43173</v>
      </c>
      <c r="B13" s="2">
        <v>0.23680555555555555</v>
      </c>
      <c r="C13" s="2" t="str">
        <f t="shared" si="0"/>
        <v>AM</v>
      </c>
      <c r="D13" s="1">
        <v>135</v>
      </c>
      <c r="E13" s="1">
        <v>98</v>
      </c>
      <c r="G13" s="1"/>
    </row>
    <row r="14" spans="1:13" ht="15.75" customHeight="1">
      <c r="A14" s="7">
        <v>43173</v>
      </c>
      <c r="B14" s="2">
        <v>0.88958333333333328</v>
      </c>
      <c r="C14" s="2" t="str">
        <f t="shared" si="0"/>
        <v>PM</v>
      </c>
      <c r="D14" s="1">
        <v>125</v>
      </c>
      <c r="E14" s="1">
        <v>90</v>
      </c>
      <c r="G14" s="1"/>
    </row>
    <row r="15" spans="1:13" ht="15.75" customHeight="1">
      <c r="A15" s="7">
        <v>43174</v>
      </c>
      <c r="B15" s="2">
        <v>0.24652777777777779</v>
      </c>
      <c r="C15" s="2" t="str">
        <f t="shared" si="0"/>
        <v>AM</v>
      </c>
      <c r="D15" s="1">
        <v>135</v>
      </c>
      <c r="E15" s="1">
        <v>95</v>
      </c>
    </row>
    <row r="16" spans="1:13" ht="15.75" customHeight="1">
      <c r="A16" s="7">
        <v>43174</v>
      </c>
      <c r="B16" s="2">
        <v>0.77777777777777779</v>
      </c>
      <c r="C16" s="2" t="str">
        <f t="shared" si="0"/>
        <v>PM</v>
      </c>
      <c r="D16" s="1">
        <v>135</v>
      </c>
      <c r="E16" s="1">
        <v>85</v>
      </c>
    </row>
    <row r="17" spans="1:7" ht="15.75" customHeight="1">
      <c r="A17" s="7">
        <v>43175</v>
      </c>
      <c r="B17" s="2">
        <v>0.27569444444444446</v>
      </c>
      <c r="C17" s="2" t="str">
        <f t="shared" si="0"/>
        <v>AM</v>
      </c>
      <c r="D17" s="1">
        <v>135</v>
      </c>
      <c r="E17" s="1">
        <v>100</v>
      </c>
    </row>
    <row r="18" spans="1:7" ht="15.75" customHeight="1">
      <c r="A18" s="7">
        <v>43175</v>
      </c>
      <c r="B18" s="2">
        <v>0.89652777777777781</v>
      </c>
      <c r="C18" s="2" t="str">
        <f t="shared" si="0"/>
        <v>PM</v>
      </c>
      <c r="D18" s="1">
        <v>135</v>
      </c>
      <c r="E18" s="1">
        <v>95</v>
      </c>
    </row>
    <row r="19" spans="1:7" ht="15.75" customHeight="1">
      <c r="A19" s="7">
        <v>43176</v>
      </c>
      <c r="B19" s="2">
        <v>0.2986111111111111</v>
      </c>
      <c r="C19" s="2" t="str">
        <f t="shared" si="0"/>
        <v>AM</v>
      </c>
      <c r="D19" s="1">
        <v>132</v>
      </c>
      <c r="E19" s="1">
        <v>98</v>
      </c>
    </row>
    <row r="20" spans="1:7" ht="15.75" customHeight="1">
      <c r="A20" s="7">
        <v>43176</v>
      </c>
      <c r="B20" s="2">
        <v>0.92708333333333337</v>
      </c>
      <c r="C20" s="2" t="str">
        <f t="shared" si="0"/>
        <v>PM</v>
      </c>
      <c r="D20" s="1">
        <v>130</v>
      </c>
      <c r="E20" s="1">
        <v>98</v>
      </c>
    </row>
    <row r="21" spans="1:7" ht="15.75" customHeight="1">
      <c r="A21" s="7">
        <v>43177</v>
      </c>
      <c r="B21" s="2">
        <v>0.34305555555555556</v>
      </c>
      <c r="C21" s="2" t="str">
        <f t="shared" si="0"/>
        <v>AM</v>
      </c>
      <c r="D21" s="1">
        <v>120</v>
      </c>
      <c r="E21" s="1">
        <v>95</v>
      </c>
    </row>
    <row r="22" spans="1:7" ht="15.75" customHeight="1">
      <c r="A22" s="7">
        <v>43177</v>
      </c>
      <c r="B22" s="2">
        <v>0.92361111111111116</v>
      </c>
      <c r="C22" s="2" t="str">
        <f t="shared" si="0"/>
        <v>PM</v>
      </c>
      <c r="D22" s="1">
        <v>125</v>
      </c>
      <c r="E22" s="1">
        <v>82</v>
      </c>
    </row>
    <row r="23" spans="1:7" ht="15.75" customHeight="1">
      <c r="A23" s="7">
        <v>43178</v>
      </c>
      <c r="B23" s="2">
        <v>0.24930555555555556</v>
      </c>
      <c r="C23" s="2" t="str">
        <f t="shared" si="0"/>
        <v>AM</v>
      </c>
      <c r="D23" s="1">
        <v>130</v>
      </c>
      <c r="E23" s="1">
        <v>90</v>
      </c>
    </row>
    <row r="24" spans="1:7" ht="15.75" customHeight="1">
      <c r="A24" s="7">
        <v>43178</v>
      </c>
      <c r="B24" s="2">
        <v>0.8208333333333333</v>
      </c>
      <c r="C24" s="2" t="str">
        <f t="shared" si="0"/>
        <v>PM</v>
      </c>
      <c r="D24" s="1">
        <v>135</v>
      </c>
      <c r="E24" s="1">
        <v>95</v>
      </c>
    </row>
    <row r="25" spans="1:7" ht="15.75" customHeight="1">
      <c r="A25" s="7">
        <v>43179</v>
      </c>
      <c r="B25" s="2">
        <v>0.24583333333333332</v>
      </c>
      <c r="C25" s="2" t="str">
        <f t="shared" si="0"/>
        <v>AM</v>
      </c>
      <c r="D25" s="1">
        <v>135</v>
      </c>
      <c r="E25" s="1">
        <v>95</v>
      </c>
    </row>
    <row r="26" spans="1:7" ht="15.75" customHeight="1">
      <c r="A26" s="7">
        <v>43179</v>
      </c>
      <c r="B26" s="2">
        <v>0.875</v>
      </c>
      <c r="C26" s="2" t="str">
        <f t="shared" si="0"/>
        <v>PM</v>
      </c>
      <c r="D26" s="1">
        <v>135</v>
      </c>
      <c r="E26" s="1">
        <v>95</v>
      </c>
    </row>
    <row r="27" spans="1:7" ht="13">
      <c r="A27" s="7">
        <v>43180</v>
      </c>
      <c r="B27" s="2">
        <v>0.24444444444444444</v>
      </c>
      <c r="C27" s="2" t="str">
        <f t="shared" si="0"/>
        <v>AM</v>
      </c>
      <c r="D27" s="1">
        <v>140</v>
      </c>
      <c r="E27" s="1">
        <v>100</v>
      </c>
      <c r="G27" s="1"/>
    </row>
    <row r="28" spans="1:7" ht="13">
      <c r="A28" s="7">
        <v>43180</v>
      </c>
      <c r="B28" s="2">
        <v>0.87013888888888891</v>
      </c>
      <c r="C28" s="2" t="str">
        <f t="shared" si="0"/>
        <v>PM</v>
      </c>
      <c r="D28" s="1">
        <v>130</v>
      </c>
      <c r="E28" s="1">
        <v>90</v>
      </c>
    </row>
    <row r="29" spans="1:7" ht="13">
      <c r="A29" s="7">
        <v>43181</v>
      </c>
      <c r="B29" s="2">
        <v>0.23958333333333334</v>
      </c>
      <c r="C29" s="2" t="str">
        <f t="shared" si="0"/>
        <v>AM</v>
      </c>
      <c r="D29" s="1">
        <v>120</v>
      </c>
      <c r="E29" s="1">
        <v>85</v>
      </c>
    </row>
    <row r="30" spans="1:7" ht="13">
      <c r="A30" s="7">
        <v>43181</v>
      </c>
      <c r="B30" s="2">
        <v>0.8930555555555556</v>
      </c>
      <c r="C30" s="2" t="str">
        <f t="shared" si="0"/>
        <v>PM</v>
      </c>
      <c r="D30" s="1">
        <v>135</v>
      </c>
      <c r="E30" s="1">
        <v>96</v>
      </c>
    </row>
    <row r="31" spans="1:7" ht="13">
      <c r="A31" s="7">
        <v>43182</v>
      </c>
      <c r="B31" s="2">
        <v>0.29166666666666669</v>
      </c>
      <c r="C31" s="2" t="str">
        <f t="shared" si="0"/>
        <v>AM</v>
      </c>
      <c r="D31" s="1">
        <v>120</v>
      </c>
      <c r="E31" s="1">
        <v>90</v>
      </c>
    </row>
    <row r="32" spans="1:7" ht="13">
      <c r="A32" s="7">
        <v>43182</v>
      </c>
      <c r="B32" s="2">
        <v>0.8881944444444444</v>
      </c>
      <c r="C32" s="2" t="str">
        <f t="shared" si="0"/>
        <v>PM</v>
      </c>
      <c r="D32" s="1">
        <v>125</v>
      </c>
      <c r="E32" s="1">
        <v>90</v>
      </c>
    </row>
    <row r="33" spans="1:7" ht="13">
      <c r="A33" s="7">
        <v>43183</v>
      </c>
      <c r="B33" s="2">
        <v>0.26597222222222222</v>
      </c>
      <c r="C33" s="2" t="str">
        <f t="shared" si="0"/>
        <v>AM</v>
      </c>
      <c r="D33" s="1">
        <v>125</v>
      </c>
      <c r="E33" s="1">
        <v>95</v>
      </c>
    </row>
    <row r="34" spans="1:7" ht="13">
      <c r="A34" s="7">
        <v>43183</v>
      </c>
      <c r="B34" s="2">
        <v>0.9194444444444444</v>
      </c>
      <c r="C34" s="2" t="str">
        <f t="shared" si="0"/>
        <v>PM</v>
      </c>
      <c r="D34" s="1">
        <v>135</v>
      </c>
      <c r="E34" s="1">
        <v>90</v>
      </c>
      <c r="G34" s="1"/>
    </row>
    <row r="35" spans="1:7" ht="13">
      <c r="A35" s="7">
        <v>43184</v>
      </c>
      <c r="B35" s="2">
        <v>0.2590277777777778</v>
      </c>
      <c r="C35" s="2" t="str">
        <f t="shared" si="0"/>
        <v>AM</v>
      </c>
      <c r="D35" s="1">
        <v>123</v>
      </c>
      <c r="E35" s="1">
        <v>92</v>
      </c>
    </row>
    <row r="36" spans="1:7" ht="13">
      <c r="A36" s="7">
        <v>43184</v>
      </c>
      <c r="B36" s="2">
        <v>0.87638888888888888</v>
      </c>
      <c r="C36" s="2" t="str">
        <f t="shared" si="0"/>
        <v>PM</v>
      </c>
      <c r="D36" s="1">
        <v>128</v>
      </c>
      <c r="E36" s="1">
        <v>92</v>
      </c>
    </row>
    <row r="37" spans="1:7" ht="13">
      <c r="A37" s="7">
        <v>43185</v>
      </c>
      <c r="B37" s="2">
        <v>0.24027777777777778</v>
      </c>
      <c r="C37" s="2" t="str">
        <f t="shared" si="0"/>
        <v>AM</v>
      </c>
      <c r="D37" s="1">
        <v>128</v>
      </c>
      <c r="E37" s="1">
        <v>89</v>
      </c>
    </row>
    <row r="38" spans="1:7" ht="13">
      <c r="A38" s="7">
        <v>43185</v>
      </c>
      <c r="B38" s="2">
        <v>0.88541666666666663</v>
      </c>
      <c r="C38" s="2" t="str">
        <f t="shared" si="0"/>
        <v>PM</v>
      </c>
      <c r="D38" s="1">
        <v>122</v>
      </c>
      <c r="E38" s="1">
        <v>82</v>
      </c>
    </row>
    <row r="39" spans="1:7" ht="13">
      <c r="A39" s="7">
        <v>43186</v>
      </c>
      <c r="B39" s="2">
        <v>0.23680555555555555</v>
      </c>
      <c r="C39" s="2" t="str">
        <f t="shared" si="0"/>
        <v>AM</v>
      </c>
      <c r="D39" s="1">
        <v>130</v>
      </c>
      <c r="E39" s="1">
        <v>90</v>
      </c>
    </row>
    <row r="40" spans="1:7" ht="13">
      <c r="A40" s="7">
        <v>43186</v>
      </c>
      <c r="B40" s="2">
        <v>0.88541666666666663</v>
      </c>
      <c r="C40" s="2" t="str">
        <f t="shared" si="0"/>
        <v>PM</v>
      </c>
      <c r="D40" s="1">
        <v>120</v>
      </c>
      <c r="E40" s="1">
        <v>90</v>
      </c>
    </row>
    <row r="41" spans="1:7" ht="13">
      <c r="A41" s="7">
        <v>43187</v>
      </c>
      <c r="B41" s="2">
        <v>0.24374999999999999</v>
      </c>
      <c r="C41" s="2" t="str">
        <f t="shared" si="0"/>
        <v>AM</v>
      </c>
      <c r="D41" s="1">
        <v>130</v>
      </c>
      <c r="E41" s="1">
        <v>92</v>
      </c>
    </row>
    <row r="42" spans="1:7" ht="13">
      <c r="A42" s="7">
        <v>43187</v>
      </c>
      <c r="B42" s="2">
        <v>0.87638888888888888</v>
      </c>
      <c r="C42" s="2" t="str">
        <f t="shared" si="0"/>
        <v>PM</v>
      </c>
      <c r="D42" s="1">
        <v>125</v>
      </c>
      <c r="E42" s="1">
        <v>90</v>
      </c>
    </row>
    <row r="43" spans="1:7" ht="13">
      <c r="A43" s="7">
        <v>43188</v>
      </c>
      <c r="B43" s="2">
        <v>0.26319444444444445</v>
      </c>
      <c r="C43" s="2" t="str">
        <f t="shared" si="0"/>
        <v>AM</v>
      </c>
      <c r="D43" s="1">
        <v>122</v>
      </c>
      <c r="E43" s="1">
        <v>90</v>
      </c>
    </row>
    <row r="44" spans="1:7" ht="13">
      <c r="A44" s="7">
        <v>43188</v>
      </c>
      <c r="B44" s="2">
        <v>0.90138888888888891</v>
      </c>
      <c r="C44" s="2" t="str">
        <f t="shared" si="0"/>
        <v>PM</v>
      </c>
      <c r="D44" s="1">
        <v>125</v>
      </c>
      <c r="E44" s="1">
        <v>88</v>
      </c>
    </row>
    <row r="45" spans="1:7" ht="13">
      <c r="A45" s="7">
        <v>43189</v>
      </c>
      <c r="B45" s="2">
        <v>0.31041666666666667</v>
      </c>
      <c r="C45" s="2" t="str">
        <f t="shared" si="0"/>
        <v>AM</v>
      </c>
      <c r="D45" s="1">
        <v>125</v>
      </c>
      <c r="E45" s="1">
        <v>88</v>
      </c>
    </row>
    <row r="46" spans="1:7" ht="13">
      <c r="A46" s="7">
        <v>43189</v>
      </c>
      <c r="B46" s="2">
        <v>0.91180555555555554</v>
      </c>
      <c r="C46" s="2" t="str">
        <f t="shared" si="0"/>
        <v>PM</v>
      </c>
      <c r="D46" s="1">
        <v>120</v>
      </c>
      <c r="E46" s="1">
        <v>88</v>
      </c>
    </row>
    <row r="47" spans="1:7" ht="13">
      <c r="A47" s="7">
        <v>43190</v>
      </c>
      <c r="B47" s="2">
        <v>0.25694444444444442</v>
      </c>
      <c r="C47" s="2" t="str">
        <f t="shared" si="0"/>
        <v>AM</v>
      </c>
      <c r="D47" s="1">
        <v>120</v>
      </c>
      <c r="E47" s="1">
        <v>90</v>
      </c>
    </row>
    <row r="48" spans="1:7" ht="13">
      <c r="A48" s="7">
        <v>43190</v>
      </c>
      <c r="B48" s="2">
        <v>0.90277777777777779</v>
      </c>
      <c r="C48" s="2" t="str">
        <f t="shared" si="0"/>
        <v>PM</v>
      </c>
      <c r="D48" s="1">
        <v>125</v>
      </c>
      <c r="E48" s="1">
        <v>90</v>
      </c>
    </row>
    <row r="49" spans="1:6" ht="13">
      <c r="A49" s="7">
        <v>43191</v>
      </c>
      <c r="B49" s="2">
        <v>0.26041666666666669</v>
      </c>
      <c r="C49" s="2" t="str">
        <f t="shared" si="0"/>
        <v>AM</v>
      </c>
      <c r="D49" s="1">
        <v>120</v>
      </c>
      <c r="E49" s="1">
        <v>90</v>
      </c>
    </row>
    <row r="50" spans="1:6" ht="13">
      <c r="A50" s="7">
        <v>43191</v>
      </c>
      <c r="B50" s="2">
        <v>0.91111111111111109</v>
      </c>
      <c r="C50" s="2" t="str">
        <f t="shared" si="0"/>
        <v>PM</v>
      </c>
      <c r="D50" s="1">
        <v>130</v>
      </c>
      <c r="E50" s="1">
        <v>92</v>
      </c>
      <c r="F50" s="1"/>
    </row>
    <row r="51" spans="1:6" ht="13">
      <c r="A51" s="7">
        <v>43192</v>
      </c>
      <c r="B51" s="2">
        <v>0.24305555555555555</v>
      </c>
      <c r="C51" s="2" t="str">
        <f t="shared" si="0"/>
        <v>AM</v>
      </c>
      <c r="D51" s="1">
        <v>125</v>
      </c>
      <c r="E51" s="1">
        <v>90</v>
      </c>
      <c r="F51" s="1"/>
    </row>
    <row r="52" spans="1:6" ht="13">
      <c r="A52" s="7">
        <v>43192</v>
      </c>
      <c r="B52" s="2">
        <v>0.8833333333333333</v>
      </c>
      <c r="C52" s="2" t="str">
        <f t="shared" si="0"/>
        <v>PM</v>
      </c>
      <c r="D52" s="1">
        <v>120</v>
      </c>
      <c r="E52" s="1">
        <v>88</v>
      </c>
    </row>
    <row r="53" spans="1:6" ht="13">
      <c r="A53" s="7">
        <v>43193</v>
      </c>
      <c r="B53" s="2">
        <v>0.27777777777777779</v>
      </c>
      <c r="C53" s="2" t="str">
        <f t="shared" si="0"/>
        <v>AM</v>
      </c>
      <c r="D53" s="1">
        <v>118</v>
      </c>
      <c r="E53" s="1">
        <v>88</v>
      </c>
    </row>
    <row r="54" spans="1:6" ht="13">
      <c r="A54" s="7">
        <v>43193</v>
      </c>
      <c r="B54" s="2">
        <v>0.90694444444444444</v>
      </c>
      <c r="C54" s="2" t="str">
        <f t="shared" si="0"/>
        <v>PM</v>
      </c>
      <c r="D54" s="1">
        <v>118</v>
      </c>
      <c r="E54" s="1">
        <v>87</v>
      </c>
    </row>
    <row r="55" spans="1:6" ht="13">
      <c r="A55" s="7">
        <v>43194</v>
      </c>
      <c r="B55" s="2">
        <v>0.24722222222222223</v>
      </c>
      <c r="C55" s="2" t="str">
        <f t="shared" si="0"/>
        <v>AM</v>
      </c>
      <c r="D55" s="1">
        <v>125</v>
      </c>
      <c r="E55" s="1">
        <v>82</v>
      </c>
      <c r="F55" s="1" t="s">
        <v>16</v>
      </c>
    </row>
    <row r="56" spans="1:6" ht="13">
      <c r="A56" s="7">
        <v>43195</v>
      </c>
      <c r="B56" s="2">
        <v>0.89583333333333337</v>
      </c>
      <c r="C56" s="2" t="str">
        <f t="shared" si="0"/>
        <v>PM</v>
      </c>
      <c r="D56" s="1">
        <v>125</v>
      </c>
      <c r="E56" s="1">
        <v>82</v>
      </c>
    </row>
    <row r="57" spans="1:6" ht="13">
      <c r="A57" s="7">
        <v>43196</v>
      </c>
      <c r="B57" s="2">
        <v>0.24166666666666667</v>
      </c>
      <c r="C57" s="2" t="str">
        <f t="shared" si="0"/>
        <v>AM</v>
      </c>
      <c r="D57" s="1">
        <v>125</v>
      </c>
      <c r="E57" s="1">
        <v>92</v>
      </c>
    </row>
    <row r="58" spans="1:6" ht="13">
      <c r="A58" s="7">
        <v>43196</v>
      </c>
      <c r="B58" s="2">
        <v>0.89930555555555558</v>
      </c>
      <c r="C58" s="2" t="str">
        <f t="shared" si="0"/>
        <v>PM</v>
      </c>
      <c r="D58" s="1">
        <v>125</v>
      </c>
      <c r="E58" s="1">
        <v>82</v>
      </c>
    </row>
    <row r="59" spans="1:6" ht="13">
      <c r="A59" s="7">
        <v>43197</v>
      </c>
      <c r="B59" s="2">
        <v>0.2722222222222222</v>
      </c>
      <c r="C59" s="2" t="str">
        <f t="shared" si="0"/>
        <v>AM</v>
      </c>
      <c r="D59" s="1">
        <v>115</v>
      </c>
      <c r="E59" s="1">
        <v>90</v>
      </c>
    </row>
    <row r="60" spans="1:6" ht="13">
      <c r="A60" s="7">
        <v>43197</v>
      </c>
      <c r="B60" s="2">
        <v>0.92361111111111116</v>
      </c>
      <c r="C60" s="2" t="str">
        <f t="shared" si="0"/>
        <v>PM</v>
      </c>
      <c r="D60" s="1">
        <v>125</v>
      </c>
      <c r="E60" s="1">
        <v>82</v>
      </c>
    </row>
    <row r="61" spans="1:6" ht="13">
      <c r="A61" s="7">
        <v>43198</v>
      </c>
      <c r="B61" s="2">
        <v>0.27152777777777776</v>
      </c>
      <c r="C61" s="2" t="str">
        <f t="shared" si="0"/>
        <v>AM</v>
      </c>
      <c r="D61" s="1">
        <v>125</v>
      </c>
      <c r="E61" s="1">
        <v>88</v>
      </c>
    </row>
    <row r="62" spans="1:6" ht="13">
      <c r="A62" s="7">
        <v>43199</v>
      </c>
      <c r="B62" s="2">
        <v>0.26874999999999999</v>
      </c>
      <c r="C62" s="2" t="str">
        <f t="shared" si="0"/>
        <v>AM</v>
      </c>
      <c r="D62" s="1">
        <v>118</v>
      </c>
      <c r="E62" s="1">
        <v>88</v>
      </c>
    </row>
    <row r="63" spans="1:6" ht="13">
      <c r="A63" s="7">
        <v>43199</v>
      </c>
      <c r="B63" s="2">
        <v>0.91041666666666665</v>
      </c>
      <c r="C63" s="2" t="str">
        <f t="shared" si="0"/>
        <v>PM</v>
      </c>
      <c r="D63" s="1">
        <v>125</v>
      </c>
      <c r="E63" s="1">
        <v>86</v>
      </c>
    </row>
    <row r="64" spans="1:6" ht="13">
      <c r="A64" s="7">
        <v>43200</v>
      </c>
      <c r="B64" s="2">
        <v>0.24097222222222223</v>
      </c>
      <c r="C64" s="2" t="str">
        <f t="shared" si="0"/>
        <v>AM</v>
      </c>
      <c r="D64" s="1">
        <v>130</v>
      </c>
      <c r="E64" s="1">
        <v>95</v>
      </c>
    </row>
    <row r="65" spans="1:8" ht="13">
      <c r="A65" s="7">
        <v>43200</v>
      </c>
      <c r="B65" s="2">
        <v>0.89722222222222225</v>
      </c>
      <c r="C65" s="2" t="str">
        <f t="shared" si="0"/>
        <v>PM</v>
      </c>
      <c r="D65" s="1">
        <v>130</v>
      </c>
      <c r="E65" s="1">
        <v>88</v>
      </c>
    </row>
    <row r="66" spans="1:8" ht="13">
      <c r="A66" s="7">
        <v>43201</v>
      </c>
      <c r="B66" s="2">
        <v>0.24236111111111111</v>
      </c>
      <c r="C66" s="2" t="str">
        <f t="shared" si="0"/>
        <v>AM</v>
      </c>
      <c r="D66" s="1">
        <v>130</v>
      </c>
      <c r="E66" s="1">
        <v>95</v>
      </c>
    </row>
    <row r="67" spans="1:8" ht="13">
      <c r="A67" s="7">
        <v>43201</v>
      </c>
      <c r="B67" s="2">
        <v>0.9243055555555556</v>
      </c>
      <c r="C67" s="2" t="str">
        <f t="shared" ref="C67:C122" si="1">IF(MOD(B67,1)&gt;0.5,"PM","AM")</f>
        <v>PM</v>
      </c>
      <c r="D67" s="1">
        <v>130</v>
      </c>
      <c r="E67" s="1">
        <v>90</v>
      </c>
    </row>
    <row r="68" spans="1:8" ht="13">
      <c r="A68" s="7">
        <v>43202</v>
      </c>
      <c r="B68" s="2">
        <v>0.24583333333333332</v>
      </c>
      <c r="C68" s="2" t="str">
        <f t="shared" si="1"/>
        <v>AM</v>
      </c>
      <c r="D68" s="1">
        <v>130</v>
      </c>
      <c r="E68" s="1">
        <v>90</v>
      </c>
    </row>
    <row r="69" spans="1:8" ht="13">
      <c r="A69" s="7">
        <v>43202</v>
      </c>
      <c r="B69" s="2">
        <v>0.9194444444444444</v>
      </c>
      <c r="C69" s="2" t="str">
        <f t="shared" si="1"/>
        <v>PM</v>
      </c>
      <c r="D69" s="1">
        <v>130</v>
      </c>
      <c r="E69" s="1">
        <v>89</v>
      </c>
    </row>
    <row r="70" spans="1:8" ht="13">
      <c r="A70" s="7">
        <v>43203</v>
      </c>
      <c r="B70" s="2">
        <v>0.26527777777777778</v>
      </c>
      <c r="C70" s="2" t="str">
        <f t="shared" si="1"/>
        <v>AM</v>
      </c>
      <c r="D70" s="1">
        <v>130</v>
      </c>
      <c r="E70" s="1">
        <v>95</v>
      </c>
    </row>
    <row r="71" spans="1:8" ht="13">
      <c r="A71" s="7">
        <v>43205</v>
      </c>
      <c r="B71" s="6">
        <v>0.91388888888888886</v>
      </c>
      <c r="C71" s="2" t="str">
        <f t="shared" si="1"/>
        <v>PM</v>
      </c>
      <c r="D71" s="3">
        <v>120</v>
      </c>
      <c r="E71" s="3">
        <v>80</v>
      </c>
      <c r="F71" s="3"/>
    </row>
    <row r="72" spans="1:8" ht="13">
      <c r="A72" s="7">
        <v>43206</v>
      </c>
      <c r="B72" s="6">
        <v>0.24444444444444446</v>
      </c>
      <c r="C72" s="2" t="str">
        <f t="shared" si="1"/>
        <v>AM</v>
      </c>
      <c r="D72" s="3">
        <v>122</v>
      </c>
      <c r="E72" s="3">
        <v>90</v>
      </c>
      <c r="F72" s="3"/>
    </row>
    <row r="73" spans="1:8" ht="13">
      <c r="A73" s="7">
        <v>43206</v>
      </c>
      <c r="B73" s="6">
        <v>0.89583333333333337</v>
      </c>
      <c r="C73" s="2" t="str">
        <f t="shared" si="1"/>
        <v>PM</v>
      </c>
      <c r="D73" s="3">
        <v>120</v>
      </c>
      <c r="E73" s="3">
        <v>82</v>
      </c>
      <c r="F73" s="3"/>
    </row>
    <row r="74" spans="1:8" ht="13">
      <c r="A74" s="7">
        <v>43207</v>
      </c>
      <c r="B74" s="6">
        <v>0.24583333333333335</v>
      </c>
      <c r="C74" s="2" t="str">
        <f t="shared" si="1"/>
        <v>AM</v>
      </c>
      <c r="D74" s="3">
        <v>120</v>
      </c>
      <c r="E74" s="3">
        <v>85</v>
      </c>
      <c r="F74" s="3"/>
    </row>
    <row r="75" spans="1:8" ht="13">
      <c r="A75" s="7">
        <v>43207</v>
      </c>
      <c r="B75" s="6">
        <v>0.90277777777777779</v>
      </c>
      <c r="C75" s="2" t="str">
        <f t="shared" si="1"/>
        <v>PM</v>
      </c>
      <c r="D75" s="3">
        <v>125</v>
      </c>
      <c r="E75" s="3">
        <v>90</v>
      </c>
      <c r="F75" s="3"/>
    </row>
    <row r="76" spans="1:8" ht="13">
      <c r="A76" s="7">
        <v>43208</v>
      </c>
      <c r="B76" s="6">
        <v>0.25277777777777777</v>
      </c>
      <c r="C76" s="2" t="str">
        <f t="shared" si="1"/>
        <v>AM</v>
      </c>
      <c r="D76" s="3">
        <v>130</v>
      </c>
      <c r="E76" s="3">
        <v>85</v>
      </c>
      <c r="F76" s="3"/>
      <c r="G76" s="3"/>
      <c r="H76" s="3"/>
    </row>
    <row r="77" spans="1:8" ht="13">
      <c r="A77" s="7">
        <v>43208</v>
      </c>
      <c r="B77" s="6">
        <v>0.93125000000000002</v>
      </c>
      <c r="C77" s="2" t="str">
        <f t="shared" si="1"/>
        <v>PM</v>
      </c>
      <c r="D77" s="3">
        <v>122</v>
      </c>
      <c r="E77" s="3">
        <v>82</v>
      </c>
      <c r="F77" s="3"/>
      <c r="G77" s="3"/>
      <c r="H77" s="3"/>
    </row>
    <row r="78" spans="1:8" ht="13">
      <c r="A78" s="7">
        <v>43209</v>
      </c>
      <c r="B78" s="6">
        <v>0.27847222222222223</v>
      </c>
      <c r="C78" s="2" t="str">
        <f t="shared" si="1"/>
        <v>AM</v>
      </c>
      <c r="D78" s="3">
        <v>125</v>
      </c>
      <c r="E78" s="3">
        <v>90</v>
      </c>
      <c r="F78" s="3"/>
      <c r="G78" s="3"/>
      <c r="H78" s="3"/>
    </row>
    <row r="79" spans="1:8" ht="13">
      <c r="A79" s="7">
        <v>43209</v>
      </c>
      <c r="B79" s="6">
        <v>0.92013888888888884</v>
      </c>
      <c r="C79" s="2" t="str">
        <f t="shared" si="1"/>
        <v>PM</v>
      </c>
      <c r="D79" s="3">
        <v>132</v>
      </c>
      <c r="E79" s="3">
        <v>92</v>
      </c>
      <c r="F79" s="3"/>
      <c r="G79" s="3"/>
      <c r="H79" s="3"/>
    </row>
    <row r="80" spans="1:8" ht="13">
      <c r="A80" s="7">
        <v>43210</v>
      </c>
      <c r="B80" s="6">
        <v>0.26805555555555555</v>
      </c>
      <c r="C80" s="2" t="str">
        <f t="shared" si="1"/>
        <v>AM</v>
      </c>
      <c r="D80" s="3">
        <v>130</v>
      </c>
      <c r="E80" s="3">
        <v>92</v>
      </c>
      <c r="F80" s="3"/>
      <c r="G80" s="3"/>
      <c r="H80" s="3"/>
    </row>
    <row r="81" spans="1:8" ht="13">
      <c r="A81" s="7">
        <v>43226</v>
      </c>
      <c r="B81" s="6">
        <v>0.90486111111111101</v>
      </c>
      <c r="C81" s="2" t="str">
        <f t="shared" si="1"/>
        <v>PM</v>
      </c>
      <c r="D81" s="3">
        <v>122</v>
      </c>
      <c r="E81" s="3">
        <v>90</v>
      </c>
      <c r="F81" s="3"/>
      <c r="G81" s="3"/>
    </row>
    <row r="82" spans="1:8" ht="13">
      <c r="A82" s="7">
        <v>43227</v>
      </c>
      <c r="B82" s="6">
        <v>0.26666666666666666</v>
      </c>
      <c r="C82" s="2" t="str">
        <f t="shared" si="1"/>
        <v>AM</v>
      </c>
      <c r="D82" s="3">
        <v>125</v>
      </c>
      <c r="E82" s="3">
        <v>90</v>
      </c>
      <c r="F82" s="3"/>
      <c r="G82" s="3"/>
      <c r="H82" s="3"/>
    </row>
    <row r="83" spans="1:8" ht="13">
      <c r="A83" s="7">
        <v>43227</v>
      </c>
      <c r="B83" s="6">
        <v>0.9194444444444444</v>
      </c>
      <c r="C83" s="2" t="str">
        <f t="shared" si="1"/>
        <v>PM</v>
      </c>
      <c r="D83" s="3">
        <v>130</v>
      </c>
      <c r="E83" s="3">
        <v>85</v>
      </c>
      <c r="F83" s="3"/>
      <c r="G83" s="3"/>
      <c r="H83" s="3"/>
    </row>
    <row r="84" spans="1:8" ht="13">
      <c r="A84" s="7">
        <v>43228</v>
      </c>
      <c r="B84" s="6">
        <v>0.24791666666666667</v>
      </c>
      <c r="C84" s="2" t="str">
        <f t="shared" si="1"/>
        <v>AM</v>
      </c>
      <c r="D84" s="3">
        <v>125</v>
      </c>
      <c r="E84" s="3">
        <v>82</v>
      </c>
      <c r="F84" s="3"/>
      <c r="G84" s="3"/>
      <c r="H84" s="3"/>
    </row>
    <row r="85" spans="1:8" ht="13">
      <c r="A85" s="7">
        <v>43228</v>
      </c>
      <c r="B85" s="6">
        <v>0.89861111111111114</v>
      </c>
      <c r="C85" s="2" t="str">
        <f t="shared" si="1"/>
        <v>PM</v>
      </c>
      <c r="D85" s="3">
        <v>130</v>
      </c>
      <c r="E85" s="3">
        <v>85</v>
      </c>
      <c r="F85" s="3"/>
      <c r="G85" s="3"/>
      <c r="H85" s="3"/>
    </row>
    <row r="86" spans="1:8" ht="13">
      <c r="A86" s="7">
        <v>43229</v>
      </c>
      <c r="B86" s="6">
        <v>0.25277777777777777</v>
      </c>
      <c r="C86" s="2" t="str">
        <f t="shared" si="1"/>
        <v>AM</v>
      </c>
      <c r="D86" s="3">
        <v>130</v>
      </c>
      <c r="E86" s="3">
        <v>88</v>
      </c>
      <c r="F86" s="3"/>
      <c r="G86" s="3"/>
      <c r="H86" s="3"/>
    </row>
    <row r="87" spans="1:8" ht="13">
      <c r="A87" s="7">
        <v>43229</v>
      </c>
      <c r="B87" s="6">
        <v>0.90972222222222221</v>
      </c>
      <c r="C87" s="2" t="str">
        <f t="shared" si="1"/>
        <v>PM</v>
      </c>
      <c r="D87" s="3">
        <v>125</v>
      </c>
      <c r="E87" s="3">
        <v>90</v>
      </c>
      <c r="F87" s="3"/>
      <c r="G87" s="3"/>
      <c r="H87" s="3"/>
    </row>
    <row r="88" spans="1:8" ht="13">
      <c r="A88" s="7">
        <v>43230</v>
      </c>
      <c r="B88" s="6">
        <v>0.25555555555555559</v>
      </c>
      <c r="C88" s="2" t="str">
        <f t="shared" si="1"/>
        <v>AM</v>
      </c>
      <c r="D88" s="3">
        <v>126</v>
      </c>
      <c r="E88" s="3">
        <v>90</v>
      </c>
      <c r="F88" s="3"/>
      <c r="G88" s="3"/>
      <c r="H88" s="3"/>
    </row>
    <row r="89" spans="1:8" ht="13">
      <c r="A89" s="7">
        <v>43230</v>
      </c>
      <c r="B89" s="6">
        <v>0.90833333333333333</v>
      </c>
      <c r="C89" s="2" t="str">
        <f t="shared" si="1"/>
        <v>PM</v>
      </c>
      <c r="D89" s="3">
        <v>128</v>
      </c>
      <c r="E89" s="3">
        <v>90</v>
      </c>
      <c r="F89" s="3"/>
      <c r="G89" s="3"/>
      <c r="H89" s="3"/>
    </row>
    <row r="90" spans="1:8" ht="13">
      <c r="A90" s="7">
        <v>43231</v>
      </c>
      <c r="B90" s="6">
        <v>0.24305555555555555</v>
      </c>
      <c r="C90" s="2" t="str">
        <f t="shared" si="1"/>
        <v>AM</v>
      </c>
      <c r="D90" s="3">
        <v>125</v>
      </c>
      <c r="E90" s="3">
        <v>88</v>
      </c>
      <c r="F90" s="3"/>
      <c r="G90" s="3"/>
      <c r="H90" s="3"/>
    </row>
    <row r="91" spans="1:8" ht="13">
      <c r="A91" s="7">
        <v>43231</v>
      </c>
      <c r="B91" s="6">
        <v>0.93263888888888891</v>
      </c>
      <c r="C91" s="2" t="str">
        <f t="shared" si="1"/>
        <v>PM</v>
      </c>
      <c r="D91" s="3">
        <v>120</v>
      </c>
      <c r="E91" s="3">
        <v>85</v>
      </c>
      <c r="F91" s="3"/>
      <c r="G91" s="3"/>
      <c r="H91" s="3"/>
    </row>
    <row r="92" spans="1:8" ht="13">
      <c r="A92" s="7">
        <v>43232</v>
      </c>
      <c r="B92" s="6">
        <v>0.91805555555555562</v>
      </c>
      <c r="C92" s="2" t="str">
        <f t="shared" si="1"/>
        <v>PM</v>
      </c>
      <c r="D92" s="3">
        <v>120</v>
      </c>
      <c r="E92" s="3">
        <v>78</v>
      </c>
      <c r="F92" s="3"/>
    </row>
    <row r="93" spans="1:8" ht="13">
      <c r="A93" s="7">
        <v>43233</v>
      </c>
      <c r="B93" s="6">
        <v>0.43958333333333338</v>
      </c>
      <c r="C93" s="2" t="str">
        <f t="shared" si="1"/>
        <v>AM</v>
      </c>
      <c r="D93" s="3">
        <v>122</v>
      </c>
      <c r="E93" s="3">
        <v>88</v>
      </c>
      <c r="F93" s="3"/>
      <c r="G93" s="3"/>
      <c r="H93" s="3"/>
    </row>
    <row r="94" spans="1:8" ht="13">
      <c r="A94" s="7">
        <v>43248</v>
      </c>
      <c r="B94" s="6">
        <v>0.24305555555555555</v>
      </c>
      <c r="C94" s="2" t="str">
        <f t="shared" si="1"/>
        <v>AM</v>
      </c>
      <c r="D94" s="3">
        <v>135</v>
      </c>
      <c r="E94" s="3">
        <v>100</v>
      </c>
      <c r="F94" s="3"/>
      <c r="G94" s="3"/>
    </row>
    <row r="95" spans="1:8" ht="13">
      <c r="A95" s="7">
        <v>43248</v>
      </c>
      <c r="B95" s="6">
        <v>0.89374999999999993</v>
      </c>
      <c r="C95" s="2" t="str">
        <f t="shared" si="1"/>
        <v>PM</v>
      </c>
      <c r="D95" s="3">
        <v>122</v>
      </c>
      <c r="E95" s="3">
        <v>85</v>
      </c>
      <c r="F95" s="3"/>
      <c r="G95" s="3"/>
      <c r="H95" s="3"/>
    </row>
    <row r="96" spans="1:8" ht="13">
      <c r="A96" s="7">
        <v>43249</v>
      </c>
      <c r="B96" s="6">
        <v>0.25138888888888888</v>
      </c>
      <c r="C96" s="2" t="str">
        <f t="shared" si="1"/>
        <v>AM</v>
      </c>
      <c r="D96" s="3">
        <v>130</v>
      </c>
      <c r="E96" s="3">
        <v>95</v>
      </c>
      <c r="F96" s="3"/>
      <c r="G96" s="3"/>
      <c r="H96" s="3"/>
    </row>
    <row r="97" spans="1:8" ht="13">
      <c r="A97" s="7">
        <v>43249</v>
      </c>
      <c r="B97" s="6">
        <v>0.88888888888888884</v>
      </c>
      <c r="C97" s="2" t="str">
        <f t="shared" si="1"/>
        <v>PM</v>
      </c>
      <c r="D97" s="3">
        <v>120</v>
      </c>
      <c r="E97" s="3">
        <v>80</v>
      </c>
      <c r="F97" s="3"/>
      <c r="G97" s="3"/>
      <c r="H97" s="3"/>
    </row>
    <row r="98" spans="1:8" ht="13">
      <c r="A98" s="7">
        <v>43250</v>
      </c>
      <c r="B98" s="6">
        <v>0.23958333333333334</v>
      </c>
      <c r="C98" s="2" t="str">
        <f t="shared" si="1"/>
        <v>AM</v>
      </c>
      <c r="D98" s="3">
        <v>130</v>
      </c>
      <c r="E98" s="3">
        <v>90</v>
      </c>
      <c r="F98" s="3"/>
      <c r="G98" s="3"/>
      <c r="H98" s="3"/>
    </row>
    <row r="99" spans="1:8" ht="13">
      <c r="A99" s="7">
        <v>43250</v>
      </c>
      <c r="B99" s="6">
        <v>0.89444444444444438</v>
      </c>
      <c r="C99" s="2" t="str">
        <f t="shared" si="1"/>
        <v>PM</v>
      </c>
      <c r="D99" s="3">
        <v>135</v>
      </c>
      <c r="E99" s="3">
        <v>85</v>
      </c>
      <c r="F99" s="3"/>
      <c r="G99" s="3"/>
      <c r="H99" s="3"/>
    </row>
    <row r="100" spans="1:8" ht="13">
      <c r="A100" s="7">
        <v>43251</v>
      </c>
      <c r="B100" s="6">
        <v>0.24583333333333335</v>
      </c>
      <c r="C100" s="2" t="str">
        <f t="shared" si="1"/>
        <v>AM</v>
      </c>
      <c r="D100" s="3">
        <v>125</v>
      </c>
      <c r="E100" s="3">
        <v>92</v>
      </c>
      <c r="F100" s="3"/>
      <c r="G100" s="3"/>
      <c r="H100" s="3"/>
    </row>
    <row r="101" spans="1:8" ht="13">
      <c r="A101" s="7">
        <v>43251</v>
      </c>
      <c r="B101" s="6">
        <v>0.90208333333333324</v>
      </c>
      <c r="C101" s="2" t="str">
        <f t="shared" si="1"/>
        <v>PM</v>
      </c>
      <c r="D101" s="3">
        <v>125</v>
      </c>
      <c r="E101" s="3">
        <v>80</v>
      </c>
      <c r="F101" s="3"/>
      <c r="G101" s="3"/>
      <c r="H101" s="3"/>
    </row>
    <row r="102" spans="1:8" ht="13">
      <c r="A102" s="7">
        <v>43252</v>
      </c>
      <c r="B102" s="6">
        <v>0.24861111111111112</v>
      </c>
      <c r="C102" s="2" t="str">
        <f t="shared" si="1"/>
        <v>AM</v>
      </c>
      <c r="D102" s="3">
        <v>130</v>
      </c>
      <c r="E102" s="3">
        <v>90</v>
      </c>
      <c r="F102" s="3"/>
      <c r="G102" s="3"/>
      <c r="H102" s="3"/>
    </row>
    <row r="103" spans="1:8" ht="13">
      <c r="A103" s="7">
        <v>43252</v>
      </c>
      <c r="B103" s="6">
        <v>0.89027777777777783</v>
      </c>
      <c r="C103" s="2" t="str">
        <f t="shared" si="1"/>
        <v>PM</v>
      </c>
      <c r="D103" s="3">
        <v>125</v>
      </c>
      <c r="E103" s="3">
        <v>90</v>
      </c>
      <c r="F103" s="3"/>
      <c r="G103" s="3"/>
      <c r="H103" s="3"/>
    </row>
    <row r="104" spans="1:8" ht="13">
      <c r="A104" s="7">
        <v>43254</v>
      </c>
      <c r="B104" s="6">
        <v>0.92499999999999993</v>
      </c>
      <c r="C104" s="2" t="str">
        <f t="shared" si="1"/>
        <v>PM</v>
      </c>
      <c r="D104" s="3">
        <v>125</v>
      </c>
      <c r="E104" s="3">
        <v>85</v>
      </c>
      <c r="F104" s="3"/>
      <c r="G104" s="3"/>
      <c r="H104" s="3"/>
    </row>
    <row r="105" spans="1:8" ht="13">
      <c r="A105" s="7">
        <v>43255</v>
      </c>
      <c r="B105" s="6">
        <v>0.24374999999999999</v>
      </c>
      <c r="C105" s="2" t="str">
        <f t="shared" si="1"/>
        <v>AM</v>
      </c>
      <c r="D105" s="3">
        <v>120</v>
      </c>
      <c r="E105" s="3">
        <v>90</v>
      </c>
      <c r="F105" s="3"/>
      <c r="G105" s="3"/>
      <c r="H105" s="3"/>
    </row>
    <row r="106" spans="1:8" ht="13">
      <c r="A106" s="7">
        <v>43255</v>
      </c>
      <c r="B106" s="6">
        <v>0.90277777777777779</v>
      </c>
      <c r="C106" s="2" t="str">
        <f t="shared" si="1"/>
        <v>PM</v>
      </c>
      <c r="D106" s="3">
        <v>120</v>
      </c>
      <c r="E106" s="3">
        <v>85</v>
      </c>
      <c r="F106" s="3" t="s">
        <v>19</v>
      </c>
      <c r="G106" s="3"/>
      <c r="H106" s="3"/>
    </row>
    <row r="107" spans="1:8" ht="13">
      <c r="A107" s="7">
        <v>43256</v>
      </c>
      <c r="B107" s="6">
        <v>0.23819444444444446</v>
      </c>
      <c r="C107" s="2" t="str">
        <f t="shared" si="1"/>
        <v>AM</v>
      </c>
      <c r="D107" s="3">
        <v>128</v>
      </c>
      <c r="E107" s="3">
        <v>100</v>
      </c>
      <c r="F107" s="3"/>
      <c r="G107" s="3"/>
      <c r="H107" s="3"/>
    </row>
    <row r="108" spans="1:8" ht="13">
      <c r="A108" s="7">
        <v>43256</v>
      </c>
      <c r="B108" s="6">
        <v>0.90694444444444444</v>
      </c>
      <c r="C108" s="2" t="str">
        <f t="shared" si="1"/>
        <v>PM</v>
      </c>
      <c r="D108" s="3">
        <v>125</v>
      </c>
      <c r="E108" s="3">
        <v>89</v>
      </c>
      <c r="F108" s="3"/>
      <c r="G108" s="3"/>
      <c r="H108" s="3"/>
    </row>
    <row r="109" spans="1:8" ht="13">
      <c r="A109" s="7">
        <v>43257</v>
      </c>
      <c r="B109" s="6">
        <v>0.25138888888888888</v>
      </c>
      <c r="C109" s="2" t="str">
        <f t="shared" si="1"/>
        <v>AM</v>
      </c>
      <c r="D109" s="3">
        <v>120</v>
      </c>
      <c r="E109" s="3">
        <v>88</v>
      </c>
      <c r="F109" s="3"/>
      <c r="G109" s="3"/>
      <c r="H109" s="3"/>
    </row>
    <row r="110" spans="1:8" ht="13">
      <c r="A110" s="7">
        <v>43257</v>
      </c>
      <c r="B110" s="6">
        <v>0.89027777777777783</v>
      </c>
      <c r="C110" s="2" t="str">
        <f t="shared" si="1"/>
        <v>PM</v>
      </c>
      <c r="D110" s="3">
        <v>120</v>
      </c>
      <c r="E110" s="3">
        <v>85</v>
      </c>
      <c r="F110" s="3"/>
      <c r="G110" s="3"/>
      <c r="H110" s="3"/>
    </row>
    <row r="111" spans="1:8" ht="13">
      <c r="A111" s="7">
        <v>43259</v>
      </c>
      <c r="B111" s="6">
        <v>0.24027777777777778</v>
      </c>
      <c r="C111" s="2" t="str">
        <f t="shared" si="1"/>
        <v>AM</v>
      </c>
      <c r="D111" s="3">
        <v>120</v>
      </c>
      <c r="E111" s="3">
        <v>95</v>
      </c>
      <c r="F111" s="3"/>
      <c r="G111" s="3"/>
      <c r="H111" s="3"/>
    </row>
    <row r="112" spans="1:8" ht="13">
      <c r="A112" s="7">
        <v>43259</v>
      </c>
      <c r="B112" s="6">
        <v>0.8847222222222223</v>
      </c>
      <c r="C112" s="2" t="str">
        <f t="shared" si="1"/>
        <v>PM</v>
      </c>
      <c r="D112" s="3">
        <v>120</v>
      </c>
      <c r="E112" s="3">
        <v>90</v>
      </c>
      <c r="F112" s="3"/>
      <c r="G112" s="3"/>
      <c r="H112" s="3"/>
    </row>
    <row r="113" spans="1:8" ht="13">
      <c r="A113" s="7">
        <v>43260</v>
      </c>
      <c r="B113" s="6">
        <v>0.3430555555555555</v>
      </c>
      <c r="C113" s="2" t="str">
        <f t="shared" si="1"/>
        <v>AM</v>
      </c>
      <c r="D113" s="3">
        <v>125</v>
      </c>
      <c r="E113" s="3">
        <v>90</v>
      </c>
      <c r="F113" s="3"/>
      <c r="G113" s="3"/>
      <c r="H113" s="3"/>
    </row>
    <row r="114" spans="1:8" ht="13">
      <c r="A114" s="7">
        <v>43260</v>
      </c>
      <c r="B114" s="6">
        <v>0.92222222222222217</v>
      </c>
      <c r="C114" s="2" t="str">
        <f t="shared" si="1"/>
        <v>PM</v>
      </c>
      <c r="D114" s="3">
        <v>122</v>
      </c>
      <c r="E114" s="3">
        <v>90</v>
      </c>
      <c r="F114" s="3"/>
      <c r="G114" s="3"/>
      <c r="H114" s="3"/>
    </row>
    <row r="115" spans="1:8" ht="13">
      <c r="A115" s="7">
        <v>43262</v>
      </c>
      <c r="B115" s="6">
        <v>0.24305555555555555</v>
      </c>
      <c r="C115" s="2" t="str">
        <f t="shared" si="1"/>
        <v>AM</v>
      </c>
      <c r="D115" s="3">
        <v>125</v>
      </c>
      <c r="E115" s="3">
        <v>95</v>
      </c>
      <c r="F115" s="3"/>
      <c r="G115" s="3"/>
      <c r="H115" s="3"/>
    </row>
    <row r="116" spans="1:8" ht="13">
      <c r="A116" s="7">
        <v>43262</v>
      </c>
      <c r="B116" s="6">
        <v>0.90347222222222223</v>
      </c>
      <c r="C116" s="2" t="str">
        <f t="shared" si="1"/>
        <v>PM</v>
      </c>
      <c r="D116" s="3">
        <v>130</v>
      </c>
      <c r="E116" s="3">
        <v>90</v>
      </c>
      <c r="F116" s="3"/>
      <c r="G116" s="3"/>
      <c r="H116" s="3"/>
    </row>
    <row r="117" spans="1:8" ht="13">
      <c r="A117" s="7">
        <v>43263</v>
      </c>
      <c r="B117" s="6">
        <v>0.23958333333333334</v>
      </c>
      <c r="C117" s="2" t="str">
        <f t="shared" si="1"/>
        <v>AM</v>
      </c>
      <c r="D117" s="3">
        <v>122</v>
      </c>
      <c r="E117" s="3">
        <v>92</v>
      </c>
      <c r="F117" s="3"/>
      <c r="G117" s="3"/>
      <c r="H117" s="3"/>
    </row>
    <row r="118" spans="1:8" ht="15.75" customHeight="1">
      <c r="A118" s="8">
        <v>43263</v>
      </c>
      <c r="B118" s="5">
        <v>0.90069444444444446</v>
      </c>
      <c r="C118" s="2" t="str">
        <f t="shared" si="1"/>
        <v>PM</v>
      </c>
      <c r="D118" s="3">
        <v>130</v>
      </c>
      <c r="E118" s="3">
        <v>88</v>
      </c>
    </row>
    <row r="119" spans="1:8" ht="15.75" customHeight="1">
      <c r="A119" s="8">
        <v>43264</v>
      </c>
      <c r="B119" s="5">
        <v>0.2388888888888889</v>
      </c>
      <c r="C119" s="2" t="str">
        <f t="shared" si="1"/>
        <v>AM</v>
      </c>
      <c r="D119" s="3">
        <v>130</v>
      </c>
      <c r="E119" s="3">
        <v>90</v>
      </c>
    </row>
    <row r="120" spans="1:8" ht="15.75" customHeight="1">
      <c r="A120" s="8">
        <v>43265</v>
      </c>
      <c r="B120" s="5">
        <v>0.27361111111111108</v>
      </c>
      <c r="C120" s="2" t="str">
        <f t="shared" si="1"/>
        <v>AM</v>
      </c>
      <c r="D120" s="3">
        <v>120</v>
      </c>
      <c r="E120" s="3">
        <v>95</v>
      </c>
    </row>
    <row r="121" spans="1:8" ht="15.75" customHeight="1">
      <c r="A121" s="8">
        <v>43265</v>
      </c>
      <c r="B121" s="5">
        <v>0.90347222222222223</v>
      </c>
      <c r="C121" s="2" t="str">
        <f t="shared" si="1"/>
        <v>PM</v>
      </c>
      <c r="D121" s="3">
        <v>130</v>
      </c>
      <c r="E121" s="3">
        <v>88</v>
      </c>
    </row>
    <row r="122" spans="1:8" ht="15.75" customHeight="1">
      <c r="A122" s="8">
        <v>43266</v>
      </c>
      <c r="B122" s="5">
        <v>0.28263888888888888</v>
      </c>
      <c r="C122" s="2" t="str">
        <f t="shared" si="1"/>
        <v>AM</v>
      </c>
      <c r="D122" s="3">
        <v>123</v>
      </c>
      <c r="E122" s="3">
        <v>90</v>
      </c>
    </row>
  </sheetData>
  <autoFilter ref="A1:F117" xr:uid="{F520EBB6-4221-6343-800B-7E46C41F48E4}"/>
  <pageMargins left="0.25" right="0.25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Office365 Four</cp:lastModifiedBy>
  <cp:lastPrinted>2018-06-13T05:35:16Z</cp:lastPrinted>
  <dcterms:created xsi:type="dcterms:W3CDTF">2018-06-12T10:00:14Z</dcterms:created>
  <dcterms:modified xsi:type="dcterms:W3CDTF">2018-06-16T01:43:04Z</dcterms:modified>
</cp:coreProperties>
</file>