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ridhar\Documents\GitHub\numbrcrunchr\docs\"/>
    </mc:Choice>
  </mc:AlternateContent>
  <bookViews>
    <workbookView xWindow="480" yWindow="180" windowWidth="27795" windowHeight="12525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Z55" i="2" l="1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B55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L54" i="2"/>
  <c r="K54" i="2"/>
  <c r="J54" i="2"/>
  <c r="I54" i="2"/>
  <c r="H54" i="2"/>
  <c r="G54" i="2"/>
  <c r="F54" i="2"/>
  <c r="E54" i="2"/>
  <c r="D54" i="2"/>
  <c r="C54" i="2"/>
  <c r="B54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G51" i="2"/>
  <c r="F51" i="2"/>
  <c r="E51" i="2"/>
  <c r="D51" i="2"/>
  <c r="C51" i="2"/>
  <c r="B51" i="2"/>
  <c r="Z50" i="2"/>
  <c r="Y50" i="2"/>
  <c r="X50" i="2"/>
  <c r="W50" i="2"/>
  <c r="V50" i="2"/>
  <c r="U50" i="2"/>
  <c r="T50" i="2"/>
  <c r="S50" i="2"/>
  <c r="R50" i="2"/>
  <c r="Q50" i="2"/>
  <c r="P50" i="2"/>
  <c r="O50" i="2"/>
  <c r="N50" i="2"/>
  <c r="M50" i="2"/>
  <c r="L50" i="2"/>
  <c r="K50" i="2"/>
  <c r="J50" i="2"/>
  <c r="I50" i="2"/>
  <c r="H50" i="2"/>
  <c r="G50" i="2"/>
  <c r="F50" i="2"/>
  <c r="E50" i="2"/>
  <c r="D50" i="2"/>
  <c r="C50" i="2"/>
  <c r="B50" i="2"/>
  <c r="B15" i="1"/>
  <c r="B18" i="1" s="1"/>
  <c r="B45" i="1" l="1"/>
  <c r="C45" i="1" s="1"/>
  <c r="D45" i="1" s="1"/>
  <c r="E45" i="1" s="1"/>
  <c r="F45" i="1" s="1"/>
  <c r="G45" i="1" s="1"/>
  <c r="H45" i="1" s="1"/>
  <c r="I45" i="1" s="1"/>
  <c r="J45" i="1" s="1"/>
  <c r="K45" i="1" s="1"/>
  <c r="L45" i="1" s="1"/>
  <c r="M45" i="1" s="1"/>
  <c r="N45" i="1" s="1"/>
  <c r="O45" i="1" s="1"/>
  <c r="P45" i="1" s="1"/>
  <c r="Q45" i="1" s="1"/>
  <c r="R45" i="1" s="1"/>
  <c r="S45" i="1" s="1"/>
  <c r="T45" i="1" s="1"/>
  <c r="U45" i="1" s="1"/>
  <c r="V45" i="1" s="1"/>
  <c r="W45" i="1" s="1"/>
  <c r="X45" i="1" s="1"/>
  <c r="Y45" i="1" s="1"/>
  <c r="Z45" i="1" s="1"/>
  <c r="AA45" i="1" s="1"/>
  <c r="B44" i="1"/>
  <c r="C44" i="1" s="1"/>
  <c r="D44" i="1" s="1"/>
  <c r="E44" i="1" s="1"/>
  <c r="F44" i="1" s="1"/>
  <c r="G44" i="1" s="1"/>
  <c r="H44" i="1" s="1"/>
  <c r="I44" i="1" s="1"/>
  <c r="J44" i="1" s="1"/>
  <c r="K44" i="1" s="1"/>
  <c r="L44" i="1" s="1"/>
  <c r="M44" i="1" s="1"/>
  <c r="N44" i="1" s="1"/>
  <c r="O44" i="1" s="1"/>
  <c r="P44" i="1" s="1"/>
  <c r="Q44" i="1" s="1"/>
  <c r="R44" i="1" s="1"/>
  <c r="S44" i="1" s="1"/>
  <c r="T44" i="1" s="1"/>
  <c r="U44" i="1" s="1"/>
  <c r="V44" i="1" s="1"/>
  <c r="W44" i="1" s="1"/>
  <c r="X44" i="1" s="1"/>
  <c r="Y44" i="1" s="1"/>
  <c r="Z44" i="1" s="1"/>
  <c r="AA44" i="1" s="1"/>
  <c r="B28" i="1"/>
  <c r="B27" i="1"/>
  <c r="B41" i="1"/>
  <c r="C38" i="1"/>
  <c r="D38" i="1" s="1"/>
  <c r="E38" i="1" s="1"/>
  <c r="F38" i="1" s="1"/>
  <c r="G38" i="1" s="1"/>
  <c r="H38" i="1" s="1"/>
  <c r="I38" i="1" s="1"/>
  <c r="J38" i="1" s="1"/>
  <c r="K38" i="1" s="1"/>
  <c r="L38" i="1" s="1"/>
  <c r="M38" i="1" s="1"/>
  <c r="N38" i="1" s="1"/>
  <c r="O38" i="1" s="1"/>
  <c r="P38" i="1" s="1"/>
  <c r="Q38" i="1" s="1"/>
  <c r="R38" i="1" s="1"/>
  <c r="S38" i="1" s="1"/>
  <c r="T38" i="1" s="1"/>
  <c r="U38" i="1" s="1"/>
  <c r="V38" i="1" s="1"/>
  <c r="W38" i="1" s="1"/>
  <c r="X38" i="1" s="1"/>
  <c r="Y38" i="1" s="1"/>
  <c r="Z38" i="1" s="1"/>
  <c r="AA38" i="1" s="1"/>
  <c r="C37" i="1"/>
  <c r="D37" i="1" s="1"/>
  <c r="E37" i="1" s="1"/>
  <c r="F37" i="1" s="1"/>
  <c r="G37" i="1" s="1"/>
  <c r="H37" i="1" s="1"/>
  <c r="I37" i="1" s="1"/>
  <c r="J37" i="1" s="1"/>
  <c r="K37" i="1" s="1"/>
  <c r="L37" i="1" s="1"/>
  <c r="M37" i="1" s="1"/>
  <c r="N37" i="1" s="1"/>
  <c r="O37" i="1" s="1"/>
  <c r="P37" i="1" s="1"/>
  <c r="Q37" i="1" s="1"/>
  <c r="R37" i="1" s="1"/>
  <c r="S37" i="1" s="1"/>
  <c r="T37" i="1" s="1"/>
  <c r="U37" i="1" s="1"/>
  <c r="V37" i="1" s="1"/>
  <c r="W37" i="1" s="1"/>
  <c r="X37" i="1" s="1"/>
  <c r="Y37" i="1" s="1"/>
  <c r="Z37" i="1" s="1"/>
  <c r="AA37" i="1" s="1"/>
  <c r="C36" i="1"/>
  <c r="D36" i="1" s="1"/>
  <c r="E36" i="1" s="1"/>
  <c r="F36" i="1" s="1"/>
  <c r="G36" i="1" s="1"/>
  <c r="H36" i="1" s="1"/>
  <c r="I36" i="1" s="1"/>
  <c r="J36" i="1" s="1"/>
  <c r="K36" i="1" s="1"/>
  <c r="L36" i="1" s="1"/>
  <c r="M36" i="1" s="1"/>
  <c r="N36" i="1" s="1"/>
  <c r="O36" i="1" s="1"/>
  <c r="P36" i="1" s="1"/>
  <c r="Q36" i="1" s="1"/>
  <c r="R36" i="1" s="1"/>
  <c r="S36" i="1" s="1"/>
  <c r="T36" i="1" s="1"/>
  <c r="U36" i="1" s="1"/>
  <c r="V36" i="1" s="1"/>
  <c r="W36" i="1" s="1"/>
  <c r="X36" i="1" s="1"/>
  <c r="Y36" i="1" s="1"/>
  <c r="Z36" i="1" s="1"/>
  <c r="AA36" i="1" s="1"/>
  <c r="C35" i="1"/>
  <c r="D35" i="1" s="1"/>
  <c r="E35" i="1" s="1"/>
  <c r="F35" i="1" s="1"/>
  <c r="G35" i="1" s="1"/>
  <c r="H35" i="1" s="1"/>
  <c r="I35" i="1" s="1"/>
  <c r="J35" i="1" s="1"/>
  <c r="K35" i="1" s="1"/>
  <c r="L35" i="1" s="1"/>
  <c r="M35" i="1" s="1"/>
  <c r="N35" i="1" s="1"/>
  <c r="O35" i="1" s="1"/>
  <c r="P35" i="1" s="1"/>
  <c r="Q35" i="1" s="1"/>
  <c r="R35" i="1" s="1"/>
  <c r="S35" i="1" s="1"/>
  <c r="T35" i="1" s="1"/>
  <c r="U35" i="1" s="1"/>
  <c r="V35" i="1" s="1"/>
  <c r="W35" i="1" s="1"/>
  <c r="X35" i="1" s="1"/>
  <c r="Y35" i="1" s="1"/>
  <c r="Z35" i="1" s="1"/>
  <c r="AA35" i="1" s="1"/>
  <c r="C34" i="1"/>
  <c r="D34" i="1" s="1"/>
  <c r="E34" i="1" s="1"/>
  <c r="F34" i="1" s="1"/>
  <c r="G34" i="1" s="1"/>
  <c r="H34" i="1" s="1"/>
  <c r="I34" i="1" s="1"/>
  <c r="J34" i="1" s="1"/>
  <c r="K34" i="1" s="1"/>
  <c r="L34" i="1" s="1"/>
  <c r="M34" i="1" s="1"/>
  <c r="N34" i="1" s="1"/>
  <c r="O34" i="1" s="1"/>
  <c r="P34" i="1" s="1"/>
  <c r="Q34" i="1" s="1"/>
  <c r="R34" i="1" s="1"/>
  <c r="S34" i="1" s="1"/>
  <c r="T34" i="1" s="1"/>
  <c r="U34" i="1" s="1"/>
  <c r="V34" i="1" s="1"/>
  <c r="W34" i="1" s="1"/>
  <c r="X34" i="1" s="1"/>
  <c r="Y34" i="1" s="1"/>
  <c r="Z34" i="1" s="1"/>
  <c r="AA34" i="1" s="1"/>
  <c r="C33" i="1"/>
  <c r="D33" i="1" s="1"/>
  <c r="E33" i="1" s="1"/>
  <c r="F33" i="1" s="1"/>
  <c r="G33" i="1" s="1"/>
  <c r="H33" i="1" s="1"/>
  <c r="I33" i="1" s="1"/>
  <c r="J33" i="1" s="1"/>
  <c r="K33" i="1" s="1"/>
  <c r="L33" i="1" s="1"/>
  <c r="M33" i="1" s="1"/>
  <c r="N33" i="1" s="1"/>
  <c r="O33" i="1" s="1"/>
  <c r="P33" i="1" s="1"/>
  <c r="Q33" i="1" s="1"/>
  <c r="R33" i="1" s="1"/>
  <c r="S33" i="1" s="1"/>
  <c r="T33" i="1" s="1"/>
  <c r="U33" i="1" s="1"/>
  <c r="V33" i="1" s="1"/>
  <c r="W33" i="1" s="1"/>
  <c r="X33" i="1" s="1"/>
  <c r="Y33" i="1" s="1"/>
  <c r="Z33" i="1" s="1"/>
  <c r="AA33" i="1" s="1"/>
  <c r="C32" i="1"/>
  <c r="D32" i="1" s="1"/>
  <c r="E32" i="1" s="1"/>
  <c r="F32" i="1" s="1"/>
  <c r="G32" i="1" s="1"/>
  <c r="H32" i="1" s="1"/>
  <c r="I32" i="1" s="1"/>
  <c r="J32" i="1" s="1"/>
  <c r="K32" i="1" s="1"/>
  <c r="L32" i="1" s="1"/>
  <c r="M32" i="1" s="1"/>
  <c r="N32" i="1" s="1"/>
  <c r="O32" i="1" s="1"/>
  <c r="P32" i="1" s="1"/>
  <c r="Q32" i="1" s="1"/>
  <c r="R32" i="1" s="1"/>
  <c r="S32" i="1" s="1"/>
  <c r="T32" i="1" s="1"/>
  <c r="U32" i="1" s="1"/>
  <c r="V32" i="1" s="1"/>
  <c r="W32" i="1" s="1"/>
  <c r="X32" i="1" s="1"/>
  <c r="Y32" i="1" s="1"/>
  <c r="Z32" i="1" s="1"/>
  <c r="AA32" i="1" s="1"/>
  <c r="C31" i="1"/>
  <c r="D31" i="1" s="1"/>
  <c r="E31" i="1" s="1"/>
  <c r="F31" i="1" s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Z31" i="1" s="1"/>
  <c r="AA31" i="1" s="1"/>
  <c r="C30" i="1"/>
  <c r="D30" i="1" s="1"/>
  <c r="E30" i="1" s="1"/>
  <c r="F30" i="1" s="1"/>
  <c r="G30" i="1" s="1"/>
  <c r="H30" i="1" s="1"/>
  <c r="I30" i="1" s="1"/>
  <c r="J30" i="1" s="1"/>
  <c r="K30" i="1" s="1"/>
  <c r="L30" i="1" s="1"/>
  <c r="M30" i="1" s="1"/>
  <c r="C29" i="1"/>
  <c r="D29" i="1" s="1"/>
  <c r="E29" i="1" s="1"/>
  <c r="F29" i="1" s="1"/>
  <c r="G29" i="1" s="1"/>
  <c r="H29" i="1" s="1"/>
  <c r="I29" i="1" s="1"/>
  <c r="J29" i="1" s="1"/>
  <c r="K29" i="1" s="1"/>
  <c r="L29" i="1" s="1"/>
  <c r="N30" i="1" l="1"/>
  <c r="L41" i="1"/>
  <c r="M29" i="1"/>
  <c r="X28" i="1"/>
  <c r="X39" i="1" s="1"/>
  <c r="T28" i="1"/>
  <c r="T39" i="1" s="1"/>
  <c r="P28" i="1"/>
  <c r="P39" i="1" s="1"/>
  <c r="AA28" i="1"/>
  <c r="AA39" i="1" s="1"/>
  <c r="W28" i="1"/>
  <c r="W39" i="1" s="1"/>
  <c r="S28" i="1"/>
  <c r="S39" i="1" s="1"/>
  <c r="O28" i="1"/>
  <c r="O39" i="1" s="1"/>
  <c r="Z28" i="1"/>
  <c r="Z39" i="1" s="1"/>
  <c r="V28" i="1"/>
  <c r="V39" i="1" s="1"/>
  <c r="R28" i="1"/>
  <c r="R39" i="1" s="1"/>
  <c r="N28" i="1"/>
  <c r="N39" i="1" s="1"/>
  <c r="Y28" i="1"/>
  <c r="Y39" i="1" s="1"/>
  <c r="U28" i="1"/>
  <c r="U39" i="1" s="1"/>
  <c r="Q28" i="1"/>
  <c r="Q39" i="1" s="1"/>
  <c r="M28" i="1"/>
  <c r="M39" i="1" s="1"/>
  <c r="M42" i="1" s="1"/>
  <c r="AA27" i="1"/>
  <c r="W27" i="1"/>
  <c r="S27" i="1"/>
  <c r="O27" i="1"/>
  <c r="Z27" i="1"/>
  <c r="V27" i="1"/>
  <c r="R27" i="1"/>
  <c r="N27" i="1"/>
  <c r="Y27" i="1"/>
  <c r="U27" i="1"/>
  <c r="Q27" i="1"/>
  <c r="M27" i="1"/>
  <c r="X27" i="1"/>
  <c r="T27" i="1"/>
  <c r="P27" i="1"/>
  <c r="C41" i="1"/>
  <c r="G41" i="1"/>
  <c r="K41" i="1"/>
  <c r="D41" i="1"/>
  <c r="H41" i="1"/>
  <c r="E41" i="1"/>
  <c r="I41" i="1"/>
  <c r="F41" i="1"/>
  <c r="J41" i="1"/>
  <c r="I28" i="1"/>
  <c r="I39" i="1" s="1"/>
  <c r="I42" i="1" s="1"/>
  <c r="H28" i="1"/>
  <c r="H39" i="1" s="1"/>
  <c r="H42" i="1" s="1"/>
  <c r="C28" i="1"/>
  <c r="C39" i="1" s="1"/>
  <c r="C42" i="1" s="1"/>
  <c r="F28" i="1"/>
  <c r="F39" i="1" s="1"/>
  <c r="F42" i="1" s="1"/>
  <c r="J28" i="1"/>
  <c r="J39" i="1" s="1"/>
  <c r="J42" i="1" s="1"/>
  <c r="D28" i="1"/>
  <c r="D39" i="1" s="1"/>
  <c r="B39" i="1"/>
  <c r="B42" i="1" s="1"/>
  <c r="B47" i="1" s="1"/>
  <c r="L28" i="1"/>
  <c r="L39" i="1" s="1"/>
  <c r="L42" i="1" s="1"/>
  <c r="L47" i="1" s="1"/>
  <c r="G28" i="1"/>
  <c r="G39" i="1" s="1"/>
  <c r="G42" i="1" s="1"/>
  <c r="K28" i="1"/>
  <c r="K39" i="1" s="1"/>
  <c r="K42" i="1" s="1"/>
  <c r="E28" i="1"/>
  <c r="E39" i="1" s="1"/>
  <c r="E42" i="1" s="1"/>
  <c r="K27" i="1"/>
  <c r="H27" i="1"/>
  <c r="C27" i="1"/>
  <c r="E27" i="1"/>
  <c r="I27" i="1"/>
  <c r="D27" i="1"/>
  <c r="L27" i="1"/>
  <c r="F27" i="1"/>
  <c r="J27" i="1"/>
  <c r="G27" i="1"/>
  <c r="D42" i="1"/>
  <c r="N42" i="1" l="1"/>
  <c r="O30" i="1"/>
  <c r="M41" i="1"/>
  <c r="M47" i="1" s="1"/>
  <c r="N29" i="1"/>
  <c r="E47" i="1"/>
  <c r="H47" i="1"/>
  <c r="C47" i="1"/>
  <c r="G47" i="1"/>
  <c r="I47" i="1"/>
  <c r="K47" i="1"/>
  <c r="J47" i="1"/>
  <c r="F47" i="1"/>
  <c r="D47" i="1"/>
  <c r="O29" i="1" l="1"/>
  <c r="N41" i="1"/>
  <c r="N47" i="1" s="1"/>
  <c r="O42" i="1"/>
  <c r="P30" i="1"/>
  <c r="P42" i="1" l="1"/>
  <c r="Q30" i="1"/>
  <c r="P29" i="1"/>
  <c r="O41" i="1"/>
  <c r="O47" i="1" s="1"/>
  <c r="Q42" i="1" l="1"/>
  <c r="R30" i="1"/>
  <c r="P41" i="1"/>
  <c r="P47" i="1" s="1"/>
  <c r="Q29" i="1"/>
  <c r="Q41" i="1" l="1"/>
  <c r="Q47" i="1" s="1"/>
  <c r="R29" i="1"/>
  <c r="R42" i="1"/>
  <c r="S30" i="1"/>
  <c r="S42" i="1" l="1"/>
  <c r="T30" i="1"/>
  <c r="R41" i="1"/>
  <c r="R47" i="1" s="1"/>
  <c r="S29" i="1"/>
  <c r="T42" i="1" l="1"/>
  <c r="U30" i="1"/>
  <c r="S41" i="1"/>
  <c r="S47" i="1" s="1"/>
  <c r="T29" i="1"/>
  <c r="U29" i="1" l="1"/>
  <c r="T41" i="1"/>
  <c r="T47" i="1" s="1"/>
  <c r="U42" i="1"/>
  <c r="V30" i="1"/>
  <c r="V42" i="1" l="1"/>
  <c r="W30" i="1"/>
  <c r="U41" i="1"/>
  <c r="U47" i="1" s="1"/>
  <c r="V29" i="1"/>
  <c r="W29" i="1" l="1"/>
  <c r="V41" i="1"/>
  <c r="V47" i="1" s="1"/>
  <c r="W42" i="1"/>
  <c r="X30" i="1"/>
  <c r="W41" i="1" l="1"/>
  <c r="W47" i="1" s="1"/>
  <c r="X29" i="1"/>
  <c r="Y30" i="1"/>
  <c r="X42" i="1"/>
  <c r="Y42" i="1" l="1"/>
  <c r="Z30" i="1"/>
  <c r="Y29" i="1"/>
  <c r="X41" i="1"/>
  <c r="X47" i="1" s="1"/>
  <c r="Y41" i="1" l="1"/>
  <c r="Y47" i="1" s="1"/>
  <c r="Z29" i="1"/>
  <c r="Z42" i="1"/>
  <c r="AA30" i="1"/>
  <c r="AA42" i="1" s="1"/>
  <c r="Z41" i="1" l="1"/>
  <c r="Z47" i="1" s="1"/>
  <c r="AA29" i="1"/>
  <c r="AA41" i="1" s="1"/>
  <c r="AA47" i="1" s="1"/>
</calcChain>
</file>

<file path=xl/sharedStrings.xml><?xml version="1.0" encoding="utf-8"?>
<sst xmlns="http://schemas.openxmlformats.org/spreadsheetml/2006/main" count="190" uniqueCount="179">
  <si>
    <t>Total Income</t>
  </si>
  <si>
    <t>Interest</t>
  </si>
  <si>
    <t>Weekly Rent</t>
  </si>
  <si>
    <t>Loan Balance</t>
  </si>
  <si>
    <t>au.com.numbrcrunchr.domain.ProjectionParameters@521cd5[</t>
  </si>
  <si>
    <t xml:space="preserve">  cpi=3.0</t>
  </si>
  <si>
    <t xml:space="preserve">  salaryIncreaseRate=3.5</t>
  </si>
  <si>
    <t xml:space="preserve">  rentIncreaseRate=4.0</t>
  </si>
  <si>
    <t xml:space="preserve">  capitalGrowthRate=8.0</t>
  </si>
  <si>
    <t>]</t>
  </si>
  <si>
    <t>au.com.numbrcrunchr.domain.Property@11965b5[</t>
  </si>
  <si>
    <t xml:space="preserve">  idProperty=&lt;null&gt;</t>
  </si>
  <si>
    <t xml:space="preserve">  totalPurchaseCost=320000</t>
  </si>
  <si>
    <t xml:space="preserve">  address=&lt;null&gt;</t>
  </si>
  <si>
    <t xml:space="preserve">  deposit=&lt;null&gt;</t>
  </si>
  <si>
    <t xml:space="preserve">  loanAmount=320000</t>
  </si>
  <si>
    <t xml:space="preserve">  weeklyRent=320</t>
  </si>
  <si>
    <t xml:space="preserve">  managementFeeRate=0.0</t>
  </si>
  <si>
    <t xml:space="preserve">  state=&lt;null&gt;</t>
  </si>
  <si>
    <t xml:space="preserve">  purchasePrice=320000</t>
  </si>
  <si>
    <t xml:space="preserve">  purchaseDate=Tue Feb 11 00:00:00 EST 2014</t>
  </si>
  <si>
    <t xml:space="preserve">  ownerList=[au.com.propertyanalyst.domain.Owner[idOwner=null]]</t>
  </si>
  <si>
    <t xml:space="preserve">  stampDuty=&lt;null&gt;</t>
  </si>
  <si>
    <t xml:space="preserve">  legalFees=&lt;null&gt;</t>
  </si>
  <si>
    <t xml:space="preserve">  interestOnlyPeriod=10</t>
  </si>
  <si>
    <t xml:space="preserve">  buildingInspectionFees=&lt;null&gt;</t>
  </si>
  <si>
    <t xml:space="preserve">  titleRegistrationFees=&lt;null&gt;</t>
  </si>
  <si>
    <t xml:space="preserve">  mortgageStampDuty=&lt;null&gt;</t>
  </si>
  <si>
    <t xml:space="preserve">  mortgageInsurance=&lt;null&gt;</t>
  </si>
  <si>
    <t xml:space="preserve">  mortgageInsuranceStampDuty=&lt;null&gt;</t>
  </si>
  <si>
    <t xml:space="preserve">  loanApplicationFees=&lt;null&gt;</t>
  </si>
  <si>
    <t xml:space="preserve">  ongoingCosts=au.com.numbrcrunchr.domain.OngoingCosts@645bf9[</t>
  </si>
  <si>
    <t xml:space="preserve">  landlordsInsurance=400</t>
  </si>
  <si>
    <t xml:space="preserve">  maintenance=100</t>
  </si>
  <si>
    <t xml:space="preserve">  strata=0</t>
  </si>
  <si>
    <t xml:space="preserve">  waterCharges=800</t>
  </si>
  <si>
    <t xml:space="preserve">  cleaning=100</t>
  </si>
  <si>
    <t xml:space="preserve">  councilRates=1500</t>
  </si>
  <si>
    <t xml:space="preserve">  gardening=100</t>
  </si>
  <si>
    <t xml:space="preserve">  taxExpenses=100</t>
  </si>
  <si>
    <t xml:space="preserve">  miscOngoingExpenses=0</t>
  </si>
  <si>
    <t xml:space="preserve">  propertyManagementFees=2816</t>
  </si>
  <si>
    <t xml:space="preserve">  interestRate=6.0</t>
  </si>
  <si>
    <t xml:space="preserve">  lvr=80.0</t>
  </si>
  <si>
    <t xml:space="preserve">  marketValue=320000</t>
  </si>
  <si>
    <t xml:space="preserve">  constructionDate=&lt;null&gt;</t>
  </si>
  <si>
    <t xml:space="preserve">  buildingValue=&lt;null&gt;</t>
  </si>
  <si>
    <t xml:space="preserve">  fittingsValue=&lt;null&gt;</t>
  </si>
  <si>
    <t xml:space="preserve">  weeksRented=50</t>
  </si>
  <si>
    <t xml:space="preserve">  loanTerm=30</t>
  </si>
  <si>
    <t>CPI</t>
  </si>
  <si>
    <t>Salary Increase Rate</t>
  </si>
  <si>
    <t>Rent Increase Rate</t>
  </si>
  <si>
    <t>Capital Growth Rate</t>
  </si>
  <si>
    <t>Total Purchase Cost</t>
  </si>
  <si>
    <t>Management Fee Rate</t>
  </si>
  <si>
    <t>Purchase Date</t>
  </si>
  <si>
    <t>Landlord Insurance</t>
  </si>
  <si>
    <t>Maintenance</t>
  </si>
  <si>
    <t>Strata</t>
  </si>
  <si>
    <t>Water Rates</t>
  </si>
  <si>
    <t>Cleaning</t>
  </si>
  <si>
    <t>Council Rates</t>
  </si>
  <si>
    <t>Gardening</t>
  </si>
  <si>
    <t>Tax Expenses</t>
  </si>
  <si>
    <t>Property Management Fee</t>
  </si>
  <si>
    <t>LVR</t>
  </si>
  <si>
    <t>Market Value</t>
  </si>
  <si>
    <t>Weeks Rented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</si>
  <si>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</si>
  <si>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</si>
  <si>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</si>
  <si>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</si>
  <si>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</si>
  <si>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</si>
  <si>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</si>
  <si>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</si>
  <si>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</si>
  <si>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</si>
  <si>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Total Expenses</t>
  </si>
  <si>
    <t>Assumptions</t>
  </si>
  <si>
    <t>Property Details</t>
  </si>
  <si>
    <t>LMI</t>
  </si>
  <si>
    <t>Owner Salary</t>
  </si>
  <si>
    <t>Assumptions:</t>
  </si>
  <si>
    <t xml:space="preserve">Property Details: </t>
  </si>
  <si>
    <t xml:space="preserve">Loan Details: </t>
  </si>
  <si>
    <t xml:space="preserve">Years: 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</si>
  <si>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</si>
  <si>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</si>
  <si>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</si>
  <si>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</si>
  <si>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</si>
  <si>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</si>
  <si>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</si>
  <si>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</si>
  <si>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</si>
  <si>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</si>
  <si>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</si>
  <si>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</si>
  <si>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</si>
  <si>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</si>
  <si>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</si>
  <si>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</si>
  <si>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</si>
  <si>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</si>
  <si>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</si>
  <si>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</si>
  <si>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</si>
  <si>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</si>
  <si>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</si>
  <si>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</si>
  <si>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</si>
  <si>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 xml:space="preserve">Loan Balance: </t>
  </si>
  <si>
    <t xml:space="preserve">Weekly Rent: </t>
  </si>
  <si>
    <t xml:space="preserve">Rental Income: </t>
  </si>
  <si>
    <t xml:space="preserve">Interest: </t>
  </si>
  <si>
    <t xml:space="preserve">Landlord's Insurance: </t>
  </si>
  <si>
    <t xml:space="preserve">Maintenance: </t>
  </si>
  <si>
    <t xml:space="preserve">Strata: </t>
  </si>
  <si>
    <t xml:space="preserve">Water Rates: </t>
  </si>
  <si>
    <t xml:space="preserve">Cleaning: </t>
  </si>
  <si>
    <t xml:space="preserve">Council Rates: </t>
  </si>
  <si>
    <t xml:space="preserve">Gardening: </t>
  </si>
  <si>
    <t xml:space="preserve">Tax Expenses: </t>
  </si>
  <si>
    <t xml:space="preserve">Property Mgmt Fee: </t>
  </si>
  <si>
    <t xml:space="preserve">Total Income: </t>
  </si>
  <si>
    <t xml:space="preserve">Total Expense: </t>
  </si>
  <si>
    <t xml:space="preserve">CPI: </t>
  </si>
  <si>
    <t xml:space="preserve">Capital Growth Rate: </t>
  </si>
  <si>
    <t xml:space="preserve">Rent Increase Rate: </t>
  </si>
  <si>
    <t xml:space="preserve">Purchase Price: </t>
  </si>
  <si>
    <t xml:space="preserve">Purchase Date: </t>
  </si>
  <si>
    <t>Tue Feb 11 00:00:00 EST 2014</t>
  </si>
  <si>
    <t xml:space="preserve">State: </t>
  </si>
  <si>
    <t>null</t>
  </si>
  <si>
    <t xml:space="preserve">Loam Amount: </t>
  </si>
  <si>
    <t xml:space="preserve">Loam Term: </t>
  </si>
  <si>
    <t xml:space="preserve">Interest Rate: </t>
  </si>
  <si>
    <t xml:space="preserve">Interest Only Period: </t>
  </si>
  <si>
    <t>10 Years</t>
  </si>
  <si>
    <t>PAYG Income</t>
  </si>
  <si>
    <t>Taxable Income</t>
  </si>
  <si>
    <t>Profit/Loss</t>
  </si>
  <si>
    <t>Tax Refud</t>
  </si>
  <si>
    <t>Tax on PAYG Income</t>
  </si>
  <si>
    <t xml:space="preserve">PAYG Income Increase Rate: </t>
  </si>
  <si>
    <t xml:space="preserve">PAYG Income: </t>
  </si>
  <si>
    <t xml:space="preserve">Market Value: </t>
  </si>
  <si>
    <t xml:space="preserve">Profit/Loss: </t>
  </si>
  <si>
    <t xml:space="preserve">Taxable Income: </t>
  </si>
  <si>
    <t xml:space="preserve">Tax on Taxable Income: </t>
  </si>
  <si>
    <t xml:space="preserve">Tax on PAYG Income: </t>
  </si>
  <si>
    <t xml:space="preserve">Tax Refund: </t>
  </si>
  <si>
    <t xml:space="preserve">Weeks Rented: </t>
  </si>
  <si>
    <t>Testing</t>
  </si>
  <si>
    <t>Total Expense</t>
  </si>
  <si>
    <t>Tax Refund</t>
  </si>
  <si>
    <t>Purchase Price</t>
  </si>
  <si>
    <t>State</t>
  </si>
  <si>
    <t>Stamp Duty &amp; Govt Charges</t>
  </si>
  <si>
    <t xml:space="preserve">Property Management Rate: </t>
  </si>
  <si>
    <t xml:space="preserve">Owner PAYG Income: </t>
  </si>
  <si>
    <t xml:space="preserve">Total Purchase Cost: 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</si>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</sst>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;[Red]\-&quot;$&quot;#,##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onsolas"/>
      <family val="3"/>
    </font>
    <font>
      <b/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1" fillId="0" borderId="0" xfId="0" applyNumberFormat="1" applyFont="1"/>
    <xf numFmtId="10" fontId="1" fillId="0" borderId="0" xfId="0" applyNumberFormat="1" applyFont="1"/>
    <xf numFmtId="9" fontId="1" fillId="0" borderId="0" xfId="0" applyNumberFormat="1" applyFont="1"/>
    <xf numFmtId="14" fontId="1" fillId="0" borderId="0" xfId="0" applyNumberFormat="1" applyFont="1"/>
    <xf numFmtId="164" fontId="1" fillId="0" borderId="0" xfId="0" applyNumberFormat="1" applyFont="1" applyAlignment="1">
      <alignment horizontal="center" vertical="center"/>
    </xf>
    <xf numFmtId="0" fontId="2" fillId="0" borderId="0" xfId="0" applyFont="1"/>
    <xf numFmtId="164" fontId="2" fillId="0" borderId="0" xfId="0" applyNumberFormat="1" applyFont="1" applyAlignment="1">
      <alignment horizontal="center" vertical="center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3"/>
  <sheetViews>
    <sheetView tabSelected="1" zoomScale="85" zoomScaleNormal="85" workbookViewId="0"/>
  </sheetViews>
  <sheetFormatPr defaultRowHeight="12.75" x14ac:dyDescent="0.2"/>
  <cols>
    <col min="1" max="1" width="27" style="1" bestFit="1" customWidth="1"/>
    <col min="2" max="2" width="12" style="1" bestFit="1" customWidth="1"/>
    <col min="3" max="14" width="11.42578125" style="1" customWidth="1"/>
    <col min="15" max="15" width="15.140625" style="1" bestFit="1" customWidth="1"/>
    <col min="16" max="16" width="17.28515625" style="1" bestFit="1" customWidth="1"/>
    <col min="17" max="16384" width="9.140625" style="1"/>
  </cols>
  <sheetData>
    <row r="1" spans="1:16" x14ac:dyDescent="0.2">
      <c r="A1" s="9" t="s">
        <v>80</v>
      </c>
      <c r="B1" s="9"/>
      <c r="E1" s="9"/>
      <c r="F1" s="9"/>
      <c r="H1" s="9"/>
      <c r="I1" s="9"/>
      <c r="J1" s="9"/>
    </row>
    <row r="2" spans="1:16" x14ac:dyDescent="0.2">
      <c r="A2" s="1" t="s">
        <v>50</v>
      </c>
      <c r="B2" s="4">
        <v>0.03</v>
      </c>
    </row>
    <row r="3" spans="1:16" x14ac:dyDescent="0.2">
      <c r="A3" s="1" t="s">
        <v>52</v>
      </c>
      <c r="B3" s="4">
        <v>0.04</v>
      </c>
      <c r="C3" s="2"/>
      <c r="G3" s="2"/>
      <c r="K3" s="4"/>
      <c r="L3" s="2"/>
      <c r="M3" s="2"/>
      <c r="N3" s="2"/>
      <c r="O3" s="2"/>
      <c r="P3" s="2"/>
    </row>
    <row r="4" spans="1:16" x14ac:dyDescent="0.2">
      <c r="A4" s="1" t="s">
        <v>53</v>
      </c>
      <c r="B4" s="4">
        <v>0.08</v>
      </c>
      <c r="C4" s="2"/>
      <c r="G4" s="2"/>
      <c r="J4" s="4"/>
      <c r="K4" s="3"/>
      <c r="L4" s="2"/>
      <c r="M4" s="2"/>
      <c r="N4" s="2"/>
      <c r="O4" s="2"/>
      <c r="P4" s="2"/>
    </row>
    <row r="5" spans="1:16" x14ac:dyDescent="0.2">
      <c r="A5" s="1" t="s">
        <v>51</v>
      </c>
      <c r="B5" s="3">
        <v>3.5000000000000003E-2</v>
      </c>
      <c r="C5" s="2"/>
      <c r="G5" s="2"/>
      <c r="K5" s="3"/>
      <c r="L5" s="2"/>
      <c r="M5" s="2"/>
      <c r="N5" s="2"/>
      <c r="O5" s="2"/>
      <c r="P5" s="2"/>
    </row>
    <row r="6" spans="1:16" x14ac:dyDescent="0.2">
      <c r="A6" s="1" t="s">
        <v>55</v>
      </c>
      <c r="B6" s="3">
        <v>8.7999999999999995E-2</v>
      </c>
      <c r="C6" s="2"/>
      <c r="F6" s="3"/>
      <c r="G6" s="2"/>
      <c r="K6" s="3"/>
      <c r="L6" s="2"/>
      <c r="M6" s="2"/>
      <c r="N6" s="2"/>
      <c r="O6" s="2"/>
      <c r="P6" s="2"/>
    </row>
    <row r="7" spans="1:16" x14ac:dyDescent="0.2">
      <c r="A7" s="1" t="s">
        <v>83</v>
      </c>
      <c r="B7" s="2">
        <v>100000</v>
      </c>
      <c r="C7" s="2"/>
      <c r="F7" s="2"/>
      <c r="G7" s="2"/>
      <c r="J7" s="2"/>
      <c r="K7" s="3"/>
      <c r="L7" s="2"/>
      <c r="M7" s="2"/>
      <c r="N7" s="2"/>
      <c r="O7" s="2"/>
      <c r="P7" s="2"/>
    </row>
    <row r="8" spans="1:16" x14ac:dyDescent="0.2">
      <c r="F8" s="2"/>
      <c r="M8" s="6"/>
      <c r="N8" s="6"/>
      <c r="O8" s="2"/>
      <c r="P8" s="2"/>
    </row>
    <row r="9" spans="1:16" x14ac:dyDescent="0.2">
      <c r="A9" s="9" t="s">
        <v>81</v>
      </c>
      <c r="B9" s="2"/>
      <c r="C9" s="6"/>
      <c r="G9" s="6"/>
      <c r="H9" s="6"/>
      <c r="I9" s="6"/>
      <c r="J9" s="6"/>
      <c r="K9" s="6"/>
      <c r="L9" s="6"/>
      <c r="M9" s="6"/>
      <c r="N9" s="6"/>
      <c r="O9" s="2"/>
      <c r="P9" s="2"/>
    </row>
    <row r="10" spans="1:16" x14ac:dyDescent="0.2">
      <c r="A10" s="1" t="s">
        <v>158</v>
      </c>
      <c r="B10" s="2">
        <v>320000</v>
      </c>
      <c r="C10" s="8"/>
      <c r="D10" s="7"/>
      <c r="E10" s="7"/>
      <c r="G10" s="8"/>
      <c r="H10" s="7"/>
      <c r="I10" s="8"/>
      <c r="K10" s="6"/>
      <c r="L10" s="6"/>
      <c r="M10" s="6"/>
      <c r="N10" s="6"/>
      <c r="O10" s="2"/>
      <c r="P10" s="2"/>
    </row>
    <row r="11" spans="1:16" x14ac:dyDescent="0.2">
      <c r="A11" s="1" t="s">
        <v>160</v>
      </c>
      <c r="B11" s="2">
        <v>0</v>
      </c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2"/>
      <c r="P11" s="2"/>
    </row>
    <row r="12" spans="1:16" x14ac:dyDescent="0.2">
      <c r="A12" s="1" t="s">
        <v>56</v>
      </c>
      <c r="B12" s="5">
        <v>41681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2"/>
      <c r="P12" s="2"/>
    </row>
    <row r="13" spans="1:16" x14ac:dyDescent="0.2">
      <c r="A13" s="1" t="s">
        <v>159</v>
      </c>
      <c r="B13" s="2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2"/>
      <c r="P13" s="2"/>
    </row>
    <row r="14" spans="1:16" x14ac:dyDescent="0.2">
      <c r="A14" s="1" t="s">
        <v>68</v>
      </c>
      <c r="B14" s="1">
        <v>50</v>
      </c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2"/>
      <c r="P14" s="2"/>
    </row>
    <row r="15" spans="1:16" x14ac:dyDescent="0.2">
      <c r="A15" s="1" t="s">
        <v>54</v>
      </c>
      <c r="B15" s="2">
        <f>B10+B11</f>
        <v>320000</v>
      </c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2"/>
      <c r="P15" s="2"/>
    </row>
    <row r="16" spans="1:16" x14ac:dyDescent="0.2"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2"/>
      <c r="P16" s="2"/>
    </row>
    <row r="17" spans="1:27" x14ac:dyDescent="0.2">
      <c r="A17" s="1" t="s">
        <v>86</v>
      </c>
      <c r="B17" s="2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2"/>
      <c r="P17" s="2"/>
    </row>
    <row r="18" spans="1:27" x14ac:dyDescent="0.2">
      <c r="A18" s="1" t="s">
        <v>136</v>
      </c>
      <c r="B18" s="2">
        <f>$B$15</f>
        <v>320000</v>
      </c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2"/>
      <c r="P18" s="2"/>
    </row>
    <row r="19" spans="1:27" x14ac:dyDescent="0.2">
      <c r="A19" s="1" t="s">
        <v>137</v>
      </c>
      <c r="B19" s="1">
        <v>30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2"/>
      <c r="P19" s="2"/>
    </row>
    <row r="20" spans="1:27" x14ac:dyDescent="0.2">
      <c r="A20" s="1" t="s">
        <v>138</v>
      </c>
      <c r="B20" s="4">
        <v>0.06</v>
      </c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2"/>
      <c r="P20" s="2"/>
    </row>
    <row r="21" spans="1:27" x14ac:dyDescent="0.2">
      <c r="A21" s="1" t="s">
        <v>139</v>
      </c>
      <c r="B21" s="2" t="s">
        <v>140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2"/>
      <c r="P21" s="2"/>
    </row>
    <row r="22" spans="1:27" x14ac:dyDescent="0.2">
      <c r="A22" s="1" t="s">
        <v>66</v>
      </c>
      <c r="B22" s="2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2"/>
      <c r="P22" s="2"/>
    </row>
    <row r="23" spans="1:27" x14ac:dyDescent="0.2">
      <c r="A23" s="1" t="s">
        <v>82</v>
      </c>
      <c r="B23" s="2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2"/>
      <c r="P23" s="2"/>
    </row>
    <row r="24" spans="1:27" x14ac:dyDescent="0.2">
      <c r="B24" s="2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2"/>
      <c r="P24" s="2"/>
    </row>
    <row r="25" spans="1:27" x14ac:dyDescent="0.2">
      <c r="B25" s="2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2"/>
      <c r="P25" s="2"/>
    </row>
    <row r="26" spans="1:27" x14ac:dyDescent="0.2">
      <c r="B26" s="2"/>
      <c r="C26" s="6" t="s">
        <v>69</v>
      </c>
      <c r="D26" s="6" t="s">
        <v>70</v>
      </c>
      <c r="E26" s="6" t="s">
        <v>71</v>
      </c>
      <c r="F26" s="6" t="s">
        <v>72</v>
      </c>
      <c r="G26" s="6" t="s">
        <v>73</v>
      </c>
      <c r="H26" s="6" t="s">
        <v>74</v>
      </c>
      <c r="I26" s="6" t="s">
        <v>75</v>
      </c>
      <c r="J26" s="6" t="s">
        <v>76</v>
      </c>
      <c r="K26" s="6" t="s">
        <v>77</v>
      </c>
      <c r="L26" s="6" t="s">
        <v>78</v>
      </c>
      <c r="M26" s="6" t="s">
        <v>164</v>
      </c>
      <c r="N26" s="6" t="s">
        <v>165</v>
      </c>
      <c r="O26" s="6" t="s">
        <v>166</v>
      </c>
      <c r="P26" s="6" t="s">
        <v>167</v>
      </c>
      <c r="Q26" s="6" t="s">
        <v>168</v>
      </c>
      <c r="R26" s="6" t="s">
        <v>169</v>
      </c>
      <c r="S26" s="6" t="s">
        <v>170</v>
      </c>
      <c r="T26" s="6" t="s">
        <v>171</v>
      </c>
      <c r="U26" s="6" t="s">
        <v>172</v>
      </c>
      <c r="V26" s="6" t="s">
        <v>173</v>
      </c>
      <c r="W26" s="6" t="s">
        <v>174</v>
      </c>
      <c r="X26" s="6" t="s">
        <v>175</v>
      </c>
      <c r="Y26" s="6" t="s">
        <v>176</v>
      </c>
      <c r="Z26" s="6" t="s">
        <v>177</v>
      </c>
      <c r="AA26" s="6" t="s">
        <v>178</v>
      </c>
    </row>
    <row r="27" spans="1:27" x14ac:dyDescent="0.2">
      <c r="A27" s="1" t="s">
        <v>54</v>
      </c>
      <c r="B27" s="2">
        <f>B15</f>
        <v>320000</v>
      </c>
      <c r="C27" s="2">
        <f t="shared" ref="C27:AA27" si="0">$B$27</f>
        <v>320000</v>
      </c>
      <c r="D27" s="2">
        <f t="shared" si="0"/>
        <v>320000</v>
      </c>
      <c r="E27" s="2">
        <f t="shared" si="0"/>
        <v>320000</v>
      </c>
      <c r="F27" s="2">
        <f t="shared" si="0"/>
        <v>320000</v>
      </c>
      <c r="G27" s="2">
        <f t="shared" si="0"/>
        <v>320000</v>
      </c>
      <c r="H27" s="2">
        <f t="shared" si="0"/>
        <v>320000</v>
      </c>
      <c r="I27" s="2">
        <f t="shared" si="0"/>
        <v>320000</v>
      </c>
      <c r="J27" s="2">
        <f t="shared" si="0"/>
        <v>320000</v>
      </c>
      <c r="K27" s="2">
        <f t="shared" si="0"/>
        <v>320000</v>
      </c>
      <c r="L27" s="2">
        <f t="shared" si="0"/>
        <v>320000</v>
      </c>
      <c r="M27" s="2">
        <f t="shared" si="0"/>
        <v>320000</v>
      </c>
      <c r="N27" s="2">
        <f t="shared" si="0"/>
        <v>320000</v>
      </c>
      <c r="O27" s="2">
        <f t="shared" si="0"/>
        <v>320000</v>
      </c>
      <c r="P27" s="2">
        <f t="shared" si="0"/>
        <v>320000</v>
      </c>
      <c r="Q27" s="2">
        <f t="shared" si="0"/>
        <v>320000</v>
      </c>
      <c r="R27" s="2">
        <f t="shared" si="0"/>
        <v>320000</v>
      </c>
      <c r="S27" s="2">
        <f t="shared" si="0"/>
        <v>320000</v>
      </c>
      <c r="T27" s="2">
        <f t="shared" si="0"/>
        <v>320000</v>
      </c>
      <c r="U27" s="2">
        <f t="shared" si="0"/>
        <v>320000</v>
      </c>
      <c r="V27" s="2">
        <f t="shared" si="0"/>
        <v>320000</v>
      </c>
      <c r="W27" s="2">
        <f t="shared" si="0"/>
        <v>320000</v>
      </c>
      <c r="X27" s="2">
        <f t="shared" si="0"/>
        <v>320000</v>
      </c>
      <c r="Y27" s="2">
        <f t="shared" si="0"/>
        <v>320000</v>
      </c>
      <c r="Z27" s="2">
        <f t="shared" si="0"/>
        <v>320000</v>
      </c>
      <c r="AA27" s="2">
        <f t="shared" si="0"/>
        <v>320000</v>
      </c>
    </row>
    <row r="28" spans="1:27" x14ac:dyDescent="0.2">
      <c r="A28" s="1" t="s">
        <v>3</v>
      </c>
      <c r="B28" s="2">
        <f>B18</f>
        <v>320000</v>
      </c>
      <c r="C28" s="2">
        <f>$B$28</f>
        <v>320000</v>
      </c>
      <c r="D28" s="2">
        <f t="shared" ref="D28:AA28" si="1">$B$28</f>
        <v>320000</v>
      </c>
      <c r="E28" s="2">
        <f t="shared" si="1"/>
        <v>320000</v>
      </c>
      <c r="F28" s="2">
        <f t="shared" si="1"/>
        <v>320000</v>
      </c>
      <c r="G28" s="2">
        <f t="shared" si="1"/>
        <v>320000</v>
      </c>
      <c r="H28" s="2">
        <f t="shared" si="1"/>
        <v>320000</v>
      </c>
      <c r="I28" s="2">
        <f t="shared" si="1"/>
        <v>320000</v>
      </c>
      <c r="J28" s="2">
        <f t="shared" si="1"/>
        <v>320000</v>
      </c>
      <c r="K28" s="2">
        <f t="shared" si="1"/>
        <v>320000</v>
      </c>
      <c r="L28" s="2">
        <f t="shared" si="1"/>
        <v>320000</v>
      </c>
      <c r="M28" s="2">
        <f t="shared" si="1"/>
        <v>320000</v>
      </c>
      <c r="N28" s="2">
        <f t="shared" si="1"/>
        <v>320000</v>
      </c>
      <c r="O28" s="2">
        <f t="shared" si="1"/>
        <v>320000</v>
      </c>
      <c r="P28" s="2">
        <f t="shared" si="1"/>
        <v>320000</v>
      </c>
      <c r="Q28" s="2">
        <f t="shared" si="1"/>
        <v>320000</v>
      </c>
      <c r="R28" s="2">
        <f t="shared" si="1"/>
        <v>320000</v>
      </c>
      <c r="S28" s="2">
        <f t="shared" si="1"/>
        <v>320000</v>
      </c>
      <c r="T28" s="2">
        <f t="shared" si="1"/>
        <v>320000</v>
      </c>
      <c r="U28" s="2">
        <f t="shared" si="1"/>
        <v>320000</v>
      </c>
      <c r="V28" s="2">
        <f t="shared" si="1"/>
        <v>320000</v>
      </c>
      <c r="W28" s="2">
        <f t="shared" si="1"/>
        <v>320000</v>
      </c>
      <c r="X28" s="2">
        <f t="shared" si="1"/>
        <v>320000</v>
      </c>
      <c r="Y28" s="2">
        <f t="shared" si="1"/>
        <v>320000</v>
      </c>
      <c r="Z28" s="2">
        <f t="shared" si="1"/>
        <v>320000</v>
      </c>
      <c r="AA28" s="2">
        <f t="shared" si="1"/>
        <v>320000</v>
      </c>
    </row>
    <row r="29" spans="1:27" x14ac:dyDescent="0.2">
      <c r="A29" s="1" t="s">
        <v>2</v>
      </c>
      <c r="B29" s="2">
        <v>320</v>
      </c>
      <c r="C29" s="2">
        <f t="shared" ref="C29:L29" si="2">B29*(1+$B$3)</f>
        <v>332.8</v>
      </c>
      <c r="D29" s="2">
        <f t="shared" si="2"/>
        <v>346.11200000000002</v>
      </c>
      <c r="E29" s="2">
        <f t="shared" si="2"/>
        <v>359.95648000000006</v>
      </c>
      <c r="F29" s="2">
        <f t="shared" si="2"/>
        <v>374.3547392000001</v>
      </c>
      <c r="G29" s="2">
        <f t="shared" si="2"/>
        <v>389.32892876800014</v>
      </c>
      <c r="H29" s="2">
        <f t="shared" si="2"/>
        <v>404.90208591872016</v>
      </c>
      <c r="I29" s="2">
        <f t="shared" si="2"/>
        <v>421.098169355469</v>
      </c>
      <c r="J29" s="2">
        <f t="shared" si="2"/>
        <v>437.9420961296878</v>
      </c>
      <c r="K29" s="2">
        <f t="shared" si="2"/>
        <v>455.45977997487535</v>
      </c>
      <c r="L29" s="2">
        <f t="shared" si="2"/>
        <v>473.6781711738704</v>
      </c>
      <c r="M29" s="2">
        <f t="shared" ref="M29:AA29" si="3">L29*(1+$B$3)</f>
        <v>492.62529802082526</v>
      </c>
      <c r="N29" s="2">
        <f t="shared" si="3"/>
        <v>512.33030994165824</v>
      </c>
      <c r="O29" s="2">
        <f t="shared" si="3"/>
        <v>532.82352233932454</v>
      </c>
      <c r="P29" s="2">
        <f t="shared" si="3"/>
        <v>554.13646323289754</v>
      </c>
      <c r="Q29" s="2">
        <f t="shared" si="3"/>
        <v>576.30192176221351</v>
      </c>
      <c r="R29" s="2">
        <f t="shared" si="3"/>
        <v>599.35399863270209</v>
      </c>
      <c r="S29" s="2">
        <f t="shared" si="3"/>
        <v>623.32815857801018</v>
      </c>
      <c r="T29" s="2">
        <f t="shared" si="3"/>
        <v>648.2612849211306</v>
      </c>
      <c r="U29" s="2">
        <f t="shared" si="3"/>
        <v>674.19173631797582</v>
      </c>
      <c r="V29" s="2">
        <f t="shared" si="3"/>
        <v>701.15940577069489</v>
      </c>
      <c r="W29" s="2">
        <f t="shared" si="3"/>
        <v>729.20578200152272</v>
      </c>
      <c r="X29" s="2">
        <f t="shared" si="3"/>
        <v>758.37401328158364</v>
      </c>
      <c r="Y29" s="2">
        <f t="shared" si="3"/>
        <v>788.70897381284703</v>
      </c>
      <c r="Z29" s="2">
        <f t="shared" si="3"/>
        <v>820.25733276536096</v>
      </c>
      <c r="AA29" s="2">
        <f t="shared" si="3"/>
        <v>853.06762607597545</v>
      </c>
    </row>
    <row r="30" spans="1:27" x14ac:dyDescent="0.2">
      <c r="A30" s="1" t="s">
        <v>57</v>
      </c>
      <c r="B30" s="2">
        <v>400</v>
      </c>
      <c r="C30" s="2">
        <f>B30*(1+$B$2)</f>
        <v>412</v>
      </c>
      <c r="D30" s="2">
        <f t="shared" ref="D30:L30" si="4">C30*(1+$B$2)</f>
        <v>424.36</v>
      </c>
      <c r="E30" s="2">
        <f t="shared" si="4"/>
        <v>437.0908</v>
      </c>
      <c r="F30" s="2">
        <f t="shared" si="4"/>
        <v>450.20352400000002</v>
      </c>
      <c r="G30" s="2">
        <f t="shared" si="4"/>
        <v>463.70962972000001</v>
      </c>
      <c r="H30" s="2">
        <f t="shared" si="4"/>
        <v>477.62091861160002</v>
      </c>
      <c r="I30" s="2">
        <f t="shared" si="4"/>
        <v>491.94954616994801</v>
      </c>
      <c r="J30" s="2">
        <f t="shared" si="4"/>
        <v>506.70803255504649</v>
      </c>
      <c r="K30" s="2">
        <f t="shared" si="4"/>
        <v>521.90927353169786</v>
      </c>
      <c r="L30" s="2">
        <f t="shared" si="4"/>
        <v>537.56655173764887</v>
      </c>
      <c r="M30" s="2">
        <f t="shared" ref="M30:M38" si="5">L30*(1+$B$2)</f>
        <v>553.69354828977839</v>
      </c>
      <c r="N30" s="2">
        <f t="shared" ref="N30:N38" si="6">M30*(1+$B$2)</f>
        <v>570.30435473847172</v>
      </c>
      <c r="O30" s="2">
        <f t="shared" ref="O30:O38" si="7">N30*(1+$B$2)</f>
        <v>587.41348538062584</v>
      </c>
      <c r="P30" s="2">
        <f t="shared" ref="P30:P38" si="8">O30*(1+$B$2)</f>
        <v>605.03588994204461</v>
      </c>
      <c r="Q30" s="2">
        <f t="shared" ref="Q30:Q38" si="9">P30*(1+$B$2)</f>
        <v>623.18696664030597</v>
      </c>
      <c r="R30" s="2">
        <f t="shared" ref="R30:R38" si="10">Q30*(1+$B$2)</f>
        <v>641.88257563951515</v>
      </c>
      <c r="S30" s="2">
        <f t="shared" ref="S30:S38" si="11">R30*(1+$B$2)</f>
        <v>661.13905290870059</v>
      </c>
      <c r="T30" s="2">
        <f t="shared" ref="T30:T38" si="12">S30*(1+$B$2)</f>
        <v>680.97322449596163</v>
      </c>
      <c r="U30" s="2">
        <f t="shared" ref="U30:U38" si="13">T30*(1+$B$2)</f>
        <v>701.40242123084045</v>
      </c>
      <c r="V30" s="2">
        <f t="shared" ref="V30:V38" si="14">U30*(1+$B$2)</f>
        <v>722.44449386776569</v>
      </c>
      <c r="W30" s="2">
        <f t="shared" ref="W30:W38" si="15">V30*(1+$B$2)</f>
        <v>744.11782868379862</v>
      </c>
      <c r="X30" s="2">
        <f t="shared" ref="X30:X38" si="16">W30*(1+$B$2)</f>
        <v>766.44136354431259</v>
      </c>
      <c r="Y30" s="2">
        <f t="shared" ref="Y30:Y38" si="17">X30*(1+$B$2)</f>
        <v>789.43460445064204</v>
      </c>
      <c r="Z30" s="2">
        <f t="shared" ref="Z30:Z38" si="18">Y30*(1+$B$2)</f>
        <v>813.11764258416133</v>
      </c>
      <c r="AA30" s="2">
        <f t="shared" ref="AA30:AA38" si="19">Z30*(1+$B$2)</f>
        <v>837.51117186168619</v>
      </c>
    </row>
    <row r="31" spans="1:27" x14ac:dyDescent="0.2">
      <c r="A31" s="1" t="s">
        <v>58</v>
      </c>
      <c r="B31" s="2">
        <v>100</v>
      </c>
      <c r="C31" s="2">
        <f>B31*(1+$B$2)</f>
        <v>103</v>
      </c>
      <c r="D31" s="2">
        <f t="shared" ref="D31:L31" si="20">C31*(1+$B$2)</f>
        <v>106.09</v>
      </c>
      <c r="E31" s="2">
        <f t="shared" si="20"/>
        <v>109.2727</v>
      </c>
      <c r="F31" s="2">
        <f t="shared" si="20"/>
        <v>112.550881</v>
      </c>
      <c r="G31" s="2">
        <f t="shared" si="20"/>
        <v>115.92740743</v>
      </c>
      <c r="H31" s="2">
        <f t="shared" si="20"/>
        <v>119.4052296529</v>
      </c>
      <c r="I31" s="2">
        <f t="shared" si="20"/>
        <v>122.987386542487</v>
      </c>
      <c r="J31" s="2">
        <f t="shared" si="20"/>
        <v>126.67700813876162</v>
      </c>
      <c r="K31" s="2">
        <f t="shared" si="20"/>
        <v>130.47731838292447</v>
      </c>
      <c r="L31" s="2">
        <f t="shared" si="20"/>
        <v>134.39163793441222</v>
      </c>
      <c r="M31" s="2">
        <f t="shared" si="5"/>
        <v>138.4233870724446</v>
      </c>
      <c r="N31" s="2">
        <f t="shared" si="6"/>
        <v>142.57608868461793</v>
      </c>
      <c r="O31" s="2">
        <f t="shared" si="7"/>
        <v>146.85337134515646</v>
      </c>
      <c r="P31" s="2">
        <f t="shared" si="8"/>
        <v>151.25897248551115</v>
      </c>
      <c r="Q31" s="2">
        <f t="shared" si="9"/>
        <v>155.79674166007649</v>
      </c>
      <c r="R31" s="2">
        <f t="shared" si="10"/>
        <v>160.47064390987879</v>
      </c>
      <c r="S31" s="2">
        <f t="shared" si="11"/>
        <v>165.28476322717515</v>
      </c>
      <c r="T31" s="2">
        <f t="shared" si="12"/>
        <v>170.24330612399041</v>
      </c>
      <c r="U31" s="2">
        <f t="shared" si="13"/>
        <v>175.35060530771011</v>
      </c>
      <c r="V31" s="2">
        <f t="shared" si="14"/>
        <v>180.61112346694142</v>
      </c>
      <c r="W31" s="2">
        <f t="shared" si="15"/>
        <v>186.02945717094966</v>
      </c>
      <c r="X31" s="2">
        <f t="shared" si="16"/>
        <v>191.61034088607815</v>
      </c>
      <c r="Y31" s="2">
        <f t="shared" si="17"/>
        <v>197.35865111266051</v>
      </c>
      <c r="Z31" s="2">
        <f t="shared" si="18"/>
        <v>203.27941064604033</v>
      </c>
      <c r="AA31" s="2">
        <f t="shared" si="19"/>
        <v>209.37779296542155</v>
      </c>
    </row>
    <row r="32" spans="1:27" x14ac:dyDescent="0.2">
      <c r="A32" s="1" t="s">
        <v>59</v>
      </c>
      <c r="B32" s="2">
        <v>0</v>
      </c>
      <c r="C32" s="2">
        <f t="shared" ref="C32:L38" si="21">B32*(1+$B$2)</f>
        <v>0</v>
      </c>
      <c r="D32" s="2">
        <f t="shared" si="21"/>
        <v>0</v>
      </c>
      <c r="E32" s="2">
        <f t="shared" si="21"/>
        <v>0</v>
      </c>
      <c r="F32" s="2">
        <f t="shared" si="21"/>
        <v>0</v>
      </c>
      <c r="G32" s="2">
        <f t="shared" si="21"/>
        <v>0</v>
      </c>
      <c r="H32" s="2">
        <f t="shared" si="21"/>
        <v>0</v>
      </c>
      <c r="I32" s="2">
        <f t="shared" si="21"/>
        <v>0</v>
      </c>
      <c r="J32" s="2">
        <f t="shared" si="21"/>
        <v>0</v>
      </c>
      <c r="K32" s="2">
        <f t="shared" si="21"/>
        <v>0</v>
      </c>
      <c r="L32" s="2">
        <f t="shared" si="21"/>
        <v>0</v>
      </c>
      <c r="M32" s="2">
        <f t="shared" si="5"/>
        <v>0</v>
      </c>
      <c r="N32" s="2">
        <f t="shared" si="6"/>
        <v>0</v>
      </c>
      <c r="O32" s="2">
        <f t="shared" si="7"/>
        <v>0</v>
      </c>
      <c r="P32" s="2">
        <f t="shared" si="8"/>
        <v>0</v>
      </c>
      <c r="Q32" s="2">
        <f t="shared" si="9"/>
        <v>0</v>
      </c>
      <c r="R32" s="2">
        <f t="shared" si="10"/>
        <v>0</v>
      </c>
      <c r="S32" s="2">
        <f t="shared" si="11"/>
        <v>0</v>
      </c>
      <c r="T32" s="2">
        <f t="shared" si="12"/>
        <v>0</v>
      </c>
      <c r="U32" s="2">
        <f t="shared" si="13"/>
        <v>0</v>
      </c>
      <c r="V32" s="2">
        <f t="shared" si="14"/>
        <v>0</v>
      </c>
      <c r="W32" s="2">
        <f t="shared" si="15"/>
        <v>0</v>
      </c>
      <c r="X32" s="2">
        <f t="shared" si="16"/>
        <v>0</v>
      </c>
      <c r="Y32" s="2">
        <f t="shared" si="17"/>
        <v>0</v>
      </c>
      <c r="Z32" s="2">
        <f t="shared" si="18"/>
        <v>0</v>
      </c>
      <c r="AA32" s="2">
        <f t="shared" si="19"/>
        <v>0</v>
      </c>
    </row>
    <row r="33" spans="1:27" x14ac:dyDescent="0.2">
      <c r="A33" s="1" t="s">
        <v>60</v>
      </c>
      <c r="B33" s="2">
        <v>800</v>
      </c>
      <c r="C33" s="2">
        <f t="shared" si="21"/>
        <v>824</v>
      </c>
      <c r="D33" s="2">
        <f t="shared" si="21"/>
        <v>848.72</v>
      </c>
      <c r="E33" s="2">
        <f t="shared" si="21"/>
        <v>874.1816</v>
      </c>
      <c r="F33" s="2">
        <f t="shared" si="21"/>
        <v>900.40704800000003</v>
      </c>
      <c r="G33" s="2">
        <f t="shared" si="21"/>
        <v>927.41925944000002</v>
      </c>
      <c r="H33" s="2">
        <f t="shared" si="21"/>
        <v>955.24183722320004</v>
      </c>
      <c r="I33" s="2">
        <f t="shared" si="21"/>
        <v>983.89909233989601</v>
      </c>
      <c r="J33" s="2">
        <f t="shared" si="21"/>
        <v>1013.416065110093</v>
      </c>
      <c r="K33" s="2">
        <f t="shared" si="21"/>
        <v>1043.8185470633957</v>
      </c>
      <c r="L33" s="2">
        <f t="shared" si="21"/>
        <v>1075.1331034752977</v>
      </c>
      <c r="M33" s="2">
        <f t="shared" si="5"/>
        <v>1107.3870965795568</v>
      </c>
      <c r="N33" s="2">
        <f t="shared" si="6"/>
        <v>1140.6087094769434</v>
      </c>
      <c r="O33" s="2">
        <f t="shared" si="7"/>
        <v>1174.8269707612517</v>
      </c>
      <c r="P33" s="2">
        <f t="shared" si="8"/>
        <v>1210.0717798840892</v>
      </c>
      <c r="Q33" s="2">
        <f t="shared" si="9"/>
        <v>1246.3739332806119</v>
      </c>
      <c r="R33" s="2">
        <f t="shared" si="10"/>
        <v>1283.7651512790303</v>
      </c>
      <c r="S33" s="2">
        <f t="shared" si="11"/>
        <v>1322.2781058174012</v>
      </c>
      <c r="T33" s="2">
        <f t="shared" si="12"/>
        <v>1361.9464489919233</v>
      </c>
      <c r="U33" s="2">
        <f t="shared" si="13"/>
        <v>1402.8048424616809</v>
      </c>
      <c r="V33" s="2">
        <f t="shared" si="14"/>
        <v>1444.8889877355314</v>
      </c>
      <c r="W33" s="2">
        <f t="shared" si="15"/>
        <v>1488.2356573675972</v>
      </c>
      <c r="X33" s="2">
        <f t="shared" si="16"/>
        <v>1532.8827270886252</v>
      </c>
      <c r="Y33" s="2">
        <f t="shared" si="17"/>
        <v>1578.8692089012841</v>
      </c>
      <c r="Z33" s="2">
        <f t="shared" si="18"/>
        <v>1626.2352851683227</v>
      </c>
      <c r="AA33" s="2">
        <f t="shared" si="19"/>
        <v>1675.0223437233724</v>
      </c>
    </row>
    <row r="34" spans="1:27" x14ac:dyDescent="0.2">
      <c r="A34" s="1" t="s">
        <v>61</v>
      </c>
      <c r="B34" s="2">
        <v>100</v>
      </c>
      <c r="C34" s="2">
        <f t="shared" si="21"/>
        <v>103</v>
      </c>
      <c r="D34" s="2">
        <f t="shared" si="21"/>
        <v>106.09</v>
      </c>
      <c r="E34" s="2">
        <f t="shared" si="21"/>
        <v>109.2727</v>
      </c>
      <c r="F34" s="2">
        <f t="shared" si="21"/>
        <v>112.550881</v>
      </c>
      <c r="G34" s="2">
        <f t="shared" si="21"/>
        <v>115.92740743</v>
      </c>
      <c r="H34" s="2">
        <f t="shared" si="21"/>
        <v>119.4052296529</v>
      </c>
      <c r="I34" s="2">
        <f t="shared" si="21"/>
        <v>122.987386542487</v>
      </c>
      <c r="J34" s="2">
        <f t="shared" si="21"/>
        <v>126.67700813876162</v>
      </c>
      <c r="K34" s="2">
        <f t="shared" si="21"/>
        <v>130.47731838292447</v>
      </c>
      <c r="L34" s="2">
        <f t="shared" si="21"/>
        <v>134.39163793441222</v>
      </c>
      <c r="M34" s="2">
        <f t="shared" si="5"/>
        <v>138.4233870724446</v>
      </c>
      <c r="N34" s="2">
        <f t="shared" si="6"/>
        <v>142.57608868461793</v>
      </c>
      <c r="O34" s="2">
        <f t="shared" si="7"/>
        <v>146.85337134515646</v>
      </c>
      <c r="P34" s="2">
        <f t="shared" si="8"/>
        <v>151.25897248551115</v>
      </c>
      <c r="Q34" s="2">
        <f t="shared" si="9"/>
        <v>155.79674166007649</v>
      </c>
      <c r="R34" s="2">
        <f t="shared" si="10"/>
        <v>160.47064390987879</v>
      </c>
      <c r="S34" s="2">
        <f t="shared" si="11"/>
        <v>165.28476322717515</v>
      </c>
      <c r="T34" s="2">
        <f t="shared" si="12"/>
        <v>170.24330612399041</v>
      </c>
      <c r="U34" s="2">
        <f t="shared" si="13"/>
        <v>175.35060530771011</v>
      </c>
      <c r="V34" s="2">
        <f t="shared" si="14"/>
        <v>180.61112346694142</v>
      </c>
      <c r="W34" s="2">
        <f t="shared" si="15"/>
        <v>186.02945717094966</v>
      </c>
      <c r="X34" s="2">
        <f t="shared" si="16"/>
        <v>191.61034088607815</v>
      </c>
      <c r="Y34" s="2">
        <f t="shared" si="17"/>
        <v>197.35865111266051</v>
      </c>
      <c r="Z34" s="2">
        <f t="shared" si="18"/>
        <v>203.27941064604033</v>
      </c>
      <c r="AA34" s="2">
        <f t="shared" si="19"/>
        <v>209.37779296542155</v>
      </c>
    </row>
    <row r="35" spans="1:27" x14ac:dyDescent="0.2">
      <c r="A35" s="1" t="s">
        <v>62</v>
      </c>
      <c r="B35" s="2">
        <v>1500</v>
      </c>
      <c r="C35" s="2">
        <f t="shared" si="21"/>
        <v>1545</v>
      </c>
      <c r="D35" s="2">
        <f t="shared" si="21"/>
        <v>1591.3500000000001</v>
      </c>
      <c r="E35" s="2">
        <f t="shared" si="21"/>
        <v>1639.0905000000002</v>
      </c>
      <c r="F35" s="2">
        <f t="shared" si="21"/>
        <v>1688.2632150000004</v>
      </c>
      <c r="G35" s="2">
        <f t="shared" si="21"/>
        <v>1738.9111114500004</v>
      </c>
      <c r="H35" s="2">
        <f t="shared" si="21"/>
        <v>1791.0784447935005</v>
      </c>
      <c r="I35" s="2">
        <f t="shared" si="21"/>
        <v>1844.8107981373055</v>
      </c>
      <c r="J35" s="2">
        <f t="shared" si="21"/>
        <v>1900.1551220814247</v>
      </c>
      <c r="K35" s="2">
        <f t="shared" si="21"/>
        <v>1957.1597757438674</v>
      </c>
      <c r="L35" s="2">
        <f t="shared" si="21"/>
        <v>2015.8745690161834</v>
      </c>
      <c r="M35" s="2">
        <f t="shared" si="5"/>
        <v>2076.3508060866689</v>
      </c>
      <c r="N35" s="2">
        <f t="shared" si="6"/>
        <v>2138.641330269269</v>
      </c>
      <c r="O35" s="2">
        <f t="shared" si="7"/>
        <v>2202.8005701773473</v>
      </c>
      <c r="P35" s="2">
        <f t="shared" si="8"/>
        <v>2268.8845872826678</v>
      </c>
      <c r="Q35" s="2">
        <f t="shared" si="9"/>
        <v>2336.951124901148</v>
      </c>
      <c r="R35" s="2">
        <f t="shared" si="10"/>
        <v>2407.0596586481824</v>
      </c>
      <c r="S35" s="2">
        <f t="shared" si="11"/>
        <v>2479.2714484076282</v>
      </c>
      <c r="T35" s="2">
        <f t="shared" si="12"/>
        <v>2553.6495918598571</v>
      </c>
      <c r="U35" s="2">
        <f t="shared" si="13"/>
        <v>2630.2590796156528</v>
      </c>
      <c r="V35" s="2">
        <f t="shared" si="14"/>
        <v>2709.1668520041226</v>
      </c>
      <c r="W35" s="2">
        <f t="shared" si="15"/>
        <v>2790.4418575642462</v>
      </c>
      <c r="X35" s="2">
        <f t="shared" si="16"/>
        <v>2874.1551132911736</v>
      </c>
      <c r="Y35" s="2">
        <f t="shared" si="17"/>
        <v>2960.379766689909</v>
      </c>
      <c r="Z35" s="2">
        <f t="shared" si="18"/>
        <v>3049.1911596906066</v>
      </c>
      <c r="AA35" s="2">
        <f t="shared" si="19"/>
        <v>3140.666894481325</v>
      </c>
    </row>
    <row r="36" spans="1:27" x14ac:dyDescent="0.2">
      <c r="A36" s="1" t="s">
        <v>63</v>
      </c>
      <c r="B36" s="2">
        <v>100</v>
      </c>
      <c r="C36" s="2">
        <f t="shared" si="21"/>
        <v>103</v>
      </c>
      <c r="D36" s="2">
        <f t="shared" si="21"/>
        <v>106.09</v>
      </c>
      <c r="E36" s="2">
        <f t="shared" si="21"/>
        <v>109.2727</v>
      </c>
      <c r="F36" s="2">
        <f t="shared" si="21"/>
        <v>112.550881</v>
      </c>
      <c r="G36" s="2">
        <f t="shared" si="21"/>
        <v>115.92740743</v>
      </c>
      <c r="H36" s="2">
        <f t="shared" si="21"/>
        <v>119.4052296529</v>
      </c>
      <c r="I36" s="2">
        <f t="shared" si="21"/>
        <v>122.987386542487</v>
      </c>
      <c r="J36" s="2">
        <f t="shared" si="21"/>
        <v>126.67700813876162</v>
      </c>
      <c r="K36" s="2">
        <f t="shared" si="21"/>
        <v>130.47731838292447</v>
      </c>
      <c r="L36" s="2">
        <f t="shared" si="21"/>
        <v>134.39163793441222</v>
      </c>
      <c r="M36" s="2">
        <f t="shared" si="5"/>
        <v>138.4233870724446</v>
      </c>
      <c r="N36" s="2">
        <f t="shared" si="6"/>
        <v>142.57608868461793</v>
      </c>
      <c r="O36" s="2">
        <f t="shared" si="7"/>
        <v>146.85337134515646</v>
      </c>
      <c r="P36" s="2">
        <f t="shared" si="8"/>
        <v>151.25897248551115</v>
      </c>
      <c r="Q36" s="2">
        <f t="shared" si="9"/>
        <v>155.79674166007649</v>
      </c>
      <c r="R36" s="2">
        <f t="shared" si="10"/>
        <v>160.47064390987879</v>
      </c>
      <c r="S36" s="2">
        <f t="shared" si="11"/>
        <v>165.28476322717515</v>
      </c>
      <c r="T36" s="2">
        <f t="shared" si="12"/>
        <v>170.24330612399041</v>
      </c>
      <c r="U36" s="2">
        <f t="shared" si="13"/>
        <v>175.35060530771011</v>
      </c>
      <c r="V36" s="2">
        <f t="shared" si="14"/>
        <v>180.61112346694142</v>
      </c>
      <c r="W36" s="2">
        <f t="shared" si="15"/>
        <v>186.02945717094966</v>
      </c>
      <c r="X36" s="2">
        <f t="shared" si="16"/>
        <v>191.61034088607815</v>
      </c>
      <c r="Y36" s="2">
        <f t="shared" si="17"/>
        <v>197.35865111266051</v>
      </c>
      <c r="Z36" s="2">
        <f t="shared" si="18"/>
        <v>203.27941064604033</v>
      </c>
      <c r="AA36" s="2">
        <f t="shared" si="19"/>
        <v>209.37779296542155</v>
      </c>
    </row>
    <row r="37" spans="1:27" x14ac:dyDescent="0.2">
      <c r="A37" s="1" t="s">
        <v>64</v>
      </c>
      <c r="B37" s="2">
        <v>100</v>
      </c>
      <c r="C37" s="2">
        <f t="shared" si="21"/>
        <v>103</v>
      </c>
      <c r="D37" s="2">
        <f t="shared" si="21"/>
        <v>106.09</v>
      </c>
      <c r="E37" s="2">
        <f t="shared" si="21"/>
        <v>109.2727</v>
      </c>
      <c r="F37" s="2">
        <f t="shared" si="21"/>
        <v>112.550881</v>
      </c>
      <c r="G37" s="2">
        <f t="shared" si="21"/>
        <v>115.92740743</v>
      </c>
      <c r="H37" s="2">
        <f t="shared" si="21"/>
        <v>119.4052296529</v>
      </c>
      <c r="I37" s="2">
        <f t="shared" si="21"/>
        <v>122.987386542487</v>
      </c>
      <c r="J37" s="2">
        <f t="shared" si="21"/>
        <v>126.67700813876162</v>
      </c>
      <c r="K37" s="2">
        <f t="shared" si="21"/>
        <v>130.47731838292447</v>
      </c>
      <c r="L37" s="2">
        <f t="shared" si="21"/>
        <v>134.39163793441222</v>
      </c>
      <c r="M37" s="2">
        <f t="shared" si="5"/>
        <v>138.4233870724446</v>
      </c>
      <c r="N37" s="2">
        <f t="shared" si="6"/>
        <v>142.57608868461793</v>
      </c>
      <c r="O37" s="2">
        <f t="shared" si="7"/>
        <v>146.85337134515646</v>
      </c>
      <c r="P37" s="2">
        <f t="shared" si="8"/>
        <v>151.25897248551115</v>
      </c>
      <c r="Q37" s="2">
        <f t="shared" si="9"/>
        <v>155.79674166007649</v>
      </c>
      <c r="R37" s="2">
        <f t="shared" si="10"/>
        <v>160.47064390987879</v>
      </c>
      <c r="S37" s="2">
        <f t="shared" si="11"/>
        <v>165.28476322717515</v>
      </c>
      <c r="T37" s="2">
        <f t="shared" si="12"/>
        <v>170.24330612399041</v>
      </c>
      <c r="U37" s="2">
        <f t="shared" si="13"/>
        <v>175.35060530771011</v>
      </c>
      <c r="V37" s="2">
        <f t="shared" si="14"/>
        <v>180.61112346694142</v>
      </c>
      <c r="W37" s="2">
        <f t="shared" si="15"/>
        <v>186.02945717094966</v>
      </c>
      <c r="X37" s="2">
        <f t="shared" si="16"/>
        <v>191.61034088607815</v>
      </c>
      <c r="Y37" s="2">
        <f t="shared" si="17"/>
        <v>197.35865111266051</v>
      </c>
      <c r="Z37" s="2">
        <f t="shared" si="18"/>
        <v>203.27941064604033</v>
      </c>
      <c r="AA37" s="2">
        <f t="shared" si="19"/>
        <v>209.37779296542155</v>
      </c>
    </row>
    <row r="38" spans="1:27" x14ac:dyDescent="0.2">
      <c r="A38" s="1" t="s">
        <v>65</v>
      </c>
      <c r="B38" s="2">
        <v>2816</v>
      </c>
      <c r="C38" s="2">
        <f t="shared" si="21"/>
        <v>2900.48</v>
      </c>
      <c r="D38" s="2">
        <f t="shared" si="21"/>
        <v>2987.4944</v>
      </c>
      <c r="E38" s="2">
        <f t="shared" si="21"/>
        <v>3077.119232</v>
      </c>
      <c r="F38" s="2">
        <f t="shared" si="21"/>
        <v>3169.4328089599999</v>
      </c>
      <c r="G38" s="2">
        <f t="shared" si="21"/>
        <v>3264.5157932287998</v>
      </c>
      <c r="H38" s="2">
        <f t="shared" si="21"/>
        <v>3362.451267025664</v>
      </c>
      <c r="I38" s="2">
        <f t="shared" si="21"/>
        <v>3463.3248050364341</v>
      </c>
      <c r="J38" s="2">
        <f t="shared" si="21"/>
        <v>3567.2245491875274</v>
      </c>
      <c r="K38" s="2">
        <f t="shared" si="21"/>
        <v>3674.2412856631531</v>
      </c>
      <c r="L38" s="2">
        <f t="shared" si="21"/>
        <v>3784.4685242330479</v>
      </c>
      <c r="M38" s="2">
        <f t="shared" si="5"/>
        <v>3898.0025799600394</v>
      </c>
      <c r="N38" s="2">
        <f t="shared" si="6"/>
        <v>4014.9426573588407</v>
      </c>
      <c r="O38" s="2">
        <f t="shared" si="7"/>
        <v>4135.3909370796064</v>
      </c>
      <c r="P38" s="2">
        <f t="shared" si="8"/>
        <v>4259.452665191995</v>
      </c>
      <c r="Q38" s="2">
        <f t="shared" si="9"/>
        <v>4387.2362451477547</v>
      </c>
      <c r="R38" s="2">
        <f t="shared" si="10"/>
        <v>4518.8533325021872</v>
      </c>
      <c r="S38" s="2">
        <f t="shared" si="11"/>
        <v>4654.4189324772533</v>
      </c>
      <c r="T38" s="2">
        <f t="shared" si="12"/>
        <v>4794.051500451571</v>
      </c>
      <c r="U38" s="2">
        <f t="shared" si="13"/>
        <v>4937.8730454651186</v>
      </c>
      <c r="V38" s="2">
        <f t="shared" si="14"/>
        <v>5086.0092368290725</v>
      </c>
      <c r="W38" s="2">
        <f t="shared" si="15"/>
        <v>5238.5895139339445</v>
      </c>
      <c r="X38" s="2">
        <f t="shared" si="16"/>
        <v>5395.747199351963</v>
      </c>
      <c r="Y38" s="2">
        <f t="shared" si="17"/>
        <v>5557.6196153325218</v>
      </c>
      <c r="Z38" s="2">
        <f t="shared" si="18"/>
        <v>5724.3482037924978</v>
      </c>
      <c r="AA38" s="2">
        <f t="shared" si="19"/>
        <v>5896.0786499062724</v>
      </c>
    </row>
    <row r="39" spans="1:27" x14ac:dyDescent="0.2">
      <c r="A39" s="1" t="s">
        <v>1</v>
      </c>
      <c r="B39" s="2">
        <f t="shared" ref="B39:L39" si="22">B28*$B$20</f>
        <v>19200</v>
      </c>
      <c r="C39" s="2">
        <f t="shared" si="22"/>
        <v>19200</v>
      </c>
      <c r="D39" s="2">
        <f t="shared" si="22"/>
        <v>19200</v>
      </c>
      <c r="E39" s="2">
        <f t="shared" si="22"/>
        <v>19200</v>
      </c>
      <c r="F39" s="2">
        <f t="shared" si="22"/>
        <v>19200</v>
      </c>
      <c r="G39" s="2">
        <f t="shared" si="22"/>
        <v>19200</v>
      </c>
      <c r="H39" s="2">
        <f t="shared" si="22"/>
        <v>19200</v>
      </c>
      <c r="I39" s="2">
        <f t="shared" si="22"/>
        <v>19200</v>
      </c>
      <c r="J39" s="2">
        <f t="shared" si="22"/>
        <v>19200</v>
      </c>
      <c r="K39" s="2">
        <f t="shared" si="22"/>
        <v>19200</v>
      </c>
      <c r="L39" s="2">
        <f t="shared" si="22"/>
        <v>19200</v>
      </c>
      <c r="M39" s="2">
        <f t="shared" ref="M39:AA39" si="23">M28*$B$20</f>
        <v>19200</v>
      </c>
      <c r="N39" s="2">
        <f t="shared" si="23"/>
        <v>19200</v>
      </c>
      <c r="O39" s="2">
        <f t="shared" si="23"/>
        <v>19200</v>
      </c>
      <c r="P39" s="2">
        <f t="shared" si="23"/>
        <v>19200</v>
      </c>
      <c r="Q39" s="2">
        <f t="shared" si="23"/>
        <v>19200</v>
      </c>
      <c r="R39" s="2">
        <f t="shared" si="23"/>
        <v>19200</v>
      </c>
      <c r="S39" s="2">
        <f t="shared" si="23"/>
        <v>19200</v>
      </c>
      <c r="T39" s="2">
        <f t="shared" si="23"/>
        <v>19200</v>
      </c>
      <c r="U39" s="2">
        <f t="shared" si="23"/>
        <v>19200</v>
      </c>
      <c r="V39" s="2">
        <f t="shared" si="23"/>
        <v>19200</v>
      </c>
      <c r="W39" s="2">
        <f t="shared" si="23"/>
        <v>19200</v>
      </c>
      <c r="X39" s="2">
        <f t="shared" si="23"/>
        <v>19200</v>
      </c>
      <c r="Y39" s="2">
        <f t="shared" si="23"/>
        <v>19200</v>
      </c>
      <c r="Z39" s="2">
        <f t="shared" si="23"/>
        <v>19200</v>
      </c>
      <c r="AA39" s="2">
        <f t="shared" si="23"/>
        <v>19200</v>
      </c>
    </row>
    <row r="40" spans="1:27" x14ac:dyDescent="0.2">
      <c r="C40" s="2"/>
      <c r="D40" s="2"/>
      <c r="E40" s="2"/>
      <c r="F40" s="2"/>
      <c r="G40" s="2"/>
      <c r="H40" s="2"/>
      <c r="I40" s="2"/>
      <c r="J40" s="3"/>
      <c r="K40" s="3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x14ac:dyDescent="0.2">
      <c r="A41" s="1" t="s">
        <v>0</v>
      </c>
      <c r="B41" s="2">
        <f t="shared" ref="B41:L41" si="24">B29*$B$14</f>
        <v>16000</v>
      </c>
      <c r="C41" s="2">
        <f t="shared" si="24"/>
        <v>16640</v>
      </c>
      <c r="D41" s="2">
        <f t="shared" si="24"/>
        <v>17305.600000000002</v>
      </c>
      <c r="E41" s="2">
        <f t="shared" si="24"/>
        <v>17997.824000000004</v>
      </c>
      <c r="F41" s="2">
        <f t="shared" si="24"/>
        <v>18717.736960000006</v>
      </c>
      <c r="G41" s="2">
        <f t="shared" si="24"/>
        <v>19466.446438400006</v>
      </c>
      <c r="H41" s="2">
        <f t="shared" si="24"/>
        <v>20245.104295936009</v>
      </c>
      <c r="I41" s="2">
        <f t="shared" si="24"/>
        <v>21054.90846777345</v>
      </c>
      <c r="J41" s="2">
        <f t="shared" si="24"/>
        <v>21897.104806484389</v>
      </c>
      <c r="K41" s="2">
        <f t="shared" si="24"/>
        <v>22772.988998743767</v>
      </c>
      <c r="L41" s="2">
        <f t="shared" si="24"/>
        <v>23683.908558693518</v>
      </c>
      <c r="M41" s="2">
        <f t="shared" ref="M41:AA41" si="25">M29*$B$14</f>
        <v>24631.264901041264</v>
      </c>
      <c r="N41" s="2">
        <f t="shared" si="25"/>
        <v>25616.515497082913</v>
      </c>
      <c r="O41" s="2">
        <f t="shared" si="25"/>
        <v>26641.176116966228</v>
      </c>
      <c r="P41" s="2">
        <f t="shared" si="25"/>
        <v>27706.823161644876</v>
      </c>
      <c r="Q41" s="2">
        <f t="shared" si="25"/>
        <v>28815.096088110677</v>
      </c>
      <c r="R41" s="2">
        <f t="shared" si="25"/>
        <v>29967.699931635103</v>
      </c>
      <c r="S41" s="2">
        <f t="shared" si="25"/>
        <v>31166.407928900509</v>
      </c>
      <c r="T41" s="2">
        <f t="shared" si="25"/>
        <v>32413.064246056529</v>
      </c>
      <c r="U41" s="2">
        <f t="shared" si="25"/>
        <v>33709.586815898794</v>
      </c>
      <c r="V41" s="2">
        <f t="shared" si="25"/>
        <v>35057.970288534743</v>
      </c>
      <c r="W41" s="2">
        <f t="shared" si="25"/>
        <v>36460.289100076137</v>
      </c>
      <c r="X41" s="2">
        <f t="shared" si="25"/>
        <v>37918.700664079181</v>
      </c>
      <c r="Y41" s="2">
        <f t="shared" si="25"/>
        <v>39435.448690642355</v>
      </c>
      <c r="Z41" s="2">
        <f t="shared" si="25"/>
        <v>41012.866638268046</v>
      </c>
      <c r="AA41" s="2">
        <f t="shared" si="25"/>
        <v>42653.381303798771</v>
      </c>
    </row>
    <row r="42" spans="1:27" x14ac:dyDescent="0.2">
      <c r="A42" s="1" t="s">
        <v>79</v>
      </c>
      <c r="B42" s="2">
        <f>-SUM(B30:B39)</f>
        <v>-25116</v>
      </c>
      <c r="C42" s="2">
        <f t="shared" ref="C42:L42" si="26">-SUM(C30:C39)</f>
        <v>-25293.48</v>
      </c>
      <c r="D42" s="2">
        <f t="shared" si="26"/>
        <v>-25476.2844</v>
      </c>
      <c r="E42" s="2">
        <f t="shared" si="26"/>
        <v>-25664.572931999999</v>
      </c>
      <c r="F42" s="2">
        <f t="shared" si="26"/>
        <v>-25858.510119960003</v>
      </c>
      <c r="G42" s="2">
        <f t="shared" si="26"/>
        <v>-26058.265423558798</v>
      </c>
      <c r="H42" s="2">
        <f t="shared" si="26"/>
        <v>-26264.013386265564</v>
      </c>
      <c r="I42" s="2">
        <f t="shared" si="26"/>
        <v>-26475.93378785353</v>
      </c>
      <c r="J42" s="2">
        <f t="shared" si="26"/>
        <v>-26694.211801489138</v>
      </c>
      <c r="K42" s="2">
        <f t="shared" si="26"/>
        <v>-26919.03815553381</v>
      </c>
      <c r="L42" s="2">
        <f t="shared" si="26"/>
        <v>-27150.609300199827</v>
      </c>
      <c r="M42" s="2">
        <f t="shared" ref="M42:AA42" si="27">-SUM(M30:M39)</f>
        <v>-27389.127579205822</v>
      </c>
      <c r="N42" s="2">
        <f t="shared" si="27"/>
        <v>-27634.801406581995</v>
      </c>
      <c r="O42" s="2">
        <f t="shared" si="27"/>
        <v>-27887.845448779459</v>
      </c>
      <c r="P42" s="2">
        <f t="shared" si="27"/>
        <v>-28148.480812242844</v>
      </c>
      <c r="Q42" s="2">
        <f t="shared" si="27"/>
        <v>-28416.935236610127</v>
      </c>
      <c r="R42" s="2">
        <f t="shared" si="27"/>
        <v>-28693.443293708431</v>
      </c>
      <c r="S42" s="2">
        <f t="shared" si="27"/>
        <v>-28978.246592519685</v>
      </c>
      <c r="T42" s="2">
        <f t="shared" si="27"/>
        <v>-29271.593990295274</v>
      </c>
      <c r="U42" s="2">
        <f t="shared" si="27"/>
        <v>-29573.741810004132</v>
      </c>
      <c r="V42" s="2">
        <f t="shared" si="27"/>
        <v>-29884.954064304256</v>
      </c>
      <c r="W42" s="2">
        <f t="shared" si="27"/>
        <v>-30205.502686233387</v>
      </c>
      <c r="X42" s="2">
        <f t="shared" si="27"/>
        <v>-30535.667766820385</v>
      </c>
      <c r="Y42" s="2">
        <f t="shared" si="27"/>
        <v>-30875.737799825001</v>
      </c>
      <c r="Z42" s="2">
        <f t="shared" si="27"/>
        <v>-31226.009933819751</v>
      </c>
      <c r="AA42" s="2">
        <f t="shared" si="27"/>
        <v>-31586.79023183434</v>
      </c>
    </row>
    <row r="44" spans="1:27" x14ac:dyDescent="0.2">
      <c r="A44" s="1" t="s">
        <v>141</v>
      </c>
      <c r="B44" s="2">
        <f>B7</f>
        <v>100000</v>
      </c>
      <c r="C44" s="2">
        <f t="shared" ref="C44:L44" si="28">B44*(1+$B$5)</f>
        <v>103499.99999999999</v>
      </c>
      <c r="D44" s="2">
        <f t="shared" si="28"/>
        <v>107122.49999999997</v>
      </c>
      <c r="E44" s="2">
        <f t="shared" si="28"/>
        <v>110871.78749999996</v>
      </c>
      <c r="F44" s="2">
        <f t="shared" si="28"/>
        <v>114752.30006249995</v>
      </c>
      <c r="G44" s="2">
        <f t="shared" si="28"/>
        <v>118768.63056468744</v>
      </c>
      <c r="H44" s="2">
        <f t="shared" si="28"/>
        <v>122925.53263445149</v>
      </c>
      <c r="I44" s="2">
        <f t="shared" si="28"/>
        <v>127227.92627665728</v>
      </c>
      <c r="J44" s="2">
        <f t="shared" si="28"/>
        <v>131680.90369634028</v>
      </c>
      <c r="K44" s="2">
        <f t="shared" si="28"/>
        <v>136289.73532571219</v>
      </c>
      <c r="L44" s="2">
        <f t="shared" si="28"/>
        <v>141059.8760621121</v>
      </c>
      <c r="M44" s="2">
        <f t="shared" ref="M44:AA44" si="29">L44*(1+$B$5)</f>
        <v>145996.97172428601</v>
      </c>
      <c r="N44" s="2">
        <f t="shared" si="29"/>
        <v>151106.865734636</v>
      </c>
      <c r="O44" s="2">
        <f t="shared" si="29"/>
        <v>156395.60603534823</v>
      </c>
      <c r="P44" s="2">
        <f t="shared" si="29"/>
        <v>161869.4522465854</v>
      </c>
      <c r="Q44" s="2">
        <f t="shared" si="29"/>
        <v>167534.88307521588</v>
      </c>
      <c r="R44" s="2">
        <f t="shared" si="29"/>
        <v>173398.60398284844</v>
      </c>
      <c r="S44" s="2">
        <f t="shared" si="29"/>
        <v>179467.55512224813</v>
      </c>
      <c r="T44" s="2">
        <f t="shared" si="29"/>
        <v>185748.91955152681</v>
      </c>
      <c r="U44" s="2">
        <f t="shared" si="29"/>
        <v>192250.13173583022</v>
      </c>
      <c r="V44" s="2">
        <f t="shared" si="29"/>
        <v>198978.88634658427</v>
      </c>
      <c r="W44" s="2">
        <f t="shared" si="29"/>
        <v>205943.14736871471</v>
      </c>
      <c r="X44" s="2">
        <f t="shared" si="29"/>
        <v>213151.1575266197</v>
      </c>
      <c r="Y44" s="2">
        <f t="shared" si="29"/>
        <v>220611.44804005139</v>
      </c>
      <c r="Z44" s="2">
        <f t="shared" si="29"/>
        <v>228332.84872145316</v>
      </c>
      <c r="AA44" s="2">
        <f t="shared" si="29"/>
        <v>236324.498426704</v>
      </c>
    </row>
    <row r="45" spans="1:27" x14ac:dyDescent="0.2">
      <c r="A45" s="1" t="s">
        <v>67</v>
      </c>
      <c r="B45" s="2">
        <f>$B$10</f>
        <v>320000</v>
      </c>
      <c r="C45" s="2">
        <f t="shared" ref="C45:L45" si="30">B45*(1+$B$4)</f>
        <v>345600</v>
      </c>
      <c r="D45" s="2">
        <f t="shared" si="30"/>
        <v>373248</v>
      </c>
      <c r="E45" s="2">
        <f t="shared" si="30"/>
        <v>403107.84000000003</v>
      </c>
      <c r="F45" s="2">
        <f t="shared" si="30"/>
        <v>435356.46720000007</v>
      </c>
      <c r="G45" s="2">
        <f t="shared" si="30"/>
        <v>470184.98457600013</v>
      </c>
      <c r="H45" s="2">
        <f t="shared" si="30"/>
        <v>507799.78334208019</v>
      </c>
      <c r="I45" s="2">
        <f t="shared" si="30"/>
        <v>548423.7660094467</v>
      </c>
      <c r="J45" s="2">
        <f t="shared" si="30"/>
        <v>592297.66729020246</v>
      </c>
      <c r="K45" s="2">
        <f t="shared" si="30"/>
        <v>639681.48067341873</v>
      </c>
      <c r="L45" s="2">
        <f t="shared" si="30"/>
        <v>690855.99912729231</v>
      </c>
      <c r="M45" s="2">
        <f t="shared" ref="M45:AA45" si="31">L45*(1+$B$4)</f>
        <v>746124.47905747569</v>
      </c>
      <c r="N45" s="2">
        <f t="shared" si="31"/>
        <v>805814.43738207384</v>
      </c>
      <c r="O45" s="2">
        <f t="shared" si="31"/>
        <v>870279.5923726398</v>
      </c>
      <c r="P45" s="2">
        <f t="shared" si="31"/>
        <v>939901.95976245101</v>
      </c>
      <c r="Q45" s="2">
        <f t="shared" si="31"/>
        <v>1015094.1165434471</v>
      </c>
      <c r="R45" s="2">
        <f t="shared" si="31"/>
        <v>1096301.645866923</v>
      </c>
      <c r="S45" s="2">
        <f t="shared" si="31"/>
        <v>1184005.777536277</v>
      </c>
      <c r="T45" s="2">
        <f t="shared" si="31"/>
        <v>1278726.2397391791</v>
      </c>
      <c r="U45" s="2">
        <f t="shared" si="31"/>
        <v>1381024.3389183136</v>
      </c>
      <c r="V45" s="2">
        <f t="shared" si="31"/>
        <v>1491506.2860317789</v>
      </c>
      <c r="W45" s="2">
        <f t="shared" si="31"/>
        <v>1610826.7889143212</v>
      </c>
      <c r="X45" s="2">
        <f t="shared" si="31"/>
        <v>1739692.9320274671</v>
      </c>
      <c r="Y45" s="2">
        <f t="shared" si="31"/>
        <v>1878868.3665896645</v>
      </c>
      <c r="Z45" s="2">
        <f t="shared" si="31"/>
        <v>2029177.8359168377</v>
      </c>
      <c r="AA45" s="2">
        <f t="shared" si="31"/>
        <v>2191512.0627901847</v>
      </c>
    </row>
    <row r="47" spans="1:27" x14ac:dyDescent="0.2">
      <c r="A47" s="1" t="s">
        <v>143</v>
      </c>
      <c r="B47" s="2">
        <f>B41+B42</f>
        <v>-9116</v>
      </c>
      <c r="C47" s="2">
        <f t="shared" ref="C47:L47" si="32">C41+C42</f>
        <v>-8653.48</v>
      </c>
      <c r="D47" s="2">
        <f t="shared" si="32"/>
        <v>-8170.6843999999983</v>
      </c>
      <c r="E47" s="2">
        <f t="shared" si="32"/>
        <v>-7666.748931999995</v>
      </c>
      <c r="F47" s="2">
        <f t="shared" si="32"/>
        <v>-7140.7731599599974</v>
      </c>
      <c r="G47" s="2">
        <f t="shared" si="32"/>
        <v>-6591.8189851587922</v>
      </c>
      <c r="H47" s="2">
        <f t="shared" si="32"/>
        <v>-6018.9090903295546</v>
      </c>
      <c r="I47" s="2">
        <f t="shared" si="32"/>
        <v>-5421.0253200800798</v>
      </c>
      <c r="J47" s="2">
        <f t="shared" si="32"/>
        <v>-4797.1069950047495</v>
      </c>
      <c r="K47" s="2">
        <f t="shared" si="32"/>
        <v>-4146.0491567900426</v>
      </c>
      <c r="L47" s="2">
        <f t="shared" si="32"/>
        <v>-3466.700741506309</v>
      </c>
      <c r="M47" s="2">
        <f t="shared" ref="M47:AA47" si="33">M41+M42</f>
        <v>-2757.862678164558</v>
      </c>
      <c r="N47" s="2">
        <f t="shared" si="33"/>
        <v>-2018.2859094990818</v>
      </c>
      <c r="O47" s="2">
        <f t="shared" si="33"/>
        <v>-1246.6693318132311</v>
      </c>
      <c r="P47" s="2">
        <f t="shared" si="33"/>
        <v>-441.65765059796831</v>
      </c>
      <c r="Q47" s="2">
        <f t="shared" si="33"/>
        <v>398.16085150055005</v>
      </c>
      <c r="R47" s="2">
        <f t="shared" si="33"/>
        <v>1274.2566379266718</v>
      </c>
      <c r="S47" s="2">
        <f t="shared" si="33"/>
        <v>2188.1613363808247</v>
      </c>
      <c r="T47" s="2">
        <f t="shared" si="33"/>
        <v>3141.4702557612545</v>
      </c>
      <c r="U47" s="2">
        <f t="shared" si="33"/>
        <v>4135.8450058946619</v>
      </c>
      <c r="V47" s="2">
        <f t="shared" si="33"/>
        <v>5173.0162242304868</v>
      </c>
      <c r="W47" s="2">
        <f t="shared" si="33"/>
        <v>6254.7864138427503</v>
      </c>
      <c r="X47" s="2">
        <f t="shared" si="33"/>
        <v>7383.0328972587959</v>
      </c>
      <c r="Y47" s="2">
        <f t="shared" si="33"/>
        <v>8559.7108908173541</v>
      </c>
      <c r="Z47" s="2">
        <f t="shared" si="33"/>
        <v>9786.8567044482952</v>
      </c>
      <c r="AA47" s="2">
        <f t="shared" si="33"/>
        <v>11066.591071964431</v>
      </c>
    </row>
    <row r="48" spans="1:27" x14ac:dyDescent="0.2">
      <c r="A48" s="1" t="s">
        <v>142</v>
      </c>
    </row>
    <row r="49" spans="1:1" x14ac:dyDescent="0.2">
      <c r="A49" s="1" t="s">
        <v>145</v>
      </c>
    </row>
    <row r="50" spans="1:1" x14ac:dyDescent="0.2">
      <c r="A50" s="1" t="s">
        <v>144</v>
      </c>
    </row>
    <row r="65" spans="2:2" x14ac:dyDescent="0.2">
      <c r="B65" s="2"/>
    </row>
    <row r="66" spans="2:2" x14ac:dyDescent="0.2">
      <c r="B66" s="1" t="s">
        <v>4</v>
      </c>
    </row>
    <row r="67" spans="2:2" x14ac:dyDescent="0.2">
      <c r="B67" s="1" t="s">
        <v>5</v>
      </c>
    </row>
    <row r="68" spans="2:2" x14ac:dyDescent="0.2">
      <c r="B68" s="1" t="s">
        <v>6</v>
      </c>
    </row>
    <row r="69" spans="2:2" x14ac:dyDescent="0.2">
      <c r="B69" s="1" t="s">
        <v>7</v>
      </c>
    </row>
    <row r="70" spans="2:2" x14ac:dyDescent="0.2">
      <c r="B70" s="1" t="s">
        <v>8</v>
      </c>
    </row>
    <row r="71" spans="2:2" x14ac:dyDescent="0.2">
      <c r="B71" s="1" t="s">
        <v>9</v>
      </c>
    </row>
    <row r="72" spans="2:2" x14ac:dyDescent="0.2">
      <c r="B72" s="1" t="s">
        <v>10</v>
      </c>
    </row>
    <row r="73" spans="2:2" x14ac:dyDescent="0.2">
      <c r="B73" s="1" t="s">
        <v>11</v>
      </c>
    </row>
    <row r="74" spans="2:2" x14ac:dyDescent="0.2">
      <c r="B74" s="1" t="s">
        <v>12</v>
      </c>
    </row>
    <row r="75" spans="2:2" x14ac:dyDescent="0.2">
      <c r="B75" s="1" t="s">
        <v>13</v>
      </c>
    </row>
    <row r="76" spans="2:2" x14ac:dyDescent="0.2">
      <c r="B76" s="1" t="s">
        <v>14</v>
      </c>
    </row>
    <row r="77" spans="2:2" x14ac:dyDescent="0.2">
      <c r="B77" s="1" t="s">
        <v>15</v>
      </c>
    </row>
    <row r="78" spans="2:2" x14ac:dyDescent="0.2">
      <c r="B78" s="1" t="s">
        <v>16</v>
      </c>
    </row>
    <row r="79" spans="2:2" x14ac:dyDescent="0.2">
      <c r="B79" s="1" t="s">
        <v>17</v>
      </c>
    </row>
    <row r="80" spans="2:2" x14ac:dyDescent="0.2">
      <c r="B80" s="1" t="s">
        <v>18</v>
      </c>
    </row>
    <row r="81" spans="2:2" x14ac:dyDescent="0.2">
      <c r="B81" s="1" t="s">
        <v>19</v>
      </c>
    </row>
    <row r="82" spans="2:2" x14ac:dyDescent="0.2">
      <c r="B82" s="1" t="s">
        <v>20</v>
      </c>
    </row>
    <row r="83" spans="2:2" x14ac:dyDescent="0.2">
      <c r="B83" s="1" t="s">
        <v>21</v>
      </c>
    </row>
    <row r="84" spans="2:2" x14ac:dyDescent="0.2">
      <c r="B84" s="1" t="s">
        <v>22</v>
      </c>
    </row>
    <row r="85" spans="2:2" x14ac:dyDescent="0.2">
      <c r="B85" s="1" t="s">
        <v>23</v>
      </c>
    </row>
    <row r="86" spans="2:2" x14ac:dyDescent="0.2">
      <c r="B86" s="1" t="s">
        <v>24</v>
      </c>
    </row>
    <row r="87" spans="2:2" x14ac:dyDescent="0.2">
      <c r="B87" s="1" t="s">
        <v>25</v>
      </c>
    </row>
    <row r="88" spans="2:2" x14ac:dyDescent="0.2">
      <c r="B88" s="1" t="s">
        <v>26</v>
      </c>
    </row>
    <row r="89" spans="2:2" x14ac:dyDescent="0.2">
      <c r="B89" s="1" t="s">
        <v>27</v>
      </c>
    </row>
    <row r="90" spans="2:2" x14ac:dyDescent="0.2">
      <c r="B90" s="1" t="s">
        <v>28</v>
      </c>
    </row>
    <row r="91" spans="2:2" x14ac:dyDescent="0.2">
      <c r="B91" s="1" t="s">
        <v>29</v>
      </c>
    </row>
    <row r="92" spans="2:2" x14ac:dyDescent="0.2">
      <c r="B92" s="1" t="s">
        <v>30</v>
      </c>
    </row>
    <row r="93" spans="2:2" x14ac:dyDescent="0.2">
      <c r="B93" s="1" t="s">
        <v>31</v>
      </c>
    </row>
    <row r="94" spans="2:2" x14ac:dyDescent="0.2">
      <c r="B94" s="1" t="s">
        <v>32</v>
      </c>
    </row>
    <row r="95" spans="2:2" x14ac:dyDescent="0.2">
      <c r="B95" s="1" t="s">
        <v>33</v>
      </c>
    </row>
    <row r="96" spans="2:2" x14ac:dyDescent="0.2">
      <c r="B96" s="1" t="s">
        <v>34</v>
      </c>
    </row>
    <row r="97" spans="2:2" x14ac:dyDescent="0.2">
      <c r="B97" s="1" t="s">
        <v>35</v>
      </c>
    </row>
    <row r="98" spans="2:2" x14ac:dyDescent="0.2">
      <c r="B98" s="1" t="s">
        <v>36</v>
      </c>
    </row>
    <row r="99" spans="2:2" x14ac:dyDescent="0.2">
      <c r="B99" s="1" t="s">
        <v>37</v>
      </c>
    </row>
    <row r="100" spans="2:2" x14ac:dyDescent="0.2">
      <c r="B100" s="1" t="s">
        <v>38</v>
      </c>
    </row>
    <row r="101" spans="2:2" x14ac:dyDescent="0.2">
      <c r="B101" s="1" t="s">
        <v>39</v>
      </c>
    </row>
    <row r="102" spans="2:2" x14ac:dyDescent="0.2">
      <c r="B102" s="1" t="s">
        <v>40</v>
      </c>
    </row>
    <row r="103" spans="2:2" x14ac:dyDescent="0.2">
      <c r="B103" s="1" t="s">
        <v>41</v>
      </c>
    </row>
    <row r="104" spans="2:2" x14ac:dyDescent="0.2">
      <c r="B104" s="1" t="s">
        <v>9</v>
      </c>
    </row>
    <row r="105" spans="2:2" x14ac:dyDescent="0.2">
      <c r="B105" s="1" t="s">
        <v>42</v>
      </c>
    </row>
    <row r="106" spans="2:2" x14ac:dyDescent="0.2">
      <c r="B106" s="1" t="s">
        <v>43</v>
      </c>
    </row>
    <row r="107" spans="2:2" x14ac:dyDescent="0.2">
      <c r="B107" s="1" t="s">
        <v>44</v>
      </c>
    </row>
    <row r="108" spans="2:2" x14ac:dyDescent="0.2">
      <c r="B108" s="1" t="s">
        <v>45</v>
      </c>
    </row>
    <row r="109" spans="2:2" x14ac:dyDescent="0.2">
      <c r="B109" s="1" t="s">
        <v>46</v>
      </c>
    </row>
    <row r="110" spans="2:2" x14ac:dyDescent="0.2">
      <c r="B110" s="1" t="s">
        <v>47</v>
      </c>
    </row>
    <row r="111" spans="2:2" x14ac:dyDescent="0.2">
      <c r="B111" s="1" t="s">
        <v>48</v>
      </c>
    </row>
    <row r="112" spans="2:2" x14ac:dyDescent="0.2">
      <c r="B112" s="1" t="s">
        <v>49</v>
      </c>
    </row>
    <row r="113" spans="2:2" x14ac:dyDescent="0.2">
      <c r="B113" s="1" t="s">
        <v>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5"/>
  <sheetViews>
    <sheetView zoomScale="85" zoomScaleNormal="85" workbookViewId="0"/>
  </sheetViews>
  <sheetFormatPr defaultRowHeight="12.75" x14ac:dyDescent="0.2"/>
  <cols>
    <col min="1" max="1" width="28.5703125" style="1" bestFit="1" customWidth="1"/>
    <col min="2" max="26" width="11.140625" style="1" customWidth="1"/>
    <col min="27" max="16384" width="9.140625" style="1"/>
  </cols>
  <sheetData>
    <row r="1" spans="1:2" x14ac:dyDescent="0.2">
      <c r="A1" s="1" t="s">
        <v>84</v>
      </c>
    </row>
    <row r="2" spans="1:2" x14ac:dyDescent="0.2">
      <c r="A2" s="1" t="s">
        <v>128</v>
      </c>
      <c r="B2" s="1">
        <v>3</v>
      </c>
    </row>
    <row r="3" spans="1:2" x14ac:dyDescent="0.2">
      <c r="A3" s="1" t="s">
        <v>129</v>
      </c>
      <c r="B3" s="1">
        <v>8</v>
      </c>
    </row>
    <row r="4" spans="1:2" x14ac:dyDescent="0.2">
      <c r="A4" s="1" t="s">
        <v>130</v>
      </c>
      <c r="B4" s="1">
        <v>4</v>
      </c>
    </row>
    <row r="5" spans="1:2" x14ac:dyDescent="0.2">
      <c r="A5" s="1" t="s">
        <v>146</v>
      </c>
      <c r="B5" s="1">
        <v>3.5</v>
      </c>
    </row>
    <row r="6" spans="1:2" x14ac:dyDescent="0.2">
      <c r="A6" s="1" t="s">
        <v>161</v>
      </c>
      <c r="B6" s="1">
        <v>8.8000000000000007</v>
      </c>
    </row>
    <row r="7" spans="1:2" x14ac:dyDescent="0.2">
      <c r="A7" s="1" t="s">
        <v>162</v>
      </c>
      <c r="B7" s="2">
        <v>100000</v>
      </c>
    </row>
    <row r="9" spans="1:2" x14ac:dyDescent="0.2">
      <c r="A9" s="1" t="s">
        <v>85</v>
      </c>
    </row>
    <row r="10" spans="1:2" x14ac:dyDescent="0.2">
      <c r="A10" s="1" t="s">
        <v>131</v>
      </c>
      <c r="B10" s="2">
        <v>320000</v>
      </c>
    </row>
    <row r="11" spans="1:2" x14ac:dyDescent="0.2">
      <c r="A11" s="1" t="s">
        <v>132</v>
      </c>
      <c r="B11" s="1" t="s">
        <v>133</v>
      </c>
    </row>
    <row r="12" spans="1:2" x14ac:dyDescent="0.2">
      <c r="A12" s="1" t="s">
        <v>134</v>
      </c>
      <c r="B12" s="1" t="s">
        <v>135</v>
      </c>
    </row>
    <row r="13" spans="1:2" x14ac:dyDescent="0.2">
      <c r="A13" s="1" t="s">
        <v>154</v>
      </c>
      <c r="B13" s="1">
        <v>50</v>
      </c>
    </row>
    <row r="14" spans="1:2" x14ac:dyDescent="0.2">
      <c r="A14" s="1" t="s">
        <v>163</v>
      </c>
      <c r="B14" s="2">
        <v>320000</v>
      </c>
    </row>
    <row r="16" spans="1:2" x14ac:dyDescent="0.2">
      <c r="A16" s="1" t="s">
        <v>86</v>
      </c>
    </row>
    <row r="17" spans="1:26" x14ac:dyDescent="0.2">
      <c r="A17" s="1" t="s">
        <v>136</v>
      </c>
      <c r="B17" s="2">
        <v>320000</v>
      </c>
    </row>
    <row r="18" spans="1:26" x14ac:dyDescent="0.2">
      <c r="A18" s="1" t="s">
        <v>137</v>
      </c>
      <c r="B18" s="1">
        <v>30</v>
      </c>
    </row>
    <row r="19" spans="1:26" x14ac:dyDescent="0.2">
      <c r="A19" s="1" t="s">
        <v>138</v>
      </c>
      <c r="B19" s="1">
        <v>6</v>
      </c>
    </row>
    <row r="20" spans="1:26" x14ac:dyDescent="0.2">
      <c r="A20" s="1" t="s">
        <v>139</v>
      </c>
      <c r="B20" s="1" t="s">
        <v>140</v>
      </c>
    </row>
    <row r="23" spans="1:26" x14ac:dyDescent="0.2">
      <c r="A23" s="1" t="s">
        <v>87</v>
      </c>
      <c r="B23" s="1" t="s">
        <v>88</v>
      </c>
      <c r="C23" s="1" t="s">
        <v>89</v>
      </c>
      <c r="D23" s="1" t="s">
        <v>90</v>
      </c>
      <c r="E23" s="1" t="s">
        <v>91</v>
      </c>
      <c r="F23" s="1" t="s">
        <v>92</v>
      </c>
      <c r="G23" s="1" t="s">
        <v>93</v>
      </c>
      <c r="H23" s="1" t="s">
        <v>94</v>
      </c>
      <c r="I23" s="1" t="s">
        <v>95</v>
      </c>
      <c r="J23" s="1" t="s">
        <v>96</v>
      </c>
      <c r="K23" s="1" t="s">
        <v>97</v>
      </c>
      <c r="L23" s="1" t="s">
        <v>98</v>
      </c>
      <c r="M23" s="1" t="s">
        <v>99</v>
      </c>
      <c r="N23" s="1" t="s">
        <v>100</v>
      </c>
      <c r="O23" s="1" t="s">
        <v>101</v>
      </c>
      <c r="P23" s="1" t="s">
        <v>102</v>
      </c>
      <c r="Q23" s="1" t="s">
        <v>103</v>
      </c>
      <c r="R23" s="1" t="s">
        <v>104</v>
      </c>
      <c r="S23" s="1" t="s">
        <v>105</v>
      </c>
      <c r="T23" s="1" t="s">
        <v>106</v>
      </c>
      <c r="U23" s="1" t="s">
        <v>107</v>
      </c>
      <c r="V23" s="1" t="s">
        <v>108</v>
      </c>
      <c r="W23" s="1" t="s">
        <v>109</v>
      </c>
      <c r="X23" s="1" t="s">
        <v>110</v>
      </c>
      <c r="Y23" s="1" t="s">
        <v>111</v>
      </c>
      <c r="Z23" s="1" t="s">
        <v>112</v>
      </c>
    </row>
    <row r="24" spans="1:26" x14ac:dyDescent="0.2">
      <c r="A24" s="1" t="s">
        <v>113</v>
      </c>
      <c r="B24" s="2">
        <v>320000</v>
      </c>
      <c r="C24" s="2">
        <v>320000</v>
      </c>
      <c r="D24" s="2">
        <v>320000</v>
      </c>
      <c r="E24" s="2">
        <v>320000</v>
      </c>
      <c r="F24" s="2">
        <v>320000</v>
      </c>
      <c r="G24" s="2">
        <v>320000</v>
      </c>
      <c r="H24" s="2">
        <v>320000</v>
      </c>
      <c r="I24" s="2">
        <v>320000</v>
      </c>
      <c r="J24" s="2">
        <v>320000</v>
      </c>
      <c r="K24" s="2">
        <v>320000</v>
      </c>
      <c r="L24" s="2">
        <v>320000</v>
      </c>
      <c r="M24" s="2">
        <v>320000</v>
      </c>
      <c r="N24" s="2">
        <v>320000</v>
      </c>
      <c r="O24" s="2">
        <v>320000</v>
      </c>
      <c r="P24" s="2">
        <v>320000</v>
      </c>
      <c r="Q24" s="2">
        <v>320000</v>
      </c>
      <c r="R24" s="2">
        <v>320000</v>
      </c>
      <c r="S24" s="2">
        <v>320000</v>
      </c>
      <c r="T24" s="2">
        <v>320000</v>
      </c>
      <c r="U24" s="2">
        <v>320000</v>
      </c>
      <c r="V24" s="2">
        <v>320000</v>
      </c>
      <c r="W24" s="2">
        <v>320000</v>
      </c>
      <c r="X24" s="2">
        <v>320000</v>
      </c>
      <c r="Y24" s="2">
        <v>320000</v>
      </c>
      <c r="Z24" s="2">
        <v>320000</v>
      </c>
    </row>
    <row r="25" spans="1:26" x14ac:dyDescent="0.2">
      <c r="A25" s="1" t="s">
        <v>114</v>
      </c>
      <c r="B25" s="2">
        <v>320</v>
      </c>
      <c r="C25" s="2">
        <v>333</v>
      </c>
      <c r="D25" s="2">
        <v>346</v>
      </c>
      <c r="E25" s="2">
        <v>360</v>
      </c>
      <c r="F25" s="2">
        <v>374</v>
      </c>
      <c r="G25" s="2">
        <v>389</v>
      </c>
      <c r="H25" s="2">
        <v>405</v>
      </c>
      <c r="I25" s="2">
        <v>421</v>
      </c>
      <c r="J25" s="2">
        <v>438</v>
      </c>
      <c r="K25" s="2">
        <v>456</v>
      </c>
      <c r="L25" s="2">
        <v>474</v>
      </c>
      <c r="M25" s="2">
        <v>493</v>
      </c>
      <c r="N25" s="2">
        <v>513</v>
      </c>
      <c r="O25" s="2">
        <v>534</v>
      </c>
      <c r="P25" s="2">
        <v>555</v>
      </c>
      <c r="Q25" s="2">
        <v>577</v>
      </c>
      <c r="R25" s="2">
        <v>600</v>
      </c>
      <c r="S25" s="2">
        <v>624</v>
      </c>
      <c r="T25" s="2">
        <v>649</v>
      </c>
      <c r="U25" s="2">
        <v>675</v>
      </c>
      <c r="V25" s="2">
        <v>702</v>
      </c>
      <c r="W25" s="2">
        <v>730</v>
      </c>
      <c r="X25" s="2">
        <v>759</v>
      </c>
      <c r="Y25" s="2">
        <v>789</v>
      </c>
      <c r="Z25" s="2">
        <v>821</v>
      </c>
    </row>
    <row r="26" spans="1:26" x14ac:dyDescent="0.2">
      <c r="A26" s="1" t="s">
        <v>115</v>
      </c>
      <c r="B26" s="2">
        <v>6110</v>
      </c>
      <c r="C26" s="2">
        <v>16650</v>
      </c>
      <c r="D26" s="2">
        <v>17300</v>
      </c>
      <c r="E26" s="2">
        <v>18000</v>
      </c>
      <c r="F26" s="2">
        <v>18700</v>
      </c>
      <c r="G26" s="2">
        <v>19450</v>
      </c>
      <c r="H26" s="2">
        <v>20250</v>
      </c>
      <c r="I26" s="2">
        <v>21050</v>
      </c>
      <c r="J26" s="2">
        <v>21900</v>
      </c>
      <c r="K26" s="2">
        <v>22800</v>
      </c>
      <c r="L26" s="2">
        <v>23700</v>
      </c>
      <c r="M26" s="2">
        <v>24650</v>
      </c>
      <c r="N26" s="2">
        <v>25650</v>
      </c>
      <c r="O26" s="2">
        <v>26700</v>
      </c>
      <c r="P26" s="2">
        <v>27750</v>
      </c>
      <c r="Q26" s="2">
        <v>28850</v>
      </c>
      <c r="R26" s="2">
        <v>30000</v>
      </c>
      <c r="S26" s="2">
        <v>31200</v>
      </c>
      <c r="T26" s="2">
        <v>32450</v>
      </c>
      <c r="U26" s="2">
        <v>33750</v>
      </c>
      <c r="V26" s="2">
        <v>35100</v>
      </c>
      <c r="W26" s="2">
        <v>36500</v>
      </c>
      <c r="X26" s="2">
        <v>37950</v>
      </c>
      <c r="Y26" s="2">
        <v>39450</v>
      </c>
      <c r="Z26" s="2">
        <v>41050</v>
      </c>
    </row>
    <row r="27" spans="1:26" x14ac:dyDescent="0.2">
      <c r="A27" s="1" t="s">
        <v>116</v>
      </c>
      <c r="B27" s="2">
        <v>7332</v>
      </c>
      <c r="C27" s="2">
        <v>19200</v>
      </c>
      <c r="D27" s="2">
        <v>19200</v>
      </c>
      <c r="E27" s="2">
        <v>19200</v>
      </c>
      <c r="F27" s="2">
        <v>19200</v>
      </c>
      <c r="G27" s="2">
        <v>19200</v>
      </c>
      <c r="H27" s="2">
        <v>19200</v>
      </c>
      <c r="I27" s="2">
        <v>19200</v>
      </c>
      <c r="J27" s="2">
        <v>19200</v>
      </c>
      <c r="K27" s="2">
        <v>19200</v>
      </c>
      <c r="L27" s="2">
        <v>18968</v>
      </c>
      <c r="M27" s="2">
        <v>18441</v>
      </c>
      <c r="N27" s="2">
        <v>17881</v>
      </c>
      <c r="O27" s="2">
        <v>17287</v>
      </c>
      <c r="P27" s="2">
        <v>16657</v>
      </c>
      <c r="Q27" s="2">
        <v>15987</v>
      </c>
      <c r="R27" s="2">
        <v>15276</v>
      </c>
      <c r="S27" s="2">
        <v>14522</v>
      </c>
      <c r="T27" s="2">
        <v>13721</v>
      </c>
      <c r="U27" s="2">
        <v>12870</v>
      </c>
      <c r="V27" s="2">
        <v>11967</v>
      </c>
      <c r="W27" s="2">
        <v>11008</v>
      </c>
      <c r="X27" s="2">
        <v>9991</v>
      </c>
      <c r="Y27" s="2">
        <v>8910</v>
      </c>
      <c r="Z27" s="2">
        <v>7763</v>
      </c>
    </row>
    <row r="28" spans="1:26" x14ac:dyDescent="0.2">
      <c r="A28" s="1" t="s">
        <v>117</v>
      </c>
      <c r="B28" s="2">
        <v>400</v>
      </c>
      <c r="C28" s="2">
        <v>412</v>
      </c>
      <c r="D28" s="2">
        <v>424</v>
      </c>
      <c r="E28" s="2">
        <v>437</v>
      </c>
      <c r="F28" s="2">
        <v>450</v>
      </c>
      <c r="G28" s="2">
        <v>464</v>
      </c>
      <c r="H28" s="2">
        <v>478</v>
      </c>
      <c r="I28" s="2">
        <v>492</v>
      </c>
      <c r="J28" s="2">
        <v>507</v>
      </c>
      <c r="K28" s="2">
        <v>522</v>
      </c>
      <c r="L28" s="2">
        <v>538</v>
      </c>
      <c r="M28" s="2">
        <v>554</v>
      </c>
      <c r="N28" s="2">
        <v>571</v>
      </c>
      <c r="O28" s="2">
        <v>588</v>
      </c>
      <c r="P28" s="2">
        <v>606</v>
      </c>
      <c r="Q28" s="2">
        <v>624</v>
      </c>
      <c r="R28" s="2">
        <v>643</v>
      </c>
      <c r="S28" s="2">
        <v>662</v>
      </c>
      <c r="T28" s="2">
        <v>682</v>
      </c>
      <c r="U28" s="2">
        <v>702</v>
      </c>
      <c r="V28" s="2">
        <v>723</v>
      </c>
      <c r="W28" s="2">
        <v>745</v>
      </c>
      <c r="X28" s="2">
        <v>767</v>
      </c>
      <c r="Y28" s="2">
        <v>790</v>
      </c>
      <c r="Z28" s="2">
        <v>814</v>
      </c>
    </row>
    <row r="29" spans="1:26" x14ac:dyDescent="0.2">
      <c r="A29" s="1" t="s">
        <v>118</v>
      </c>
      <c r="B29" s="2">
        <v>100</v>
      </c>
      <c r="C29" s="2">
        <v>103</v>
      </c>
      <c r="D29" s="2">
        <v>106</v>
      </c>
      <c r="E29" s="2">
        <v>109</v>
      </c>
      <c r="F29" s="2">
        <v>112</v>
      </c>
      <c r="G29" s="2">
        <v>115</v>
      </c>
      <c r="H29" s="2">
        <v>118</v>
      </c>
      <c r="I29" s="2">
        <v>122</v>
      </c>
      <c r="J29" s="2">
        <v>126</v>
      </c>
      <c r="K29" s="2">
        <v>130</v>
      </c>
      <c r="L29" s="2">
        <v>134</v>
      </c>
      <c r="M29" s="2">
        <v>138</v>
      </c>
      <c r="N29" s="2">
        <v>142</v>
      </c>
      <c r="O29" s="2">
        <v>146</v>
      </c>
      <c r="P29" s="2">
        <v>150</v>
      </c>
      <c r="Q29" s="2">
        <v>155</v>
      </c>
      <c r="R29" s="2">
        <v>160</v>
      </c>
      <c r="S29" s="2">
        <v>165</v>
      </c>
      <c r="T29" s="2">
        <v>170</v>
      </c>
      <c r="U29" s="2">
        <v>175</v>
      </c>
      <c r="V29" s="2">
        <v>180</v>
      </c>
      <c r="W29" s="2">
        <v>185</v>
      </c>
      <c r="X29" s="2">
        <v>191</v>
      </c>
      <c r="Y29" s="2">
        <v>197</v>
      </c>
      <c r="Z29" s="2">
        <v>203</v>
      </c>
    </row>
    <row r="30" spans="1:26" x14ac:dyDescent="0.2">
      <c r="A30" s="1" t="s">
        <v>119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</row>
    <row r="31" spans="1:26" x14ac:dyDescent="0.2">
      <c r="A31" s="1" t="s">
        <v>120</v>
      </c>
      <c r="B31" s="2">
        <v>800</v>
      </c>
      <c r="C31" s="2">
        <v>824</v>
      </c>
      <c r="D31" s="2">
        <v>849</v>
      </c>
      <c r="E31" s="2">
        <v>874</v>
      </c>
      <c r="F31" s="2">
        <v>900</v>
      </c>
      <c r="G31" s="2">
        <v>927</v>
      </c>
      <c r="H31" s="2">
        <v>955</v>
      </c>
      <c r="I31" s="2">
        <v>984</v>
      </c>
      <c r="J31" s="2">
        <v>1014</v>
      </c>
      <c r="K31" s="2">
        <v>1044</v>
      </c>
      <c r="L31" s="2">
        <v>1075</v>
      </c>
      <c r="M31" s="2">
        <v>1107</v>
      </c>
      <c r="N31" s="2">
        <v>1140</v>
      </c>
      <c r="O31" s="2">
        <v>1174</v>
      </c>
      <c r="P31" s="2">
        <v>1209</v>
      </c>
      <c r="Q31" s="2">
        <v>1245</v>
      </c>
      <c r="R31" s="2">
        <v>1282</v>
      </c>
      <c r="S31" s="2">
        <v>1320</v>
      </c>
      <c r="T31" s="2">
        <v>1360</v>
      </c>
      <c r="U31" s="2">
        <v>1401</v>
      </c>
      <c r="V31" s="2">
        <v>1443</v>
      </c>
      <c r="W31" s="2">
        <v>1486</v>
      </c>
      <c r="X31" s="2">
        <v>1531</v>
      </c>
      <c r="Y31" s="2">
        <v>1577</v>
      </c>
      <c r="Z31" s="2">
        <v>1624</v>
      </c>
    </row>
    <row r="32" spans="1:26" x14ac:dyDescent="0.2">
      <c r="A32" s="1" t="s">
        <v>121</v>
      </c>
      <c r="B32" s="2">
        <v>100</v>
      </c>
      <c r="C32" s="2">
        <v>103</v>
      </c>
      <c r="D32" s="2">
        <v>106</v>
      </c>
      <c r="E32" s="2">
        <v>109</v>
      </c>
      <c r="F32" s="2">
        <v>112</v>
      </c>
      <c r="G32" s="2">
        <v>115</v>
      </c>
      <c r="H32" s="2">
        <v>118</v>
      </c>
      <c r="I32" s="2">
        <v>122</v>
      </c>
      <c r="J32" s="2">
        <v>126</v>
      </c>
      <c r="K32" s="2">
        <v>130</v>
      </c>
      <c r="L32" s="2">
        <v>134</v>
      </c>
      <c r="M32" s="2">
        <v>138</v>
      </c>
      <c r="N32" s="2">
        <v>142</v>
      </c>
      <c r="O32" s="2">
        <v>146</v>
      </c>
      <c r="P32" s="2">
        <v>150</v>
      </c>
      <c r="Q32" s="2">
        <v>155</v>
      </c>
      <c r="R32" s="2">
        <v>160</v>
      </c>
      <c r="S32" s="2">
        <v>165</v>
      </c>
      <c r="T32" s="2">
        <v>170</v>
      </c>
      <c r="U32" s="2">
        <v>175</v>
      </c>
      <c r="V32" s="2">
        <v>180</v>
      </c>
      <c r="W32" s="2">
        <v>185</v>
      </c>
      <c r="X32" s="2">
        <v>191</v>
      </c>
      <c r="Y32" s="2">
        <v>197</v>
      </c>
      <c r="Z32" s="2">
        <v>203</v>
      </c>
    </row>
    <row r="33" spans="1:26" x14ac:dyDescent="0.2">
      <c r="A33" s="1" t="s">
        <v>122</v>
      </c>
      <c r="B33" s="2">
        <v>1500</v>
      </c>
      <c r="C33" s="2">
        <v>1545</v>
      </c>
      <c r="D33" s="2">
        <v>1591</v>
      </c>
      <c r="E33" s="2">
        <v>1639</v>
      </c>
      <c r="F33" s="2">
        <v>1688</v>
      </c>
      <c r="G33" s="2">
        <v>1739</v>
      </c>
      <c r="H33" s="2">
        <v>1791</v>
      </c>
      <c r="I33" s="2">
        <v>1845</v>
      </c>
      <c r="J33" s="2">
        <v>1900</v>
      </c>
      <c r="K33" s="2">
        <v>1957</v>
      </c>
      <c r="L33" s="2">
        <v>2016</v>
      </c>
      <c r="M33" s="2">
        <v>2076</v>
      </c>
      <c r="N33" s="2">
        <v>2138</v>
      </c>
      <c r="O33" s="2">
        <v>2202</v>
      </c>
      <c r="P33" s="2">
        <v>2268</v>
      </c>
      <c r="Q33" s="2">
        <v>2336</v>
      </c>
      <c r="R33" s="2">
        <v>2406</v>
      </c>
      <c r="S33" s="2">
        <v>2478</v>
      </c>
      <c r="T33" s="2">
        <v>2552</v>
      </c>
      <c r="U33" s="2">
        <v>2629</v>
      </c>
      <c r="V33" s="2">
        <v>2708</v>
      </c>
      <c r="W33" s="2">
        <v>2789</v>
      </c>
      <c r="X33" s="2">
        <v>2873</v>
      </c>
      <c r="Y33" s="2">
        <v>2959</v>
      </c>
      <c r="Z33" s="2">
        <v>3048</v>
      </c>
    </row>
    <row r="34" spans="1:26" x14ac:dyDescent="0.2">
      <c r="A34" s="1" t="s">
        <v>123</v>
      </c>
      <c r="B34" s="2">
        <v>100</v>
      </c>
      <c r="C34" s="2">
        <v>103</v>
      </c>
      <c r="D34" s="2">
        <v>106</v>
      </c>
      <c r="E34" s="2">
        <v>109</v>
      </c>
      <c r="F34" s="2">
        <v>112</v>
      </c>
      <c r="G34" s="2">
        <v>115</v>
      </c>
      <c r="H34" s="2">
        <v>118</v>
      </c>
      <c r="I34" s="2">
        <v>122</v>
      </c>
      <c r="J34" s="2">
        <v>126</v>
      </c>
      <c r="K34" s="2">
        <v>130</v>
      </c>
      <c r="L34" s="2">
        <v>134</v>
      </c>
      <c r="M34" s="2">
        <v>138</v>
      </c>
      <c r="N34" s="2">
        <v>142</v>
      </c>
      <c r="O34" s="2">
        <v>146</v>
      </c>
      <c r="P34" s="2">
        <v>150</v>
      </c>
      <c r="Q34" s="2">
        <v>155</v>
      </c>
      <c r="R34" s="2">
        <v>160</v>
      </c>
      <c r="S34" s="2">
        <v>165</v>
      </c>
      <c r="T34" s="2">
        <v>170</v>
      </c>
      <c r="U34" s="2">
        <v>175</v>
      </c>
      <c r="V34" s="2">
        <v>180</v>
      </c>
      <c r="W34" s="2">
        <v>185</v>
      </c>
      <c r="X34" s="2">
        <v>191</v>
      </c>
      <c r="Y34" s="2">
        <v>197</v>
      </c>
      <c r="Z34" s="2">
        <v>203</v>
      </c>
    </row>
    <row r="35" spans="1:26" x14ac:dyDescent="0.2">
      <c r="A35" s="1" t="s">
        <v>124</v>
      </c>
      <c r="B35" s="2">
        <v>100</v>
      </c>
      <c r="C35" s="2">
        <v>103</v>
      </c>
      <c r="D35" s="2">
        <v>106</v>
      </c>
      <c r="E35" s="2">
        <v>109</v>
      </c>
      <c r="F35" s="2">
        <v>112</v>
      </c>
      <c r="G35" s="2">
        <v>115</v>
      </c>
      <c r="H35" s="2">
        <v>118</v>
      </c>
      <c r="I35" s="2">
        <v>122</v>
      </c>
      <c r="J35" s="2">
        <v>126</v>
      </c>
      <c r="K35" s="2">
        <v>130</v>
      </c>
      <c r="L35" s="2">
        <v>134</v>
      </c>
      <c r="M35" s="2">
        <v>138</v>
      </c>
      <c r="N35" s="2">
        <v>142</v>
      </c>
      <c r="O35" s="2">
        <v>146</v>
      </c>
      <c r="P35" s="2">
        <v>150</v>
      </c>
      <c r="Q35" s="2">
        <v>155</v>
      </c>
      <c r="R35" s="2">
        <v>160</v>
      </c>
      <c r="S35" s="2">
        <v>165</v>
      </c>
      <c r="T35" s="2">
        <v>170</v>
      </c>
      <c r="U35" s="2">
        <v>175</v>
      </c>
      <c r="V35" s="2">
        <v>180</v>
      </c>
      <c r="W35" s="2">
        <v>185</v>
      </c>
      <c r="X35" s="2">
        <v>191</v>
      </c>
      <c r="Y35" s="2">
        <v>197</v>
      </c>
      <c r="Z35" s="2">
        <v>203</v>
      </c>
    </row>
    <row r="36" spans="1:26" x14ac:dyDescent="0.2">
      <c r="A36" s="1" t="s">
        <v>125</v>
      </c>
      <c r="B36" s="2">
        <v>28</v>
      </c>
      <c r="C36" s="2">
        <v>29</v>
      </c>
      <c r="D36" s="2">
        <v>30</v>
      </c>
      <c r="E36" s="2">
        <v>32</v>
      </c>
      <c r="F36" s="2">
        <v>33</v>
      </c>
      <c r="G36" s="2">
        <v>34</v>
      </c>
      <c r="H36" s="2">
        <v>36</v>
      </c>
      <c r="I36" s="2">
        <v>37</v>
      </c>
      <c r="J36" s="2">
        <v>39</v>
      </c>
      <c r="K36" s="2">
        <v>40</v>
      </c>
      <c r="L36" s="2">
        <v>42</v>
      </c>
      <c r="M36" s="2">
        <v>43</v>
      </c>
      <c r="N36" s="2">
        <v>45</v>
      </c>
      <c r="O36" s="2">
        <v>47</v>
      </c>
      <c r="P36" s="2">
        <v>49</v>
      </c>
      <c r="Q36" s="2">
        <v>51</v>
      </c>
      <c r="R36" s="2">
        <v>53</v>
      </c>
      <c r="S36" s="2">
        <v>55</v>
      </c>
      <c r="T36" s="2">
        <v>57</v>
      </c>
      <c r="U36" s="2">
        <v>59</v>
      </c>
      <c r="V36" s="2">
        <v>62</v>
      </c>
      <c r="W36" s="2">
        <v>64</v>
      </c>
      <c r="X36" s="2">
        <v>67</v>
      </c>
      <c r="Y36" s="2">
        <v>69</v>
      </c>
      <c r="Z36" s="2">
        <v>72</v>
      </c>
    </row>
    <row r="37" spans="1:26" x14ac:dyDescent="0.2"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x14ac:dyDescent="0.2">
      <c r="A38" s="1" t="s">
        <v>126</v>
      </c>
      <c r="B38" s="2">
        <v>6110</v>
      </c>
      <c r="C38" s="2">
        <v>16650</v>
      </c>
      <c r="D38" s="2">
        <v>17300</v>
      </c>
      <c r="E38" s="2">
        <v>18000</v>
      </c>
      <c r="F38" s="2">
        <v>18700</v>
      </c>
      <c r="G38" s="2">
        <v>19450</v>
      </c>
      <c r="H38" s="2">
        <v>20250</v>
      </c>
      <c r="I38" s="2">
        <v>21050</v>
      </c>
      <c r="J38" s="2">
        <v>21900</v>
      </c>
      <c r="K38" s="2">
        <v>22800</v>
      </c>
      <c r="L38" s="2">
        <v>23700</v>
      </c>
      <c r="M38" s="2">
        <v>24650</v>
      </c>
      <c r="N38" s="2">
        <v>25650</v>
      </c>
      <c r="O38" s="2">
        <v>26700</v>
      </c>
      <c r="P38" s="2">
        <v>27750</v>
      </c>
      <c r="Q38" s="2">
        <v>28850</v>
      </c>
      <c r="R38" s="2">
        <v>30000</v>
      </c>
      <c r="S38" s="2">
        <v>31200</v>
      </c>
      <c r="T38" s="2">
        <v>32450</v>
      </c>
      <c r="U38" s="2">
        <v>33750</v>
      </c>
      <c r="V38" s="2">
        <v>35100</v>
      </c>
      <c r="W38" s="2">
        <v>36500</v>
      </c>
      <c r="X38" s="2">
        <v>37950</v>
      </c>
      <c r="Y38" s="2">
        <v>39450</v>
      </c>
      <c r="Z38" s="2">
        <v>41050</v>
      </c>
    </row>
    <row r="39" spans="1:26" x14ac:dyDescent="0.2">
      <c r="A39" s="1" t="s">
        <v>127</v>
      </c>
      <c r="B39" s="2">
        <v>11302</v>
      </c>
      <c r="C39" s="2">
        <v>30122</v>
      </c>
      <c r="D39" s="2">
        <v>30665</v>
      </c>
      <c r="E39" s="2">
        <v>31423</v>
      </c>
      <c r="F39" s="2">
        <v>32026</v>
      </c>
      <c r="G39" s="2">
        <v>32667</v>
      </c>
      <c r="H39" s="2">
        <v>33548</v>
      </c>
      <c r="I39" s="2">
        <v>34261</v>
      </c>
      <c r="J39" s="2">
        <v>35233</v>
      </c>
      <c r="K39" s="2">
        <v>36037</v>
      </c>
      <c r="L39" s="2">
        <v>36871</v>
      </c>
      <c r="M39" s="2">
        <v>37228</v>
      </c>
      <c r="N39" s="2">
        <v>37856</v>
      </c>
      <c r="O39" s="2">
        <v>38519</v>
      </c>
      <c r="P39" s="2">
        <v>39197</v>
      </c>
      <c r="Q39" s="2">
        <v>39913</v>
      </c>
      <c r="R39" s="2">
        <v>40666</v>
      </c>
      <c r="S39" s="2">
        <v>41457</v>
      </c>
      <c r="T39" s="2">
        <v>42287</v>
      </c>
      <c r="U39" s="2">
        <v>43154</v>
      </c>
      <c r="V39" s="2">
        <v>44410</v>
      </c>
      <c r="W39" s="2">
        <v>45368</v>
      </c>
      <c r="X39" s="2">
        <v>46750</v>
      </c>
      <c r="Y39" s="2">
        <v>47804</v>
      </c>
      <c r="Z39" s="2">
        <v>49343</v>
      </c>
    </row>
    <row r="40" spans="1:26" x14ac:dyDescent="0.2">
      <c r="A40" s="1" t="s">
        <v>147</v>
      </c>
      <c r="B40" s="2">
        <v>100000</v>
      </c>
      <c r="C40" s="2">
        <v>103500</v>
      </c>
      <c r="D40" s="2">
        <v>107122</v>
      </c>
      <c r="E40" s="2">
        <v>110871</v>
      </c>
      <c r="F40" s="2">
        <v>114751</v>
      </c>
      <c r="G40" s="2">
        <v>118767</v>
      </c>
      <c r="H40" s="2">
        <v>122924</v>
      </c>
      <c r="I40" s="2">
        <v>127226</v>
      </c>
      <c r="J40" s="2">
        <v>131679</v>
      </c>
      <c r="K40" s="2">
        <v>136288</v>
      </c>
      <c r="L40" s="2">
        <v>141058</v>
      </c>
      <c r="M40" s="2">
        <v>145995</v>
      </c>
      <c r="N40" s="2">
        <v>151105</v>
      </c>
      <c r="O40" s="2">
        <v>156394</v>
      </c>
      <c r="P40" s="2">
        <v>161868</v>
      </c>
      <c r="Q40" s="2">
        <v>167533</v>
      </c>
      <c r="R40" s="2">
        <v>173397</v>
      </c>
      <c r="S40" s="2">
        <v>179466</v>
      </c>
      <c r="T40" s="2">
        <v>185747</v>
      </c>
      <c r="U40" s="2">
        <v>192248</v>
      </c>
      <c r="V40" s="2">
        <v>198977</v>
      </c>
      <c r="W40" s="2">
        <v>205941</v>
      </c>
      <c r="X40" s="2">
        <v>213149</v>
      </c>
      <c r="Y40" s="2">
        <v>220609</v>
      </c>
      <c r="Z40" s="2">
        <v>228330</v>
      </c>
    </row>
    <row r="41" spans="1:26" x14ac:dyDescent="0.2">
      <c r="A41" s="1" t="s">
        <v>148</v>
      </c>
      <c r="B41" s="2">
        <v>320000</v>
      </c>
      <c r="C41" s="2">
        <v>345600</v>
      </c>
      <c r="D41" s="2">
        <v>373248</v>
      </c>
      <c r="E41" s="2">
        <v>403108</v>
      </c>
      <c r="F41" s="2">
        <v>435357</v>
      </c>
      <c r="G41" s="2">
        <v>470186</v>
      </c>
      <c r="H41" s="2">
        <v>507801</v>
      </c>
      <c r="I41" s="2">
        <v>548425</v>
      </c>
      <c r="J41" s="2">
        <v>592299</v>
      </c>
      <c r="K41" s="2">
        <v>639683</v>
      </c>
      <c r="L41" s="2">
        <v>690858</v>
      </c>
      <c r="M41" s="2">
        <v>746127</v>
      </c>
      <c r="N41" s="2">
        <v>805817</v>
      </c>
      <c r="O41" s="2">
        <v>870282</v>
      </c>
      <c r="P41" s="2">
        <v>939905</v>
      </c>
      <c r="Q41" s="2">
        <v>1015097</v>
      </c>
      <c r="R41" s="2">
        <v>1096305</v>
      </c>
      <c r="S41" s="2">
        <v>1184009</v>
      </c>
      <c r="T41" s="2">
        <v>1278730</v>
      </c>
      <c r="U41" s="2">
        <v>1381028</v>
      </c>
      <c r="V41" s="2">
        <v>1491510</v>
      </c>
      <c r="W41" s="2">
        <v>1610831</v>
      </c>
      <c r="X41" s="2">
        <v>1739697</v>
      </c>
      <c r="Y41" s="2">
        <v>1878873</v>
      </c>
      <c r="Z41" s="2">
        <v>2029183</v>
      </c>
    </row>
    <row r="42" spans="1:26" x14ac:dyDescent="0.2"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x14ac:dyDescent="0.2">
      <c r="A43" s="1" t="s">
        <v>149</v>
      </c>
      <c r="B43" s="2">
        <v>-5192</v>
      </c>
      <c r="C43" s="2">
        <v>-13472</v>
      </c>
      <c r="D43" s="2">
        <v>-13365</v>
      </c>
      <c r="E43" s="2">
        <v>-13423</v>
      </c>
      <c r="F43" s="2">
        <v>-13326</v>
      </c>
      <c r="G43" s="2">
        <v>-13217</v>
      </c>
      <c r="H43" s="2">
        <v>-13298</v>
      </c>
      <c r="I43" s="2">
        <v>-13211</v>
      </c>
      <c r="J43" s="2">
        <v>-13333</v>
      </c>
      <c r="K43" s="2">
        <v>-13237</v>
      </c>
      <c r="L43" s="2">
        <v>-13171</v>
      </c>
      <c r="M43" s="2">
        <v>-12578</v>
      </c>
      <c r="N43" s="2">
        <v>-12206</v>
      </c>
      <c r="O43" s="2">
        <v>-11819</v>
      </c>
      <c r="P43" s="2">
        <v>-11447</v>
      </c>
      <c r="Q43" s="2">
        <v>-11063</v>
      </c>
      <c r="R43" s="2">
        <v>-10666</v>
      </c>
      <c r="S43" s="2">
        <v>-10257</v>
      </c>
      <c r="T43" s="2">
        <v>-9837</v>
      </c>
      <c r="U43" s="2">
        <v>-9404</v>
      </c>
      <c r="V43" s="2">
        <v>-9310</v>
      </c>
      <c r="W43" s="2">
        <v>-8868</v>
      </c>
      <c r="X43" s="2">
        <v>-8800</v>
      </c>
      <c r="Y43" s="2">
        <v>-8354</v>
      </c>
      <c r="Z43" s="2">
        <v>-8293</v>
      </c>
    </row>
    <row r="44" spans="1:26" x14ac:dyDescent="0.2">
      <c r="A44" s="1" t="s">
        <v>150</v>
      </c>
      <c r="B44" s="2">
        <v>32995</v>
      </c>
      <c r="C44" s="2">
        <v>90028</v>
      </c>
      <c r="D44" s="2">
        <v>93757</v>
      </c>
      <c r="E44" s="2">
        <v>97448</v>
      </c>
      <c r="F44" s="2">
        <v>101425</v>
      </c>
      <c r="G44" s="2">
        <v>105550</v>
      </c>
      <c r="H44" s="2">
        <v>109626</v>
      </c>
      <c r="I44" s="2">
        <v>114015</v>
      </c>
      <c r="J44" s="2">
        <v>118346</v>
      </c>
      <c r="K44" s="2">
        <v>123051</v>
      </c>
      <c r="L44" s="2">
        <v>127887</v>
      </c>
      <c r="M44" s="2">
        <v>133417</v>
      </c>
      <c r="N44" s="2">
        <v>138898</v>
      </c>
      <c r="O44" s="2">
        <v>144574</v>
      </c>
      <c r="P44" s="2">
        <v>150421</v>
      </c>
      <c r="Q44" s="2">
        <v>156469</v>
      </c>
      <c r="R44" s="2">
        <v>162730</v>
      </c>
      <c r="S44" s="2">
        <v>169209</v>
      </c>
      <c r="T44" s="2">
        <v>175910</v>
      </c>
      <c r="U44" s="2">
        <v>182843</v>
      </c>
      <c r="V44" s="2">
        <v>189666</v>
      </c>
      <c r="W44" s="2">
        <v>197072</v>
      </c>
      <c r="X44" s="2">
        <v>204349</v>
      </c>
      <c r="Y44" s="2">
        <v>212254</v>
      </c>
      <c r="Z44" s="2">
        <v>220037</v>
      </c>
    </row>
    <row r="45" spans="1:26" x14ac:dyDescent="0.2">
      <c r="A45" s="1" t="s">
        <v>151</v>
      </c>
      <c r="B45" s="2">
        <v>8101</v>
      </c>
      <c r="C45" s="2">
        <v>22610</v>
      </c>
      <c r="D45" s="2">
        <v>24046</v>
      </c>
      <c r="E45" s="2">
        <v>25467</v>
      </c>
      <c r="F45" s="2">
        <v>26998</v>
      </c>
      <c r="G45" s="2">
        <v>28586</v>
      </c>
      <c r="H45" s="2">
        <v>30156</v>
      </c>
      <c r="I45" s="2">
        <v>31845</v>
      </c>
      <c r="J45" s="2">
        <v>33513</v>
      </c>
      <c r="K45" s="2">
        <v>35324</v>
      </c>
      <c r="L45" s="2">
        <v>37186</v>
      </c>
      <c r="M45" s="2">
        <v>39315</v>
      </c>
      <c r="N45" s="2">
        <v>41425</v>
      </c>
      <c r="O45" s="2">
        <v>43611</v>
      </c>
      <c r="P45" s="2">
        <v>45862</v>
      </c>
      <c r="Q45" s="2">
        <v>48190</v>
      </c>
      <c r="R45" s="2">
        <v>50601</v>
      </c>
      <c r="S45" s="2">
        <v>53095</v>
      </c>
      <c r="T45" s="2">
        <v>55675</v>
      </c>
      <c r="U45" s="2">
        <v>58572</v>
      </c>
      <c r="V45" s="2">
        <v>61744</v>
      </c>
      <c r="W45" s="2">
        <v>65188</v>
      </c>
      <c r="X45" s="2">
        <v>68572</v>
      </c>
      <c r="Y45" s="2">
        <v>72248</v>
      </c>
      <c r="Z45" s="2">
        <v>75867</v>
      </c>
    </row>
    <row r="46" spans="1:26" x14ac:dyDescent="0.2">
      <c r="A46" s="1" t="s">
        <v>152</v>
      </c>
      <c r="B46" s="2">
        <v>10100</v>
      </c>
      <c r="C46" s="2">
        <v>27797</v>
      </c>
      <c r="D46" s="2">
        <v>29192</v>
      </c>
      <c r="E46" s="2">
        <v>30635</v>
      </c>
      <c r="F46" s="2">
        <v>32129</v>
      </c>
      <c r="G46" s="2">
        <v>33675</v>
      </c>
      <c r="H46" s="2">
        <v>35275</v>
      </c>
      <c r="I46" s="2">
        <v>36932</v>
      </c>
      <c r="J46" s="2">
        <v>38646</v>
      </c>
      <c r="K46" s="2">
        <v>40421</v>
      </c>
      <c r="L46" s="2">
        <v>42257</v>
      </c>
      <c r="M46" s="2">
        <v>44158</v>
      </c>
      <c r="N46" s="2">
        <v>46125</v>
      </c>
      <c r="O46" s="2">
        <v>48161</v>
      </c>
      <c r="P46" s="2">
        <v>50269</v>
      </c>
      <c r="Q46" s="2">
        <v>52450</v>
      </c>
      <c r="R46" s="2">
        <v>54707</v>
      </c>
      <c r="S46" s="2">
        <v>57044</v>
      </c>
      <c r="T46" s="2">
        <v>59922</v>
      </c>
      <c r="U46" s="2">
        <v>62945</v>
      </c>
      <c r="V46" s="2">
        <v>66074</v>
      </c>
      <c r="W46" s="2">
        <v>69312</v>
      </c>
      <c r="X46" s="2">
        <v>72664</v>
      </c>
      <c r="Y46" s="2">
        <v>76133</v>
      </c>
      <c r="Z46" s="2">
        <v>79723</v>
      </c>
    </row>
    <row r="47" spans="1:26" x14ac:dyDescent="0.2">
      <c r="A47" s="1" t="s">
        <v>153</v>
      </c>
      <c r="B47" s="2">
        <v>1999</v>
      </c>
      <c r="C47" s="2">
        <v>5187</v>
      </c>
      <c r="D47" s="2">
        <v>5146</v>
      </c>
      <c r="E47" s="2">
        <v>5168</v>
      </c>
      <c r="F47" s="2">
        <v>5131</v>
      </c>
      <c r="G47" s="2">
        <v>5089</v>
      </c>
      <c r="H47" s="2">
        <v>5119</v>
      </c>
      <c r="I47" s="2">
        <v>5087</v>
      </c>
      <c r="J47" s="2">
        <v>5133</v>
      </c>
      <c r="K47" s="2">
        <v>5097</v>
      </c>
      <c r="L47" s="2">
        <v>5071</v>
      </c>
      <c r="M47" s="2">
        <v>4843</v>
      </c>
      <c r="N47" s="2">
        <v>4700</v>
      </c>
      <c r="O47" s="2">
        <v>4550</v>
      </c>
      <c r="P47" s="2">
        <v>4407</v>
      </c>
      <c r="Q47" s="2">
        <v>4260</v>
      </c>
      <c r="R47" s="2">
        <v>4106</v>
      </c>
      <c r="S47" s="2">
        <v>3949</v>
      </c>
      <c r="T47" s="2">
        <v>4247</v>
      </c>
      <c r="U47" s="2">
        <v>4373</v>
      </c>
      <c r="V47" s="2">
        <v>4330</v>
      </c>
      <c r="W47" s="2">
        <v>4124</v>
      </c>
      <c r="X47" s="2">
        <v>4092</v>
      </c>
      <c r="Y47" s="2">
        <v>3885</v>
      </c>
      <c r="Z47" s="2">
        <v>3856</v>
      </c>
    </row>
    <row r="48" spans="1:26" x14ac:dyDescent="0.2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x14ac:dyDescent="0.2">
      <c r="A49" s="1" t="s">
        <v>155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x14ac:dyDescent="0.2">
      <c r="A50" s="1" t="s">
        <v>0</v>
      </c>
      <c r="B50" s="2">
        <f>B26-B38</f>
        <v>0</v>
      </c>
      <c r="C50" s="2">
        <f t="shared" ref="C50:Z50" si="0">C26-C38</f>
        <v>0</v>
      </c>
      <c r="D50" s="2">
        <f t="shared" si="0"/>
        <v>0</v>
      </c>
      <c r="E50" s="2">
        <f t="shared" si="0"/>
        <v>0</v>
      </c>
      <c r="F50" s="2">
        <f t="shared" si="0"/>
        <v>0</v>
      </c>
      <c r="G50" s="2">
        <f t="shared" si="0"/>
        <v>0</v>
      </c>
      <c r="H50" s="2">
        <f t="shared" si="0"/>
        <v>0</v>
      </c>
      <c r="I50" s="2">
        <f t="shared" si="0"/>
        <v>0</v>
      </c>
      <c r="J50" s="2">
        <f t="shared" si="0"/>
        <v>0</v>
      </c>
      <c r="K50" s="2">
        <f t="shared" si="0"/>
        <v>0</v>
      </c>
      <c r="L50" s="2">
        <f t="shared" si="0"/>
        <v>0</v>
      </c>
      <c r="M50" s="2">
        <f t="shared" si="0"/>
        <v>0</v>
      </c>
      <c r="N50" s="2">
        <f t="shared" si="0"/>
        <v>0</v>
      </c>
      <c r="O50" s="2">
        <f t="shared" si="0"/>
        <v>0</v>
      </c>
      <c r="P50" s="2">
        <f t="shared" si="0"/>
        <v>0</v>
      </c>
      <c r="Q50" s="2">
        <f t="shared" si="0"/>
        <v>0</v>
      </c>
      <c r="R50" s="2">
        <f t="shared" si="0"/>
        <v>0</v>
      </c>
      <c r="S50" s="2">
        <f t="shared" si="0"/>
        <v>0</v>
      </c>
      <c r="T50" s="2">
        <f t="shared" si="0"/>
        <v>0</v>
      </c>
      <c r="U50" s="2">
        <f t="shared" si="0"/>
        <v>0</v>
      </c>
      <c r="V50" s="2">
        <f t="shared" si="0"/>
        <v>0</v>
      </c>
      <c r="W50" s="2">
        <f t="shared" si="0"/>
        <v>0</v>
      </c>
      <c r="X50" s="2">
        <f t="shared" si="0"/>
        <v>0</v>
      </c>
      <c r="Y50" s="2">
        <f t="shared" si="0"/>
        <v>0</v>
      </c>
      <c r="Z50" s="2">
        <f t="shared" si="0"/>
        <v>0</v>
      </c>
    </row>
    <row r="51" spans="1:26" x14ac:dyDescent="0.2">
      <c r="A51" s="1" t="s">
        <v>156</v>
      </c>
      <c r="B51" s="2">
        <f>SUM(B27:B36)-B39</f>
        <v>-842</v>
      </c>
      <c r="C51" s="2">
        <f t="shared" ref="C51:Z51" si="1">SUM(C27:C36)-C39</f>
        <v>-7700</v>
      </c>
      <c r="D51" s="2">
        <f t="shared" si="1"/>
        <v>-8147</v>
      </c>
      <c r="E51" s="2">
        <f t="shared" si="1"/>
        <v>-8805</v>
      </c>
      <c r="F51" s="2">
        <f t="shared" si="1"/>
        <v>-9307</v>
      </c>
      <c r="G51" s="2">
        <f t="shared" si="1"/>
        <v>-9843</v>
      </c>
      <c r="H51" s="2">
        <f t="shared" si="1"/>
        <v>-10616</v>
      </c>
      <c r="I51" s="2">
        <f t="shared" si="1"/>
        <v>-11215</v>
      </c>
      <c r="J51" s="2">
        <f t="shared" si="1"/>
        <v>-12069</v>
      </c>
      <c r="K51" s="2">
        <f t="shared" si="1"/>
        <v>-12754</v>
      </c>
      <c r="L51" s="2">
        <f t="shared" si="1"/>
        <v>-13696</v>
      </c>
      <c r="M51" s="2">
        <f t="shared" si="1"/>
        <v>-14455</v>
      </c>
      <c r="N51" s="2">
        <f t="shared" si="1"/>
        <v>-15513</v>
      </c>
      <c r="O51" s="2">
        <f t="shared" si="1"/>
        <v>-16637</v>
      </c>
      <c r="P51" s="2">
        <f t="shared" si="1"/>
        <v>-17808</v>
      </c>
      <c r="Q51" s="2">
        <f t="shared" si="1"/>
        <v>-19050</v>
      </c>
      <c r="R51" s="2">
        <f t="shared" si="1"/>
        <v>-20366</v>
      </c>
      <c r="S51" s="2">
        <f t="shared" si="1"/>
        <v>-21760</v>
      </c>
      <c r="T51" s="2">
        <f t="shared" si="1"/>
        <v>-23235</v>
      </c>
      <c r="U51" s="2">
        <f t="shared" si="1"/>
        <v>-24793</v>
      </c>
      <c r="V51" s="2">
        <f t="shared" si="1"/>
        <v>-26787</v>
      </c>
      <c r="W51" s="2">
        <f t="shared" si="1"/>
        <v>-28536</v>
      </c>
      <c r="X51" s="2">
        <f t="shared" si="1"/>
        <v>-30757</v>
      </c>
      <c r="Y51" s="2">
        <f t="shared" si="1"/>
        <v>-32711</v>
      </c>
      <c r="Z51" s="2">
        <f t="shared" si="1"/>
        <v>-35210</v>
      </c>
    </row>
    <row r="52" spans="1:26" x14ac:dyDescent="0.2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x14ac:dyDescent="0.2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x14ac:dyDescent="0.2">
      <c r="A54" s="1" t="s">
        <v>143</v>
      </c>
      <c r="B54" s="2">
        <f>(B38-B39)-B43</f>
        <v>0</v>
      </c>
      <c r="C54" s="2">
        <f t="shared" ref="C54:Z54" si="2">(C38-C39)-C43</f>
        <v>0</v>
      </c>
      <c r="D54" s="2">
        <f t="shared" si="2"/>
        <v>0</v>
      </c>
      <c r="E54" s="2">
        <f t="shared" si="2"/>
        <v>0</v>
      </c>
      <c r="F54" s="2">
        <f t="shared" si="2"/>
        <v>0</v>
      </c>
      <c r="G54" s="2">
        <f t="shared" si="2"/>
        <v>0</v>
      </c>
      <c r="H54" s="2">
        <f t="shared" si="2"/>
        <v>0</v>
      </c>
      <c r="I54" s="2">
        <f t="shared" si="2"/>
        <v>0</v>
      </c>
      <c r="J54" s="2">
        <f t="shared" si="2"/>
        <v>0</v>
      </c>
      <c r="K54" s="2">
        <f t="shared" si="2"/>
        <v>0</v>
      </c>
      <c r="L54" s="2">
        <f t="shared" si="2"/>
        <v>0</v>
      </c>
      <c r="M54" s="2">
        <f t="shared" si="2"/>
        <v>0</v>
      </c>
      <c r="N54" s="2">
        <f t="shared" si="2"/>
        <v>0</v>
      </c>
      <c r="O54" s="2">
        <f t="shared" si="2"/>
        <v>0</v>
      </c>
      <c r="P54" s="2">
        <f t="shared" si="2"/>
        <v>0</v>
      </c>
      <c r="Q54" s="2">
        <f t="shared" si="2"/>
        <v>0</v>
      </c>
      <c r="R54" s="2">
        <f t="shared" si="2"/>
        <v>0</v>
      </c>
      <c r="S54" s="2">
        <f t="shared" si="2"/>
        <v>0</v>
      </c>
      <c r="T54" s="2">
        <f t="shared" si="2"/>
        <v>0</v>
      </c>
      <c r="U54" s="2">
        <f t="shared" si="2"/>
        <v>0</v>
      </c>
      <c r="V54" s="2">
        <f t="shared" si="2"/>
        <v>0</v>
      </c>
      <c r="W54" s="2">
        <f t="shared" si="2"/>
        <v>0</v>
      </c>
      <c r="X54" s="2">
        <f t="shared" si="2"/>
        <v>0</v>
      </c>
      <c r="Y54" s="2">
        <f t="shared" si="2"/>
        <v>0</v>
      </c>
      <c r="Z54" s="2">
        <f t="shared" si="2"/>
        <v>0</v>
      </c>
    </row>
    <row r="55" spans="1:26" x14ac:dyDescent="0.2">
      <c r="A55" s="1" t="s">
        <v>157</v>
      </c>
      <c r="B55" s="2">
        <f>B47-(B46-B45)</f>
        <v>0</v>
      </c>
      <c r="C55" s="2">
        <f t="shared" ref="C55:Z55" si="3">C47-(C46-C45)</f>
        <v>0</v>
      </c>
      <c r="D55" s="2">
        <f t="shared" si="3"/>
        <v>0</v>
      </c>
      <c r="E55" s="2">
        <f t="shared" si="3"/>
        <v>0</v>
      </c>
      <c r="F55" s="2">
        <f t="shared" si="3"/>
        <v>0</v>
      </c>
      <c r="G55" s="2">
        <f t="shared" si="3"/>
        <v>0</v>
      </c>
      <c r="H55" s="2">
        <f t="shared" si="3"/>
        <v>0</v>
      </c>
      <c r="I55" s="2">
        <f t="shared" si="3"/>
        <v>0</v>
      </c>
      <c r="J55" s="2">
        <f t="shared" si="3"/>
        <v>0</v>
      </c>
      <c r="K55" s="2">
        <f t="shared" si="3"/>
        <v>0</v>
      </c>
      <c r="L55" s="2">
        <f t="shared" si="3"/>
        <v>0</v>
      </c>
      <c r="M55" s="2">
        <f t="shared" si="3"/>
        <v>0</v>
      </c>
      <c r="N55" s="2">
        <f t="shared" si="3"/>
        <v>0</v>
      </c>
      <c r="O55" s="2">
        <f t="shared" si="3"/>
        <v>0</v>
      </c>
      <c r="P55" s="2">
        <f t="shared" si="3"/>
        <v>0</v>
      </c>
      <c r="Q55" s="2">
        <f t="shared" si="3"/>
        <v>0</v>
      </c>
      <c r="R55" s="2">
        <f t="shared" si="3"/>
        <v>0</v>
      </c>
      <c r="S55" s="2">
        <f t="shared" si="3"/>
        <v>0</v>
      </c>
      <c r="T55" s="2">
        <f t="shared" si="3"/>
        <v>0</v>
      </c>
      <c r="U55" s="2">
        <f t="shared" si="3"/>
        <v>0</v>
      </c>
      <c r="V55" s="2">
        <f t="shared" si="3"/>
        <v>0</v>
      </c>
      <c r="W55" s="2">
        <f t="shared" si="3"/>
        <v>0</v>
      </c>
      <c r="X55" s="2">
        <f t="shared" si="3"/>
        <v>0</v>
      </c>
      <c r="Y55" s="2">
        <f t="shared" si="3"/>
        <v>0</v>
      </c>
      <c r="Z55" s="2">
        <f t="shared" si="3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 User</dc:creator>
  <cp:lastModifiedBy>Windows User</cp:lastModifiedBy>
  <dcterms:created xsi:type="dcterms:W3CDTF">2014-02-12T04:37:43Z</dcterms:created>
  <dcterms:modified xsi:type="dcterms:W3CDTF">2014-02-12T14:07:16Z</dcterms:modified>
</cp:coreProperties>
</file>