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4" i="1" l="1"/>
  <c r="E34" i="1" s="1"/>
  <c r="F34" i="1" s="1"/>
  <c r="G34" i="1" s="1"/>
  <c r="H34" i="1" s="1"/>
  <c r="I34" i="1" s="1"/>
  <c r="J34" i="1" s="1"/>
  <c r="K34" i="1" s="1"/>
  <c r="L34" i="1" s="1"/>
  <c r="C34" i="1"/>
  <c r="B34" i="1"/>
  <c r="D33" i="1"/>
  <c r="E33" i="1" s="1"/>
  <c r="F33" i="1" s="1"/>
  <c r="G33" i="1" s="1"/>
  <c r="H33" i="1" s="1"/>
  <c r="I33" i="1" s="1"/>
  <c r="J33" i="1" s="1"/>
  <c r="K33" i="1" s="1"/>
  <c r="L33" i="1" s="1"/>
  <c r="C33" i="1"/>
  <c r="B33" i="1"/>
  <c r="J9" i="1"/>
  <c r="B16" i="1" s="1"/>
  <c r="F9" i="1"/>
  <c r="B15" i="1"/>
  <c r="L30" i="1"/>
  <c r="K30" i="1"/>
  <c r="J30" i="1"/>
  <c r="I30" i="1"/>
  <c r="H30" i="1"/>
  <c r="G30" i="1"/>
  <c r="F30" i="1"/>
  <c r="E30" i="1"/>
  <c r="D30" i="1"/>
  <c r="C30" i="1"/>
  <c r="B30" i="1"/>
  <c r="D27" i="1"/>
  <c r="E27" i="1" s="1"/>
  <c r="F27" i="1" s="1"/>
  <c r="G27" i="1" s="1"/>
  <c r="H27" i="1" s="1"/>
  <c r="I27" i="1" s="1"/>
  <c r="J27" i="1" s="1"/>
  <c r="K27" i="1" s="1"/>
  <c r="L27" i="1" s="1"/>
  <c r="D25" i="1"/>
  <c r="E25" i="1" s="1"/>
  <c r="F25" i="1" s="1"/>
  <c r="G25" i="1" s="1"/>
  <c r="H25" i="1" s="1"/>
  <c r="I25" i="1" s="1"/>
  <c r="J25" i="1" s="1"/>
  <c r="K25" i="1" s="1"/>
  <c r="L25" i="1" s="1"/>
  <c r="D24" i="1"/>
  <c r="E24" i="1" s="1"/>
  <c r="F24" i="1" s="1"/>
  <c r="G24" i="1" s="1"/>
  <c r="H24" i="1" s="1"/>
  <c r="I24" i="1" s="1"/>
  <c r="J24" i="1" s="1"/>
  <c r="K24" i="1" s="1"/>
  <c r="L24" i="1" s="1"/>
  <c r="D20" i="1"/>
  <c r="E20" i="1" s="1"/>
  <c r="F20" i="1" s="1"/>
  <c r="G20" i="1" s="1"/>
  <c r="H20" i="1" s="1"/>
  <c r="I20" i="1" s="1"/>
  <c r="J20" i="1" s="1"/>
  <c r="K20" i="1" s="1"/>
  <c r="L20" i="1" s="1"/>
  <c r="C27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C25" i="1"/>
  <c r="C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C20" i="1"/>
  <c r="D19" i="1"/>
  <c r="E19" i="1" s="1"/>
  <c r="F19" i="1" s="1"/>
  <c r="G19" i="1" s="1"/>
  <c r="H19" i="1" s="1"/>
  <c r="I19" i="1" s="1"/>
  <c r="J19" i="1" s="1"/>
  <c r="K19" i="1" s="1"/>
  <c r="L19" i="1" s="1"/>
  <c r="C19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I16" i="1" l="1"/>
  <c r="I28" i="1" s="1"/>
  <c r="H16" i="1"/>
  <c r="H28" i="1" s="1"/>
  <c r="H31" i="1" s="1"/>
  <c r="C16" i="1"/>
  <c r="C28" i="1" s="1"/>
  <c r="F16" i="1"/>
  <c r="F28" i="1" s="1"/>
  <c r="J16" i="1"/>
  <c r="J28" i="1" s="1"/>
  <c r="D16" i="1"/>
  <c r="D28" i="1" s="1"/>
  <c r="B28" i="1"/>
  <c r="B31" i="1" s="1"/>
  <c r="L16" i="1"/>
  <c r="L28" i="1" s="1"/>
  <c r="L31" i="1" s="1"/>
  <c r="G16" i="1"/>
  <c r="G28" i="1" s="1"/>
  <c r="K16" i="1"/>
  <c r="K28" i="1" s="1"/>
  <c r="K31" i="1" s="1"/>
  <c r="E16" i="1"/>
  <c r="E28" i="1" s="1"/>
  <c r="E31" i="1" s="1"/>
  <c r="K15" i="1"/>
  <c r="H15" i="1"/>
  <c r="C15" i="1"/>
  <c r="E15" i="1"/>
  <c r="I15" i="1"/>
  <c r="D15" i="1"/>
  <c r="L15" i="1"/>
  <c r="F15" i="1"/>
  <c r="J15" i="1"/>
  <c r="G15" i="1"/>
  <c r="D31" i="1"/>
  <c r="I31" i="1"/>
  <c r="F31" i="1"/>
  <c r="J31" i="1"/>
  <c r="C31" i="1"/>
  <c r="G31" i="1"/>
</calcChain>
</file>

<file path=xl/sharedStrings.xml><?xml version="1.0" encoding="utf-8"?>
<sst xmlns="http://schemas.openxmlformats.org/spreadsheetml/2006/main" count="98" uniqueCount="93">
  <si>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</si>
  <si>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</si>
  <si>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</si>
  <si>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</si>
  <si>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</si>
  <si>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</si>
  <si>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</si>
  <si>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</si>
  <si>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</si>
  <si>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</si>
  <si>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</si>
  <si>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</si>
  <si>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</si>
  <si>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</si>
  <si>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</si>
  <si>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</si>
  <si>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</si>
  <si>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</si>
  <si>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</si>
  <si>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</si>
  <si>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</si>
  <si>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</si>
  <si>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</si>
  <si>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</si>
  <si>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</si>
  <si>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</si>
  <si>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</si>
  <si>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</si>
  <si>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</si>
  <si>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</si>
  <si>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</si>
  <si>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</si>
  <si>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</si>
  <si>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</si>
  <si>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</si>
  <si>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</si>
  <si>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</si>
  <si>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</si>
  <si>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</si>
  <si>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</si>
  <si>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</si>
  <si>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</si>
  <si>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</si>
  <si>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</si>
  <si>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</si>
  <si>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</si>
  <si>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</si>
  <si>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</si>
  <si>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</si>
  <si>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</si>
  <si>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</si>
  <si>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</si>
  <si>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</si>
  <si>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</si>
  <si>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</si>
  <si>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Loan Amount</t>
  </si>
  <si>
    <t>Management Fee Rate</t>
  </si>
  <si>
    <t>Purchase Date</t>
  </si>
  <si>
    <t>Interest Only Period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</si>
  <si>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</si>
  <si>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</si>
  <si>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</si>
  <si>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</si>
  <si>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</si>
  <si>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</si>
  <si>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</si>
  <si>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</si>
  <si>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</si>
  <si>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Interest Rate</t>
  </si>
  <si>
    <t>LVR</t>
  </si>
  <si>
    <t>Market Value</t>
  </si>
  <si>
    <t>Weeks Rented</t>
  </si>
  <si>
    <t>Loan Term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</si>
  <si>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</si>
  <si>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</si>
  <si>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</si>
  <si>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</si>
  <si>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</si>
  <si>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</si>
  <si>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</si>
  <si>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</si>
  <si>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</si>
  <si>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</si>
  <si>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</si>
  <si>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Salary</t>
  </si>
  <si>
    <t>Assumptions</t>
  </si>
  <si>
    <t>Property Details</t>
  </si>
  <si>
    <t>Loan Details</t>
  </si>
  <si>
    <t>Settlement Costs</t>
  </si>
  <si>
    <t>Stamp &amp; Govt Charges</t>
  </si>
  <si>
    <t>LMI</t>
  </si>
  <si>
    <t>Owner Salary</t>
  </si>
  <si>
    <t>Tax on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</si>
</sst>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6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6" fontId="2" fillId="0" borderId="0" xfId="0" applyNumberFormat="1" applyFont="1"/>
    <xf numFmtId="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B36" sqref="B36"/>
    </sheetView>
  </sheetViews>
  <sheetFormatPr defaultRowHeight="12.75" x14ac:dyDescent="0.2"/>
  <cols>
    <col min="1" max="1" width="24.42578125" style="1" bestFit="1" customWidth="1"/>
    <col min="2" max="2" width="12" style="1" bestFit="1" customWidth="1"/>
    <col min="3" max="14" width="11.42578125" style="1" customWidth="1"/>
    <col min="15" max="15" width="15.140625" style="1" bestFit="1" customWidth="1"/>
    <col min="16" max="16" width="17.28515625" style="1" bestFit="1" customWidth="1"/>
    <col min="17" max="16384" width="9.140625" style="1"/>
  </cols>
  <sheetData>
    <row r="1" spans="1:16" x14ac:dyDescent="0.2">
      <c r="A1" s="7" t="s">
        <v>85</v>
      </c>
      <c r="B1" s="7"/>
      <c r="D1" s="7" t="s">
        <v>86</v>
      </c>
      <c r="E1" s="7"/>
      <c r="F1" s="7"/>
      <c r="H1" s="7" t="s">
        <v>87</v>
      </c>
      <c r="I1" s="7"/>
      <c r="J1" s="7"/>
    </row>
    <row r="2" spans="1:16" x14ac:dyDescent="0.2">
      <c r="A2" s="1" t="s">
        <v>50</v>
      </c>
      <c r="B2" s="4">
        <v>0.03</v>
      </c>
      <c r="D2" s="1" t="s">
        <v>57</v>
      </c>
      <c r="F2" s="5">
        <v>41681</v>
      </c>
      <c r="H2" s="1" t="s">
        <v>55</v>
      </c>
      <c r="J2" s="2">
        <v>320000</v>
      </c>
    </row>
    <row r="3" spans="1:16" x14ac:dyDescent="0.2">
      <c r="A3" s="1" t="s">
        <v>51</v>
      </c>
      <c r="B3" s="3">
        <v>3.5000000000000003E-2</v>
      </c>
      <c r="C3" s="2"/>
      <c r="D3" s="1" t="s">
        <v>70</v>
      </c>
      <c r="F3" s="2">
        <v>320000</v>
      </c>
      <c r="G3" s="2"/>
      <c r="H3" s="1" t="s">
        <v>68</v>
      </c>
      <c r="J3" s="4">
        <v>0.06</v>
      </c>
      <c r="K3" s="4"/>
      <c r="L3" s="2"/>
      <c r="M3" s="2"/>
      <c r="N3" s="2"/>
      <c r="O3" s="2"/>
      <c r="P3" s="2"/>
    </row>
    <row r="4" spans="1:16" x14ac:dyDescent="0.2">
      <c r="A4" s="1" t="s">
        <v>52</v>
      </c>
      <c r="B4" s="4">
        <v>0.04</v>
      </c>
      <c r="C4" s="2"/>
      <c r="D4" s="1" t="s">
        <v>71</v>
      </c>
      <c r="F4" s="1">
        <v>50</v>
      </c>
      <c r="G4" s="2"/>
      <c r="H4" s="1" t="s">
        <v>69</v>
      </c>
      <c r="J4" s="4">
        <v>0.8</v>
      </c>
      <c r="K4" s="3"/>
      <c r="L4" s="2"/>
      <c r="M4" s="2"/>
      <c r="N4" s="2"/>
      <c r="O4" s="2"/>
      <c r="P4" s="2"/>
    </row>
    <row r="5" spans="1:16" x14ac:dyDescent="0.2">
      <c r="A5" s="1" t="s">
        <v>53</v>
      </c>
      <c r="B5" s="4">
        <v>0.08</v>
      </c>
      <c r="C5" s="2"/>
      <c r="D5" s="1" t="s">
        <v>56</v>
      </c>
      <c r="F5" s="3">
        <v>8.7999999999999995E-2</v>
      </c>
      <c r="G5" s="2"/>
      <c r="H5" s="1" t="s">
        <v>72</v>
      </c>
      <c r="J5" s="1">
        <v>30</v>
      </c>
      <c r="K5" s="3"/>
      <c r="L5" s="2"/>
      <c r="M5" s="2"/>
      <c r="N5" s="2"/>
      <c r="O5" s="2"/>
      <c r="P5" s="2"/>
    </row>
    <row r="6" spans="1:16" x14ac:dyDescent="0.2">
      <c r="A6" s="1" t="s">
        <v>91</v>
      </c>
      <c r="B6" s="2">
        <v>100000</v>
      </c>
      <c r="C6" s="2"/>
      <c r="D6" s="1" t="s">
        <v>89</v>
      </c>
      <c r="F6" s="2">
        <v>0</v>
      </c>
      <c r="G6" s="2"/>
      <c r="H6" s="1" t="s">
        <v>90</v>
      </c>
      <c r="J6" s="2">
        <v>0</v>
      </c>
      <c r="K6" s="3"/>
      <c r="L6" s="2"/>
      <c r="M6" s="2"/>
      <c r="N6" s="2"/>
      <c r="O6" s="2"/>
      <c r="P6" s="2"/>
    </row>
    <row r="7" spans="1:16" x14ac:dyDescent="0.2">
      <c r="B7" s="2"/>
      <c r="D7" s="1" t="s">
        <v>88</v>
      </c>
      <c r="F7" s="2">
        <v>0</v>
      </c>
      <c r="M7" s="6"/>
      <c r="N7" s="6"/>
      <c r="O7" s="2"/>
      <c r="P7" s="2"/>
    </row>
    <row r="8" spans="1:16" x14ac:dyDescent="0.2">
      <c r="B8" s="2"/>
      <c r="C8" s="6"/>
      <c r="G8" s="6"/>
      <c r="H8" s="6"/>
      <c r="I8" s="6"/>
      <c r="J8" s="6"/>
      <c r="K8" s="6"/>
      <c r="L8" s="6"/>
      <c r="M8" s="6"/>
      <c r="N8" s="6"/>
      <c r="O8" s="2"/>
      <c r="P8" s="2"/>
    </row>
    <row r="9" spans="1:16" x14ac:dyDescent="0.2">
      <c r="A9" s="8"/>
      <c r="B9" s="9"/>
      <c r="C9" s="10"/>
      <c r="D9" s="8" t="s">
        <v>54</v>
      </c>
      <c r="E9" s="8"/>
      <c r="F9" s="9">
        <f>F6+F3+F7</f>
        <v>320000</v>
      </c>
      <c r="G9" s="10"/>
      <c r="H9" s="8" t="s">
        <v>3</v>
      </c>
      <c r="I9" s="10"/>
      <c r="J9" s="10">
        <f>J2+J6</f>
        <v>320000</v>
      </c>
      <c r="K9" s="6"/>
      <c r="L9" s="6"/>
      <c r="M9" s="6"/>
      <c r="N9" s="6"/>
      <c r="O9" s="2"/>
      <c r="P9" s="2"/>
    </row>
    <row r="10" spans="1:16" x14ac:dyDescent="0.2">
      <c r="B10" s="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2"/>
      <c r="P10" s="2"/>
    </row>
    <row r="11" spans="1:16" x14ac:dyDescent="0.2">
      <c r="B11" s="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B12" s="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B14" s="2"/>
      <c r="C14" s="6" t="s">
        <v>73</v>
      </c>
      <c r="D14" s="6" t="s">
        <v>74</v>
      </c>
      <c r="E14" s="6" t="s">
        <v>75</v>
      </c>
      <c r="F14" s="6" t="s">
        <v>76</v>
      </c>
      <c r="G14" s="6" t="s">
        <v>77</v>
      </c>
      <c r="H14" s="6" t="s">
        <v>78</v>
      </c>
      <c r="I14" s="6" t="s">
        <v>79</v>
      </c>
      <c r="J14" s="6" t="s">
        <v>80</v>
      </c>
      <c r="K14" s="6" t="s">
        <v>81</v>
      </c>
      <c r="L14" s="6" t="s">
        <v>82</v>
      </c>
      <c r="M14" s="6"/>
      <c r="N14" s="6"/>
      <c r="O14" s="2"/>
      <c r="P14" s="2"/>
    </row>
    <row r="15" spans="1:16" x14ac:dyDescent="0.2">
      <c r="A15" s="1" t="s">
        <v>54</v>
      </c>
      <c r="B15" s="2">
        <f>F9</f>
        <v>320000</v>
      </c>
      <c r="C15" s="2">
        <f>$B$15</f>
        <v>320000</v>
      </c>
      <c r="D15" s="2">
        <f>$B$15</f>
        <v>320000</v>
      </c>
      <c r="E15" s="2">
        <f>$B$15</f>
        <v>320000</v>
      </c>
      <c r="F15" s="2">
        <f>$B$15</f>
        <v>320000</v>
      </c>
      <c r="G15" s="2">
        <f>$B$15</f>
        <v>320000</v>
      </c>
      <c r="H15" s="2">
        <f>$B$15</f>
        <v>320000</v>
      </c>
      <c r="I15" s="2">
        <f>$B$15</f>
        <v>320000</v>
      </c>
      <c r="J15" s="2">
        <f>$B$15</f>
        <v>320000</v>
      </c>
      <c r="K15" s="2">
        <f>$B$15</f>
        <v>320000</v>
      </c>
      <c r="L15" s="2">
        <f>$B$15</f>
        <v>320000</v>
      </c>
      <c r="M15" s="2"/>
      <c r="N15" s="2"/>
      <c r="O15" s="2"/>
      <c r="P15" s="2"/>
    </row>
    <row r="16" spans="1:16" x14ac:dyDescent="0.2">
      <c r="A16" s="1" t="s">
        <v>55</v>
      </c>
      <c r="B16" s="2">
        <f>J9</f>
        <v>320000</v>
      </c>
      <c r="C16" s="2">
        <f>$B$16</f>
        <v>320000</v>
      </c>
      <c r="D16" s="2">
        <f t="shared" ref="D16:L16" si="0">$B$16</f>
        <v>320000</v>
      </c>
      <c r="E16" s="2">
        <f t="shared" si="0"/>
        <v>320000</v>
      </c>
      <c r="F16" s="2">
        <f t="shared" si="0"/>
        <v>320000</v>
      </c>
      <c r="G16" s="2">
        <f t="shared" si="0"/>
        <v>320000</v>
      </c>
      <c r="H16" s="2">
        <f t="shared" si="0"/>
        <v>320000</v>
      </c>
      <c r="I16" s="2">
        <f t="shared" si="0"/>
        <v>320000</v>
      </c>
      <c r="J16" s="2">
        <f t="shared" si="0"/>
        <v>320000</v>
      </c>
      <c r="K16" s="2">
        <f t="shared" si="0"/>
        <v>320000</v>
      </c>
      <c r="L16" s="2">
        <f t="shared" si="0"/>
        <v>320000</v>
      </c>
      <c r="M16" s="2"/>
      <c r="N16" s="2"/>
      <c r="O16" s="2"/>
      <c r="P16" s="2"/>
    </row>
    <row r="17" spans="1:16" x14ac:dyDescent="0.2">
      <c r="A17" s="1" t="s">
        <v>2</v>
      </c>
      <c r="B17" s="2">
        <v>320</v>
      </c>
      <c r="C17" s="2">
        <f>B17*(1+$B$4)</f>
        <v>332.8</v>
      </c>
      <c r="D17" s="2">
        <f>C17*(1+$B$4)</f>
        <v>346.11200000000002</v>
      </c>
      <c r="E17" s="2">
        <f>D17*(1+$B$4)</f>
        <v>359.95648000000006</v>
      </c>
      <c r="F17" s="2">
        <f t="shared" ref="F17:L17" si="1">E17*(1+$B$4)</f>
        <v>374.3547392000001</v>
      </c>
      <c r="G17" s="2">
        <f t="shared" si="1"/>
        <v>389.32892876800014</v>
      </c>
      <c r="H17" s="2">
        <f t="shared" si="1"/>
        <v>404.90208591872016</v>
      </c>
      <c r="I17" s="2">
        <f t="shared" si="1"/>
        <v>421.098169355469</v>
      </c>
      <c r="J17" s="2">
        <f t="shared" si="1"/>
        <v>437.9420961296878</v>
      </c>
      <c r="K17" s="2">
        <f t="shared" si="1"/>
        <v>455.45977997487535</v>
      </c>
      <c r="L17" s="2">
        <f t="shared" si="1"/>
        <v>473.6781711738704</v>
      </c>
      <c r="M17" s="2"/>
      <c r="N17" s="2"/>
      <c r="O17" s="2"/>
      <c r="P17" s="2"/>
    </row>
    <row r="18" spans="1:16" x14ac:dyDescent="0.2">
      <c r="A18" s="1" t="s">
        <v>58</v>
      </c>
      <c r="B18" s="1">
        <v>10</v>
      </c>
      <c r="C18" s="2"/>
      <c r="D18" s="2"/>
      <c r="E18" s="2"/>
      <c r="F18" s="2"/>
      <c r="G18" s="2"/>
      <c r="H18" s="2"/>
      <c r="I18" s="2"/>
      <c r="J18" s="3"/>
      <c r="K18" s="3"/>
      <c r="L18" s="2"/>
      <c r="M18" s="2"/>
      <c r="N18" s="2"/>
      <c r="O18" s="2"/>
      <c r="P18" s="2"/>
    </row>
    <row r="19" spans="1:16" x14ac:dyDescent="0.2">
      <c r="A19" s="1" t="s">
        <v>59</v>
      </c>
      <c r="B19" s="2">
        <v>400</v>
      </c>
      <c r="C19" s="2">
        <f>B19*(1+$B$2)</f>
        <v>412</v>
      </c>
      <c r="D19" s="2">
        <f t="shared" ref="D19:L19" si="2">C19*(1+$B$2)</f>
        <v>424.36</v>
      </c>
      <c r="E19" s="2">
        <f t="shared" si="2"/>
        <v>437.0908</v>
      </c>
      <c r="F19" s="2">
        <f t="shared" si="2"/>
        <v>450.20352400000002</v>
      </c>
      <c r="G19" s="2">
        <f t="shared" si="2"/>
        <v>463.70962972000001</v>
      </c>
      <c r="H19" s="2">
        <f t="shared" si="2"/>
        <v>477.62091861160002</v>
      </c>
      <c r="I19" s="2">
        <f t="shared" si="2"/>
        <v>491.94954616994801</v>
      </c>
      <c r="J19" s="2">
        <f t="shared" si="2"/>
        <v>506.70803255504649</v>
      </c>
      <c r="K19" s="2">
        <f t="shared" si="2"/>
        <v>521.90927353169786</v>
      </c>
      <c r="L19" s="2">
        <f t="shared" si="2"/>
        <v>537.56655173764887</v>
      </c>
      <c r="M19" s="2"/>
      <c r="N19" s="2"/>
      <c r="O19" s="2"/>
      <c r="P19" s="2"/>
    </row>
    <row r="20" spans="1:16" x14ac:dyDescent="0.2">
      <c r="A20" s="1" t="s">
        <v>60</v>
      </c>
      <c r="B20" s="2">
        <v>100</v>
      </c>
      <c r="C20" s="2">
        <f>B20*(1+$B$2)</f>
        <v>103</v>
      </c>
      <c r="D20" s="2">
        <f t="shared" ref="D20:L20" si="3">C20*(1+$B$2)</f>
        <v>106.09</v>
      </c>
      <c r="E20" s="2">
        <f t="shared" si="3"/>
        <v>109.2727</v>
      </c>
      <c r="F20" s="2">
        <f t="shared" si="3"/>
        <v>112.550881</v>
      </c>
      <c r="G20" s="2">
        <f t="shared" si="3"/>
        <v>115.92740743</v>
      </c>
      <c r="H20" s="2">
        <f t="shared" si="3"/>
        <v>119.4052296529</v>
      </c>
      <c r="I20" s="2">
        <f t="shared" si="3"/>
        <v>122.987386542487</v>
      </c>
      <c r="J20" s="2">
        <f t="shared" si="3"/>
        <v>126.67700813876162</v>
      </c>
      <c r="K20" s="2">
        <f t="shared" si="3"/>
        <v>130.47731838292447</v>
      </c>
      <c r="L20" s="2">
        <f t="shared" si="3"/>
        <v>134.39163793441222</v>
      </c>
      <c r="M20" s="2"/>
      <c r="N20" s="2"/>
      <c r="O20" s="2"/>
      <c r="P20" s="2"/>
    </row>
    <row r="21" spans="1:16" x14ac:dyDescent="0.2">
      <c r="A21" s="1" t="s">
        <v>61</v>
      </c>
      <c r="B21" s="2">
        <v>0</v>
      </c>
      <c r="C21" s="2">
        <f t="shared" ref="C21:L27" si="4">B21*(1+$B$2)</f>
        <v>0</v>
      </c>
      <c r="D21" s="2">
        <f t="shared" si="4"/>
        <v>0</v>
      </c>
      <c r="E21" s="2">
        <f t="shared" si="4"/>
        <v>0</v>
      </c>
      <c r="F21" s="2">
        <f t="shared" si="4"/>
        <v>0</v>
      </c>
      <c r="G21" s="2">
        <f t="shared" si="4"/>
        <v>0</v>
      </c>
      <c r="H21" s="2">
        <f t="shared" si="4"/>
        <v>0</v>
      </c>
      <c r="I21" s="2">
        <f t="shared" si="4"/>
        <v>0</v>
      </c>
      <c r="J21" s="2">
        <f t="shared" si="4"/>
        <v>0</v>
      </c>
      <c r="K21" s="2">
        <f t="shared" si="4"/>
        <v>0</v>
      </c>
      <c r="L21" s="2">
        <f t="shared" si="4"/>
        <v>0</v>
      </c>
      <c r="M21" s="2"/>
      <c r="N21" s="2"/>
      <c r="O21" s="2"/>
      <c r="P21" s="2"/>
    </row>
    <row r="22" spans="1:16" x14ac:dyDescent="0.2">
      <c r="A22" s="1" t="s">
        <v>62</v>
      </c>
      <c r="B22" s="2">
        <v>800</v>
      </c>
      <c r="C22" s="2">
        <f t="shared" si="4"/>
        <v>824</v>
      </c>
      <c r="D22" s="2">
        <f t="shared" si="4"/>
        <v>848.72</v>
      </c>
      <c r="E22" s="2">
        <f t="shared" si="4"/>
        <v>874.1816</v>
      </c>
      <c r="F22" s="2">
        <f t="shared" si="4"/>
        <v>900.40704800000003</v>
      </c>
      <c r="G22" s="2">
        <f t="shared" si="4"/>
        <v>927.41925944000002</v>
      </c>
      <c r="H22" s="2">
        <f t="shared" si="4"/>
        <v>955.24183722320004</v>
      </c>
      <c r="I22" s="2">
        <f t="shared" si="4"/>
        <v>983.89909233989601</v>
      </c>
      <c r="J22" s="2">
        <f t="shared" si="4"/>
        <v>1013.416065110093</v>
      </c>
      <c r="K22" s="2">
        <f t="shared" si="4"/>
        <v>1043.8185470633957</v>
      </c>
      <c r="L22" s="2">
        <f t="shared" si="4"/>
        <v>1075.1331034752977</v>
      </c>
      <c r="M22" s="2"/>
      <c r="N22" s="2"/>
      <c r="O22" s="2"/>
      <c r="P22" s="2"/>
    </row>
    <row r="23" spans="1:16" x14ac:dyDescent="0.2">
      <c r="A23" s="1" t="s">
        <v>63</v>
      </c>
      <c r="B23" s="2">
        <v>100</v>
      </c>
      <c r="C23" s="2">
        <f t="shared" si="4"/>
        <v>103</v>
      </c>
      <c r="D23" s="2">
        <f t="shared" si="4"/>
        <v>106.09</v>
      </c>
      <c r="E23" s="2">
        <f t="shared" si="4"/>
        <v>109.2727</v>
      </c>
      <c r="F23" s="2">
        <f t="shared" si="4"/>
        <v>112.550881</v>
      </c>
      <c r="G23" s="2">
        <f t="shared" si="4"/>
        <v>115.92740743</v>
      </c>
      <c r="H23" s="2">
        <f t="shared" si="4"/>
        <v>119.4052296529</v>
      </c>
      <c r="I23" s="2">
        <f t="shared" si="4"/>
        <v>122.987386542487</v>
      </c>
      <c r="J23" s="2">
        <f t="shared" si="4"/>
        <v>126.67700813876162</v>
      </c>
      <c r="K23" s="2">
        <f t="shared" si="4"/>
        <v>130.47731838292447</v>
      </c>
      <c r="L23" s="2">
        <f t="shared" si="4"/>
        <v>134.39163793441222</v>
      </c>
      <c r="M23" s="2"/>
      <c r="N23" s="2"/>
      <c r="O23" s="2"/>
      <c r="P23" s="2"/>
    </row>
    <row r="24" spans="1:16" x14ac:dyDescent="0.2">
      <c r="A24" s="1" t="s">
        <v>64</v>
      </c>
      <c r="B24" s="2">
        <v>1500</v>
      </c>
      <c r="C24" s="2">
        <f t="shared" si="4"/>
        <v>1545</v>
      </c>
      <c r="D24" s="2">
        <f t="shared" si="4"/>
        <v>1591.3500000000001</v>
      </c>
      <c r="E24" s="2">
        <f t="shared" si="4"/>
        <v>1639.0905000000002</v>
      </c>
      <c r="F24" s="2">
        <f t="shared" si="4"/>
        <v>1688.2632150000004</v>
      </c>
      <c r="G24" s="2">
        <f t="shared" si="4"/>
        <v>1738.9111114500004</v>
      </c>
      <c r="H24" s="2">
        <f t="shared" si="4"/>
        <v>1791.0784447935005</v>
      </c>
      <c r="I24" s="2">
        <f t="shared" si="4"/>
        <v>1844.8107981373055</v>
      </c>
      <c r="J24" s="2">
        <f t="shared" si="4"/>
        <v>1900.1551220814247</v>
      </c>
      <c r="K24" s="2">
        <f t="shared" si="4"/>
        <v>1957.1597757438674</v>
      </c>
      <c r="L24" s="2">
        <f t="shared" si="4"/>
        <v>2015.8745690161834</v>
      </c>
      <c r="M24" s="2"/>
      <c r="N24" s="2"/>
      <c r="O24" s="2"/>
      <c r="P24" s="2"/>
    </row>
    <row r="25" spans="1:16" x14ac:dyDescent="0.2">
      <c r="A25" s="1" t="s">
        <v>65</v>
      </c>
      <c r="B25" s="2">
        <v>100</v>
      </c>
      <c r="C25" s="2">
        <f t="shared" si="4"/>
        <v>103</v>
      </c>
      <c r="D25" s="2">
        <f t="shared" si="4"/>
        <v>106.09</v>
      </c>
      <c r="E25" s="2">
        <f t="shared" si="4"/>
        <v>109.2727</v>
      </c>
      <c r="F25" s="2">
        <f t="shared" si="4"/>
        <v>112.550881</v>
      </c>
      <c r="G25" s="2">
        <f t="shared" si="4"/>
        <v>115.92740743</v>
      </c>
      <c r="H25" s="2">
        <f t="shared" si="4"/>
        <v>119.4052296529</v>
      </c>
      <c r="I25" s="2">
        <f t="shared" si="4"/>
        <v>122.987386542487</v>
      </c>
      <c r="J25" s="2">
        <f t="shared" si="4"/>
        <v>126.67700813876162</v>
      </c>
      <c r="K25" s="2">
        <f t="shared" si="4"/>
        <v>130.47731838292447</v>
      </c>
      <c r="L25" s="2">
        <f t="shared" si="4"/>
        <v>134.39163793441222</v>
      </c>
    </row>
    <row r="26" spans="1:16" x14ac:dyDescent="0.2">
      <c r="A26" s="1" t="s">
        <v>66</v>
      </c>
      <c r="B26" s="2">
        <v>100</v>
      </c>
      <c r="C26" s="2">
        <f t="shared" si="4"/>
        <v>103</v>
      </c>
      <c r="D26" s="2">
        <f t="shared" si="4"/>
        <v>106.09</v>
      </c>
      <c r="E26" s="2">
        <f t="shared" si="4"/>
        <v>109.2727</v>
      </c>
      <c r="F26" s="2">
        <f t="shared" si="4"/>
        <v>112.550881</v>
      </c>
      <c r="G26" s="2">
        <f t="shared" si="4"/>
        <v>115.92740743</v>
      </c>
      <c r="H26" s="2">
        <f t="shared" si="4"/>
        <v>119.4052296529</v>
      </c>
      <c r="I26" s="2">
        <f t="shared" si="4"/>
        <v>122.987386542487</v>
      </c>
      <c r="J26" s="2">
        <f t="shared" si="4"/>
        <v>126.67700813876162</v>
      </c>
      <c r="K26" s="2">
        <f t="shared" si="4"/>
        <v>130.47731838292447</v>
      </c>
      <c r="L26" s="2">
        <f t="shared" si="4"/>
        <v>134.39163793441222</v>
      </c>
    </row>
    <row r="27" spans="1:16" x14ac:dyDescent="0.2">
      <c r="A27" s="1" t="s">
        <v>67</v>
      </c>
      <c r="B27" s="2">
        <v>2816</v>
      </c>
      <c r="C27" s="2">
        <f t="shared" si="4"/>
        <v>2900.48</v>
      </c>
      <c r="D27" s="2">
        <f t="shared" si="4"/>
        <v>2987.4944</v>
      </c>
      <c r="E27" s="2">
        <f t="shared" si="4"/>
        <v>3077.119232</v>
      </c>
      <c r="F27" s="2">
        <f t="shared" si="4"/>
        <v>3169.4328089599999</v>
      </c>
      <c r="G27" s="2">
        <f t="shared" si="4"/>
        <v>3264.5157932287998</v>
      </c>
      <c r="H27" s="2">
        <f t="shared" si="4"/>
        <v>3362.451267025664</v>
      </c>
      <c r="I27" s="2">
        <f t="shared" si="4"/>
        <v>3463.3248050364341</v>
      </c>
      <c r="J27" s="2">
        <f t="shared" si="4"/>
        <v>3567.2245491875274</v>
      </c>
      <c r="K27" s="2">
        <f t="shared" si="4"/>
        <v>3674.2412856631531</v>
      </c>
      <c r="L27" s="2">
        <f t="shared" si="4"/>
        <v>3784.4685242330479</v>
      </c>
    </row>
    <row r="28" spans="1:16" x14ac:dyDescent="0.2">
      <c r="A28" s="1" t="s">
        <v>1</v>
      </c>
      <c r="B28" s="2">
        <f>B16*$J$3</f>
        <v>19200</v>
      </c>
      <c r="C28" s="2">
        <f>C16*$J$3</f>
        <v>19200</v>
      </c>
      <c r="D28" s="2">
        <f>D16*$J$3</f>
        <v>19200</v>
      </c>
      <c r="E28" s="2">
        <f>E16*$J$3</f>
        <v>19200</v>
      </c>
      <c r="F28" s="2">
        <f>F16*$J$3</f>
        <v>19200</v>
      </c>
      <c r="G28" s="2">
        <f>G16*$J$3</f>
        <v>19200</v>
      </c>
      <c r="H28" s="2">
        <f>H16*$J$3</f>
        <v>19200</v>
      </c>
      <c r="I28" s="2">
        <f>I16*$J$3</f>
        <v>19200</v>
      </c>
      <c r="J28" s="2">
        <f>J16*$J$3</f>
        <v>19200</v>
      </c>
      <c r="K28" s="2">
        <f>K16*$J$3</f>
        <v>19200</v>
      </c>
      <c r="L28" s="2">
        <f>L16*$J$3</f>
        <v>19200</v>
      </c>
    </row>
    <row r="29" spans="1:16" x14ac:dyDescent="0.2">
      <c r="C29" s="2"/>
      <c r="D29" s="2"/>
      <c r="E29" s="2"/>
      <c r="F29" s="2"/>
      <c r="G29" s="2"/>
      <c r="H29" s="2"/>
      <c r="I29" s="2"/>
      <c r="J29" s="3"/>
      <c r="K29" s="3"/>
      <c r="L29" s="2"/>
      <c r="M29" s="2"/>
      <c r="N29" s="2"/>
      <c r="O29" s="2"/>
      <c r="P29" s="2"/>
    </row>
    <row r="30" spans="1:16" x14ac:dyDescent="0.2">
      <c r="A30" s="1" t="s">
        <v>0</v>
      </c>
      <c r="B30" s="2">
        <f>B17*$F$4</f>
        <v>16000</v>
      </c>
      <c r="C30" s="2">
        <f>C17*$F$4</f>
        <v>16640</v>
      </c>
      <c r="D30" s="2">
        <f>D17*$F$4</f>
        <v>17305.600000000002</v>
      </c>
      <c r="E30" s="2">
        <f>E17*$F$4</f>
        <v>17997.824000000004</v>
      </c>
      <c r="F30" s="2">
        <f>F17*$F$4</f>
        <v>18717.736960000006</v>
      </c>
      <c r="G30" s="2">
        <f>G17*$F$4</f>
        <v>19466.446438400006</v>
      </c>
      <c r="H30" s="2">
        <f>H17*$F$4</f>
        <v>20245.104295936009</v>
      </c>
      <c r="I30" s="2">
        <f>I17*$F$4</f>
        <v>21054.90846777345</v>
      </c>
      <c r="J30" s="2">
        <f>J17*$F$4</f>
        <v>21897.104806484389</v>
      </c>
      <c r="K30" s="2">
        <f>K17*$F$4</f>
        <v>22772.988998743767</v>
      </c>
      <c r="L30" s="2">
        <f>L17*$F$4</f>
        <v>23683.908558693518</v>
      </c>
    </row>
    <row r="31" spans="1:16" x14ac:dyDescent="0.2">
      <c r="A31" s="1" t="s">
        <v>83</v>
      </c>
      <c r="B31" s="2">
        <f>-SUM(B19:B28)</f>
        <v>-25116</v>
      </c>
      <c r="C31" s="2">
        <f t="shared" ref="C31:L31" si="5">-SUM(C19:C28)</f>
        <v>-25293.48</v>
      </c>
      <c r="D31" s="2">
        <f t="shared" si="5"/>
        <v>-25476.2844</v>
      </c>
      <c r="E31" s="2">
        <f t="shared" si="5"/>
        <v>-25664.572931999999</v>
      </c>
      <c r="F31" s="2">
        <f t="shared" si="5"/>
        <v>-25858.510119960003</v>
      </c>
      <c r="G31" s="2">
        <f t="shared" si="5"/>
        <v>-26058.265423558798</v>
      </c>
      <c r="H31" s="2">
        <f t="shared" si="5"/>
        <v>-26264.013386265564</v>
      </c>
      <c r="I31" s="2">
        <f t="shared" si="5"/>
        <v>-26475.93378785353</v>
      </c>
      <c r="J31" s="2">
        <f t="shared" si="5"/>
        <v>-26694.211801489138</v>
      </c>
      <c r="K31" s="2">
        <f t="shared" si="5"/>
        <v>-26919.03815553381</v>
      </c>
      <c r="L31" s="2">
        <f t="shared" si="5"/>
        <v>-27150.609300199827</v>
      </c>
    </row>
    <row r="33" spans="1:12" x14ac:dyDescent="0.2">
      <c r="A33" s="1" t="s">
        <v>84</v>
      </c>
      <c r="B33" s="2">
        <f>B6</f>
        <v>100000</v>
      </c>
      <c r="C33" s="2">
        <f>B33*(1+$B$3)</f>
        <v>103499.99999999999</v>
      </c>
      <c r="D33" s="2">
        <f t="shared" ref="D33:L33" si="6">C33*(1+$B$3)</f>
        <v>107122.49999999997</v>
      </c>
      <c r="E33" s="2">
        <f t="shared" si="6"/>
        <v>110871.78749999996</v>
      </c>
      <c r="F33" s="2">
        <f t="shared" si="6"/>
        <v>114752.30006249995</v>
      </c>
      <c r="G33" s="2">
        <f t="shared" si="6"/>
        <v>118768.63056468744</v>
      </c>
      <c r="H33" s="2">
        <f t="shared" si="6"/>
        <v>122925.53263445149</v>
      </c>
      <c r="I33" s="2">
        <f t="shared" si="6"/>
        <v>127227.92627665728</v>
      </c>
      <c r="J33" s="2">
        <f t="shared" si="6"/>
        <v>131680.90369634028</v>
      </c>
      <c r="K33" s="2">
        <f t="shared" si="6"/>
        <v>136289.73532571219</v>
      </c>
      <c r="L33" s="2">
        <f t="shared" si="6"/>
        <v>141059.8760621121</v>
      </c>
    </row>
    <row r="34" spans="1:12" x14ac:dyDescent="0.2">
      <c r="A34" s="1" t="s">
        <v>70</v>
      </c>
      <c r="B34" s="2">
        <f>$F$3</f>
        <v>320000</v>
      </c>
      <c r="C34" s="2">
        <f>B34*(1+$B$5)</f>
        <v>345600</v>
      </c>
      <c r="D34" s="2">
        <f t="shared" ref="D34:L34" si="7">C34*(1+$B$5)</f>
        <v>373248</v>
      </c>
      <c r="E34" s="2">
        <f t="shared" si="7"/>
        <v>403107.84000000003</v>
      </c>
      <c r="F34" s="2">
        <f t="shared" si="7"/>
        <v>435356.46720000007</v>
      </c>
      <c r="G34" s="2">
        <f t="shared" si="7"/>
        <v>470184.98457600013</v>
      </c>
      <c r="H34" s="2">
        <f t="shared" si="7"/>
        <v>507799.78334208019</v>
      </c>
      <c r="I34" s="2">
        <f t="shared" si="7"/>
        <v>548423.7660094467</v>
      </c>
      <c r="J34" s="2">
        <f t="shared" si="7"/>
        <v>592297.66729020246</v>
      </c>
      <c r="K34" s="2">
        <f t="shared" si="7"/>
        <v>639681.48067341873</v>
      </c>
      <c r="L34" s="2">
        <f t="shared" si="7"/>
        <v>690855.99912729231</v>
      </c>
    </row>
    <row r="36" spans="1:12" x14ac:dyDescent="0.2">
      <c r="A36" s="1" t="s">
        <v>92</v>
      </c>
    </row>
    <row r="54" spans="2:2" x14ac:dyDescent="0.2">
      <c r="B54" s="2"/>
    </row>
    <row r="55" spans="2:2" x14ac:dyDescent="0.2">
      <c r="B55" s="1" t="s">
        <v>4</v>
      </c>
    </row>
    <row r="56" spans="2:2" x14ac:dyDescent="0.2">
      <c r="B56" s="1" t="s">
        <v>5</v>
      </c>
    </row>
    <row r="57" spans="2:2" x14ac:dyDescent="0.2">
      <c r="B57" s="1" t="s">
        <v>6</v>
      </c>
    </row>
    <row r="58" spans="2:2" x14ac:dyDescent="0.2">
      <c r="B58" s="1" t="s">
        <v>7</v>
      </c>
    </row>
    <row r="59" spans="2:2" x14ac:dyDescent="0.2">
      <c r="B59" s="1" t="s">
        <v>8</v>
      </c>
    </row>
    <row r="60" spans="2:2" x14ac:dyDescent="0.2">
      <c r="B60" s="1" t="s">
        <v>9</v>
      </c>
    </row>
    <row r="61" spans="2:2" x14ac:dyDescent="0.2">
      <c r="B61" s="1" t="s">
        <v>10</v>
      </c>
    </row>
    <row r="62" spans="2:2" x14ac:dyDescent="0.2">
      <c r="B62" s="1" t="s">
        <v>11</v>
      </c>
    </row>
    <row r="63" spans="2:2" x14ac:dyDescent="0.2">
      <c r="B63" s="1" t="s">
        <v>12</v>
      </c>
    </row>
    <row r="64" spans="2:2" x14ac:dyDescent="0.2">
      <c r="B64" s="1" t="s">
        <v>13</v>
      </c>
    </row>
    <row r="65" spans="2:2" x14ac:dyDescent="0.2">
      <c r="B65" s="1" t="s">
        <v>14</v>
      </c>
    </row>
    <row r="66" spans="2:2" x14ac:dyDescent="0.2">
      <c r="B66" s="1" t="s">
        <v>15</v>
      </c>
    </row>
    <row r="67" spans="2:2" x14ac:dyDescent="0.2">
      <c r="B67" s="1" t="s">
        <v>16</v>
      </c>
    </row>
    <row r="68" spans="2:2" x14ac:dyDescent="0.2">
      <c r="B68" s="1" t="s">
        <v>17</v>
      </c>
    </row>
    <row r="69" spans="2:2" x14ac:dyDescent="0.2">
      <c r="B69" s="1" t="s">
        <v>18</v>
      </c>
    </row>
    <row r="70" spans="2:2" x14ac:dyDescent="0.2">
      <c r="B70" s="1" t="s">
        <v>19</v>
      </c>
    </row>
    <row r="71" spans="2:2" x14ac:dyDescent="0.2">
      <c r="B71" s="1" t="s">
        <v>20</v>
      </c>
    </row>
    <row r="72" spans="2:2" x14ac:dyDescent="0.2">
      <c r="B72" s="1" t="s">
        <v>21</v>
      </c>
    </row>
    <row r="73" spans="2:2" x14ac:dyDescent="0.2">
      <c r="B73" s="1" t="s">
        <v>22</v>
      </c>
    </row>
    <row r="74" spans="2:2" x14ac:dyDescent="0.2">
      <c r="B74" s="1" t="s">
        <v>23</v>
      </c>
    </row>
    <row r="75" spans="2:2" x14ac:dyDescent="0.2">
      <c r="B75" s="1" t="s">
        <v>24</v>
      </c>
    </row>
    <row r="76" spans="2:2" x14ac:dyDescent="0.2">
      <c r="B76" s="1" t="s">
        <v>25</v>
      </c>
    </row>
    <row r="77" spans="2:2" x14ac:dyDescent="0.2">
      <c r="B77" s="1" t="s">
        <v>26</v>
      </c>
    </row>
    <row r="78" spans="2:2" x14ac:dyDescent="0.2">
      <c r="B78" s="1" t="s">
        <v>27</v>
      </c>
    </row>
    <row r="79" spans="2:2" x14ac:dyDescent="0.2">
      <c r="B79" s="1" t="s">
        <v>28</v>
      </c>
    </row>
    <row r="80" spans="2:2" x14ac:dyDescent="0.2">
      <c r="B80" s="1" t="s">
        <v>29</v>
      </c>
    </row>
    <row r="81" spans="2:2" x14ac:dyDescent="0.2">
      <c r="B81" s="1" t="s">
        <v>30</v>
      </c>
    </row>
    <row r="82" spans="2:2" x14ac:dyDescent="0.2">
      <c r="B82" s="1" t="s">
        <v>31</v>
      </c>
    </row>
    <row r="83" spans="2:2" x14ac:dyDescent="0.2">
      <c r="B83" s="1" t="s">
        <v>32</v>
      </c>
    </row>
    <row r="84" spans="2:2" x14ac:dyDescent="0.2">
      <c r="B84" s="1" t="s">
        <v>33</v>
      </c>
    </row>
    <row r="85" spans="2:2" x14ac:dyDescent="0.2">
      <c r="B85" s="1" t="s">
        <v>34</v>
      </c>
    </row>
    <row r="86" spans="2:2" x14ac:dyDescent="0.2">
      <c r="B86" s="1" t="s">
        <v>35</v>
      </c>
    </row>
    <row r="87" spans="2:2" x14ac:dyDescent="0.2">
      <c r="B87" s="1" t="s">
        <v>36</v>
      </c>
    </row>
    <row r="88" spans="2:2" x14ac:dyDescent="0.2">
      <c r="B88" s="1" t="s">
        <v>37</v>
      </c>
    </row>
    <row r="89" spans="2:2" x14ac:dyDescent="0.2">
      <c r="B89" s="1" t="s">
        <v>38</v>
      </c>
    </row>
    <row r="90" spans="2:2" x14ac:dyDescent="0.2">
      <c r="B90" s="1" t="s">
        <v>39</v>
      </c>
    </row>
    <row r="91" spans="2:2" x14ac:dyDescent="0.2">
      <c r="B91" s="1" t="s">
        <v>40</v>
      </c>
    </row>
    <row r="92" spans="2:2" x14ac:dyDescent="0.2">
      <c r="B92" s="1" t="s">
        <v>41</v>
      </c>
    </row>
    <row r="93" spans="2:2" x14ac:dyDescent="0.2">
      <c r="B93" s="1" t="s">
        <v>9</v>
      </c>
    </row>
    <row r="94" spans="2:2" x14ac:dyDescent="0.2">
      <c r="B94" s="1" t="s">
        <v>42</v>
      </c>
    </row>
    <row r="95" spans="2:2" x14ac:dyDescent="0.2">
      <c r="B95" s="1" t="s">
        <v>43</v>
      </c>
    </row>
    <row r="96" spans="2:2" x14ac:dyDescent="0.2">
      <c r="B96" s="1" t="s">
        <v>44</v>
      </c>
    </row>
    <row r="97" spans="2:2" x14ac:dyDescent="0.2">
      <c r="B97" s="1" t="s">
        <v>45</v>
      </c>
    </row>
    <row r="98" spans="2:2" x14ac:dyDescent="0.2">
      <c r="B98" s="1" t="s">
        <v>46</v>
      </c>
    </row>
    <row r="99" spans="2:2" x14ac:dyDescent="0.2">
      <c r="B99" s="1" t="s">
        <v>47</v>
      </c>
    </row>
    <row r="100" spans="2:2" x14ac:dyDescent="0.2">
      <c r="B100" s="1" t="s">
        <v>48</v>
      </c>
    </row>
    <row r="101" spans="2:2" x14ac:dyDescent="0.2">
      <c r="B101" s="1" t="s">
        <v>49</v>
      </c>
    </row>
    <row r="102" spans="2:2" x14ac:dyDescent="0.2">
      <c r="B102" s="1" t="s">
        <v>9</v>
      </c>
    </row>
  </sheetData>
  <mergeCells count="3">
    <mergeCell ref="A1:B1"/>
    <mergeCell ref="D1:F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2014-02-12T04:37:43Z</dcterms:created>
  <dcterms:modified xsi:type="dcterms:W3CDTF">2014-02-12T06:11:30Z</dcterms:modified>
</cp:coreProperties>
</file>