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lineholdingplc.sharepoint.com/sites/GDCCEI-AllProjectsDocumentation/Shared Documents/General/FY 2024/2 Grupo Mutual/"/>
    </mc:Choice>
  </mc:AlternateContent>
  <xr:revisionPtr revIDLastSave="338" documentId="8_{24FF7767-225D-4131-969D-7CC1B562C46E}" xr6:coauthVersionLast="47" xr6:coauthVersionMax="47" xr10:uidLastSave="{4EC82AE4-1C8D-4CCB-948A-58F6F17D111C}"/>
  <bookViews>
    <workbookView xWindow="-110" yWindow="-110" windowWidth="19420" windowHeight="10300" activeTab="1" xr2:uid="{00000000-000D-0000-FFFF-FFFF00000000}"/>
  </bookViews>
  <sheets>
    <sheet name="Mutual Group Project" sheetId="1" r:id="rId1"/>
    <sheet name="Mutual Group P-PRJ-72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0" i="2"/>
  <c r="D11" i="2"/>
  <c r="E11" i="2" s="1"/>
  <c r="D12" i="2" s="1"/>
  <c r="E12" i="2" s="1"/>
  <c r="D13" i="2" s="1"/>
  <c r="E13" i="2" s="1"/>
  <c r="D14" i="2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20" i="2" s="1"/>
  <c r="E20" i="2" s="1"/>
  <c r="D21" i="2" s="1"/>
  <c r="E21" i="2" s="1"/>
  <c r="D22" i="2" s="1"/>
  <c r="E22" i="2" s="1"/>
  <c r="D23" i="2" s="1"/>
  <c r="E23" i="2" s="1"/>
  <c r="D24" i="2" s="1"/>
  <c r="E24" i="2" s="1"/>
  <c r="D25" i="2" s="1"/>
  <c r="E25" i="2" s="1"/>
  <c r="D26" i="2" s="1"/>
  <c r="E26" i="2" s="1"/>
  <c r="D27" i="2" s="1"/>
  <c r="E27" i="2" s="1"/>
  <c r="D28" i="2" s="1"/>
  <c r="E28" i="2" s="1"/>
  <c r="D29" i="2" s="1"/>
  <c r="D7" i="2"/>
  <c r="E7" i="2" s="1"/>
  <c r="D8" i="2" s="1"/>
  <c r="E8" i="2" s="1"/>
  <c r="D9" i="2" s="1"/>
  <c r="D4" i="1"/>
  <c r="C5" i="1" s="1"/>
  <c r="D5" i="1" s="1"/>
  <c r="E30" i="2" l="1"/>
  <c r="D31" i="2" s="1"/>
  <c r="E31" i="2" s="1"/>
  <c r="D32" i="2" s="1"/>
  <c r="E32" i="2" s="1"/>
  <c r="D33" i="2" s="1"/>
  <c r="E33" i="2" s="1"/>
  <c r="D34" i="2" s="1"/>
  <c r="D10" i="2"/>
  <c r="E9" i="2"/>
  <c r="C6" i="1"/>
  <c r="D6" i="1" s="1"/>
  <c r="C7" i="1" s="1"/>
  <c r="D7" i="1" s="1"/>
  <c r="C8" i="1" s="1"/>
</calcChain>
</file>

<file path=xl/sharedStrings.xml><?xml version="1.0" encoding="utf-8"?>
<sst xmlns="http://schemas.openxmlformats.org/spreadsheetml/2006/main" count="230" uniqueCount="77">
  <si>
    <t>Project Name</t>
  </si>
  <si>
    <t>Phase Name</t>
  </si>
  <si>
    <t>Owner</t>
  </si>
  <si>
    <t>Start Date</t>
  </si>
  <si>
    <t>End Date</t>
  </si>
  <si>
    <t>Completed Date</t>
  </si>
  <si>
    <t>Open Tasks</t>
  </si>
  <si>
    <t>Closed Tasks</t>
  </si>
  <si>
    <t>Initiation Phase</t>
  </si>
  <si>
    <t>Pravin Mishra</t>
  </si>
  <si>
    <t>0</t>
  </si>
  <si>
    <t>3</t>
  </si>
  <si>
    <t>Assessment  Phase</t>
  </si>
  <si>
    <t>Project Closer Phase</t>
  </si>
  <si>
    <t>4</t>
  </si>
  <si>
    <t/>
  </si>
  <si>
    <t>Completed</t>
  </si>
  <si>
    <t>PRJ-729</t>
  </si>
  <si>
    <t>Stakeholder details</t>
  </si>
  <si>
    <t>Project Prerequisite Milestone</t>
  </si>
  <si>
    <t>Solutioning document(Proposed Design which is mapped to customer requirements)</t>
  </si>
  <si>
    <t>BOQ</t>
  </si>
  <si>
    <t>GDC Estimation (Cost and Work hours)</t>
  </si>
  <si>
    <t>Project Revenue Details</t>
  </si>
  <si>
    <t>Signed SoW</t>
  </si>
  <si>
    <t>Ashutosh Thakur, Pratap Rathaur, Pravin Mishra</t>
  </si>
  <si>
    <t>Azure Subscription Onboarding</t>
  </si>
  <si>
    <t>Initiation</t>
  </si>
  <si>
    <t>Project Kick Off</t>
  </si>
  <si>
    <t>Internal Kick Off</t>
  </si>
  <si>
    <t>Project Sign off</t>
  </si>
  <si>
    <t>Transition ,Handover &amp; Sign Off</t>
  </si>
  <si>
    <t>Transition Workshop</t>
  </si>
  <si>
    <t>Provide all required documents for handover</t>
  </si>
  <si>
    <t>Create Build and Deployment Document</t>
  </si>
  <si>
    <t>Setup ADLS</t>
  </si>
  <si>
    <t>Create and Validate Linked Services for All Data Source</t>
  </si>
  <si>
    <t xml:space="preserve">Set up Synapse Workspace </t>
  </si>
  <si>
    <t>Ashutosh Thakur, Lalit Kumar, Srishti Budholia</t>
  </si>
  <si>
    <t>Publish the power BI report</t>
  </si>
  <si>
    <t>Power BI report creation</t>
  </si>
  <si>
    <t xml:space="preserve">Business Logic for Power BI </t>
  </si>
  <si>
    <t xml:space="preserve">Power BI Report Validation </t>
  </si>
  <si>
    <t>Testing and Validation</t>
  </si>
  <si>
    <t xml:space="preserve">Data Validation </t>
  </si>
  <si>
    <t>Test full load and incremental load</t>
  </si>
  <si>
    <t>Project Status</t>
  </si>
  <si>
    <t>Project ID</t>
  </si>
  <si>
    <t>Due Date</t>
  </si>
  <si>
    <t>Task Name</t>
  </si>
  <si>
    <t>Task List Name</t>
  </si>
  <si>
    <t>Prashant Kumar</t>
  </si>
  <si>
    <t>Implementation and execution</t>
  </si>
  <si>
    <t>Project Prerequisite and Initiation</t>
  </si>
  <si>
    <t xml:space="preserve">Pre-Req Details </t>
  </si>
  <si>
    <t xml:space="preserve">Information Gathering sessions </t>
  </si>
  <si>
    <t>Assessment</t>
  </si>
  <si>
    <t>Prod</t>
  </si>
  <si>
    <t>Dev</t>
  </si>
  <si>
    <t>Execution</t>
  </si>
  <si>
    <t>Assess</t>
  </si>
  <si>
    <t>Develop Synapse pipeline for Full load and Incremental Load for DWH tables</t>
  </si>
  <si>
    <t>Design data type handling logic and logging in the pipeline</t>
  </si>
  <si>
    <t xml:space="preserve">Assessment of oracle data sources and approach finalization </t>
  </si>
  <si>
    <t>Load Data into ADLS</t>
  </si>
  <si>
    <t>Load Data into Dedicated sql pool</t>
  </si>
  <si>
    <t>Dev Setup</t>
  </si>
  <si>
    <t>Powerbi</t>
  </si>
  <si>
    <t>Replicate to PROD and Test</t>
  </si>
  <si>
    <t>Extract Pipeline ARM templates</t>
  </si>
  <si>
    <t>Create Pipelines using ARM in Test and PROD</t>
  </si>
  <si>
    <t>Mapping data source and linked services</t>
  </si>
  <si>
    <t>Troubleshooting call for Data mapping</t>
  </si>
  <si>
    <t>Create DDL for all tables with converting data type in dedicated sql pool</t>
  </si>
  <si>
    <t>Create metadata driven table</t>
  </si>
  <si>
    <t>Mutual Group-Project</t>
  </si>
  <si>
    <t>Mutual Group-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</si>
</sst>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90" zoomScaleNormal="90" workbookViewId="0">
      <selection activeCell="C15" sqref="C15"/>
    </sheetView>
  </sheetViews>
  <sheetFormatPr defaultColWidth="21.08984375" defaultRowHeight="14.5" x14ac:dyDescent="0.35"/>
  <cols>
    <col min="1" max="1" width="27.36328125" style="1" customWidth="1"/>
    <col min="2" max="2" width="31.6328125" style="1" customWidth="1"/>
    <col min="3" max="3" width="27.26953125" style="1" customWidth="1"/>
    <col min="4" max="5" width="27.6328125" style="1" customWidth="1"/>
    <col min="6" max="16384" width="21.08984375" style="1"/>
  </cols>
  <sheetData>
    <row r="1" spans="1:7" x14ac:dyDescent="0.35">
      <c r="A1" s="3" t="s">
        <v>0</v>
      </c>
      <c r="B1" s="3" t="s">
        <v>75</v>
      </c>
    </row>
    <row r="3" spans="1:7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35">
      <c r="A4" s="3" t="s">
        <v>8</v>
      </c>
      <c r="B4" s="3" t="s">
        <v>51</v>
      </c>
      <c r="C4" s="4">
        <v>45372</v>
      </c>
      <c r="D4" s="4">
        <f>C4+15</f>
        <v>45387</v>
      </c>
      <c r="E4" s="4">
        <v>45387</v>
      </c>
      <c r="F4" s="3" t="s">
        <v>10</v>
      </c>
      <c r="G4" s="3">
        <v>9</v>
      </c>
    </row>
    <row r="5" spans="1:7" x14ac:dyDescent="0.35">
      <c r="A5" s="3" t="s">
        <v>12</v>
      </c>
      <c r="B5" s="3" t="s">
        <v>51</v>
      </c>
      <c r="C5" s="4">
        <f>D4+1</f>
        <v>45388</v>
      </c>
      <c r="D5" s="4">
        <f>C5+30</f>
        <v>45418</v>
      </c>
      <c r="E5" s="4">
        <v>45418</v>
      </c>
      <c r="F5" s="3" t="s">
        <v>10</v>
      </c>
      <c r="G5" s="3" t="s">
        <v>11</v>
      </c>
    </row>
    <row r="6" spans="1:7" x14ac:dyDescent="0.35">
      <c r="A6" s="3" t="s">
        <v>52</v>
      </c>
      <c r="B6" s="3" t="s">
        <v>51</v>
      </c>
      <c r="C6" s="4">
        <f>D5+1</f>
        <v>45419</v>
      </c>
      <c r="D6" s="4">
        <f>C6+140</f>
        <v>45559</v>
      </c>
      <c r="E6" s="4">
        <v>45559</v>
      </c>
      <c r="F6" s="3" t="s">
        <v>10</v>
      </c>
      <c r="G6" s="3">
        <v>16</v>
      </c>
    </row>
    <row r="7" spans="1:7" x14ac:dyDescent="0.35">
      <c r="A7" s="3" t="s">
        <v>43</v>
      </c>
      <c r="B7" s="3" t="s">
        <v>51</v>
      </c>
      <c r="C7" s="4">
        <f>D6+1</f>
        <v>45560</v>
      </c>
      <c r="D7" s="4">
        <f>C7+14</f>
        <v>45574</v>
      </c>
      <c r="E7" s="4">
        <v>45574</v>
      </c>
      <c r="F7" s="3">
        <v>0</v>
      </c>
      <c r="G7" s="3">
        <v>3</v>
      </c>
    </row>
    <row r="8" spans="1:7" x14ac:dyDescent="0.35">
      <c r="A8" s="3" t="s">
        <v>13</v>
      </c>
      <c r="B8" s="3" t="s">
        <v>51</v>
      </c>
      <c r="C8" s="4">
        <f>D7+1</f>
        <v>45575</v>
      </c>
      <c r="D8" s="4">
        <v>45581</v>
      </c>
      <c r="E8" s="4">
        <v>45581</v>
      </c>
      <c r="F8" s="3" t="s">
        <v>10</v>
      </c>
      <c r="G8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75F0-BABC-4712-AE21-4217635EF5A2}">
  <dimension ref="A1:I38"/>
  <sheetViews>
    <sheetView tabSelected="1" topLeftCell="A10" zoomScale="90" zoomScaleNormal="90" workbookViewId="0">
      <selection activeCell="A2" sqref="A2:A10"/>
    </sheetView>
  </sheetViews>
  <sheetFormatPr defaultColWidth="21.08984375" defaultRowHeight="14.5" x14ac:dyDescent="0.35"/>
  <cols>
    <col min="1" max="1" width="21.08984375" style="1"/>
    <col min="2" max="2" width="32.08984375" style="1" customWidth="1"/>
    <col min="3" max="3" width="68.54296875" style="1" customWidth="1"/>
    <col min="4" max="4" width="29.08984375" style="1" customWidth="1"/>
    <col min="5" max="5" width="26.36328125" style="1" customWidth="1"/>
    <col min="6" max="16384" width="21.08984375" style="1"/>
  </cols>
  <sheetData>
    <row r="1" spans="1:9" x14ac:dyDescent="0.35">
      <c r="A1" s="2" t="s">
        <v>1</v>
      </c>
      <c r="B1" s="2" t="s">
        <v>50</v>
      </c>
      <c r="C1" s="2" t="s">
        <v>49</v>
      </c>
      <c r="D1" s="2" t="s">
        <v>3</v>
      </c>
      <c r="E1" s="2" t="s">
        <v>48</v>
      </c>
      <c r="F1" s="2" t="s">
        <v>2</v>
      </c>
      <c r="G1" s="2" t="s">
        <v>0</v>
      </c>
      <c r="H1" s="2" t="s">
        <v>47</v>
      </c>
      <c r="I1" s="2" t="s">
        <v>46</v>
      </c>
    </row>
    <row r="2" spans="1:9" x14ac:dyDescent="0.35">
      <c r="A2" s="10" t="s">
        <v>53</v>
      </c>
      <c r="B2" s="6" t="s">
        <v>19</v>
      </c>
      <c r="C2" s="3" t="s">
        <v>24</v>
      </c>
      <c r="D2" s="4">
        <v>45372</v>
      </c>
      <c r="E2" s="4">
        <v>45372</v>
      </c>
      <c r="F2" s="3" t="s">
        <v>9</v>
      </c>
      <c r="G2" s="3" t="s">
        <v>76</v>
      </c>
      <c r="H2" s="3" t="s">
        <v>17</v>
      </c>
      <c r="I2" s="3" t="s">
        <v>16</v>
      </c>
    </row>
    <row r="3" spans="1:9" x14ac:dyDescent="0.35">
      <c r="A3" s="10"/>
      <c r="B3" s="7"/>
      <c r="C3" s="3" t="s">
        <v>23</v>
      </c>
      <c r="D3" s="4">
        <v>45372</v>
      </c>
      <c r="E3" s="4">
        <v>45372</v>
      </c>
      <c r="F3" s="3" t="s">
        <v>9</v>
      </c>
      <c r="G3" s="3" t="s">
        <v>76</v>
      </c>
      <c r="H3" s="3" t="s">
        <v>17</v>
      </c>
      <c r="I3" s="3" t="s">
        <v>16</v>
      </c>
    </row>
    <row r="4" spans="1:9" x14ac:dyDescent="0.35">
      <c r="A4" s="10"/>
      <c r="B4" s="7"/>
      <c r="C4" s="3" t="s">
        <v>22</v>
      </c>
      <c r="D4" s="4">
        <v>45372</v>
      </c>
      <c r="E4" s="4">
        <v>45372</v>
      </c>
      <c r="F4" s="3" t="s">
        <v>9</v>
      </c>
      <c r="G4" s="3" t="s">
        <v>76</v>
      </c>
      <c r="H4" s="3" t="s">
        <v>17</v>
      </c>
      <c r="I4" s="3" t="s">
        <v>16</v>
      </c>
    </row>
    <row r="5" spans="1:9" x14ac:dyDescent="0.35">
      <c r="A5" s="10"/>
      <c r="B5" s="7"/>
      <c r="C5" s="3" t="s">
        <v>21</v>
      </c>
      <c r="D5" s="4">
        <v>45372</v>
      </c>
      <c r="E5" s="4">
        <v>45372</v>
      </c>
      <c r="F5" s="3" t="s">
        <v>9</v>
      </c>
      <c r="G5" s="3" t="s">
        <v>76</v>
      </c>
      <c r="H5" s="3" t="s">
        <v>17</v>
      </c>
      <c r="I5" s="3" t="s">
        <v>16</v>
      </c>
    </row>
    <row r="6" spans="1:9" x14ac:dyDescent="0.35">
      <c r="A6" s="10"/>
      <c r="B6" s="7"/>
      <c r="C6" s="3" t="s">
        <v>20</v>
      </c>
      <c r="D6" s="4">
        <v>45372</v>
      </c>
      <c r="E6" s="4">
        <v>45372</v>
      </c>
      <c r="F6" s="3" t="s">
        <v>9</v>
      </c>
      <c r="G6" s="3" t="s">
        <v>76</v>
      </c>
      <c r="H6" s="3" t="s">
        <v>17</v>
      </c>
      <c r="I6" s="3" t="s">
        <v>16</v>
      </c>
    </row>
    <row r="7" spans="1:9" x14ac:dyDescent="0.35">
      <c r="A7" s="10"/>
      <c r="B7" s="8"/>
      <c r="C7" s="3" t="s">
        <v>18</v>
      </c>
      <c r="D7" s="4">
        <f>E6+1</f>
        <v>45373</v>
      </c>
      <c r="E7" s="4">
        <f>D7+1</f>
        <v>45374</v>
      </c>
      <c r="F7" s="3" t="s">
        <v>9</v>
      </c>
      <c r="G7" s="3" t="s">
        <v>76</v>
      </c>
      <c r="H7" s="3" t="s">
        <v>17</v>
      </c>
      <c r="I7" s="3" t="s">
        <v>16</v>
      </c>
    </row>
    <row r="8" spans="1:9" x14ac:dyDescent="0.35">
      <c r="A8" s="10"/>
      <c r="B8" s="6" t="s">
        <v>27</v>
      </c>
      <c r="C8" s="5" t="s">
        <v>29</v>
      </c>
      <c r="D8" s="4">
        <f>E7+1</f>
        <v>45375</v>
      </c>
      <c r="E8" s="4">
        <f>D8+1</f>
        <v>45376</v>
      </c>
      <c r="F8" s="3" t="s">
        <v>25</v>
      </c>
      <c r="G8" s="3" t="s">
        <v>76</v>
      </c>
      <c r="H8" s="3" t="s">
        <v>17</v>
      </c>
      <c r="I8" s="3" t="s">
        <v>16</v>
      </c>
    </row>
    <row r="9" spans="1:9" x14ac:dyDescent="0.35">
      <c r="A9" s="10"/>
      <c r="B9" s="7"/>
      <c r="C9" s="3" t="s">
        <v>28</v>
      </c>
      <c r="D9" s="4">
        <f>E8+4</f>
        <v>45380</v>
      </c>
      <c r="E9" s="4">
        <f>D9+0</f>
        <v>45380</v>
      </c>
      <c r="F9" s="3" t="s">
        <v>25</v>
      </c>
      <c r="G9" s="3" t="s">
        <v>76</v>
      </c>
      <c r="H9" s="3" t="s">
        <v>17</v>
      </c>
      <c r="I9" s="3" t="s">
        <v>16</v>
      </c>
    </row>
    <row r="10" spans="1:9" x14ac:dyDescent="0.35">
      <c r="A10" s="10"/>
      <c r="B10" s="8"/>
      <c r="C10" s="3" t="s">
        <v>26</v>
      </c>
      <c r="D10" s="4">
        <f>D9+1</f>
        <v>45381</v>
      </c>
      <c r="E10" s="4">
        <v>45752</v>
      </c>
      <c r="F10" s="3" t="s">
        <v>25</v>
      </c>
      <c r="G10" s="3" t="s">
        <v>76</v>
      </c>
      <c r="H10" s="3" t="s">
        <v>17</v>
      </c>
      <c r="I10" s="3" t="s">
        <v>16</v>
      </c>
    </row>
    <row r="11" spans="1:9" x14ac:dyDescent="0.35">
      <c r="A11" s="10" t="s">
        <v>56</v>
      </c>
      <c r="B11" s="6" t="s">
        <v>60</v>
      </c>
      <c r="C11" s="3" t="s">
        <v>54</v>
      </c>
      <c r="D11" s="4">
        <f>E10+1</f>
        <v>45753</v>
      </c>
      <c r="E11" s="4">
        <f>D11+7</f>
        <v>45760</v>
      </c>
      <c r="F11" s="3" t="s">
        <v>51</v>
      </c>
      <c r="G11" s="3" t="s">
        <v>76</v>
      </c>
      <c r="H11" s="3" t="s">
        <v>17</v>
      </c>
      <c r="I11" s="3" t="s">
        <v>16</v>
      </c>
    </row>
    <row r="12" spans="1:9" x14ac:dyDescent="0.35">
      <c r="A12" s="10"/>
      <c r="B12" s="7"/>
      <c r="C12" s="3" t="s">
        <v>55</v>
      </c>
      <c r="D12" s="4">
        <f>E11+1</f>
        <v>45761</v>
      </c>
      <c r="E12" s="4">
        <f>D12+12</f>
        <v>45773</v>
      </c>
      <c r="F12" s="3" t="s">
        <v>51</v>
      </c>
      <c r="G12" s="3" t="s">
        <v>76</v>
      </c>
      <c r="H12" s="3" t="s">
        <v>17</v>
      </c>
      <c r="I12" s="3" t="s">
        <v>16</v>
      </c>
    </row>
    <row r="13" spans="1:9" x14ac:dyDescent="0.35">
      <c r="A13" s="10"/>
      <c r="B13" s="8"/>
      <c r="C13" s="5" t="s">
        <v>63</v>
      </c>
      <c r="D13" s="4">
        <f>E12+1</f>
        <v>45774</v>
      </c>
      <c r="E13" s="4">
        <f>D13+9</f>
        <v>45783</v>
      </c>
      <c r="F13" s="3" t="s">
        <v>51</v>
      </c>
      <c r="G13" s="3" t="s">
        <v>76</v>
      </c>
      <c r="H13" s="3" t="s">
        <v>17</v>
      </c>
      <c r="I13" s="3" t="s">
        <v>16</v>
      </c>
    </row>
    <row r="14" spans="1:9" x14ac:dyDescent="0.35">
      <c r="A14" s="9" t="s">
        <v>59</v>
      </c>
      <c r="B14" s="9" t="s">
        <v>66</v>
      </c>
      <c r="C14" s="3" t="s">
        <v>37</v>
      </c>
      <c r="D14" s="4">
        <f>E10+2</f>
        <v>45754</v>
      </c>
      <c r="E14" s="4">
        <f>D14+4</f>
        <v>45758</v>
      </c>
      <c r="F14" s="3" t="s">
        <v>38</v>
      </c>
      <c r="G14" s="3" t="s">
        <v>76</v>
      </c>
      <c r="H14" s="3" t="s">
        <v>17</v>
      </c>
      <c r="I14" s="3" t="s">
        <v>16</v>
      </c>
    </row>
    <row r="15" spans="1:9" x14ac:dyDescent="0.35">
      <c r="A15" s="9"/>
      <c r="B15" s="9"/>
      <c r="C15" s="3" t="s">
        <v>36</v>
      </c>
      <c r="D15" s="4">
        <f t="shared" ref="D15:D21" si="0">E14+1</f>
        <v>45759</v>
      </c>
      <c r="E15" s="4">
        <f>D15+13</f>
        <v>45772</v>
      </c>
      <c r="F15" s="3" t="s">
        <v>38</v>
      </c>
      <c r="G15" s="3" t="s">
        <v>76</v>
      </c>
      <c r="H15" s="3" t="s">
        <v>17</v>
      </c>
      <c r="I15" s="3" t="s">
        <v>16</v>
      </c>
    </row>
    <row r="16" spans="1:9" x14ac:dyDescent="0.35">
      <c r="A16" s="9"/>
      <c r="B16" s="9"/>
      <c r="C16" s="3" t="s">
        <v>35</v>
      </c>
      <c r="D16" s="4">
        <f t="shared" si="0"/>
        <v>45773</v>
      </c>
      <c r="E16" s="4">
        <f>D16+12</f>
        <v>45785</v>
      </c>
      <c r="F16" s="3" t="s">
        <v>38</v>
      </c>
      <c r="G16" s="3" t="s">
        <v>76</v>
      </c>
      <c r="H16" s="3" t="s">
        <v>17</v>
      </c>
      <c r="I16" s="3" t="s">
        <v>16</v>
      </c>
    </row>
    <row r="17" spans="1:9" x14ac:dyDescent="0.35">
      <c r="A17" s="9"/>
      <c r="B17" s="9"/>
      <c r="C17" s="3" t="s">
        <v>61</v>
      </c>
      <c r="D17" s="4">
        <f t="shared" si="0"/>
        <v>45786</v>
      </c>
      <c r="E17" s="4">
        <f>D17+30</f>
        <v>45816</v>
      </c>
      <c r="F17" s="3" t="s">
        <v>38</v>
      </c>
      <c r="G17" s="3" t="s">
        <v>76</v>
      </c>
      <c r="H17" s="3" t="s">
        <v>17</v>
      </c>
      <c r="I17" s="3" t="s">
        <v>16</v>
      </c>
    </row>
    <row r="18" spans="1:9" x14ac:dyDescent="0.35">
      <c r="A18" s="9"/>
      <c r="B18" s="9"/>
      <c r="C18" s="3" t="s">
        <v>62</v>
      </c>
      <c r="D18" s="4">
        <f t="shared" si="0"/>
        <v>45817</v>
      </c>
      <c r="E18" s="4">
        <f>D18+6</f>
        <v>45823</v>
      </c>
      <c r="F18" s="3" t="s">
        <v>38</v>
      </c>
      <c r="G18" s="3" t="s">
        <v>76</v>
      </c>
      <c r="H18" s="3" t="s">
        <v>17</v>
      </c>
      <c r="I18" s="3" t="s">
        <v>16</v>
      </c>
    </row>
    <row r="19" spans="1:9" x14ac:dyDescent="0.35">
      <c r="A19" s="9"/>
      <c r="B19" s="9"/>
      <c r="C19" s="1" t="s">
        <v>73</v>
      </c>
      <c r="D19" s="4">
        <f t="shared" si="0"/>
        <v>45824</v>
      </c>
      <c r="E19" s="4">
        <f>D19+14</f>
        <v>45838</v>
      </c>
      <c r="F19" s="3" t="s">
        <v>38</v>
      </c>
      <c r="G19" s="3" t="s">
        <v>76</v>
      </c>
      <c r="H19" s="3" t="s">
        <v>17</v>
      </c>
      <c r="I19" s="3" t="s">
        <v>16</v>
      </c>
    </row>
    <row r="20" spans="1:9" x14ac:dyDescent="0.35">
      <c r="A20" s="9"/>
      <c r="B20" s="9"/>
      <c r="C20" s="1" t="s">
        <v>74</v>
      </c>
      <c r="D20" s="4">
        <f t="shared" si="0"/>
        <v>45839</v>
      </c>
      <c r="E20" s="4">
        <f>D20+7</f>
        <v>45846</v>
      </c>
      <c r="F20" s="3" t="s">
        <v>38</v>
      </c>
      <c r="G20" s="3" t="s">
        <v>76</v>
      </c>
      <c r="H20" s="3" t="s">
        <v>17</v>
      </c>
      <c r="I20" s="3" t="s">
        <v>16</v>
      </c>
    </row>
    <row r="21" spans="1:9" x14ac:dyDescent="0.35">
      <c r="A21" s="9"/>
      <c r="B21" s="9" t="s">
        <v>58</v>
      </c>
      <c r="C21" s="3" t="s">
        <v>64</v>
      </c>
      <c r="D21" s="4">
        <f t="shared" si="0"/>
        <v>45847</v>
      </c>
      <c r="E21" s="4">
        <f>D21+4</f>
        <v>45851</v>
      </c>
      <c r="F21" s="3" t="s">
        <v>38</v>
      </c>
      <c r="G21" s="3" t="s">
        <v>76</v>
      </c>
      <c r="H21" s="3" t="s">
        <v>17</v>
      </c>
      <c r="I21" s="3" t="s">
        <v>16</v>
      </c>
    </row>
    <row r="22" spans="1:9" x14ac:dyDescent="0.35">
      <c r="A22" s="9"/>
      <c r="B22" s="9"/>
      <c r="C22" s="3" t="s">
        <v>65</v>
      </c>
      <c r="D22" s="4">
        <f t="shared" ref="D22:D29" si="1">E21+1</f>
        <v>45852</v>
      </c>
      <c r="E22" s="4">
        <f t="shared" ref="E22:E28" si="2">D22+4</f>
        <v>45856</v>
      </c>
      <c r="F22" s="3" t="s">
        <v>38</v>
      </c>
      <c r="G22" s="3" t="s">
        <v>76</v>
      </c>
      <c r="H22" s="3" t="s">
        <v>17</v>
      </c>
      <c r="I22" s="3" t="s">
        <v>16</v>
      </c>
    </row>
    <row r="23" spans="1:9" x14ac:dyDescent="0.35">
      <c r="A23" s="9"/>
      <c r="B23" s="9"/>
      <c r="C23" s="3" t="s">
        <v>72</v>
      </c>
      <c r="D23" s="4">
        <f t="shared" si="1"/>
        <v>45857</v>
      </c>
      <c r="E23" s="4">
        <f t="shared" si="2"/>
        <v>45861</v>
      </c>
      <c r="F23" s="3" t="s">
        <v>38</v>
      </c>
      <c r="G23" s="3" t="s">
        <v>76</v>
      </c>
      <c r="H23" s="3" t="s">
        <v>17</v>
      </c>
      <c r="I23" s="3" t="s">
        <v>16</v>
      </c>
    </row>
    <row r="24" spans="1:9" x14ac:dyDescent="0.35">
      <c r="A24" s="9"/>
      <c r="B24" s="9" t="s">
        <v>68</v>
      </c>
      <c r="C24" s="3" t="s">
        <v>69</v>
      </c>
      <c r="D24" s="4">
        <f t="shared" si="1"/>
        <v>45862</v>
      </c>
      <c r="E24" s="4">
        <f t="shared" si="2"/>
        <v>45866</v>
      </c>
      <c r="F24" s="3" t="s">
        <v>38</v>
      </c>
      <c r="G24" s="3" t="s">
        <v>76</v>
      </c>
      <c r="H24" s="3" t="s">
        <v>17</v>
      </c>
      <c r="I24" s="3" t="s">
        <v>16</v>
      </c>
    </row>
    <row r="25" spans="1:9" x14ac:dyDescent="0.35">
      <c r="A25" s="9"/>
      <c r="B25" s="9"/>
      <c r="C25" s="3" t="s">
        <v>70</v>
      </c>
      <c r="D25" s="4">
        <f t="shared" si="1"/>
        <v>45867</v>
      </c>
      <c r="E25" s="4">
        <f t="shared" si="2"/>
        <v>45871</v>
      </c>
      <c r="F25" s="3" t="s">
        <v>38</v>
      </c>
      <c r="G25" s="3" t="s">
        <v>76</v>
      </c>
      <c r="H25" s="3" t="s">
        <v>17</v>
      </c>
      <c r="I25" s="3" t="s">
        <v>16</v>
      </c>
    </row>
    <row r="26" spans="1:9" x14ac:dyDescent="0.35">
      <c r="A26" s="9"/>
      <c r="B26" s="9"/>
      <c r="C26" s="3" t="s">
        <v>71</v>
      </c>
      <c r="D26" s="4">
        <f t="shared" si="1"/>
        <v>45872</v>
      </c>
      <c r="E26" s="4">
        <f t="shared" si="2"/>
        <v>45876</v>
      </c>
      <c r="F26" s="3" t="s">
        <v>38</v>
      </c>
      <c r="G26" s="3" t="s">
        <v>76</v>
      </c>
      <c r="H26" s="3" t="s">
        <v>17</v>
      </c>
      <c r="I26" s="3" t="s">
        <v>16</v>
      </c>
    </row>
    <row r="27" spans="1:9" x14ac:dyDescent="0.35">
      <c r="A27" s="9"/>
      <c r="B27" s="9" t="s">
        <v>67</v>
      </c>
      <c r="C27" s="3" t="s">
        <v>41</v>
      </c>
      <c r="D27" s="4">
        <f t="shared" si="1"/>
        <v>45877</v>
      </c>
      <c r="E27" s="4">
        <f t="shared" si="2"/>
        <v>45881</v>
      </c>
      <c r="F27" s="3" t="s">
        <v>38</v>
      </c>
      <c r="G27" s="3" t="s">
        <v>76</v>
      </c>
      <c r="H27" s="3" t="s">
        <v>17</v>
      </c>
      <c r="I27" s="3" t="s">
        <v>16</v>
      </c>
    </row>
    <row r="28" spans="1:9" x14ac:dyDescent="0.35">
      <c r="A28" s="9"/>
      <c r="B28" s="9"/>
      <c r="C28" s="3" t="s">
        <v>40</v>
      </c>
      <c r="D28" s="4">
        <f t="shared" si="1"/>
        <v>45882</v>
      </c>
      <c r="E28" s="4">
        <f t="shared" si="2"/>
        <v>45886</v>
      </c>
      <c r="F28" s="3" t="s">
        <v>38</v>
      </c>
      <c r="G28" s="3" t="s">
        <v>76</v>
      </c>
      <c r="H28" s="3" t="s">
        <v>17</v>
      </c>
      <c r="I28" s="3" t="s">
        <v>16</v>
      </c>
    </row>
    <row r="29" spans="1:9" x14ac:dyDescent="0.35">
      <c r="A29" s="9"/>
      <c r="B29" s="9"/>
      <c r="C29" s="3" t="s">
        <v>39</v>
      </c>
      <c r="D29" s="4">
        <f t="shared" si="1"/>
        <v>45887</v>
      </c>
      <c r="E29" s="4">
        <v>45559</v>
      </c>
      <c r="F29" s="3" t="s">
        <v>38</v>
      </c>
      <c r="G29" s="3" t="s">
        <v>76</v>
      </c>
      <c r="H29" s="3" t="s">
        <v>17</v>
      </c>
      <c r="I29" s="3" t="s">
        <v>16</v>
      </c>
    </row>
    <row r="30" spans="1:9" x14ac:dyDescent="0.35">
      <c r="A30" s="9" t="s">
        <v>43</v>
      </c>
      <c r="B30" s="9" t="s">
        <v>57</v>
      </c>
      <c r="C30" s="3" t="s">
        <v>45</v>
      </c>
      <c r="D30" s="4">
        <f>E29+1</f>
        <v>45560</v>
      </c>
      <c r="E30" s="4">
        <f>D30+5</f>
        <v>45565</v>
      </c>
      <c r="F30" s="3" t="s">
        <v>38</v>
      </c>
      <c r="G30" s="3" t="s">
        <v>76</v>
      </c>
      <c r="H30" s="3" t="s">
        <v>17</v>
      </c>
      <c r="I30" s="3" t="s">
        <v>16</v>
      </c>
    </row>
    <row r="31" spans="1:9" x14ac:dyDescent="0.35">
      <c r="A31" s="9"/>
      <c r="B31" s="9"/>
      <c r="C31" s="3" t="s">
        <v>44</v>
      </c>
      <c r="D31" s="4">
        <f t="shared" ref="D31:D36" si="3">E30+1</f>
        <v>45566</v>
      </c>
      <c r="E31" s="4">
        <f t="shared" ref="E31" si="4">D31+2</f>
        <v>45568</v>
      </c>
      <c r="F31" s="3" t="s">
        <v>38</v>
      </c>
      <c r="G31" s="3" t="s">
        <v>76</v>
      </c>
      <c r="H31" s="3" t="s">
        <v>17</v>
      </c>
      <c r="I31" s="3" t="s">
        <v>16</v>
      </c>
    </row>
    <row r="32" spans="1:9" x14ac:dyDescent="0.35">
      <c r="A32" s="9"/>
      <c r="B32" s="9"/>
      <c r="C32" s="3" t="s">
        <v>42</v>
      </c>
      <c r="D32" s="4">
        <f t="shared" si="3"/>
        <v>45569</v>
      </c>
      <c r="E32" s="4">
        <f>D32+5</f>
        <v>45574</v>
      </c>
      <c r="F32" s="3" t="s">
        <v>38</v>
      </c>
      <c r="G32" s="3" t="s">
        <v>76</v>
      </c>
      <c r="H32" s="3" t="s">
        <v>17</v>
      </c>
      <c r="I32" s="3" t="s">
        <v>16</v>
      </c>
    </row>
    <row r="33" spans="1:9" x14ac:dyDescent="0.35">
      <c r="A33" s="6" t="s">
        <v>13</v>
      </c>
      <c r="B33" s="6" t="s">
        <v>31</v>
      </c>
      <c r="C33" s="3" t="s">
        <v>34</v>
      </c>
      <c r="D33" s="4">
        <f t="shared" si="3"/>
        <v>45575</v>
      </c>
      <c r="E33" s="4">
        <f>D33+3</f>
        <v>45578</v>
      </c>
      <c r="F33" s="3" t="s">
        <v>25</v>
      </c>
      <c r="G33" s="3" t="s">
        <v>76</v>
      </c>
      <c r="H33" s="3" t="s">
        <v>17</v>
      </c>
      <c r="I33" s="3" t="s">
        <v>16</v>
      </c>
    </row>
    <row r="34" spans="1:9" x14ac:dyDescent="0.35">
      <c r="A34" s="7"/>
      <c r="B34" s="7"/>
      <c r="C34" s="3" t="s">
        <v>33</v>
      </c>
      <c r="D34" s="4">
        <f t="shared" si="3"/>
        <v>45579</v>
      </c>
      <c r="E34" s="4">
        <v>45579</v>
      </c>
      <c r="F34" s="3" t="s">
        <v>25</v>
      </c>
      <c r="G34" s="3" t="s">
        <v>76</v>
      </c>
      <c r="H34" s="3" t="s">
        <v>17</v>
      </c>
      <c r="I34" s="3" t="s">
        <v>16</v>
      </c>
    </row>
    <row r="35" spans="1:9" x14ac:dyDescent="0.35">
      <c r="A35" s="7"/>
      <c r="B35" s="7"/>
      <c r="C35" s="3" t="s">
        <v>32</v>
      </c>
      <c r="D35" s="4">
        <f t="shared" si="3"/>
        <v>45580</v>
      </c>
      <c r="E35" s="4">
        <v>45580</v>
      </c>
      <c r="F35" s="3" t="s">
        <v>25</v>
      </c>
      <c r="G35" s="3" t="s">
        <v>76</v>
      </c>
      <c r="H35" s="3" t="s">
        <v>17</v>
      </c>
      <c r="I35" s="3" t="s">
        <v>16</v>
      </c>
    </row>
    <row r="36" spans="1:9" x14ac:dyDescent="0.35">
      <c r="A36" s="8"/>
      <c r="B36" s="8"/>
      <c r="C36" s="3" t="s">
        <v>30</v>
      </c>
      <c r="D36" s="4">
        <f t="shared" si="3"/>
        <v>45581</v>
      </c>
      <c r="E36" s="4">
        <v>45581</v>
      </c>
      <c r="F36" s="3" t="s">
        <v>9</v>
      </c>
      <c r="G36" s="3" t="s">
        <v>76</v>
      </c>
      <c r="H36" s="3" t="s">
        <v>17</v>
      </c>
      <c r="I36" s="3" t="s">
        <v>16</v>
      </c>
    </row>
    <row r="38" spans="1:9" x14ac:dyDescent="0.35">
      <c r="A38" s="1" t="s">
        <v>15</v>
      </c>
      <c r="B38" s="1" t="s">
        <v>15</v>
      </c>
      <c r="C38" s="1" t="s">
        <v>15</v>
      </c>
      <c r="F38" s="1" t="s">
        <v>15</v>
      </c>
      <c r="G38" s="1" t="s">
        <v>15</v>
      </c>
      <c r="H38" s="1" t="s">
        <v>15</v>
      </c>
      <c r="I38" s="1" t="s">
        <v>15</v>
      </c>
    </row>
  </sheetData>
  <mergeCells count="14">
    <mergeCell ref="A33:A36"/>
    <mergeCell ref="B11:B13"/>
    <mergeCell ref="B8:B10"/>
    <mergeCell ref="B2:B7"/>
    <mergeCell ref="B33:B36"/>
    <mergeCell ref="B30:B32"/>
    <mergeCell ref="A30:A32"/>
    <mergeCell ref="A2:A10"/>
    <mergeCell ref="A11:A13"/>
    <mergeCell ref="B14:B20"/>
    <mergeCell ref="B21:B23"/>
    <mergeCell ref="B24:B26"/>
    <mergeCell ref="B27:B29"/>
    <mergeCell ref="A14:A29"/>
  </mergeCells>
  <pageMargins left="0.7" right="0.7" top="0.75" bottom="0.75" header="0.3" footer="0.3"/>
  <ignoredErrors>
    <ignoredError sqref="E3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9A562C0BD504C84B04697E33BC32D" ma:contentTypeVersion="15" ma:contentTypeDescription="Создание документа." ma:contentTypeScope="" ma:versionID="35409e7acdae08e8e9136e560fbaa404">
  <xsd:schema xmlns:xsd="http://www.w3.org/2001/XMLSchema" xmlns:xs="http://www.w3.org/2001/XMLSchema" xmlns:p="http://schemas.microsoft.com/office/2006/metadata/properties" xmlns:ns2="0a7494b6-42cf-4987-b17c-15bf9fb66e09" xmlns:ns3="a8390214-b84a-4738-a1d7-6451e880b037" xmlns:ns4="9e70e794-253d-4441-82c7-1102191a2e10" targetNamespace="http://schemas.microsoft.com/office/2006/metadata/properties" ma:root="true" ma:fieldsID="7d8e02a3bd0aeeb4507a8906bfedc36f" ns2:_="" ns3:_="" ns4:_="">
    <xsd:import namespace="0a7494b6-42cf-4987-b17c-15bf9fb66e09"/>
    <xsd:import namespace="a8390214-b84a-4738-a1d7-6451e880b037"/>
    <xsd:import namespace="9e70e794-253d-4441-82c7-1102191a2e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lcf76f155ced4ddcb4097134ff3c332f" minOccurs="0"/>
                <xsd:element ref="ns4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494b6-42cf-4987-b17c-15bf9fb6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90214-b84a-4738-a1d7-6451e880b03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59903d2-1f67-4fbf-b9f7-9b4d42de4d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e794-253d-4441-82c7-1102191a2e1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b28489b-b781-4f98-98c2-e2439b3d7574}" ma:internalName="TaxCatchAll" ma:showField="CatchAllData" ma:web="9e70e794-253d-4441-82c7-1102191a2e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390214-b84a-4738-a1d7-6451e880b037">
      <Terms xmlns="http://schemas.microsoft.com/office/infopath/2007/PartnerControls"/>
    </lcf76f155ced4ddcb4097134ff3c332f>
    <TaxCatchAll xmlns="9e70e794-253d-4441-82c7-1102191a2e10" xsi:nil="true"/>
  </documentManagement>
</p:properties>
</file>

<file path=customXml/itemProps1.xml><?xml version="1.0" encoding="utf-8"?>
<ds:datastoreItem xmlns:ds="http://schemas.openxmlformats.org/officeDocument/2006/customXml" ds:itemID="{BE0EDDE1-8E98-4ACD-B43E-4348AA91E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494b6-42cf-4987-b17c-15bf9fb66e09"/>
    <ds:schemaRef ds:uri="a8390214-b84a-4738-a1d7-6451e880b037"/>
    <ds:schemaRef ds:uri="9e70e794-253d-4441-82c7-1102191a2e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E3C375-25F3-46F4-BD08-00216CB819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06FEA-6060-43F7-A072-96E99510A05E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a7494b6-42cf-4987-b17c-15bf9fb66e09"/>
    <ds:schemaRef ds:uri="9e70e794-253d-4441-82c7-1102191a2e10"/>
    <ds:schemaRef ds:uri="a8390214-b84a-4738-a1d7-6451e880b037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Mutual Group Project</vt:lpstr>
      <vt:lpstr>Mutual Group P-PRJ-729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Rathaur, Pratap</cp:lastModifiedBy>
  <dcterms:created xsi:type="dcterms:W3CDTF">2025-09-08T11:15:52Z</dcterms:created>
  <dcterms:modified xsi:type="dcterms:W3CDTF">2025-09-09T15:02:17Z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2025-09-08T11:22:02Z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1f3f9d61-e763-4e33-b8eb-e95c97f9f2ff</vt:lpwstr>
  </property>
  <property fmtid="{D5CDD505-2E9C-101B-9397-08002B2CF9AE}" pid="7" name="MSIP_Label_defa4170-0d19-0005-0004-bc88714345d2_ActionId">
    <vt:lpwstr>89d96c41-a34b-41a5-9b40-107de8f38f60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0x01010002D9A562C0BD504C84B04697E33BC32D</vt:lpwstr>
  </property>
  <property fmtid="{D5CDD505-2E9C-101B-9397-08002B2CF9AE}" pid="11" name="MediaServiceImageTags">
    <vt:lpwstr/>
  </property>
</Properties>
</file>