
<file path=[Content_Types].xml><?xml version="1.0" encoding="utf-8"?>
<Types xmlns="http://schemas.openxmlformats.org/package/2006/content-types">
  <Default Extension="xml" ContentType="application/vnd.openxmlformats-officedocument.extended-properties+xml"/>
  <Default Extension="rels" ContentType="application/vnd.openxmlformats-package.relationships+xml"/>
  <Default Extension="svg" ContentType="image/svg+xml"/>
  <Default Extension="png" ContentType="image/png"/>
  <Default Extension="bin" ContentType="application/vnd.openxmlformats-officedocument.spreadsheetml.printerSettings"/>
  <Override PartName="/docProps/core.xml" ContentType="application/vnd.openxmlformats-package.core-properties+xml"/>
  <Override PartName="/xl/workbook.xml" ContentType="application/vnd.openxmlformats-officedocument.spreadsheetml.sheet.main+xml"/>
  <Override PartName="/customXml/item3.xml" ContentType="application/xml"/>
  <Override PartName="/customXml/itemProps31.xml" ContentType="application/vnd.openxmlformats-officedocument.customXmlProperties+xml"/>
  <Override PartName="/xl/styles.xml" ContentType="application/vnd.openxmlformats-officedocument.spreadsheetml.styles+xml"/>
  <Override PartName="/customXml/item22.xml" ContentType="application/xml"/>
  <Override PartName="/customXml/itemProps22.xml" ContentType="application/vnd.openxmlformats-officedocument.customXmlProperties+xml"/>
  <Override PartName="/xl/theme/theme11.xml" ContentType="application/vnd.openxmlformats-officedocument.theme+xml"/>
  <Override PartName="/xl/worksheets/sheet11.xml" ContentType="application/vnd.openxmlformats-officedocument.spreadsheetml.worksheet+xml"/>
  <Override PartName="/xl/tables/table61.xml" ContentType="application/vnd.openxmlformats-officedocument.spreadsheetml.table+xml"/>
  <Override PartName="/xl/tables/table112.xml" ContentType="application/vnd.openxmlformats-officedocument.spreadsheetml.table+xml"/>
  <Override PartName="/xl/tables/table13.xml" ContentType="application/vnd.openxmlformats-officedocument.spreadsheetml.table+xml"/>
  <Override PartName="/xl/tables/table54.xml" ContentType="application/vnd.openxmlformats-officedocument.spreadsheetml.table+xml"/>
  <Override PartName="/xl/tables/table105.xml" ContentType="application/vnd.openxmlformats-officedocument.spreadsheetml.table+xml"/>
  <Override PartName="/xl/drawings/drawing11.xml" ContentType="application/vnd.openxmlformats-officedocument.drawing+xml"/>
  <Override PartName="/xl/tables/table146.xml" ContentType="application/vnd.openxmlformats-officedocument.spreadsheetml.table+xml"/>
  <Override PartName="/xl/tables/table47.xml" ContentType="application/vnd.openxmlformats-officedocument.spreadsheetml.table+xml"/>
  <Override PartName="/xl/tables/table98.xml" ContentType="application/vnd.openxmlformats-officedocument.spreadsheetml.table+xml"/>
  <Override PartName="/xl/tables/table39.xml" ContentType="application/vnd.openxmlformats-officedocument.spreadsheetml.table+xml"/>
  <Override PartName="/xl/tables/table1310.xml" ContentType="application/vnd.openxmlformats-officedocument.spreadsheetml.table+xml"/>
  <Override PartName="/xl/tables/table811.xml" ContentType="application/vnd.openxmlformats-officedocument.spreadsheetml.table+xml"/>
  <Override PartName="/xl/tables/table212.xml" ContentType="application/vnd.openxmlformats-officedocument.spreadsheetml.table+xml"/>
  <Override PartName="/xl/tables/table713.xml" ContentType="application/vnd.openxmlformats-officedocument.spreadsheetml.table+xml"/>
  <Override PartName="/xl/tables/table1214.xml" ContentType="application/vnd.openxmlformats-officedocument.spreadsheetml.table+xml"/>
  <Override PartName="/customXml/item13.xml" ContentType="application/xml"/>
  <Override PartName="/customXml/itemProps13.xml" ContentType="application/vnd.openxmlformats-officedocument.customXmlProperties+xml"/>
  <Override PartName="/xl/calcChain.xml" ContentType="application/vnd.openxmlformats-officedocument.spreadsheetml.calcChain+xml"/>
  <Override PartName="/xl/sharedStrings.xml" ContentType="application/vnd.openxmlformats-officedocument.spreadsheetml.sharedStrings+xml"/>
  <Override PartName="/docProps/custom.xml" ContentType="application/vnd.openxmlformats-officedocument.custom-properties+xml"/>
</Types>
</file>

<file path=_rels/.rels>&#65279;<?xml version="1.0" encoding="utf-8"?><Relationships xmlns="http://schemas.openxmlformats.org/package/2006/relationships"><Relationship Type="http://schemas.openxmlformats.org/officeDocument/2006/relationships/extended-properties" Target="/docProps/app.xml" Id="rId3" /><Relationship Type="http://schemas.openxmlformats.org/package/2006/relationships/metadata/core-properties" Target="/docProps/core.xml" Id="rId2" /><Relationship Type="http://schemas.openxmlformats.org/officeDocument/2006/relationships/officeDocument" Target="/xl/workbook.xml" Id="rId1" /><Relationship Type="http://schemas.openxmlformats.org/officeDocument/2006/relationships/custom-properties" Target="/docProps/custom.xml" Id="rId4"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726"/>
  <workbookPr filterPrivacy="1"/>
  <xr:revisionPtr revIDLastSave="0" documentId="8_{06D2D308-78B4-43B2-9AF4-471E25A43E81}" xr6:coauthVersionLast="47" xr6:coauthVersionMax="47" xr10:uidLastSave="{00000000-0000-0000-0000-000000000000}"/>
  <bookViews>
    <workbookView xWindow="-108" yWindow="-108" windowWidth="23256" windowHeight="12720" xr2:uid="{00000000-000D-0000-FFFF-FFFF00000000}"/>
  </bookViews>
  <sheets>
    <sheet name="Monthly Family Budget" sheetId="1" r:id="rId1"/>
  </sheets>
  <calcPr calcId="191029"/>
  <webPublishing codePage="1252"/>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8" i="1" l="1"/>
  <c r="J78" i="1" l="1"/>
  <c r="J79" i="1"/>
  <c r="J80" i="1"/>
  <c r="J69" i="1"/>
  <c r="J70" i="1"/>
  <c r="J71" i="1"/>
  <c r="J72" i="1"/>
  <c r="J73" i="1"/>
  <c r="J56" i="1"/>
  <c r="J57" i="1"/>
  <c r="J58" i="1"/>
  <c r="J59" i="1"/>
  <c r="J60" i="1"/>
  <c r="J61" i="1"/>
  <c r="J62" i="1"/>
  <c r="J48" i="1"/>
  <c r="J49" i="1"/>
  <c r="J50" i="1"/>
  <c r="J51" i="1"/>
  <c r="J37" i="1"/>
  <c r="J38" i="1"/>
  <c r="J39" i="1"/>
  <c r="J40" i="1"/>
  <c r="J41" i="1"/>
  <c r="J42" i="1"/>
  <c r="J43" i="1"/>
  <c r="J25" i="1"/>
  <c r="J26" i="1"/>
  <c r="J27" i="1"/>
  <c r="J28" i="1"/>
  <c r="J29" i="1"/>
  <c r="J30" i="1"/>
  <c r="E78" i="1"/>
  <c r="E79" i="1"/>
  <c r="E80" i="1"/>
  <c r="E81" i="1"/>
  <c r="E69" i="1"/>
  <c r="E70" i="1"/>
  <c r="E71" i="1"/>
  <c r="E72" i="1"/>
  <c r="E57" i="1"/>
  <c r="E56" i="1"/>
  <c r="E58" i="1"/>
  <c r="E59" i="1"/>
  <c r="E60" i="1"/>
  <c r="E61" i="1"/>
  <c r="E62" i="1"/>
  <c r="E63" i="1"/>
  <c r="E64" i="1"/>
  <c r="E48" i="1"/>
  <c r="E49" i="1"/>
  <c r="E50" i="1"/>
  <c r="E37" i="1"/>
  <c r="E38" i="1"/>
  <c r="E39" i="1"/>
  <c r="E40" i="1"/>
  <c r="E25" i="1"/>
  <c r="E26" i="1"/>
  <c r="E27" i="1"/>
  <c r="E28" i="1"/>
  <c r="E29" i="1"/>
  <c r="E30" i="1"/>
  <c r="E31" i="1"/>
  <c r="E32" i="1"/>
  <c r="E10" i="1"/>
  <c r="E11" i="1"/>
  <c r="E12" i="1"/>
  <c r="E13" i="1"/>
  <c r="E14" i="1"/>
  <c r="E15" i="1"/>
  <c r="E16" i="1"/>
  <c r="E17" i="1"/>
  <c r="E18" i="1"/>
  <c r="E19" i="1"/>
  <c r="E20" i="1"/>
  <c r="I63" i="1"/>
  <c r="H63" i="1"/>
  <c r="D73" i="1"/>
  <c r="C73" i="1"/>
  <c r="I81" i="1"/>
  <c r="H81" i="1"/>
  <c r="D82" i="1"/>
  <c r="C82" i="1"/>
  <c r="I52" i="1"/>
  <c r="H52" i="1"/>
  <c r="I31" i="1"/>
  <c r="H31" i="1"/>
  <c r="I44" i="1"/>
  <c r="H44" i="1"/>
  <c r="I74" i="1"/>
  <c r="H74" i="1"/>
  <c r="D65" i="1"/>
  <c r="C65" i="1"/>
  <c r="D51" i="1"/>
  <c r="C51" i="1"/>
  <c r="D41" i="1"/>
  <c r="C41" i="1"/>
  <c r="D33" i="1"/>
  <c r="C33" i="1"/>
  <c r="C21" i="1"/>
  <c r="D21" i="1"/>
  <c r="H14" i="1"/>
  <c r="C5" i="1" l="1"/>
  <c r="H17" i="1" s="1"/>
  <c r="D5" i="1"/>
  <c r="H18" i="1" s="1"/>
  <c r="E82" i="1"/>
  <c r="J52" i="1"/>
  <c r="J74" i="1"/>
  <c r="E51" i="1"/>
  <c r="J81" i="1"/>
  <c r="E73" i="1"/>
  <c r="J63" i="1"/>
  <c r="J31" i="1"/>
  <c r="J44" i="1"/>
  <c r="E65" i="1"/>
  <c r="E41" i="1"/>
  <c r="E33" i="1"/>
  <c r="E21" i="1"/>
  <c r="H19" i="1" l="1"/>
  <c r="E5" i="1"/>
</calcChain>
</file>

<file path=xl/sharedStrings.xml><?xml version="1.0" encoding="utf-8"?>
<sst xmlns="http://schemas.openxmlformats.org/spreadsheetml/2006/main" count="172" uniqueCount="93">
  <si>
    <t>Difference</t>
  </si>
  <si>
    <t>Income 1</t>
  </si>
  <si>
    <t>Income 2</t>
  </si>
  <si>
    <t>Second mortgage or rent</t>
  </si>
  <si>
    <t>Mortgage or rent</t>
  </si>
  <si>
    <t>Phone</t>
  </si>
  <si>
    <t>Gas</t>
  </si>
  <si>
    <t>Water and sewer</t>
  </si>
  <si>
    <t>Cable</t>
  </si>
  <si>
    <t>Waste removal</t>
  </si>
  <si>
    <t>Maintenance or repairs</t>
  </si>
  <si>
    <t>Supplies</t>
  </si>
  <si>
    <t>Other</t>
  </si>
  <si>
    <t>Transportation</t>
  </si>
  <si>
    <t>Insurance</t>
  </si>
  <si>
    <t>Licensing</t>
  </si>
  <si>
    <t>Fuel</t>
  </si>
  <si>
    <t>Maintenance</t>
  </si>
  <si>
    <t>Housing</t>
  </si>
  <si>
    <t>Home</t>
  </si>
  <si>
    <t>Health</t>
  </si>
  <si>
    <t>Life</t>
  </si>
  <si>
    <t>Groceries</t>
  </si>
  <si>
    <t>Food</t>
  </si>
  <si>
    <t>Pets</t>
  </si>
  <si>
    <t>Toys</t>
  </si>
  <si>
    <t>Medical</t>
  </si>
  <si>
    <t>Grooming</t>
  </si>
  <si>
    <t>Clothing</t>
  </si>
  <si>
    <t>Hair/nails</t>
  </si>
  <si>
    <t>Health club</t>
  </si>
  <si>
    <t>Dining out</t>
  </si>
  <si>
    <t>Entertainment</t>
  </si>
  <si>
    <t>Movies</t>
  </si>
  <si>
    <t>Concerts</t>
  </si>
  <si>
    <t>Live theater</t>
  </si>
  <si>
    <t>Dry cleaning</t>
  </si>
  <si>
    <t>Loans</t>
  </si>
  <si>
    <t>Personal</t>
  </si>
  <si>
    <t>Taxes</t>
  </si>
  <si>
    <t>Federal</t>
  </si>
  <si>
    <t>State</t>
  </si>
  <si>
    <t>Local</t>
  </si>
  <si>
    <t>Charity 1</t>
  </si>
  <si>
    <t>Charity 2</t>
  </si>
  <si>
    <t>Legal</t>
  </si>
  <si>
    <t>Children</t>
  </si>
  <si>
    <t>School supplies</t>
  </si>
  <si>
    <t>Lunch money</t>
  </si>
  <si>
    <t>School tuition</t>
  </si>
  <si>
    <t>Child care</t>
  </si>
  <si>
    <t>Attorney</t>
  </si>
  <si>
    <t>Alimony</t>
  </si>
  <si>
    <t>Toys/games</t>
  </si>
  <si>
    <t>College</t>
  </si>
  <si>
    <t>Student</t>
  </si>
  <si>
    <t>Sporting events</t>
  </si>
  <si>
    <t>Credit card</t>
  </si>
  <si>
    <t>Retirement account</t>
  </si>
  <si>
    <t>Investment account</t>
  </si>
  <si>
    <t>Gifts and Donations</t>
  </si>
  <si>
    <t>Extra income</t>
  </si>
  <si>
    <t>Total monthly income</t>
  </si>
  <si>
    <t>Personal Care</t>
  </si>
  <si>
    <t>Charity 3</t>
  </si>
  <si>
    <t>Bus/taxi fare</t>
  </si>
  <si>
    <t>Electricity</t>
  </si>
  <si>
    <t>Vehicle 1 payment</t>
  </si>
  <si>
    <t>Vehicle 2 payment</t>
  </si>
  <si>
    <t>Total</t>
  </si>
  <si>
    <t>Actual balance</t>
  </si>
  <si>
    <t>Savings/Investments</t>
  </si>
  <si>
    <t>Payments</t>
  </si>
  <si>
    <t>Organization dues/fees</t>
  </si>
  <si>
    <t>Projected balance</t>
  </si>
  <si>
    <t>Balance</t>
  </si>
  <si>
    <t>Column1</t>
  </si>
  <si>
    <t xml:space="preserve">Summary </t>
  </si>
  <si>
    <t>Monthly family budget</t>
  </si>
  <si>
    <t>Projected monthly income source</t>
  </si>
  <si>
    <t>Total
projected cost</t>
  </si>
  <si>
    <t>Total
actual cost</t>
  </si>
  <si>
    <t>Total
difference</t>
  </si>
  <si>
    <t>Actual monthly income source</t>
  </si>
  <si>
    <t>Projected
cost</t>
  </si>
  <si>
    <t>Actual
cost</t>
  </si>
  <si>
    <t>Projected 
cost</t>
  </si>
  <si>
    <t>Actual 
cost</t>
  </si>
  <si>
    <t>Personal care</t>
  </si>
  <si>
    <t>Savings/investments</t>
  </si>
  <si>
    <t>Gifts and donations</t>
  </si>
  <si>
    <t>Streaming apps</t>
  </si>
  <si>
    <t>Online games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</si>
</sst>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6" formatCode="&quot;$&quot;#,##0_);[Red]\(&quot;$&quot;#,##0\)"/>
  </numFmts>
  <fonts count="37" x14ac:knownFonts="1">
    <font>
      <sz val="11"/>
      <name val="Calibri"/>
      <family val="2"/>
      <scheme val="minor"/>
    </font>
    <font>
      <sz val="8"/>
      <name val="Arial"/>
      <family val="2"/>
    </font>
    <font>
      <sz val="10"/>
      <name val="Calibri"/>
      <family val="1"/>
      <scheme val="minor"/>
    </font>
    <font>
      <sz val="8"/>
      <name val="Calibri"/>
      <family val="2"/>
      <scheme val="minor"/>
    </font>
    <font>
      <b/>
      <sz val="12"/>
      <name val="Calibri"/>
      <family val="2"/>
      <scheme val="major"/>
    </font>
    <font>
      <b/>
      <sz val="16"/>
      <color theme="1"/>
      <name val="Calibri"/>
      <family val="2"/>
      <scheme val="major"/>
    </font>
    <font>
      <b/>
      <sz val="11"/>
      <name val="Calibri"/>
      <family val="2"/>
      <scheme val="minor"/>
    </font>
    <font>
      <b/>
      <sz val="11"/>
      <color theme="0"/>
      <name val="Calibri"/>
      <family val="2"/>
      <scheme val="minor"/>
    </font>
    <font>
      <sz val="11"/>
      <name val="Calibri"/>
      <family val="2"/>
      <scheme val="minor"/>
    </font>
    <font>
      <b/>
      <sz val="12"/>
      <color theme="1" tint="0.34998626667073579"/>
      <name val="Calibri"/>
      <family val="2"/>
      <scheme val="minor"/>
    </font>
    <font>
      <sz val="12"/>
      <color theme="1" tint="0.34998626667073579"/>
      <name val="Calibri"/>
      <family val="2"/>
      <scheme val="minor"/>
    </font>
    <font>
      <sz val="12"/>
      <color theme="1" tint="0.34998626667073579"/>
      <name val="Calibri"/>
      <family val="2"/>
    </font>
    <font>
      <b/>
      <sz val="14"/>
      <color theme="1" tint="0.34998626667073579"/>
      <name val="Calibri"/>
      <family val="2"/>
      <scheme val="minor"/>
    </font>
    <font>
      <b/>
      <sz val="14"/>
      <color theme="5"/>
      <name val="Calibri"/>
      <family val="2"/>
      <scheme val="minor"/>
    </font>
    <font>
      <b/>
      <sz val="14"/>
      <color theme="0"/>
      <name val="Calibri"/>
      <family val="2"/>
      <scheme val="minor"/>
    </font>
    <font>
      <b/>
      <sz val="12"/>
      <color theme="0"/>
      <name val="Calibri"/>
      <family val="2"/>
      <scheme val="minor"/>
    </font>
    <font>
      <sz val="12"/>
      <color theme="0"/>
      <name val="Calibri"/>
      <family val="2"/>
      <scheme val="minor"/>
    </font>
    <font>
      <b/>
      <sz val="14"/>
      <color theme="1" tint="0.34998626667073579"/>
      <name val="Calibri"/>
      <family val="2"/>
    </font>
    <font>
      <sz val="14"/>
      <color theme="0"/>
      <name val="Calibri"/>
      <family val="2"/>
    </font>
    <font>
      <b/>
      <sz val="14"/>
      <color theme="5"/>
      <name val="Calibri"/>
      <family val="2"/>
    </font>
    <font>
      <b/>
      <sz val="16"/>
      <color theme="5"/>
      <name val="Calibri"/>
      <family val="2"/>
      <scheme val="minor"/>
    </font>
    <font>
      <sz val="12"/>
      <color theme="1"/>
      <name val="Calibri"/>
      <family val="2"/>
      <scheme val="minor"/>
    </font>
    <font>
      <b/>
      <sz val="40"/>
      <color theme="9"/>
      <name val="Calibri"/>
      <family val="2"/>
      <scheme val="minor"/>
    </font>
    <font>
      <b/>
      <sz val="14"/>
      <color theme="9"/>
      <name val="Calibri"/>
      <family val="2"/>
      <scheme val="minor"/>
    </font>
    <font>
      <sz val="10"/>
      <color theme="9"/>
      <name val="Calibri"/>
      <family val="2"/>
      <scheme val="minor"/>
    </font>
    <font>
      <b/>
      <sz val="10"/>
      <color theme="9"/>
      <name val="Calibri"/>
      <family val="2"/>
      <scheme val="minor"/>
    </font>
    <font>
      <sz val="14"/>
      <color theme="0"/>
      <name val="Calibri"/>
      <family val="2"/>
      <scheme val="minor"/>
    </font>
    <font>
      <b/>
      <sz val="14"/>
      <color theme="1"/>
      <name val="Calibri"/>
      <family val="2"/>
      <scheme val="minor"/>
    </font>
    <font>
      <sz val="14"/>
      <color theme="1"/>
      <name val="Calibri"/>
      <family val="2"/>
      <scheme val="minor"/>
    </font>
    <font>
      <b/>
      <sz val="40"/>
      <color theme="9" tint="-0.24994659260841701"/>
      <name val="Calibri"/>
      <family val="2"/>
      <scheme val="major"/>
    </font>
    <font>
      <b/>
      <sz val="20"/>
      <color theme="9" tint="-0.24994659260841701"/>
      <name val="Calibri"/>
      <family val="2"/>
      <scheme val="major"/>
    </font>
    <font>
      <sz val="12"/>
      <color theme="9" tint="-0.24994659260841701"/>
      <name val="Calibri"/>
      <family val="2"/>
      <scheme val="major"/>
    </font>
    <font>
      <sz val="20"/>
      <color theme="9" tint="-0.24994659260841701"/>
      <name val="Calibri"/>
      <family val="2"/>
      <scheme val="major"/>
    </font>
    <font>
      <b/>
      <sz val="12"/>
      <color theme="9" tint="-0.24994659260841701"/>
      <name val="Calibri"/>
      <family val="2"/>
      <scheme val="major"/>
    </font>
    <font>
      <sz val="10"/>
      <name val="Calibri"/>
      <family val="2"/>
      <scheme val="major"/>
    </font>
    <font>
      <sz val="11"/>
      <name val="Calibri"/>
      <family val="2"/>
      <scheme val="major"/>
    </font>
    <font>
      <sz val="14"/>
      <name val="Calibri"/>
      <family val="2"/>
      <scheme val="major"/>
    </font>
  </fonts>
  <fills count="10">
    <fill>
      <patternFill patternType="none"/>
    </fill>
    <fill>
      <patternFill patternType="gray125"/>
    </fill>
    <fill>
      <patternFill patternType="solid">
        <fgColor theme="0"/>
      </patternFill>
    </fill>
    <fill>
      <patternFill patternType="solid">
        <fgColor theme="4" tint="-0.499984740745262"/>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0"/>
        <bgColor indexed="64"/>
      </patternFill>
    </fill>
    <fill>
      <patternFill patternType="solid">
        <fgColor theme="9" tint="0.59996337778862885"/>
        <bgColor indexed="64"/>
      </patternFill>
    </fill>
    <fill>
      <patternFill patternType="solid">
        <fgColor theme="9" tint="0.39994506668294322"/>
        <bgColor indexed="64"/>
      </patternFill>
    </fill>
    <fill>
      <patternFill patternType="solid">
        <fgColor theme="9" tint="-0.249977111117893"/>
        <bgColor indexed="64"/>
      </patternFill>
    </fill>
  </fills>
  <borders count="22">
    <border>
      <left/>
      <right/>
      <top/>
      <bottom/>
      <diagonal/>
    </border>
    <border>
      <left/>
      <right/>
      <top style="thin">
        <color theme="0"/>
      </top>
      <bottom style="thin">
        <color theme="4" tint="-0.499984740745262"/>
      </bottom>
      <diagonal/>
    </border>
    <border>
      <left style="thin">
        <color theme="4" tint="-0.499984740745262"/>
      </left>
      <right/>
      <top/>
      <bottom/>
      <diagonal/>
    </border>
    <border>
      <left/>
      <right style="thin">
        <color theme="4" tint="-0.499984740745262"/>
      </right>
      <top/>
      <bottom/>
      <diagonal/>
    </border>
    <border>
      <left/>
      <right/>
      <top/>
      <bottom style="thin">
        <color theme="4" tint="-0.499984740745262"/>
      </bottom>
      <diagonal/>
    </border>
    <border>
      <left/>
      <right/>
      <top style="thin">
        <color theme="4" tint="-0.499984740745262"/>
      </top>
      <bottom/>
      <diagonal/>
    </border>
    <border>
      <left/>
      <right style="thin">
        <color theme="0" tint="-0.14996795556505021"/>
      </right>
      <top/>
      <bottom style="thin">
        <color theme="0" tint="-0.14996795556505021"/>
      </bottom>
      <diagonal/>
    </border>
    <border>
      <left style="thin">
        <color theme="0" tint="-0.14996795556505021"/>
      </left>
      <right style="thin">
        <color theme="0" tint="-0.14996795556505021"/>
      </right>
      <top/>
      <bottom style="thin">
        <color theme="0" tint="-0.14996795556505021"/>
      </bottom>
      <diagonal/>
    </border>
    <border>
      <left style="thin">
        <color theme="0" tint="-0.14996795556505021"/>
      </left>
      <right/>
      <top/>
      <bottom style="thin">
        <color theme="0" tint="-0.14996795556505021"/>
      </bottom>
      <diagonal/>
    </border>
    <border>
      <left/>
      <right style="thin">
        <color theme="0" tint="-0.14996795556505021"/>
      </right>
      <top style="thin">
        <color theme="0" tint="-0.14996795556505021"/>
      </top>
      <bottom style="thin">
        <color theme="0" tint="-0.14996795556505021"/>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style="thin">
        <color theme="0" tint="-0.14996795556505021"/>
      </left>
      <right/>
      <top style="thin">
        <color theme="0" tint="-0.14996795556505021"/>
      </top>
      <bottom style="thin">
        <color theme="0" tint="-0.14996795556505021"/>
      </bottom>
      <diagonal/>
    </border>
    <border>
      <left/>
      <right style="thin">
        <color theme="0" tint="-0.14996795556505021"/>
      </right>
      <top style="thin">
        <color theme="0" tint="-0.14996795556505021"/>
      </top>
      <bottom/>
      <diagonal/>
    </border>
    <border>
      <left style="thin">
        <color theme="0" tint="-0.14996795556505021"/>
      </left>
      <right style="thin">
        <color theme="0" tint="-0.14996795556505021"/>
      </right>
      <top style="thin">
        <color theme="0" tint="-0.14996795556505021"/>
      </top>
      <bottom/>
      <diagonal/>
    </border>
    <border>
      <left style="thin">
        <color theme="0" tint="-0.14996795556505021"/>
      </left>
      <right/>
      <top style="thin">
        <color theme="0" tint="-0.14996795556505021"/>
      </top>
      <bottom/>
      <diagonal/>
    </border>
    <border>
      <left/>
      <right/>
      <top/>
      <bottom style="thin">
        <color theme="0" tint="-0.14996795556505021"/>
      </bottom>
      <diagonal/>
    </border>
    <border>
      <left/>
      <right/>
      <top/>
      <bottom style="thin">
        <color theme="0" tint="-0.14993743705557422"/>
      </bottom>
      <diagonal/>
    </border>
    <border>
      <left/>
      <right/>
      <top/>
      <bottom style="thin">
        <color theme="9"/>
      </bottom>
      <diagonal/>
    </border>
    <border>
      <left style="thin">
        <color theme="0" tint="-0.14996795556505021"/>
      </left>
      <right style="thin">
        <color theme="0" tint="-0.14996795556505021"/>
      </right>
      <top style="thin">
        <color theme="0" tint="-0.14996795556505021"/>
      </top>
      <bottom style="thin">
        <color theme="0" tint="-0.14993743705557422"/>
      </bottom>
      <diagonal/>
    </border>
    <border>
      <left/>
      <right/>
      <top/>
      <bottom style="thin">
        <color theme="9" tint="-0.24994659260841701"/>
      </bottom>
      <diagonal/>
    </border>
    <border>
      <left/>
      <right style="thin">
        <color theme="0" tint="-0.14996795556505021"/>
      </right>
      <top style="thin">
        <color theme="0" tint="-0.14996795556505021"/>
      </top>
      <bottom style="thin">
        <color theme="0" tint="-0.14993743705557422"/>
      </bottom>
      <diagonal/>
    </border>
    <border>
      <left style="thin">
        <color theme="0" tint="-0.14996795556505021"/>
      </left>
      <right/>
      <top style="thin">
        <color theme="0" tint="-0.14996795556505021"/>
      </top>
      <bottom style="thin">
        <color theme="0" tint="-0.14993743705557422"/>
      </bottom>
      <diagonal/>
    </border>
  </borders>
  <cellStyleXfs count="13">
    <xf numFmtId="0" fontId="0" fillId="0" borderId="0">
      <alignment vertical="center"/>
    </xf>
    <xf numFmtId="0" fontId="5" fillId="0" borderId="0" applyNumberFormat="0" applyFill="0" applyBorder="0" applyProtection="0">
      <alignment horizontal="left"/>
    </xf>
    <xf numFmtId="0" fontId="7" fillId="3" borderId="0" applyNumberFormat="0" applyProtection="0">
      <alignment horizontal="right" vertical="center"/>
    </xf>
    <xf numFmtId="0" fontId="7" fillId="3" borderId="0" applyNumberFormat="0" applyAlignment="0" applyProtection="0"/>
    <xf numFmtId="0" fontId="7" fillId="3" borderId="0" applyProtection="0">
      <alignment horizontal="center" vertical="center" wrapText="1"/>
    </xf>
    <xf numFmtId="6" fontId="6" fillId="4" borderId="1" applyProtection="0">
      <alignment vertical="center"/>
    </xf>
    <xf numFmtId="6" fontId="8" fillId="5" borderId="0" applyFont="0" applyAlignment="0">
      <alignment vertical="center"/>
    </xf>
    <xf numFmtId="6" fontId="8" fillId="0" borderId="0" applyFont="0" applyFill="0" applyBorder="0" applyAlignment="0">
      <alignment vertical="center" wrapText="1"/>
    </xf>
    <xf numFmtId="0" fontId="8" fillId="5" borderId="2" applyNumberFormat="0" applyFont="0" applyAlignment="0">
      <alignment vertical="center"/>
    </xf>
    <xf numFmtId="6" fontId="8" fillId="5" borderId="4" applyNumberFormat="0" applyFont="0" applyFill="0" applyAlignment="0">
      <alignment vertical="center"/>
    </xf>
    <xf numFmtId="6" fontId="8" fillId="5" borderId="5" applyNumberFormat="0" applyFont="0" applyFill="0" applyAlignment="0">
      <alignment vertical="center"/>
    </xf>
    <xf numFmtId="6" fontId="8" fillId="5" borderId="2" applyNumberFormat="0" applyFont="0" applyFill="0" applyAlignment="0">
      <alignment vertical="center"/>
    </xf>
    <xf numFmtId="6" fontId="8" fillId="5" borderId="3" applyNumberFormat="0" applyFont="0" applyFill="0" applyAlignment="0">
      <alignment vertical="center"/>
    </xf>
  </cellStyleXfs>
  <cellXfs count="119">
    <xf numFmtId="0" fontId="0" fillId="0" borderId="0" xfId="0">
      <alignment vertical="center"/>
    </xf>
    <xf numFmtId="0" fontId="2" fillId="0" borderId="0" xfId="0" applyFont="1" applyAlignment="1">
      <alignment vertical="center" wrapText="1"/>
    </xf>
    <xf numFmtId="0" fontId="3" fillId="0" borderId="0" xfId="0" applyFont="1" applyAlignment="1">
      <alignment vertical="center" wrapText="1"/>
    </xf>
    <xf numFmtId="0" fontId="4" fillId="2" borderId="0" xfId="1" applyFont="1" applyFill="1" applyBorder="1" applyAlignment="1">
      <alignment horizontal="left" vertical="center" wrapText="1"/>
    </xf>
    <xf numFmtId="6" fontId="4" fillId="2" borderId="0" xfId="7" applyFont="1" applyFill="1" applyBorder="1" applyAlignment="1">
      <alignment horizontal="left" vertical="center" wrapText="1"/>
    </xf>
    <xf numFmtId="6" fontId="0" fillId="0" borderId="0" xfId="7" applyFont="1" applyAlignment="1">
      <alignment vertical="center"/>
    </xf>
    <xf numFmtId="0" fontId="10" fillId="6" borderId="0" xfId="0" applyFont="1" applyFill="1">
      <alignment vertical="center"/>
    </xf>
    <xf numFmtId="6" fontId="10" fillId="6" borderId="10" xfId="7" applyFont="1" applyFill="1" applyBorder="1" applyAlignment="1">
      <alignment horizontal="center" vertical="center" wrapText="1"/>
    </xf>
    <xf numFmtId="6" fontId="11" fillId="6" borderId="10" xfId="7" applyFont="1" applyFill="1" applyBorder="1" applyAlignment="1">
      <alignment horizontal="center" vertical="center" wrapText="1"/>
    </xf>
    <xf numFmtId="6" fontId="10" fillId="6" borderId="7" xfId="7" applyFont="1" applyFill="1" applyBorder="1" applyAlignment="1">
      <alignment horizontal="center" vertical="center" wrapText="1"/>
    </xf>
    <xf numFmtId="0" fontId="10" fillId="6" borderId="0" xfId="0" applyFont="1" applyFill="1" applyAlignment="1">
      <alignment vertical="center" wrapText="1"/>
    </xf>
    <xf numFmtId="6" fontId="10" fillId="6" borderId="0" xfId="11" applyFont="1" applyFill="1" applyBorder="1" applyAlignment="1">
      <alignment vertical="center" wrapText="1"/>
    </xf>
    <xf numFmtId="6" fontId="10" fillId="6" borderId="0" xfId="7" applyFont="1" applyFill="1" applyBorder="1" applyAlignment="1">
      <alignment vertical="center" wrapText="1"/>
    </xf>
    <xf numFmtId="6" fontId="9" fillId="6" borderId="0" xfId="9" applyFont="1" applyFill="1" applyBorder="1" applyAlignment="1">
      <alignment vertical="center"/>
    </xf>
    <xf numFmtId="0" fontId="10" fillId="6" borderId="9" xfId="0" applyFont="1" applyFill="1" applyBorder="1" applyAlignment="1">
      <alignment horizontal="left" vertical="center" wrapText="1" indent="1"/>
    </xf>
    <xf numFmtId="0" fontId="10" fillId="6" borderId="0" xfId="0" applyFont="1" applyFill="1" applyAlignment="1">
      <alignment horizontal="left" vertical="center" wrapText="1" indent="1"/>
    </xf>
    <xf numFmtId="6" fontId="10" fillId="6" borderId="0" xfId="7" applyFont="1" applyFill="1" applyBorder="1" applyAlignment="1">
      <alignment horizontal="center" vertical="center" wrapText="1"/>
    </xf>
    <xf numFmtId="0" fontId="12" fillId="6" borderId="15" xfId="4" applyFont="1" applyFill="1" applyBorder="1">
      <alignment horizontal="center" vertical="center" wrapText="1"/>
    </xf>
    <xf numFmtId="0" fontId="14" fillId="6" borderId="15" xfId="3" applyNumberFormat="1" applyFont="1" applyFill="1" applyBorder="1" applyAlignment="1">
      <alignment horizontal="center" vertical="center"/>
    </xf>
    <xf numFmtId="0" fontId="13" fillId="6" borderId="0" xfId="0" applyFont="1" applyFill="1" applyAlignment="1">
      <alignment horizontal="left" vertical="center" wrapText="1" indent="1"/>
    </xf>
    <xf numFmtId="6" fontId="10" fillId="6" borderId="0" xfId="7" applyFont="1" applyFill="1" applyBorder="1" applyAlignment="1">
      <alignment horizontal="left" vertical="center" wrapText="1" indent="1"/>
    </xf>
    <xf numFmtId="0" fontId="10" fillId="6" borderId="12" xfId="0" applyFont="1" applyFill="1" applyBorder="1" applyAlignment="1">
      <alignment horizontal="left" vertical="center" wrapText="1" indent="1"/>
    </xf>
    <xf numFmtId="0" fontId="10" fillId="6" borderId="6" xfId="0" applyFont="1" applyFill="1" applyBorder="1" applyAlignment="1">
      <alignment horizontal="left" vertical="center" wrapText="1" indent="1"/>
    </xf>
    <xf numFmtId="6" fontId="10" fillId="6" borderId="11" xfId="7" applyFont="1" applyFill="1" applyBorder="1" applyAlignment="1">
      <alignment horizontal="center" vertical="center" wrapText="1"/>
    </xf>
    <xf numFmtId="6" fontId="10" fillId="6" borderId="8" xfId="7" applyFont="1" applyFill="1" applyBorder="1" applyAlignment="1">
      <alignment horizontal="center" vertical="center" wrapText="1"/>
    </xf>
    <xf numFmtId="6" fontId="10" fillId="6" borderId="13" xfId="7" applyFont="1" applyFill="1" applyBorder="1" applyAlignment="1">
      <alignment horizontal="center" vertical="center" wrapText="1"/>
    </xf>
    <xf numFmtId="6" fontId="10" fillId="6" borderId="14" xfId="7" applyFont="1" applyFill="1" applyBorder="1" applyAlignment="1">
      <alignment horizontal="center" vertical="center" wrapText="1"/>
    </xf>
    <xf numFmtId="0" fontId="10" fillId="6" borderId="0" xfId="3" applyFont="1" applyFill="1" applyAlignment="1">
      <alignment horizontal="left" vertical="center" wrapText="1"/>
    </xf>
    <xf numFmtId="6" fontId="10" fillId="6" borderId="0" xfId="9" applyNumberFormat="1" applyFont="1" applyFill="1" applyBorder="1" applyAlignment="1">
      <alignment vertical="center"/>
    </xf>
    <xf numFmtId="6" fontId="10" fillId="0" borderId="0" xfId="7" applyFont="1" applyFill="1" applyBorder="1" applyAlignment="1">
      <alignment horizontal="center" vertical="center" wrapText="1"/>
    </xf>
    <xf numFmtId="0" fontId="11" fillId="6" borderId="9" xfId="0" applyFont="1" applyFill="1" applyBorder="1" applyAlignment="1">
      <alignment horizontal="left" vertical="center" wrapText="1" indent="1"/>
    </xf>
    <xf numFmtId="0" fontId="13" fillId="0" borderId="0" xfId="0" applyFont="1" applyAlignment="1">
      <alignment horizontal="left" vertical="center" wrapText="1" indent="1"/>
    </xf>
    <xf numFmtId="6" fontId="11" fillId="6" borderId="11" xfId="7" applyFont="1" applyFill="1" applyBorder="1" applyAlignment="1">
      <alignment horizontal="center" vertical="center" wrapText="1"/>
    </xf>
    <xf numFmtId="0" fontId="19" fillId="0" borderId="0" xfId="0" applyFont="1" applyAlignment="1">
      <alignment horizontal="left" vertical="center" wrapText="1" indent="1"/>
    </xf>
    <xf numFmtId="6" fontId="11" fillId="0" borderId="0" xfId="0" applyNumberFormat="1" applyFont="1" applyAlignment="1">
      <alignment horizontal="center" vertical="center" wrapText="1"/>
    </xf>
    <xf numFmtId="0" fontId="20" fillId="0" borderId="0" xfId="0" applyFont="1" applyAlignment="1">
      <alignment horizontal="left" vertical="center" wrapText="1" indent="1"/>
    </xf>
    <xf numFmtId="6" fontId="10" fillId="0" borderId="0" xfId="0" applyNumberFormat="1" applyFont="1" applyAlignment="1">
      <alignment horizontal="center" vertical="center" wrapText="1"/>
    </xf>
    <xf numFmtId="6" fontId="12" fillId="6" borderId="0" xfId="9" applyNumberFormat="1" applyFont="1" applyFill="1" applyBorder="1" applyAlignment="1">
      <alignment horizontal="center" vertical="center"/>
    </xf>
    <xf numFmtId="0" fontId="14" fillId="6" borderId="15" xfId="3" applyNumberFormat="1" applyFont="1" applyFill="1" applyBorder="1" applyAlignment="1">
      <alignment vertical="center" wrapText="1"/>
    </xf>
    <xf numFmtId="6" fontId="12" fillId="6" borderId="15" xfId="7" applyFont="1" applyFill="1" applyBorder="1" applyAlignment="1">
      <alignment horizontal="center" vertical="center" wrapText="1"/>
    </xf>
    <xf numFmtId="0" fontId="24" fillId="0" borderId="0" xfId="0" applyFont="1" applyAlignment="1">
      <alignment vertical="center" wrapText="1"/>
    </xf>
    <xf numFmtId="0" fontId="18" fillId="6" borderId="15" xfId="4" applyFont="1" applyFill="1" applyBorder="1" applyAlignment="1">
      <alignment horizontal="left" vertical="center" wrapText="1" indent="1"/>
    </xf>
    <xf numFmtId="0" fontId="17" fillId="6" borderId="15" xfId="4" applyFont="1" applyFill="1" applyBorder="1">
      <alignment horizontal="center" vertical="center" wrapText="1"/>
    </xf>
    <xf numFmtId="6" fontId="17" fillId="6" borderId="15" xfId="7" applyFont="1" applyFill="1" applyBorder="1" applyAlignment="1">
      <alignment horizontal="center" vertical="center" wrapText="1"/>
    </xf>
    <xf numFmtId="0" fontId="15" fillId="6" borderId="15" xfId="3" applyNumberFormat="1" applyFont="1" applyFill="1" applyBorder="1" applyAlignment="1">
      <alignment horizontal="center" vertical="center" wrapText="1"/>
    </xf>
    <xf numFmtId="0" fontId="14" fillId="6" borderId="0" xfId="3" applyNumberFormat="1" applyFont="1" applyFill="1" applyAlignment="1">
      <alignment horizontal="left" vertical="center" wrapText="1" indent="1"/>
    </xf>
    <xf numFmtId="0" fontId="12" fillId="6" borderId="0" xfId="4" applyFont="1" applyFill="1">
      <alignment horizontal="center" vertical="center" wrapText="1"/>
    </xf>
    <xf numFmtId="0" fontId="14" fillId="6" borderId="15" xfId="3" applyNumberFormat="1" applyFont="1" applyFill="1" applyBorder="1" applyAlignment="1">
      <alignment horizontal="left" vertical="center" wrapText="1" indent="1"/>
    </xf>
    <xf numFmtId="0" fontId="16" fillId="6" borderId="16" xfId="3" applyNumberFormat="1" applyFont="1" applyFill="1" applyBorder="1" applyAlignment="1">
      <alignment horizontal="left" vertical="center" wrapText="1" indent="1"/>
    </xf>
    <xf numFmtId="0" fontId="12" fillId="6" borderId="16" xfId="4" applyFont="1" applyFill="1" applyBorder="1">
      <alignment horizontal="center" vertical="center" wrapText="1"/>
    </xf>
    <xf numFmtId="6" fontId="12" fillId="6" borderId="16" xfId="7" applyFont="1" applyFill="1" applyBorder="1" applyAlignment="1">
      <alignment horizontal="center" vertical="center" wrapText="1"/>
    </xf>
    <xf numFmtId="0" fontId="15" fillId="6" borderId="15" xfId="3" applyNumberFormat="1" applyFont="1" applyFill="1" applyBorder="1" applyAlignment="1">
      <alignment horizontal="left" vertical="center" wrapText="1" indent="1"/>
    </xf>
    <xf numFmtId="0" fontId="25" fillId="0" borderId="0" xfId="0" applyFont="1" applyAlignment="1">
      <alignment vertical="center" wrapText="1"/>
    </xf>
    <xf numFmtId="0" fontId="26" fillId="6" borderId="15" xfId="3" applyNumberFormat="1" applyFont="1" applyFill="1" applyBorder="1" applyAlignment="1">
      <alignment horizontal="left" vertical="center" wrapText="1" indent="1"/>
    </xf>
    <xf numFmtId="0" fontId="23" fillId="0" borderId="0" xfId="3" applyFont="1" applyFill="1" applyAlignment="1">
      <alignment horizontal="left" vertical="center" wrapText="1" indent="1"/>
    </xf>
    <xf numFmtId="6" fontId="10" fillId="0" borderId="0" xfId="9" applyNumberFormat="1" applyFont="1" applyFill="1" applyBorder="1" applyAlignment="1">
      <alignment horizontal="center" vertical="center"/>
    </xf>
    <xf numFmtId="0" fontId="21" fillId="5" borderId="0" xfId="8" applyFont="1" applyBorder="1" applyAlignment="1">
      <alignment horizontal="left" vertical="center" indent="1"/>
    </xf>
    <xf numFmtId="6" fontId="21" fillId="5" borderId="0" xfId="12" applyNumberFormat="1" applyFont="1" applyFill="1" applyBorder="1" applyAlignment="1">
      <alignment horizontal="center" vertical="center"/>
    </xf>
    <xf numFmtId="6" fontId="21" fillId="7" borderId="0" xfId="8" applyNumberFormat="1" applyFont="1" applyFill="1" applyBorder="1" applyAlignment="1">
      <alignment horizontal="left" vertical="center" indent="1"/>
    </xf>
    <xf numFmtId="6" fontId="21" fillId="7" borderId="0" xfId="12" applyNumberFormat="1" applyFont="1" applyFill="1" applyBorder="1" applyAlignment="1">
      <alignment horizontal="center" vertical="center"/>
    </xf>
    <xf numFmtId="6" fontId="21" fillId="8" borderId="0" xfId="8" applyNumberFormat="1" applyFont="1" applyFill="1" applyBorder="1" applyAlignment="1">
      <alignment horizontal="left" vertical="center" indent="1"/>
    </xf>
    <xf numFmtId="6" fontId="21" fillId="8" borderId="0" xfId="12" applyNumberFormat="1" applyFont="1" applyFill="1" applyBorder="1" applyAlignment="1">
      <alignment horizontal="center" vertical="center"/>
    </xf>
    <xf numFmtId="6" fontId="21" fillId="5" borderId="0" xfId="8" applyNumberFormat="1" applyFont="1" applyBorder="1" applyAlignment="1">
      <alignment horizontal="left" vertical="center" indent="1"/>
    </xf>
    <xf numFmtId="6" fontId="21" fillId="5" borderId="0" xfId="6" applyFont="1" applyAlignment="1">
      <alignment horizontal="center" vertical="center"/>
    </xf>
    <xf numFmtId="6" fontId="21" fillId="7" borderId="0" xfId="6" applyFont="1" applyFill="1" applyAlignment="1">
      <alignment horizontal="center" vertical="center"/>
    </xf>
    <xf numFmtId="6" fontId="21" fillId="8" borderId="0" xfId="6" applyFont="1" applyFill="1" applyAlignment="1">
      <alignment horizontal="center" vertical="center"/>
    </xf>
    <xf numFmtId="0" fontId="21" fillId="5" borderId="0" xfId="3" applyFont="1" applyFill="1" applyAlignment="1">
      <alignment horizontal="left" vertical="center" wrapText="1" indent="1"/>
    </xf>
    <xf numFmtId="6" fontId="21" fillId="5" borderId="0" xfId="10" applyNumberFormat="1" applyFont="1" applyFill="1" applyBorder="1" applyAlignment="1">
      <alignment horizontal="center" vertical="center"/>
    </xf>
    <xf numFmtId="0" fontId="21" fillId="7" borderId="0" xfId="3" applyFont="1" applyFill="1" applyAlignment="1">
      <alignment horizontal="left" vertical="center" wrapText="1" indent="1"/>
    </xf>
    <xf numFmtId="6" fontId="11" fillId="4" borderId="18" xfId="0" applyNumberFormat="1" applyFont="1" applyFill="1" applyBorder="1" applyAlignment="1">
      <alignment horizontal="center" vertical="center" wrapText="1"/>
    </xf>
    <xf numFmtId="6" fontId="9" fillId="4" borderId="18" xfId="7" applyFont="1" applyFill="1" applyBorder="1" applyAlignment="1">
      <alignment horizontal="center" vertical="center" wrapText="1"/>
    </xf>
    <xf numFmtId="6" fontId="10" fillId="4" borderId="18" xfId="7" applyFont="1" applyFill="1" applyBorder="1" applyAlignment="1">
      <alignment horizontal="center" vertical="center" wrapText="1"/>
    </xf>
    <xf numFmtId="6" fontId="10" fillId="4" borderId="18" xfId="0" applyNumberFormat="1" applyFont="1" applyFill="1" applyBorder="1" applyAlignment="1">
      <alignment horizontal="center" vertical="center" wrapText="1"/>
    </xf>
    <xf numFmtId="6" fontId="10" fillId="4" borderId="10" xfId="7" applyFont="1" applyFill="1" applyBorder="1" applyAlignment="1">
      <alignment horizontal="center" vertical="center" wrapText="1"/>
    </xf>
    <xf numFmtId="0" fontId="27" fillId="8" borderId="0" xfId="2" applyFont="1" applyFill="1" applyAlignment="1">
      <alignment horizontal="center" vertical="center" wrapText="1"/>
    </xf>
    <xf numFmtId="0" fontId="27" fillId="7" borderId="0" xfId="2" applyFont="1" applyFill="1" applyAlignment="1">
      <alignment horizontal="center" vertical="center" wrapText="1"/>
    </xf>
    <xf numFmtId="0" fontId="27" fillId="5" borderId="0" xfId="2" applyFont="1" applyFill="1" applyAlignment="1">
      <alignment horizontal="center" vertical="center" wrapText="1"/>
    </xf>
    <xf numFmtId="6" fontId="28" fillId="8" borderId="0" xfId="9" applyNumberFormat="1" applyFont="1" applyFill="1" applyBorder="1" applyAlignment="1">
      <alignment horizontal="center" vertical="center"/>
    </xf>
    <xf numFmtId="6" fontId="28" fillId="7" borderId="0" xfId="9" applyNumberFormat="1" applyFont="1" applyFill="1" applyBorder="1" applyAlignment="1">
      <alignment horizontal="center" vertical="center"/>
    </xf>
    <xf numFmtId="6" fontId="28" fillId="5" borderId="0" xfId="9" applyNumberFormat="1" applyFont="1" applyFill="1" applyBorder="1" applyAlignment="1">
      <alignment horizontal="center" vertical="center"/>
    </xf>
    <xf numFmtId="0" fontId="12" fillId="4" borderId="20" xfId="0" applyFont="1" applyFill="1" applyBorder="1" applyAlignment="1">
      <alignment horizontal="left" vertical="center" wrapText="1" indent="1"/>
    </xf>
    <xf numFmtId="6" fontId="10" fillId="4" borderId="21" xfId="7" applyFont="1" applyFill="1" applyBorder="1" applyAlignment="1">
      <alignment horizontal="center" vertical="center" wrapText="1"/>
    </xf>
    <xf numFmtId="0" fontId="12" fillId="4" borderId="9" xfId="0" applyFont="1" applyFill="1" applyBorder="1" applyAlignment="1">
      <alignment horizontal="left" vertical="center" wrapText="1" indent="1"/>
    </xf>
    <xf numFmtId="6" fontId="10" fillId="4" borderId="11" xfId="7" applyFont="1" applyFill="1" applyBorder="1" applyAlignment="1">
      <alignment horizontal="center" vertical="center" wrapText="1"/>
    </xf>
    <xf numFmtId="6" fontId="10" fillId="4" borderId="21" xfId="0" applyNumberFormat="1" applyFont="1" applyFill="1" applyBorder="1" applyAlignment="1">
      <alignment horizontal="center" vertical="center" wrapText="1"/>
    </xf>
    <xf numFmtId="6" fontId="9" fillId="4" borderId="21" xfId="7" applyFont="1" applyFill="1" applyBorder="1" applyAlignment="1">
      <alignment horizontal="center" vertical="center" wrapText="1"/>
    </xf>
    <xf numFmtId="0" fontId="17" fillId="4" borderId="20" xfId="0" applyFont="1" applyFill="1" applyBorder="1" applyAlignment="1">
      <alignment horizontal="left" vertical="center" wrapText="1" indent="1"/>
    </xf>
    <xf numFmtId="6" fontId="11" fillId="4" borderId="21" xfId="0" applyNumberFormat="1" applyFont="1" applyFill="1" applyBorder="1" applyAlignment="1">
      <alignment horizontal="center" vertical="center" wrapText="1"/>
    </xf>
    <xf numFmtId="0" fontId="30" fillId="6" borderId="19" xfId="0" applyFont="1" applyFill="1" applyBorder="1" applyAlignment="1">
      <alignment horizontal="left" vertical="center" indent="1"/>
    </xf>
    <xf numFmtId="0" fontId="31" fillId="6" borderId="19" xfId="0" applyFont="1" applyFill="1" applyBorder="1" applyAlignment="1">
      <alignment horizontal="left" vertical="center" indent="1"/>
    </xf>
    <xf numFmtId="0" fontId="32" fillId="6" borderId="19" xfId="0" applyFont="1" applyFill="1" applyBorder="1" applyAlignment="1">
      <alignment horizontal="left" vertical="center" indent="1"/>
    </xf>
    <xf numFmtId="0" fontId="32" fillId="0" borderId="0" xfId="0" applyFont="1" applyAlignment="1">
      <alignment vertical="center" wrapText="1"/>
    </xf>
    <xf numFmtId="0" fontId="32" fillId="0" borderId="0" xfId="0" applyFont="1">
      <alignment vertical="center"/>
    </xf>
    <xf numFmtId="0" fontId="33" fillId="6" borderId="19" xfId="0" applyFont="1" applyFill="1" applyBorder="1" applyAlignment="1">
      <alignment horizontal="left" vertical="center" indent="1"/>
    </xf>
    <xf numFmtId="0" fontId="34" fillId="0" borderId="0" xfId="0" applyFont="1" applyAlignment="1">
      <alignment vertical="center" wrapText="1"/>
    </xf>
    <xf numFmtId="0" fontId="30" fillId="6" borderId="17" xfId="0" applyFont="1" applyFill="1" applyBorder="1" applyAlignment="1">
      <alignment horizontal="left" vertical="center" indent="1"/>
    </xf>
    <xf numFmtId="0" fontId="33" fillId="6" borderId="17" xfId="0" applyFont="1" applyFill="1" applyBorder="1">
      <alignment vertical="center"/>
    </xf>
    <xf numFmtId="0" fontId="35" fillId="0" borderId="0" xfId="0" applyFont="1">
      <alignment vertical="center"/>
    </xf>
    <xf numFmtId="0" fontId="31" fillId="6" borderId="19" xfId="0" applyFont="1" applyFill="1" applyBorder="1">
      <alignment vertical="center"/>
    </xf>
    <xf numFmtId="0" fontId="36" fillId="0" borderId="0" xfId="0" applyFont="1" applyAlignment="1">
      <alignment vertical="center" wrapText="1"/>
    </xf>
    <xf numFmtId="0" fontId="29" fillId="0" borderId="0" xfId="0" applyFont="1" applyAlignment="1">
      <alignment horizontal="left" vertical="center" indent="11"/>
    </xf>
    <xf numFmtId="0" fontId="30" fillId="6" borderId="17" xfId="0" applyFont="1" applyFill="1" applyBorder="1" applyAlignment="1">
      <alignment horizontal="left" vertical="center" indent="1"/>
    </xf>
    <xf numFmtId="0" fontId="30" fillId="6" borderId="19" xfId="0" applyFont="1" applyFill="1" applyBorder="1" applyAlignment="1">
      <alignment horizontal="left" vertical="center" indent="1"/>
    </xf>
    <xf numFmtId="0" fontId="30" fillId="6" borderId="0" xfId="3" applyFont="1" applyFill="1" applyAlignment="1">
      <alignment horizontal="left" vertical="center" wrapText="1" indent="1"/>
    </xf>
    <xf numFmtId="0" fontId="30" fillId="0" borderId="0" xfId="0" applyFont="1" applyAlignment="1">
      <alignment horizontal="left" vertical="center" indent="1"/>
    </xf>
    <xf numFmtId="0" fontId="22" fillId="2" borderId="0" xfId="1" applyFont="1" applyFill="1" applyBorder="1" applyAlignment="1">
      <alignment horizontal="left" vertical="center" indent="10"/>
    </xf>
    <xf numFmtId="0" fontId="30" fillId="6" borderId="0" xfId="0" applyFont="1" applyFill="1" applyBorder="1" applyAlignment="1">
      <alignment horizontal="left" vertical="center" indent="1"/>
    </xf>
    <xf numFmtId="0" fontId="31" fillId="6" borderId="0" xfId="0" applyFont="1" applyFill="1" applyBorder="1" applyAlignment="1">
      <alignment horizontal="left" vertical="center" indent="1"/>
    </xf>
    <xf numFmtId="0" fontId="15" fillId="0" borderId="0" xfId="3" applyFont="1" applyFill="1" applyBorder="1" applyAlignment="1">
      <alignment horizontal="left" vertical="center" wrapText="1" indent="1"/>
    </xf>
    <xf numFmtId="0" fontId="12" fillId="0" borderId="0" xfId="4" applyFont="1" applyFill="1" applyBorder="1">
      <alignment horizontal="center" vertical="center" wrapText="1"/>
    </xf>
    <xf numFmtId="0" fontId="21" fillId="0" borderId="0" xfId="0" applyFont="1" applyFill="1" applyBorder="1" applyAlignment="1">
      <alignment horizontal="left" vertical="center" wrapText="1" indent="1"/>
    </xf>
    <xf numFmtId="6" fontId="10" fillId="0" borderId="0" xfId="7" applyFont="1" applyFill="1" applyBorder="1" applyAlignment="1">
      <alignment horizontal="center" vertical="center"/>
    </xf>
    <xf numFmtId="0" fontId="12" fillId="0" borderId="0" xfId="0" applyFont="1" applyFill="1" applyBorder="1" applyAlignment="1">
      <alignment horizontal="left" vertical="center" wrapText="1" indent="1"/>
    </xf>
    <xf numFmtId="6" fontId="14" fillId="9" borderId="0" xfId="9" applyNumberFormat="1" applyFont="1" applyFill="1" applyBorder="1" applyAlignment="1">
      <alignment horizontal="left" vertical="center" indent="1"/>
    </xf>
    <xf numFmtId="6" fontId="16" fillId="9" borderId="0" xfId="9" applyNumberFormat="1" applyFont="1" applyFill="1" applyBorder="1" applyAlignment="1">
      <alignment horizontal="center" vertical="center"/>
    </xf>
    <xf numFmtId="0" fontId="14" fillId="9" borderId="0" xfId="2" applyFont="1" applyFill="1" applyAlignment="1">
      <alignment horizontal="center" vertical="center" wrapText="1"/>
    </xf>
    <xf numFmtId="6" fontId="15" fillId="9" borderId="0" xfId="9" applyNumberFormat="1" applyFont="1" applyFill="1" applyBorder="1" applyAlignment="1">
      <alignment horizontal="center" vertical="center"/>
    </xf>
    <xf numFmtId="0" fontId="14" fillId="9" borderId="0" xfId="3" applyFont="1" applyFill="1" applyAlignment="1">
      <alignment horizontal="left" vertical="center" wrapText="1" indent="1"/>
    </xf>
    <xf numFmtId="6" fontId="15" fillId="9" borderId="0" xfId="9" applyFont="1" applyFill="1" applyBorder="1" applyAlignment="1">
      <alignment vertical="center"/>
    </xf>
  </cellXfs>
  <cellStyles count="13">
    <cellStyle name="Amounts" xfId="7" xr:uid="{00000000-0005-0000-0000-000000000000}"/>
    <cellStyle name="Bottom border" xfId="9" xr:uid="{00000000-0005-0000-0000-000001000000}"/>
    <cellStyle name="Heading 1" xfId="2" builtinId="16" customBuiltin="1"/>
    <cellStyle name="Heading 2" xfId="3" builtinId="17" customBuiltin="1"/>
    <cellStyle name="Heading 3" xfId="4" builtinId="18" customBuiltin="1"/>
    <cellStyle name="Heading 4" xfId="5" builtinId="19" customBuiltin="1"/>
    <cellStyle name="Left border" xfId="11" xr:uid="{00000000-0005-0000-0000-000006000000}"/>
    <cellStyle name="Normal" xfId="0" builtinId="0" customBuiltin="1"/>
    <cellStyle name="Right border" xfId="12" xr:uid="{00000000-0005-0000-0000-000008000000}"/>
    <cellStyle name="Summary amounts" xfId="6" xr:uid="{00000000-0005-0000-0000-000009000000}"/>
    <cellStyle name="Summary text" xfId="8" xr:uid="{00000000-0005-0000-0000-00000A000000}"/>
    <cellStyle name="Title" xfId="1" builtinId="15" customBuiltin="1"/>
    <cellStyle name="Top border" xfId="10" xr:uid="{00000000-0005-0000-0000-00000C000000}"/>
  </cellStyles>
  <dxfs count="187">
    <dxf>
      <font>
        <b/>
        <i val="0"/>
        <strike val="0"/>
        <condense val="0"/>
        <extend val="0"/>
        <outline val="0"/>
        <shadow val="0"/>
        <u val="none"/>
        <vertAlign val="baseline"/>
        <sz val="12"/>
        <color theme="0"/>
        <name val="Calibri"/>
        <family val="2"/>
        <scheme val="minor"/>
      </font>
      <fill>
        <patternFill patternType="solid">
          <fgColor indexed="64"/>
          <bgColor theme="9" tint="-0.249977111117893"/>
        </patternFill>
      </fill>
      <alignment horizontal="general" vertical="center" textRotation="0" wrapText="0" indent="0" justifyLastLine="0" shrinkToFit="0" readingOrder="0"/>
    </dxf>
    <dxf>
      <font>
        <b val="0"/>
        <i val="0"/>
        <strike val="0"/>
        <condense val="0"/>
        <extend val="0"/>
        <outline val="0"/>
        <shadow val="0"/>
        <u val="none"/>
        <vertAlign val="baseline"/>
        <sz val="14"/>
        <color theme="1"/>
        <name val="Calibri"/>
        <family val="2"/>
        <scheme val="minor"/>
      </font>
      <numFmt numFmtId="10" formatCode="&quot;$&quot;#,##0_);[Red]\(&quot;$&quot;#,##0\)"/>
      <fill>
        <patternFill patternType="solid">
          <fgColor indexed="64"/>
          <bgColor theme="9" tint="0.39994506668294322"/>
        </patternFill>
      </fill>
      <alignment horizontal="center" vertical="center" textRotation="0" wrapText="0" indent="0" justifyLastLine="0" shrinkToFit="0" readingOrder="0"/>
    </dxf>
    <dxf>
      <fill>
        <patternFill patternType="none">
          <bgColor auto="1"/>
        </patternFill>
      </fill>
    </dxf>
    <dxf>
      <fill>
        <patternFill patternType="none">
          <bgColor auto="1"/>
        </patternFill>
      </fill>
    </dxf>
    <dxf>
      <fill>
        <patternFill>
          <bgColor theme="9" tint="0.79998168889431442"/>
        </patternFill>
      </fill>
      <border diagonalUp="0" diagonalDown="0">
        <left/>
        <right/>
        <top/>
        <bottom/>
        <vertical/>
        <horizontal/>
      </border>
    </dxf>
    <dxf>
      <font>
        <strike val="0"/>
        <outline val="0"/>
        <shadow val="0"/>
        <u val="none"/>
        <vertAlign val="baseline"/>
        <sz val="12"/>
        <color theme="1" tint="0.34998626667073579"/>
        <name val="Calibri"/>
        <scheme val="minor"/>
      </font>
      <fill>
        <patternFill patternType="none">
          <fgColor indexed="64"/>
          <bgColor auto="1"/>
        </patternFill>
      </fill>
      <alignment horizontal="left" vertical="center" textRotation="0" indent="1" justifyLastLine="0" shrinkToFit="0" readingOrder="0"/>
    </dxf>
    <dxf>
      <font>
        <strike val="0"/>
        <outline val="0"/>
        <shadow val="0"/>
        <u val="none"/>
        <vertAlign val="baseline"/>
        <sz val="12"/>
        <color theme="1" tint="0.34998626667073579"/>
        <name val="Calibri"/>
        <family val="2"/>
        <scheme val="minor"/>
      </font>
      <fill>
        <patternFill patternType="none">
          <fgColor indexed="64"/>
          <bgColor auto="1"/>
        </patternFill>
      </fill>
      <alignment horizontal="left" vertical="center" textRotation="0" indent="1" justifyLastLine="0" shrinkToFit="0" readingOrder="0"/>
      <border diagonalUp="0" diagonalDown="0" outline="0">
        <left style="thin">
          <color theme="0" tint="-0.14993743705557422"/>
        </left>
        <right style="thin">
          <color theme="0" tint="-0.14993743705557422"/>
        </right>
        <top/>
        <bottom/>
      </border>
    </dxf>
    <dxf>
      <font>
        <strike val="0"/>
        <outline val="0"/>
        <shadow val="0"/>
        <u val="none"/>
        <vertAlign val="baseline"/>
        <sz val="12"/>
        <color theme="1" tint="0.34998626667073579"/>
        <name val="Calibri"/>
        <scheme val="minor"/>
      </font>
      <fill>
        <patternFill patternType="none">
          <fgColor indexed="64"/>
          <bgColor auto="1"/>
        </patternFill>
      </fill>
      <alignment horizontal="left" vertical="center" textRotation="0" indent="1" justifyLastLine="0" shrinkToFit="0" readingOrder="0"/>
      <border diagonalUp="0" diagonalDown="0" outline="0">
        <left style="thin">
          <color theme="0" tint="-0.14993743705557422"/>
        </left>
        <right style="thin">
          <color theme="0" tint="-0.14993743705557422"/>
        </right>
        <top/>
        <bottom/>
      </border>
    </dxf>
    <dxf>
      <font>
        <b val="0"/>
        <i val="0"/>
        <strike val="0"/>
        <condense val="0"/>
        <extend val="0"/>
        <outline val="0"/>
        <shadow val="0"/>
        <u val="none"/>
        <vertAlign val="baseline"/>
        <sz val="12"/>
        <color theme="1" tint="0.34998626667073579"/>
        <name val="Calibri"/>
        <family val="2"/>
        <scheme val="minor"/>
      </font>
      <fill>
        <patternFill patternType="none">
          <fgColor indexed="64"/>
          <bgColor auto="1"/>
        </patternFill>
      </fill>
      <alignment horizontal="center" vertical="center" textRotation="0" wrapText="1" indent="0" justifyLastLine="0" shrinkToFit="0" readingOrder="0"/>
    </dxf>
    <dxf>
      <font>
        <strike val="0"/>
        <outline val="0"/>
        <shadow val="0"/>
        <u val="none"/>
        <vertAlign val="baseline"/>
        <sz val="12"/>
        <color theme="1" tint="0.34998626667073579"/>
        <name val="Calibri"/>
        <scheme val="minor"/>
      </font>
      <numFmt numFmtId="10" formatCode="&quot;$&quot;#,##0_);[Red]\(&quot;$&quot;#,##0\)"/>
      <fill>
        <patternFill patternType="none">
          <fgColor indexed="64"/>
          <bgColor auto="1"/>
        </patternFill>
      </fill>
      <alignment horizontal="center" vertical="center" textRotation="0" indent="0" justifyLastLine="0" shrinkToFit="0" readingOrder="0"/>
    </dxf>
    <dxf>
      <font>
        <b val="0"/>
        <i val="0"/>
        <strike val="0"/>
        <condense val="0"/>
        <extend val="0"/>
        <outline val="0"/>
        <shadow val="0"/>
        <u val="none"/>
        <vertAlign val="baseline"/>
        <sz val="12"/>
        <color theme="1" tint="0.34998626667073579"/>
        <name val="Calibri"/>
        <family val="2"/>
        <scheme val="minor"/>
      </font>
      <fill>
        <patternFill patternType="none">
          <fgColor indexed="64"/>
          <bgColor auto="1"/>
        </patternFill>
      </fill>
      <alignment horizontal="center" vertical="center" textRotation="0" wrapText="1" indent="0" justifyLastLine="0" shrinkToFit="0" readingOrder="0"/>
    </dxf>
    <dxf>
      <font>
        <strike val="0"/>
        <outline val="0"/>
        <shadow val="0"/>
        <u val="none"/>
        <vertAlign val="baseline"/>
        <sz val="12"/>
        <color theme="1" tint="0.34998626667073579"/>
        <name val="Calibri"/>
        <scheme val="minor"/>
      </font>
      <numFmt numFmtId="10" formatCode="&quot;$&quot;#,##0_);[Red]\(&quot;$&quot;#,##0\)"/>
      <fill>
        <patternFill patternType="none">
          <fgColor indexed="64"/>
          <bgColor auto="1"/>
        </patternFill>
      </fill>
      <alignment horizontal="center" vertical="center" textRotation="0" indent="0" justifyLastLine="0" shrinkToFit="0" readingOrder="0"/>
    </dxf>
    <dxf>
      <font>
        <b val="0"/>
        <i val="0"/>
        <strike val="0"/>
        <condense val="0"/>
        <extend val="0"/>
        <outline val="0"/>
        <shadow val="0"/>
        <u val="none"/>
        <vertAlign val="baseline"/>
        <sz val="12"/>
        <color theme="1" tint="0.34998626667073579"/>
        <name val="Calibri"/>
        <family val="2"/>
        <scheme val="minor"/>
      </font>
      <fill>
        <patternFill patternType="none">
          <fgColor indexed="64"/>
          <bgColor auto="1"/>
        </patternFill>
      </fill>
      <alignment horizontal="center" vertical="center" textRotation="0" wrapText="1" indent="0" justifyLastLine="0" shrinkToFit="0" readingOrder="0"/>
    </dxf>
    <dxf>
      <font>
        <strike val="0"/>
        <outline val="0"/>
        <shadow val="0"/>
        <u val="none"/>
        <vertAlign val="baseline"/>
        <sz val="12"/>
        <color theme="1" tint="0.34998626667073579"/>
        <name val="Calibri"/>
        <scheme val="minor"/>
      </font>
      <numFmt numFmtId="10" formatCode="&quot;$&quot;#,##0_);[Red]\(&quot;$&quot;#,##0\)"/>
      <fill>
        <patternFill patternType="none">
          <fgColor indexed="64"/>
          <bgColor auto="1"/>
        </patternFill>
      </fill>
      <alignment horizontal="center" vertical="center" textRotation="0" indent="0" justifyLastLine="0" shrinkToFit="0" readingOrder="0"/>
    </dxf>
    <dxf>
      <font>
        <b/>
        <i val="0"/>
        <strike val="0"/>
        <condense val="0"/>
        <extend val="0"/>
        <outline val="0"/>
        <shadow val="0"/>
        <u val="none"/>
        <vertAlign val="baseline"/>
        <sz val="14"/>
        <color theme="1" tint="0.34998626667073579"/>
        <name val="Calibri"/>
        <family val="2"/>
        <scheme val="minor"/>
      </font>
      <numFmt numFmtId="0" formatCode="General"/>
      <fill>
        <patternFill patternType="none">
          <fgColor indexed="64"/>
          <bgColor auto="1"/>
        </patternFill>
      </fill>
      <alignment horizontal="left" vertical="center" textRotation="0" wrapText="1" indent="1" justifyLastLine="0" shrinkToFit="0" readingOrder="0"/>
    </dxf>
    <dxf>
      <font>
        <strike val="0"/>
        <outline val="0"/>
        <shadow val="0"/>
        <u val="none"/>
        <vertAlign val="baseline"/>
        <sz val="12"/>
        <color theme="1"/>
        <name val="Calibri"/>
        <family val="2"/>
        <scheme val="minor"/>
      </font>
      <fill>
        <patternFill patternType="none">
          <fgColor indexed="64"/>
          <bgColor auto="1"/>
        </patternFill>
      </fill>
      <alignment horizontal="left" vertical="center" textRotation="0" indent="1" justifyLastLine="0" shrinkToFit="0" readingOrder="0"/>
    </dxf>
    <dxf>
      <font>
        <b/>
        <i val="0"/>
      </font>
      <fill>
        <patternFill>
          <bgColor theme="0" tint="-4.9989318521683403E-2"/>
        </patternFill>
      </fill>
      <border diagonalUp="0" diagonalDown="0">
        <left/>
        <right/>
        <top style="thin">
          <color theme="0" tint="-0.14996795556505021"/>
        </top>
        <bottom style="thin">
          <color theme="0" tint="-0.14996795556505021"/>
        </bottom>
        <vertical style="thin">
          <color theme="0" tint="-0.14996795556505021"/>
        </vertical>
        <horizontal style="thin">
          <color theme="0" tint="-0.14996795556505021"/>
        </horizontal>
      </border>
    </dxf>
    <dxf>
      <font>
        <b/>
        <i val="0"/>
      </font>
      <border diagonalUp="0" diagonalDown="0">
        <left/>
        <right/>
        <top style="thin">
          <color theme="9" tint="-0.24994659260841701"/>
        </top>
        <bottom style="thin">
          <color theme="0" tint="-0.14996795556505021"/>
        </bottom>
        <vertical/>
        <horizontal/>
      </border>
    </dxf>
    <dxf>
      <border diagonalUp="0" diagonalDown="0">
        <left/>
        <right/>
        <top style="thin">
          <color theme="9" tint="-0.24994659260841701"/>
        </top>
        <bottom style="thin">
          <color theme="0" tint="-0.14996795556505021"/>
        </bottom>
        <vertical style="thin">
          <color theme="0" tint="-0.14996795556505021"/>
        </vertical>
        <horizontal style="thin">
          <color theme="0" tint="-0.14996795556505021"/>
        </horizontal>
      </border>
    </dxf>
    <dxf>
      <font>
        <b val="0"/>
        <i val="0"/>
        <strike val="0"/>
        <condense val="0"/>
        <extend val="0"/>
        <outline val="0"/>
        <shadow val="0"/>
        <u val="none"/>
        <vertAlign val="baseline"/>
        <sz val="14"/>
        <color theme="1"/>
        <name val="Calibri"/>
        <family val="2"/>
        <scheme val="minor"/>
      </font>
      <numFmt numFmtId="10" formatCode="&quot;$&quot;#,##0_);[Red]\(&quot;$&quot;#,##0\)"/>
      <fill>
        <patternFill patternType="solid">
          <fgColor indexed="64"/>
          <bgColor theme="9" tint="0.79998168889431442"/>
        </patternFill>
      </fill>
      <alignment horizontal="center" vertical="center" textRotation="0" wrapText="0" indent="0" justifyLastLine="0" shrinkToFit="0" readingOrder="0"/>
    </dxf>
    <dxf>
      <font>
        <b val="0"/>
        <i val="0"/>
        <strike val="0"/>
        <condense val="0"/>
        <extend val="0"/>
        <outline val="0"/>
        <shadow val="0"/>
        <u val="none"/>
        <vertAlign val="baseline"/>
        <sz val="14"/>
        <color theme="1"/>
        <name val="Calibri"/>
        <family val="2"/>
        <scheme val="minor"/>
      </font>
      <numFmt numFmtId="10" formatCode="&quot;$&quot;#,##0_);[Red]\(&quot;$&quot;#,##0\)"/>
      <fill>
        <patternFill patternType="solid">
          <fgColor indexed="64"/>
          <bgColor theme="9" tint="0.59996337778862885"/>
        </patternFill>
      </fill>
      <alignment horizontal="center" vertical="center" textRotation="0" wrapText="0" indent="0" justifyLastLine="0" shrinkToFit="0" readingOrder="0"/>
    </dxf>
    <dxf>
      <font>
        <strike val="0"/>
        <outline val="0"/>
        <shadow val="0"/>
        <u val="none"/>
        <vertAlign val="baseline"/>
        <sz val="12"/>
        <color theme="1" tint="0.34998626667073579"/>
        <name val="Calibri"/>
        <scheme val="minor"/>
      </font>
      <fill>
        <patternFill>
          <fgColor indexed="64"/>
          <bgColor theme="0"/>
        </patternFill>
      </fill>
    </dxf>
    <dxf>
      <font>
        <b/>
        <i val="0"/>
        <strike val="0"/>
        <condense val="0"/>
        <extend val="0"/>
        <outline val="0"/>
        <shadow val="0"/>
        <u val="none"/>
        <vertAlign val="baseline"/>
        <sz val="14"/>
        <color theme="0"/>
        <name val="Calibri"/>
        <family val="2"/>
        <scheme val="minor"/>
      </font>
      <fill>
        <patternFill patternType="solid">
          <fgColor indexed="64"/>
          <bgColor theme="9"/>
        </patternFill>
      </fill>
      <alignment horizontal="center" vertical="center" textRotation="0" wrapText="1" indent="0" justifyLastLine="0" shrinkToFit="0" readingOrder="0"/>
    </dxf>
    <dxf>
      <font>
        <b val="0"/>
        <i val="0"/>
        <strike val="0"/>
        <condense val="0"/>
        <extend val="0"/>
        <outline val="0"/>
        <shadow val="0"/>
        <u val="none"/>
        <vertAlign val="baseline"/>
        <sz val="12"/>
        <color theme="1" tint="0.34998626667073579"/>
        <name val="Calibri"/>
        <family val="2"/>
        <scheme val="minor"/>
      </font>
      <fill>
        <patternFill patternType="solid">
          <fgColor indexed="64"/>
          <bgColor theme="0" tint="-4.9989318521683403E-2"/>
        </patternFill>
      </fill>
      <alignment horizontal="center" vertical="center" textRotation="0" wrapText="1" indent="0" justifyLastLine="0" shrinkToFit="0" readingOrder="0"/>
      <border diagonalUp="0" diagonalDown="0" outline="0">
        <left style="thin">
          <color theme="0" tint="-0.14996795556505021"/>
        </left>
        <right/>
        <top style="thin">
          <color theme="0" tint="-0.14996795556505021"/>
        </top>
        <bottom style="thin">
          <color theme="0" tint="-0.14993743705557422"/>
        </bottom>
      </border>
    </dxf>
    <dxf>
      <alignment horizontal="center" vertical="center" textRotation="0" wrapText="1" indent="0" justifyLastLine="0" shrinkToFit="0" readingOrder="0"/>
    </dxf>
    <dxf>
      <font>
        <b val="0"/>
        <i val="0"/>
        <strike val="0"/>
        <condense val="0"/>
        <extend val="0"/>
        <outline val="0"/>
        <shadow val="0"/>
        <u val="none"/>
        <vertAlign val="baseline"/>
        <sz val="12"/>
        <color theme="1" tint="0.34998626667073579"/>
        <name val="Calibri"/>
        <family val="2"/>
        <scheme val="minor"/>
      </font>
      <fill>
        <patternFill patternType="solid">
          <fgColor indexed="64"/>
          <bgColor theme="0" tint="-4.9989318521683403E-2"/>
        </patternFill>
      </fill>
      <alignment horizontal="center" vertical="center" textRotation="0" wrapText="1" indent="0" justifyLastLine="0" shrinkToFit="0" readingOrder="0"/>
      <border diagonalUp="0" diagonalDown="0" outline="0">
        <left style="thin">
          <color theme="0" tint="-0.14996795556505021"/>
        </left>
        <right style="thin">
          <color theme="0" tint="-0.14996795556505021"/>
        </right>
        <top style="thin">
          <color theme="0" tint="-0.14996795556505021"/>
        </top>
        <bottom style="thin">
          <color theme="0" tint="-0.14993743705557422"/>
        </bottom>
      </border>
    </dxf>
    <dxf>
      <alignment horizontal="center" vertical="center" textRotation="0" wrapText="1" indent="0" justifyLastLine="0" shrinkToFit="0" readingOrder="0"/>
    </dxf>
    <dxf>
      <font>
        <b val="0"/>
        <i val="0"/>
        <strike val="0"/>
        <condense val="0"/>
        <extend val="0"/>
        <outline val="0"/>
        <shadow val="0"/>
        <u val="none"/>
        <vertAlign val="baseline"/>
        <sz val="12"/>
        <color theme="1" tint="0.34998626667073579"/>
        <name val="Calibri"/>
        <family val="2"/>
        <scheme val="minor"/>
      </font>
      <fill>
        <patternFill patternType="solid">
          <fgColor indexed="64"/>
          <bgColor theme="0" tint="-4.9989318521683403E-2"/>
        </patternFill>
      </fill>
      <alignment horizontal="center" vertical="center" textRotation="0" wrapText="1" indent="0" justifyLastLine="0" shrinkToFit="0" readingOrder="0"/>
      <border diagonalUp="0" diagonalDown="0" outline="0">
        <left style="thin">
          <color theme="0" tint="-0.14996795556505021"/>
        </left>
        <right style="thin">
          <color theme="0" tint="-0.14996795556505021"/>
        </right>
        <top style="thin">
          <color theme="0" tint="-0.14996795556505021"/>
        </top>
        <bottom style="thin">
          <color theme="0" tint="-0.14993743705557422"/>
        </bottom>
      </border>
    </dxf>
    <dxf>
      <alignment horizontal="center" vertical="center" textRotation="0" wrapText="1" indent="0" justifyLastLine="0" shrinkToFit="0" readingOrder="0"/>
    </dxf>
    <dxf>
      <font>
        <b/>
        <i val="0"/>
        <strike val="0"/>
        <condense val="0"/>
        <extend val="0"/>
        <outline val="0"/>
        <shadow val="0"/>
        <u val="none"/>
        <vertAlign val="baseline"/>
        <sz val="14"/>
        <color theme="1" tint="0.34998626667073579"/>
        <name val="Calibri"/>
        <family val="2"/>
        <scheme val="minor"/>
      </font>
      <numFmt numFmtId="0" formatCode="General"/>
      <fill>
        <patternFill patternType="solid">
          <fgColor indexed="64"/>
          <bgColor theme="0" tint="-4.9989318521683403E-2"/>
        </patternFill>
      </fill>
      <alignment horizontal="left" vertical="center" textRotation="0" wrapText="1" indent="1" justifyLastLine="0" shrinkToFit="0" readingOrder="0"/>
      <border diagonalUp="0" diagonalDown="0" outline="0">
        <left/>
        <right style="thin">
          <color theme="0" tint="-0.14996795556505021"/>
        </right>
        <top style="thin">
          <color theme="0" tint="-0.14996795556505021"/>
        </top>
        <bottom style="thin">
          <color theme="0" tint="-0.14993743705557422"/>
        </bottom>
      </border>
    </dxf>
    <dxf>
      <border>
        <top style="thin">
          <color theme="0" tint="-0.14996795556505021"/>
        </top>
      </border>
    </dxf>
    <dxf>
      <font>
        <strike val="0"/>
        <outline val="0"/>
        <shadow val="0"/>
        <u val="none"/>
        <vertAlign val="baseline"/>
        <sz val="12"/>
        <color theme="1" tint="0.34998626667073579"/>
        <name val="Calibri"/>
        <family val="2"/>
        <scheme val="minor"/>
      </font>
      <fill>
        <patternFill patternType="solid">
          <fgColor indexed="64"/>
          <bgColor theme="0" tint="-4.9989318521683403E-2"/>
        </patternFill>
      </fill>
      <alignment horizontal="left" vertical="center" textRotation="0" wrapText="1" indent="1" justifyLastLine="0" shrinkToFit="0" readingOrder="0"/>
      <border diagonalUp="0" diagonalDown="0">
        <left style="thin">
          <color theme="0" tint="-0.14996795556505021"/>
        </left>
        <right style="thin">
          <color theme="0" tint="-0.14996795556505021"/>
        </right>
        <top/>
        <bottom/>
        <vertical style="thin">
          <color theme="0" tint="-0.14996795556505021"/>
        </vertical>
        <horizontal/>
      </border>
    </dxf>
    <dxf>
      <font>
        <strike val="0"/>
        <outline val="0"/>
        <shadow val="0"/>
        <u val="none"/>
        <vertAlign val="baseline"/>
        <sz val="12"/>
        <color theme="1" tint="0.34998626667073579"/>
        <name val="Calibri"/>
        <scheme val="minor"/>
      </font>
      <fill>
        <patternFill patternType="none">
          <fgColor indexed="64"/>
          <bgColor theme="0"/>
        </patternFill>
      </fill>
      <alignment horizontal="left" vertical="center" textRotation="0" wrapText="1" indent="1" justifyLastLine="0" shrinkToFit="0" readingOrder="0"/>
    </dxf>
    <dxf>
      <border>
        <bottom style="thin">
          <color theme="0" tint="-0.14996795556505021"/>
        </bottom>
      </border>
    </dxf>
    <dxf>
      <font>
        <strike val="0"/>
        <outline val="0"/>
        <shadow val="0"/>
        <u val="none"/>
        <vertAlign val="baseline"/>
        <sz val="14"/>
        <color theme="1" tint="0.34998626667073579"/>
        <name val="Calibri"/>
        <scheme val="minor"/>
      </font>
      <fill>
        <patternFill patternType="none">
          <fgColor indexed="64"/>
          <bgColor theme="0"/>
        </patternFill>
      </fill>
      <alignment horizontal="left" vertical="center" textRotation="0" wrapText="1" indent="1" justifyLastLine="0" shrinkToFit="0" readingOrder="0"/>
    </dxf>
    <dxf>
      <font>
        <b val="0"/>
        <i val="0"/>
        <strike val="0"/>
        <condense val="0"/>
        <extend val="0"/>
        <outline val="0"/>
        <shadow val="0"/>
        <u val="none"/>
        <vertAlign val="baseline"/>
        <sz val="12"/>
        <color theme="1" tint="0.34998626667073579"/>
        <name val="Calibri"/>
        <family val="2"/>
        <scheme val="minor"/>
      </font>
      <fill>
        <patternFill patternType="solid">
          <fgColor indexed="64"/>
          <bgColor theme="0" tint="-4.9989318521683403E-2"/>
        </patternFill>
      </fill>
      <alignment horizontal="center" vertical="center" textRotation="0" wrapText="1" indent="0" justifyLastLine="0" shrinkToFit="0" readingOrder="0"/>
      <border diagonalUp="0" diagonalDown="0" outline="0">
        <left style="thin">
          <color theme="0" tint="-0.14996795556505021"/>
        </left>
        <right/>
        <top style="thin">
          <color theme="0" tint="-0.14996795556505021"/>
        </top>
        <bottom style="thin">
          <color theme="0" tint="-0.14993743705557422"/>
        </bottom>
      </border>
    </dxf>
    <dxf>
      <font>
        <b val="0"/>
        <i val="0"/>
        <strike val="0"/>
        <outline val="0"/>
        <shadow val="0"/>
        <u val="none"/>
        <vertAlign val="baseline"/>
        <sz val="12"/>
        <color theme="1" tint="0.34998626667073579"/>
        <name val="Calibri"/>
      </font>
      <fill>
        <patternFill>
          <fgColor indexed="64"/>
          <bgColor theme="0"/>
        </patternFill>
      </fill>
      <alignment horizontal="center" vertical="center" textRotation="0" wrapText="1" indent="0" justifyLastLine="0" shrinkToFit="0" readingOrder="0"/>
    </dxf>
    <dxf>
      <font>
        <b val="0"/>
        <i val="0"/>
        <strike val="0"/>
        <condense val="0"/>
        <extend val="0"/>
        <outline val="0"/>
        <shadow val="0"/>
        <u val="none"/>
        <vertAlign val="baseline"/>
        <sz val="12"/>
        <color theme="1" tint="0.34998626667073579"/>
        <name val="Calibri"/>
        <family val="2"/>
        <scheme val="minor"/>
      </font>
      <fill>
        <patternFill patternType="solid">
          <fgColor indexed="64"/>
          <bgColor theme="0" tint="-4.9989318521683403E-2"/>
        </patternFill>
      </fill>
      <alignment horizontal="center" vertical="center" textRotation="0" wrapText="1" indent="0" justifyLastLine="0" shrinkToFit="0" readingOrder="0"/>
      <border diagonalUp="0" diagonalDown="0" outline="0">
        <left style="thin">
          <color theme="0" tint="-0.14996795556505021"/>
        </left>
        <right style="thin">
          <color theme="0" tint="-0.14996795556505021"/>
        </right>
        <top style="thin">
          <color theme="0" tint="-0.14996795556505021"/>
        </top>
        <bottom style="thin">
          <color theme="0" tint="-0.14993743705557422"/>
        </bottom>
      </border>
    </dxf>
    <dxf>
      <font>
        <b val="0"/>
        <i val="0"/>
        <strike val="0"/>
        <outline val="0"/>
        <shadow val="0"/>
        <u val="none"/>
        <vertAlign val="baseline"/>
        <sz val="12"/>
        <color theme="1" tint="0.34998626667073579"/>
        <name val="Calibri"/>
      </font>
      <fill>
        <patternFill>
          <fgColor indexed="64"/>
          <bgColor theme="0"/>
        </patternFill>
      </fill>
      <alignment horizontal="center" vertical="center" textRotation="0" wrapText="1" indent="0" justifyLastLine="0" shrinkToFit="0" readingOrder="0"/>
    </dxf>
    <dxf>
      <font>
        <b val="0"/>
        <i val="0"/>
        <strike val="0"/>
        <condense val="0"/>
        <extend val="0"/>
        <outline val="0"/>
        <shadow val="0"/>
        <u val="none"/>
        <vertAlign val="baseline"/>
        <sz val="12"/>
        <color theme="1" tint="0.34998626667073579"/>
        <name val="Calibri"/>
        <family val="2"/>
        <scheme val="minor"/>
      </font>
      <fill>
        <patternFill patternType="solid">
          <fgColor indexed="64"/>
          <bgColor theme="0" tint="-4.9989318521683403E-2"/>
        </patternFill>
      </fill>
      <alignment horizontal="center" vertical="center" textRotation="0" wrapText="1" indent="0" justifyLastLine="0" shrinkToFit="0" readingOrder="0"/>
      <border diagonalUp="0" diagonalDown="0" outline="0">
        <left style="thin">
          <color theme="0" tint="-0.14996795556505021"/>
        </left>
        <right style="thin">
          <color theme="0" tint="-0.14996795556505021"/>
        </right>
        <top style="thin">
          <color theme="0" tint="-0.14996795556505021"/>
        </top>
        <bottom style="thin">
          <color theme="0" tint="-0.14993743705557422"/>
        </bottom>
      </border>
    </dxf>
    <dxf>
      <font>
        <b val="0"/>
        <i val="0"/>
        <strike val="0"/>
        <outline val="0"/>
        <shadow val="0"/>
        <u val="none"/>
        <vertAlign val="baseline"/>
        <sz val="12"/>
        <color theme="1" tint="0.34998626667073579"/>
        <name val="Calibri"/>
      </font>
      <fill>
        <patternFill>
          <fgColor indexed="64"/>
          <bgColor theme="0"/>
        </patternFill>
      </fill>
      <alignment horizontal="center" vertical="center" textRotation="0" wrapText="1" indent="0" justifyLastLine="0" shrinkToFit="0" readingOrder="0"/>
    </dxf>
    <dxf>
      <font>
        <b/>
        <i val="0"/>
        <strike val="0"/>
        <condense val="0"/>
        <extend val="0"/>
        <outline val="0"/>
        <shadow val="0"/>
        <u val="none"/>
        <vertAlign val="baseline"/>
        <sz val="14"/>
        <color theme="1" tint="0.34998626667073579"/>
        <name val="Calibri"/>
        <family val="2"/>
        <scheme val="minor"/>
      </font>
      <numFmt numFmtId="0" formatCode="General"/>
      <fill>
        <patternFill patternType="solid">
          <fgColor indexed="64"/>
          <bgColor theme="0" tint="-4.9989318521683403E-2"/>
        </patternFill>
      </fill>
      <alignment horizontal="left" vertical="center" textRotation="0" wrapText="1" indent="1" justifyLastLine="0" shrinkToFit="0" readingOrder="0"/>
      <border diagonalUp="0" diagonalDown="0" outline="0">
        <left/>
        <right style="thin">
          <color theme="0" tint="-0.14996795556505021"/>
        </right>
        <top style="thin">
          <color theme="0" tint="-0.14996795556505021"/>
        </top>
        <bottom style="thin">
          <color theme="0" tint="-0.14993743705557422"/>
        </bottom>
      </border>
    </dxf>
    <dxf>
      <font>
        <b val="0"/>
        <i val="0"/>
        <strike val="0"/>
        <outline val="0"/>
        <shadow val="0"/>
        <u val="none"/>
        <vertAlign val="baseline"/>
        <sz val="12"/>
        <color theme="1" tint="0.34998626667073579"/>
        <name val="Calibri"/>
      </font>
      <fill>
        <patternFill>
          <fgColor indexed="64"/>
          <bgColor theme="0"/>
        </patternFill>
      </fill>
      <alignment horizontal="left" vertical="center" textRotation="0" indent="1" justifyLastLine="0" shrinkToFit="0" readingOrder="0"/>
    </dxf>
    <dxf>
      <border>
        <top style="thin">
          <color theme="0" tint="-0.14996795556505021"/>
        </top>
      </border>
    </dxf>
    <dxf>
      <font>
        <b val="0"/>
        <i val="0"/>
        <strike val="0"/>
        <outline val="0"/>
        <shadow val="0"/>
        <u val="none"/>
        <vertAlign val="baseline"/>
        <sz val="12"/>
        <color theme="1" tint="0.34998626667073579"/>
        <name val="Calibri"/>
        <family val="2"/>
        <scheme val="minor"/>
      </font>
      <fill>
        <patternFill patternType="solid">
          <fgColor indexed="64"/>
          <bgColor theme="0" tint="-4.9989318521683403E-2"/>
        </patternFill>
      </fill>
      <alignment horizontal="general" vertical="center" textRotation="0" wrapText="1" indent="0" justifyLastLine="0" shrinkToFit="0" readingOrder="0"/>
      <border diagonalUp="0" diagonalDown="0">
        <left style="thin">
          <color theme="0" tint="-0.14996795556505021"/>
        </left>
        <right style="thin">
          <color theme="0" tint="-0.14996795556505021"/>
        </right>
        <top/>
        <bottom/>
        <vertical style="thin">
          <color theme="0" tint="-0.14996795556505021"/>
        </vertical>
        <horizontal/>
      </border>
    </dxf>
    <dxf>
      <font>
        <b val="0"/>
        <i val="0"/>
        <strike val="0"/>
        <outline val="0"/>
        <shadow val="0"/>
        <u val="none"/>
        <vertAlign val="baseline"/>
        <sz val="12"/>
        <color theme="1" tint="0.34998626667073579"/>
        <name val="Calibri"/>
        <scheme val="minor"/>
      </font>
      <fill>
        <patternFill patternType="none">
          <fgColor indexed="64"/>
          <bgColor theme="0"/>
        </patternFill>
      </fill>
      <alignment horizontal="general" vertical="center" textRotation="0" wrapText="1" indent="0" justifyLastLine="0" shrinkToFit="0" readingOrder="0"/>
    </dxf>
    <dxf>
      <border>
        <bottom style="thin">
          <color theme="0" tint="-0.14996795556505021"/>
        </bottom>
      </border>
    </dxf>
    <dxf>
      <font>
        <b val="0"/>
        <i val="0"/>
        <strike val="0"/>
        <outline val="0"/>
        <shadow val="0"/>
        <u val="none"/>
        <vertAlign val="baseline"/>
        <sz val="14"/>
        <color theme="1" tint="0.34998626667073579"/>
        <name val="Calibri"/>
        <scheme val="minor"/>
      </font>
      <fill>
        <patternFill patternType="none">
          <fgColor indexed="64"/>
          <bgColor theme="0"/>
        </patternFill>
      </fill>
      <alignment horizontal="general" vertical="center" textRotation="0" wrapText="1" indent="0" justifyLastLine="0" shrinkToFit="0" readingOrder="0"/>
    </dxf>
    <dxf>
      <font>
        <b val="0"/>
        <i val="0"/>
        <strike val="0"/>
        <condense val="0"/>
        <extend val="0"/>
        <outline val="0"/>
        <shadow val="0"/>
        <u val="none"/>
        <vertAlign val="baseline"/>
        <sz val="12"/>
        <color theme="1" tint="0.34998626667073579"/>
        <name val="Calibri"/>
        <family val="2"/>
        <scheme val="minor"/>
      </font>
      <fill>
        <patternFill patternType="solid">
          <fgColor indexed="64"/>
          <bgColor theme="0" tint="-4.9989318521683403E-2"/>
        </patternFill>
      </fill>
      <alignment horizontal="center" vertical="center" textRotation="0" wrapText="1" indent="0" justifyLastLine="0" shrinkToFit="0" readingOrder="0"/>
      <border diagonalUp="0" diagonalDown="0" outline="0">
        <left style="thin">
          <color theme="0" tint="-0.14996795556505021"/>
        </left>
        <right/>
        <top style="thin">
          <color theme="0" tint="-0.14996795556505021"/>
        </top>
        <bottom style="thin">
          <color theme="0" tint="-0.14993743705557422"/>
        </bottom>
      </border>
    </dxf>
    <dxf>
      <font>
        <strike val="0"/>
        <outline val="0"/>
        <shadow val="0"/>
        <u val="none"/>
        <vertAlign val="baseline"/>
        <sz val="12"/>
        <color theme="1" tint="0.34998626667073579"/>
        <name val="Calibri"/>
        <scheme val="minor"/>
      </font>
      <numFmt numFmtId="10" formatCode="&quot;$&quot;#,##0_);[Red]\(&quot;$&quot;#,##0\)"/>
      <fill>
        <patternFill>
          <fgColor indexed="64"/>
          <bgColor theme="0"/>
        </patternFill>
      </fill>
      <alignment horizontal="center" vertical="center" textRotation="0" wrapText="1" indent="0" justifyLastLine="0" shrinkToFit="0" readingOrder="0"/>
      <border diagonalUp="0" diagonalDown="0">
        <left style="thin">
          <color theme="0" tint="-0.14996795556505021"/>
        </left>
        <right/>
        <top style="thin">
          <color theme="0" tint="-0.14996795556505021"/>
        </top>
        <bottom style="thin">
          <color theme="0" tint="-0.14996795556505021"/>
        </bottom>
        <vertical style="thin">
          <color theme="0" tint="-0.14996795556505021"/>
        </vertical>
        <horizontal style="thin">
          <color theme="0" tint="-0.14996795556505021"/>
        </horizontal>
      </border>
    </dxf>
    <dxf>
      <font>
        <b val="0"/>
        <i val="0"/>
        <strike val="0"/>
        <condense val="0"/>
        <extend val="0"/>
        <outline val="0"/>
        <shadow val="0"/>
        <u val="none"/>
        <vertAlign val="baseline"/>
        <sz val="12"/>
        <color theme="1" tint="0.34998626667073579"/>
        <name val="Calibri"/>
        <family val="2"/>
        <scheme val="minor"/>
      </font>
      <fill>
        <patternFill patternType="solid">
          <fgColor indexed="64"/>
          <bgColor theme="0" tint="-4.9989318521683403E-2"/>
        </patternFill>
      </fill>
      <alignment horizontal="center" vertical="center" textRotation="0" wrapText="1" indent="0" justifyLastLine="0" shrinkToFit="0" readingOrder="0"/>
      <border diagonalUp="0" diagonalDown="0" outline="0">
        <left style="thin">
          <color theme="0" tint="-0.14996795556505021"/>
        </left>
        <right style="thin">
          <color theme="0" tint="-0.14996795556505021"/>
        </right>
        <top style="thin">
          <color theme="0" tint="-0.14996795556505021"/>
        </top>
        <bottom style="thin">
          <color theme="0" tint="-0.14993743705557422"/>
        </bottom>
      </border>
    </dxf>
    <dxf>
      <font>
        <strike val="0"/>
        <outline val="0"/>
        <shadow val="0"/>
        <u val="none"/>
        <vertAlign val="baseline"/>
        <sz val="12"/>
        <color theme="1" tint="0.34998626667073579"/>
        <name val="Calibri"/>
        <scheme val="minor"/>
      </font>
      <numFmt numFmtId="10" formatCode="&quot;$&quot;#,##0_);[Red]\(&quot;$&quot;#,##0\)"/>
      <fill>
        <patternFill>
          <fgColor indexed="64"/>
          <bgColor theme="0"/>
        </patternFill>
      </fill>
      <alignment horizontal="center" vertical="center" textRotation="0" wrapText="1" indent="0" justifyLastLine="0" shrinkToFit="0" readingOrder="0"/>
      <border diagonalUp="0" diagonalDown="0">
        <left style="thin">
          <color theme="0" tint="-0.14996795556505021"/>
        </left>
        <right style="thin">
          <color theme="0" tint="-0.14996795556505021"/>
        </right>
        <top style="thin">
          <color theme="0" tint="-0.14996795556505021"/>
        </top>
        <bottom style="thin">
          <color theme="0" tint="-0.14996795556505021"/>
        </bottom>
        <vertical style="thin">
          <color theme="0" tint="-0.14996795556505021"/>
        </vertical>
        <horizontal style="thin">
          <color theme="0" tint="-0.14996795556505021"/>
        </horizontal>
      </border>
    </dxf>
    <dxf>
      <font>
        <b val="0"/>
        <i val="0"/>
        <strike val="0"/>
        <condense val="0"/>
        <extend val="0"/>
        <outline val="0"/>
        <shadow val="0"/>
        <u val="none"/>
        <vertAlign val="baseline"/>
        <sz val="12"/>
        <color theme="1" tint="0.34998626667073579"/>
        <name val="Calibri"/>
        <family val="2"/>
        <scheme val="minor"/>
      </font>
      <fill>
        <patternFill patternType="solid">
          <fgColor indexed="64"/>
          <bgColor theme="0" tint="-4.9989318521683403E-2"/>
        </patternFill>
      </fill>
      <alignment horizontal="center" vertical="center" textRotation="0" wrapText="1" indent="0" justifyLastLine="0" shrinkToFit="0" readingOrder="0"/>
      <border diagonalUp="0" diagonalDown="0" outline="0">
        <left style="thin">
          <color theme="0" tint="-0.14996795556505021"/>
        </left>
        <right style="thin">
          <color theme="0" tint="-0.14996795556505021"/>
        </right>
        <top style="thin">
          <color theme="0" tint="-0.14996795556505021"/>
        </top>
        <bottom style="thin">
          <color theme="0" tint="-0.14993743705557422"/>
        </bottom>
      </border>
    </dxf>
    <dxf>
      <font>
        <strike val="0"/>
        <outline val="0"/>
        <shadow val="0"/>
        <u val="none"/>
        <vertAlign val="baseline"/>
        <sz val="12"/>
        <color theme="1" tint="0.34998626667073579"/>
        <name val="Calibri"/>
        <scheme val="minor"/>
      </font>
      <numFmt numFmtId="10" formatCode="&quot;$&quot;#,##0_);[Red]\(&quot;$&quot;#,##0\)"/>
      <fill>
        <patternFill>
          <fgColor indexed="64"/>
          <bgColor theme="0"/>
        </patternFill>
      </fill>
      <alignment horizontal="center" vertical="center" textRotation="0" wrapText="1" indent="0" justifyLastLine="0" shrinkToFit="0" readingOrder="0"/>
      <border diagonalUp="0" diagonalDown="0">
        <left style="thin">
          <color theme="0" tint="-0.14996795556505021"/>
        </left>
        <right style="thin">
          <color theme="0" tint="-0.14996795556505021"/>
        </right>
        <top style="thin">
          <color theme="0" tint="-0.14996795556505021"/>
        </top>
        <bottom style="thin">
          <color theme="0" tint="-0.14996795556505021"/>
        </bottom>
        <vertical style="thin">
          <color theme="0" tint="-0.14996795556505021"/>
        </vertical>
        <horizontal style="thin">
          <color theme="0" tint="-0.14996795556505021"/>
        </horizontal>
      </border>
    </dxf>
    <dxf>
      <font>
        <b/>
        <i val="0"/>
        <strike val="0"/>
        <condense val="0"/>
        <extend val="0"/>
        <outline val="0"/>
        <shadow val="0"/>
        <u val="none"/>
        <vertAlign val="baseline"/>
        <sz val="14"/>
        <color theme="1" tint="0.34998626667073579"/>
        <name val="Calibri"/>
        <family val="2"/>
        <scheme val="minor"/>
      </font>
      <numFmt numFmtId="0" formatCode="General"/>
      <fill>
        <patternFill patternType="solid">
          <fgColor indexed="64"/>
          <bgColor theme="0" tint="-4.9989318521683403E-2"/>
        </patternFill>
      </fill>
      <alignment horizontal="left" vertical="center" textRotation="0" wrapText="1" indent="1" justifyLastLine="0" shrinkToFit="0" readingOrder="0"/>
      <border diagonalUp="0" diagonalDown="0" outline="0">
        <left/>
        <right style="thin">
          <color theme="0" tint="-0.14996795556505021"/>
        </right>
        <top style="thin">
          <color theme="0" tint="-0.14996795556505021"/>
        </top>
        <bottom style="thin">
          <color theme="0" tint="-0.14993743705557422"/>
        </bottom>
      </border>
    </dxf>
    <dxf>
      <font>
        <strike val="0"/>
        <outline val="0"/>
        <shadow val="0"/>
        <u val="none"/>
        <vertAlign val="baseline"/>
        <sz val="12"/>
        <color theme="1" tint="0.34998626667073579"/>
        <name val="Calibri"/>
        <scheme val="minor"/>
      </font>
      <fill>
        <patternFill>
          <fgColor indexed="64"/>
          <bgColor theme="0"/>
        </patternFill>
      </fill>
      <alignment horizontal="left" vertical="center" textRotation="0" indent="1" justifyLastLine="0" shrinkToFit="0" readingOrder="0"/>
      <border diagonalUp="0" diagonalDown="0">
        <left/>
        <right style="thin">
          <color theme="0" tint="-0.14996795556505021"/>
        </right>
        <top style="thin">
          <color theme="0" tint="-0.14996795556505021"/>
        </top>
        <bottom style="thin">
          <color theme="0" tint="-0.14996795556505021"/>
        </bottom>
        <vertical style="thin">
          <color theme="0" tint="-0.14996795556505021"/>
        </vertical>
        <horizontal style="thin">
          <color theme="0" tint="-0.14996795556505021"/>
        </horizontal>
      </border>
    </dxf>
    <dxf>
      <border>
        <top style="thin">
          <color theme="0" tint="-0.14996795556505021"/>
        </top>
      </border>
    </dxf>
    <dxf>
      <font>
        <strike val="0"/>
        <outline val="0"/>
        <shadow val="0"/>
        <u val="none"/>
        <vertAlign val="baseline"/>
        <sz val="12"/>
        <color theme="1" tint="0.34998626667073579"/>
        <name val="Calibri"/>
        <family val="2"/>
        <scheme val="minor"/>
      </font>
      <fill>
        <patternFill patternType="solid">
          <fgColor indexed="64"/>
          <bgColor theme="0" tint="-4.9989318521683403E-2"/>
        </patternFill>
      </fill>
      <alignment horizontal="left" vertical="center" textRotation="0" wrapText="1" indent="1" justifyLastLine="0" shrinkToFit="0" readingOrder="0"/>
      <border diagonalUp="0" diagonalDown="0">
        <left style="thin">
          <color theme="0" tint="-0.14996795556505021"/>
        </left>
        <right style="thin">
          <color theme="0" tint="-0.14996795556505021"/>
        </right>
        <top/>
        <bottom/>
        <vertical style="thin">
          <color theme="0" tint="-0.14996795556505021"/>
        </vertical>
        <horizontal/>
      </border>
    </dxf>
    <dxf>
      <border diagonalUp="0" diagonalDown="0">
        <left/>
        <right/>
        <top/>
        <bottom/>
      </border>
    </dxf>
    <dxf>
      <font>
        <strike val="0"/>
        <outline val="0"/>
        <shadow val="0"/>
        <u val="none"/>
        <vertAlign val="baseline"/>
        <sz val="12"/>
        <color theme="1" tint="0.34998626667073579"/>
        <name val="Calibri"/>
        <scheme val="minor"/>
      </font>
      <fill>
        <patternFill patternType="none">
          <fgColor indexed="64"/>
          <bgColor theme="0"/>
        </patternFill>
      </fill>
      <alignment horizontal="left" vertical="center" textRotation="0" wrapText="1" indent="1" justifyLastLine="0" shrinkToFit="0" readingOrder="0"/>
    </dxf>
    <dxf>
      <border>
        <bottom style="thin">
          <color theme="0" tint="-0.14996795556505021"/>
        </bottom>
      </border>
    </dxf>
    <dxf>
      <font>
        <strike val="0"/>
        <outline val="0"/>
        <shadow val="0"/>
        <u val="none"/>
        <vertAlign val="baseline"/>
        <sz val="14"/>
        <color theme="1" tint="0.34998626667073579"/>
        <name val="Calibri"/>
        <scheme val="minor"/>
      </font>
      <fill>
        <patternFill patternType="none">
          <fgColor indexed="64"/>
          <bgColor theme="0"/>
        </patternFill>
      </fill>
      <alignment horizontal="left" vertical="center" textRotation="0" wrapText="1" indent="1" justifyLastLine="0" shrinkToFit="0" readingOrder="0"/>
      <border diagonalUp="0" diagonalDown="0">
        <left style="thin">
          <color theme="0" tint="-0.14996795556505021"/>
        </left>
        <right style="thin">
          <color theme="0" tint="-0.14996795556505021"/>
        </right>
        <top/>
        <bottom/>
        <vertical style="thin">
          <color theme="0" tint="-0.14996795556505021"/>
        </vertical>
        <horizontal style="thin">
          <color theme="0" tint="-0.14996795556505021"/>
        </horizontal>
      </border>
    </dxf>
    <dxf>
      <font>
        <b/>
        <i val="0"/>
        <strike val="0"/>
        <condense val="0"/>
        <extend val="0"/>
        <outline val="0"/>
        <shadow val="0"/>
        <u val="none"/>
        <vertAlign val="baseline"/>
        <sz val="12"/>
        <color theme="1" tint="0.34998626667073579"/>
        <name val="Calibri"/>
        <family val="2"/>
        <scheme val="minor"/>
      </font>
      <fill>
        <patternFill patternType="solid">
          <fgColor indexed="64"/>
          <bgColor theme="0" tint="-4.9989318521683403E-2"/>
        </patternFill>
      </fill>
      <alignment horizontal="center" vertical="center" textRotation="0" wrapText="1" indent="0" justifyLastLine="0" shrinkToFit="0" readingOrder="0"/>
      <border diagonalUp="0" diagonalDown="0" outline="0">
        <left style="thin">
          <color theme="0" tint="-0.14996795556505021"/>
        </left>
        <right/>
        <top style="thin">
          <color theme="0" tint="-0.14996795556505021"/>
        </top>
        <bottom style="thin">
          <color theme="0" tint="-0.14993743705557422"/>
        </bottom>
      </border>
    </dxf>
    <dxf>
      <font>
        <b val="0"/>
        <i val="0"/>
        <strike val="0"/>
        <outline val="0"/>
        <shadow val="0"/>
        <u val="none"/>
        <vertAlign val="baseline"/>
        <sz val="12"/>
        <color theme="1" tint="0.34998626667073579"/>
        <name val="Calibri"/>
      </font>
      <fill>
        <patternFill>
          <fgColor indexed="64"/>
          <bgColor theme="0"/>
        </patternFill>
      </fill>
      <alignment horizontal="center" vertical="center" textRotation="0" wrapText="1" indent="0" justifyLastLine="0" shrinkToFit="0" readingOrder="0"/>
    </dxf>
    <dxf>
      <font>
        <b/>
        <i val="0"/>
        <strike val="0"/>
        <condense val="0"/>
        <extend val="0"/>
        <outline val="0"/>
        <shadow val="0"/>
        <u val="none"/>
        <vertAlign val="baseline"/>
        <sz val="12"/>
        <color theme="1" tint="0.34998626667073579"/>
        <name val="Calibri"/>
        <family val="2"/>
        <scheme val="minor"/>
      </font>
      <fill>
        <patternFill patternType="solid">
          <fgColor indexed="64"/>
          <bgColor theme="0" tint="-4.9989318521683403E-2"/>
        </patternFill>
      </fill>
      <alignment horizontal="center" vertical="center" textRotation="0" wrapText="1" indent="0" justifyLastLine="0" shrinkToFit="0" readingOrder="0"/>
      <border diagonalUp="0" diagonalDown="0" outline="0">
        <left style="thin">
          <color theme="0" tint="-0.14996795556505021"/>
        </left>
        <right style="thin">
          <color theme="0" tint="-0.14996795556505021"/>
        </right>
        <top style="thin">
          <color theme="0" tint="-0.14996795556505021"/>
        </top>
        <bottom style="thin">
          <color theme="0" tint="-0.14993743705557422"/>
        </bottom>
      </border>
    </dxf>
    <dxf>
      <font>
        <b val="0"/>
        <i val="0"/>
        <strike val="0"/>
        <outline val="0"/>
        <shadow val="0"/>
        <u val="none"/>
        <vertAlign val="baseline"/>
        <sz val="12"/>
        <color theme="1" tint="0.34998626667073579"/>
        <name val="Calibri"/>
      </font>
      <fill>
        <patternFill>
          <fgColor indexed="64"/>
          <bgColor theme="0"/>
        </patternFill>
      </fill>
      <alignment horizontal="center" vertical="center" textRotation="0" wrapText="1" indent="0" justifyLastLine="0" shrinkToFit="0" readingOrder="0"/>
    </dxf>
    <dxf>
      <font>
        <b/>
        <i val="0"/>
        <strike val="0"/>
        <condense val="0"/>
        <extend val="0"/>
        <outline val="0"/>
        <shadow val="0"/>
        <u val="none"/>
        <vertAlign val="baseline"/>
        <sz val="12"/>
        <color theme="1" tint="0.34998626667073579"/>
        <name val="Calibri"/>
        <family val="2"/>
        <scheme val="minor"/>
      </font>
      <fill>
        <patternFill patternType="solid">
          <fgColor indexed="64"/>
          <bgColor theme="0" tint="-4.9989318521683403E-2"/>
        </patternFill>
      </fill>
      <alignment horizontal="center" vertical="center" textRotation="0" wrapText="1" indent="0" justifyLastLine="0" shrinkToFit="0" readingOrder="0"/>
      <border diagonalUp="0" diagonalDown="0" outline="0">
        <left style="thin">
          <color theme="0" tint="-0.14996795556505021"/>
        </left>
        <right style="thin">
          <color theme="0" tint="-0.14996795556505021"/>
        </right>
        <top style="thin">
          <color theme="0" tint="-0.14996795556505021"/>
        </top>
        <bottom style="thin">
          <color theme="0" tint="-0.14993743705557422"/>
        </bottom>
      </border>
    </dxf>
    <dxf>
      <font>
        <b val="0"/>
        <i val="0"/>
        <strike val="0"/>
        <outline val="0"/>
        <shadow val="0"/>
        <u val="none"/>
        <vertAlign val="baseline"/>
        <sz val="12"/>
        <color theme="1" tint="0.34998626667073579"/>
        <name val="Calibri"/>
      </font>
      <fill>
        <patternFill>
          <fgColor indexed="64"/>
          <bgColor theme="0"/>
        </patternFill>
      </fill>
      <alignment horizontal="center" vertical="center" textRotation="0" wrapText="1" indent="0" justifyLastLine="0" shrinkToFit="0" readingOrder="0"/>
    </dxf>
    <dxf>
      <font>
        <b/>
        <i val="0"/>
        <strike val="0"/>
        <condense val="0"/>
        <extend val="0"/>
        <outline val="0"/>
        <shadow val="0"/>
        <u val="none"/>
        <vertAlign val="baseline"/>
        <sz val="14"/>
        <color theme="1" tint="0.34998626667073579"/>
        <name val="Calibri"/>
        <family val="2"/>
        <scheme val="minor"/>
      </font>
      <numFmt numFmtId="0" formatCode="General"/>
      <fill>
        <patternFill patternType="solid">
          <fgColor indexed="64"/>
          <bgColor theme="0" tint="-4.9989318521683403E-2"/>
        </patternFill>
      </fill>
      <alignment horizontal="left" vertical="center" textRotation="0" wrapText="1" indent="1" justifyLastLine="0" shrinkToFit="0" readingOrder="0"/>
      <border diagonalUp="0" diagonalDown="0" outline="0">
        <left/>
        <right style="thin">
          <color theme="0" tint="-0.14996795556505021"/>
        </right>
        <top style="thin">
          <color theme="0" tint="-0.14996795556505021"/>
        </top>
        <bottom style="thin">
          <color theme="0" tint="-0.14993743705557422"/>
        </bottom>
      </border>
    </dxf>
    <dxf>
      <font>
        <b val="0"/>
        <i val="0"/>
        <strike val="0"/>
        <outline val="0"/>
        <shadow val="0"/>
        <u val="none"/>
        <vertAlign val="baseline"/>
        <sz val="12"/>
        <color theme="1" tint="0.34998626667073579"/>
        <name val="Calibri"/>
      </font>
      <fill>
        <patternFill>
          <fgColor indexed="64"/>
          <bgColor theme="0"/>
        </patternFill>
      </fill>
      <alignment horizontal="left" vertical="center" textRotation="0" indent="1" justifyLastLine="0" shrinkToFit="0" readingOrder="0"/>
    </dxf>
    <dxf>
      <border>
        <top style="thin">
          <color theme="0" tint="-0.14996795556505021"/>
        </top>
      </border>
    </dxf>
    <dxf>
      <font>
        <b/>
        <i val="0"/>
        <strike val="0"/>
        <outline val="0"/>
        <shadow val="0"/>
        <u val="none"/>
        <vertAlign val="baseline"/>
        <sz val="12"/>
        <color theme="1" tint="0.34998626667073579"/>
        <name val="Calibri"/>
        <family val="2"/>
        <scheme val="minor"/>
      </font>
      <fill>
        <patternFill patternType="solid">
          <fgColor indexed="64"/>
          <bgColor theme="0" tint="-4.9989318521683403E-2"/>
        </patternFill>
      </fill>
      <alignment horizontal="general" vertical="center" textRotation="0" wrapText="1" indent="0" justifyLastLine="0" shrinkToFit="0" readingOrder="0"/>
      <border diagonalUp="0" diagonalDown="0">
        <left style="thin">
          <color theme="0" tint="-0.14996795556505021"/>
        </left>
        <right style="thin">
          <color theme="0" tint="-0.14996795556505021"/>
        </right>
        <top/>
        <bottom/>
        <vertical style="thin">
          <color theme="0" tint="-0.14996795556505021"/>
        </vertical>
        <horizontal/>
      </border>
    </dxf>
    <dxf>
      <font>
        <b val="0"/>
        <i val="0"/>
        <strike val="0"/>
        <outline val="0"/>
        <shadow val="0"/>
        <u val="none"/>
        <vertAlign val="baseline"/>
        <sz val="12"/>
        <color theme="1" tint="0.34998626667073579"/>
        <name val="Calibri"/>
        <scheme val="minor"/>
      </font>
      <fill>
        <patternFill patternType="none">
          <fgColor indexed="64"/>
          <bgColor theme="0"/>
        </patternFill>
      </fill>
      <alignment horizontal="general" vertical="center" textRotation="0" wrapText="1" indent="0" justifyLastLine="0" shrinkToFit="0" readingOrder="0"/>
    </dxf>
    <dxf>
      <border>
        <bottom style="thin">
          <color theme="0" tint="-0.14996795556505021"/>
        </bottom>
      </border>
    </dxf>
    <dxf>
      <font>
        <b/>
        <i val="0"/>
        <strike val="0"/>
        <outline val="0"/>
        <shadow val="0"/>
        <u val="none"/>
        <vertAlign val="baseline"/>
        <sz val="14"/>
        <color theme="1" tint="0.34998626667073579"/>
        <name val="Calibri"/>
        <family val="2"/>
        <scheme val="minor"/>
      </font>
      <fill>
        <patternFill patternType="none">
          <fgColor indexed="64"/>
          <bgColor theme="0"/>
        </patternFill>
      </fill>
      <alignment horizontal="general" vertical="center" textRotation="0" wrapText="1" indent="0" justifyLastLine="0" shrinkToFit="0" readingOrder="0"/>
    </dxf>
    <dxf>
      <font>
        <b val="0"/>
        <i val="0"/>
        <strike val="0"/>
        <condense val="0"/>
        <extend val="0"/>
        <outline val="0"/>
        <shadow val="0"/>
        <u val="none"/>
        <vertAlign val="baseline"/>
        <sz val="12"/>
        <color theme="1" tint="0.34998626667073579"/>
        <name val="Calibri"/>
        <family val="2"/>
        <scheme val="minor"/>
      </font>
      <fill>
        <patternFill patternType="solid">
          <fgColor indexed="64"/>
          <bgColor theme="0" tint="-4.9989318521683403E-2"/>
        </patternFill>
      </fill>
      <alignment horizontal="center" vertical="center" textRotation="0" wrapText="1" indent="0" justifyLastLine="0" shrinkToFit="0" readingOrder="0"/>
      <border diagonalUp="0" diagonalDown="0" outline="0">
        <left style="thin">
          <color theme="0" tint="-0.14996795556505021"/>
        </left>
        <right/>
        <top style="thin">
          <color theme="0" tint="-0.14996795556505021"/>
        </top>
        <bottom style="thin">
          <color theme="0" tint="-0.14993743705557422"/>
        </bottom>
      </border>
    </dxf>
    <dxf>
      <font>
        <b val="0"/>
        <i val="0"/>
        <strike val="0"/>
        <outline val="0"/>
        <shadow val="0"/>
        <u val="none"/>
        <vertAlign val="baseline"/>
        <sz val="12"/>
        <color theme="1" tint="0.34998626667073579"/>
        <name val="Calibri"/>
      </font>
      <fill>
        <patternFill>
          <fgColor indexed="64"/>
          <bgColor theme="0"/>
        </patternFill>
      </fill>
      <alignment horizontal="center" vertical="center" textRotation="0" wrapText="1" indent="0" justifyLastLine="0" shrinkToFit="0" readingOrder="0"/>
      <border diagonalUp="0" diagonalDown="0">
        <left style="thin">
          <color theme="0" tint="-0.14996795556505021"/>
        </left>
        <right/>
        <top style="thin">
          <color theme="0" tint="-0.14996795556505021"/>
        </top>
        <bottom style="thin">
          <color theme="0" tint="-0.14996795556505021"/>
        </bottom>
        <vertical style="thin">
          <color theme="0" tint="-0.14996795556505021"/>
        </vertical>
        <horizontal style="thin">
          <color theme="0" tint="-0.14996795556505021"/>
        </horizontal>
      </border>
    </dxf>
    <dxf>
      <font>
        <b val="0"/>
        <i val="0"/>
        <strike val="0"/>
        <condense val="0"/>
        <extend val="0"/>
        <outline val="0"/>
        <shadow val="0"/>
        <u val="none"/>
        <vertAlign val="baseline"/>
        <sz val="12"/>
        <color theme="1" tint="0.34998626667073579"/>
        <name val="Calibri"/>
        <family val="2"/>
        <scheme val="minor"/>
      </font>
      <fill>
        <patternFill patternType="solid">
          <fgColor indexed="64"/>
          <bgColor theme="0" tint="-4.9989318521683403E-2"/>
        </patternFill>
      </fill>
      <alignment horizontal="center" vertical="center" textRotation="0" wrapText="1" indent="0" justifyLastLine="0" shrinkToFit="0" readingOrder="0"/>
      <border diagonalUp="0" diagonalDown="0" outline="0">
        <left style="thin">
          <color theme="0" tint="-0.14996795556505021"/>
        </left>
        <right style="thin">
          <color theme="0" tint="-0.14996795556505021"/>
        </right>
        <top style="thin">
          <color theme="0" tint="-0.14996795556505021"/>
        </top>
        <bottom style="thin">
          <color theme="0" tint="-0.14993743705557422"/>
        </bottom>
      </border>
    </dxf>
    <dxf>
      <font>
        <b val="0"/>
        <i val="0"/>
        <strike val="0"/>
        <outline val="0"/>
        <shadow val="0"/>
        <u val="none"/>
        <vertAlign val="baseline"/>
        <sz val="12"/>
        <color theme="1" tint="0.34998626667073579"/>
        <name val="Calibri"/>
      </font>
      <fill>
        <patternFill>
          <fgColor indexed="64"/>
          <bgColor theme="0"/>
        </patternFill>
      </fill>
      <alignment horizontal="center" vertical="center" textRotation="0" wrapText="1" indent="0" justifyLastLine="0" shrinkToFit="0" readingOrder="0"/>
      <border diagonalUp="0" diagonalDown="0">
        <left style="thin">
          <color theme="0" tint="-0.14996795556505021"/>
        </left>
        <right style="thin">
          <color theme="0" tint="-0.14996795556505021"/>
        </right>
        <top style="thin">
          <color theme="0" tint="-0.14996795556505021"/>
        </top>
        <bottom style="thin">
          <color theme="0" tint="-0.14996795556505021"/>
        </bottom>
        <vertical style="thin">
          <color theme="0" tint="-0.14996795556505021"/>
        </vertical>
        <horizontal style="thin">
          <color theme="0" tint="-0.14996795556505021"/>
        </horizontal>
      </border>
    </dxf>
    <dxf>
      <font>
        <b val="0"/>
        <i val="0"/>
        <strike val="0"/>
        <condense val="0"/>
        <extend val="0"/>
        <outline val="0"/>
        <shadow val="0"/>
        <u val="none"/>
        <vertAlign val="baseline"/>
        <sz val="12"/>
        <color theme="1" tint="0.34998626667073579"/>
        <name val="Calibri"/>
        <family val="2"/>
        <scheme val="minor"/>
      </font>
      <fill>
        <patternFill patternType="solid">
          <fgColor indexed="64"/>
          <bgColor theme="0" tint="-4.9989318521683403E-2"/>
        </patternFill>
      </fill>
      <alignment horizontal="center" vertical="center" textRotation="0" wrapText="1" indent="0" justifyLastLine="0" shrinkToFit="0" readingOrder="0"/>
      <border diagonalUp="0" diagonalDown="0" outline="0">
        <left style="thin">
          <color theme="0" tint="-0.14996795556505021"/>
        </left>
        <right style="thin">
          <color theme="0" tint="-0.14996795556505021"/>
        </right>
        <top style="thin">
          <color theme="0" tint="-0.14996795556505021"/>
        </top>
        <bottom style="thin">
          <color theme="0" tint="-0.14993743705557422"/>
        </bottom>
      </border>
    </dxf>
    <dxf>
      <font>
        <b val="0"/>
        <i val="0"/>
        <strike val="0"/>
        <outline val="0"/>
        <shadow val="0"/>
        <u val="none"/>
        <vertAlign val="baseline"/>
        <sz val="12"/>
        <color theme="1" tint="0.34998626667073579"/>
        <name val="Calibri"/>
      </font>
      <fill>
        <patternFill>
          <fgColor indexed="64"/>
          <bgColor theme="0"/>
        </patternFill>
      </fill>
      <alignment horizontal="center" vertical="center" textRotation="0" wrapText="1" indent="0" justifyLastLine="0" shrinkToFit="0" readingOrder="0"/>
      <border diagonalUp="0" diagonalDown="0">
        <left style="thin">
          <color theme="0" tint="-0.14996795556505021"/>
        </left>
        <right style="thin">
          <color theme="0" tint="-0.14996795556505021"/>
        </right>
        <top style="thin">
          <color theme="0" tint="-0.14996795556505021"/>
        </top>
        <bottom style="thin">
          <color theme="0" tint="-0.14996795556505021"/>
        </bottom>
        <vertical style="thin">
          <color theme="0" tint="-0.14996795556505021"/>
        </vertical>
        <horizontal style="thin">
          <color theme="0" tint="-0.14996795556505021"/>
        </horizontal>
      </border>
    </dxf>
    <dxf>
      <font>
        <b/>
        <i val="0"/>
        <strike val="0"/>
        <condense val="0"/>
        <extend val="0"/>
        <outline val="0"/>
        <shadow val="0"/>
        <u val="none"/>
        <vertAlign val="baseline"/>
        <sz val="14"/>
        <color theme="1" tint="0.34998626667073579"/>
        <name val="Calibri"/>
        <family val="2"/>
        <scheme val="minor"/>
      </font>
      <numFmt numFmtId="0" formatCode="General"/>
      <fill>
        <patternFill patternType="solid">
          <fgColor indexed="64"/>
          <bgColor theme="0" tint="-4.9989318521683403E-2"/>
        </patternFill>
      </fill>
      <alignment horizontal="left" vertical="center" textRotation="0" wrapText="1" indent="1" justifyLastLine="0" shrinkToFit="0" readingOrder="0"/>
      <border diagonalUp="0" diagonalDown="0" outline="0">
        <left/>
        <right style="thin">
          <color theme="0" tint="-0.14996795556505021"/>
        </right>
        <top style="thin">
          <color theme="0" tint="-0.14996795556505021"/>
        </top>
        <bottom style="thin">
          <color theme="0" tint="-0.14993743705557422"/>
        </bottom>
      </border>
    </dxf>
    <dxf>
      <font>
        <b val="0"/>
        <i val="0"/>
        <strike val="0"/>
        <outline val="0"/>
        <shadow val="0"/>
        <u val="none"/>
        <vertAlign val="baseline"/>
        <sz val="12"/>
        <color theme="1" tint="0.34998626667073579"/>
        <name val="Calibri"/>
      </font>
      <fill>
        <patternFill>
          <fgColor indexed="64"/>
          <bgColor theme="0"/>
        </patternFill>
      </fill>
      <alignment horizontal="left" vertical="center" textRotation="0" wrapText="1" indent="1" justifyLastLine="0" shrinkToFit="0" readingOrder="0"/>
      <border diagonalUp="0" diagonalDown="0">
        <left/>
        <right style="thin">
          <color theme="0" tint="-0.14996795556505021"/>
        </right>
        <top style="thin">
          <color theme="0" tint="-0.14996795556505021"/>
        </top>
        <bottom style="thin">
          <color theme="0" tint="-0.14996795556505021"/>
        </bottom>
        <vertical style="thin">
          <color theme="0" tint="-0.14996795556505021"/>
        </vertical>
        <horizontal style="thin">
          <color theme="0" tint="-0.14996795556505021"/>
        </horizontal>
      </border>
    </dxf>
    <dxf>
      <border>
        <top style="thin">
          <color theme="0" tint="-0.14996795556505021"/>
        </top>
      </border>
    </dxf>
    <dxf>
      <font>
        <b val="0"/>
        <i val="0"/>
        <strike val="0"/>
        <outline val="0"/>
        <shadow val="0"/>
        <u val="none"/>
        <vertAlign val="baseline"/>
        <sz val="12"/>
        <color theme="1" tint="0.34998626667073579"/>
        <name val="Calibri"/>
        <family val="2"/>
        <scheme val="minor"/>
      </font>
      <fill>
        <patternFill patternType="solid">
          <fgColor indexed="64"/>
          <bgColor theme="0" tint="-4.9989318521683403E-2"/>
        </patternFill>
      </fill>
      <alignment horizontal="general" vertical="center" textRotation="0" wrapText="1" indent="0" justifyLastLine="0" shrinkToFit="0" readingOrder="0"/>
      <border diagonalUp="0" diagonalDown="0">
        <left style="thin">
          <color theme="0" tint="-0.14996795556505021"/>
        </left>
        <right style="thin">
          <color theme="0" tint="-0.14996795556505021"/>
        </right>
        <top/>
        <bottom/>
        <vertical style="thin">
          <color theme="0" tint="-0.14996795556505021"/>
        </vertical>
        <horizontal/>
      </border>
    </dxf>
    <dxf>
      <border diagonalUp="0" diagonalDown="0">
        <left/>
        <right/>
        <top/>
        <bottom/>
      </border>
    </dxf>
    <dxf>
      <font>
        <b val="0"/>
        <i val="0"/>
        <strike val="0"/>
        <outline val="0"/>
        <shadow val="0"/>
        <u val="none"/>
        <vertAlign val="baseline"/>
        <sz val="12"/>
        <color theme="1" tint="0.34998626667073579"/>
        <name val="Calibri"/>
        <scheme val="minor"/>
      </font>
      <fill>
        <patternFill patternType="none">
          <fgColor indexed="64"/>
          <bgColor theme="0"/>
        </patternFill>
      </fill>
      <alignment horizontal="general" vertical="center" textRotation="0" wrapText="1" indent="0" justifyLastLine="0" shrinkToFit="0" readingOrder="0"/>
    </dxf>
    <dxf>
      <border>
        <bottom style="thin">
          <color theme="0" tint="-0.14996795556505021"/>
        </bottom>
      </border>
    </dxf>
    <dxf>
      <font>
        <b/>
        <i val="0"/>
        <strike val="0"/>
        <outline val="0"/>
        <shadow val="0"/>
        <u val="none"/>
        <vertAlign val="baseline"/>
        <sz val="14"/>
        <color theme="1" tint="0.34998626667073579"/>
        <name val="Calibri"/>
        <family val="2"/>
        <scheme val="minor"/>
      </font>
      <fill>
        <patternFill patternType="none">
          <fgColor indexed="64"/>
          <bgColor theme="0"/>
        </patternFill>
      </fill>
      <alignment horizontal="general" vertical="center" textRotation="0" wrapText="1" indent="0" justifyLastLine="0" shrinkToFit="0" readingOrder="0"/>
      <border diagonalUp="0" diagonalDown="0">
        <left style="thin">
          <color theme="0" tint="-0.14996795556505021"/>
        </left>
        <right style="thin">
          <color theme="0" tint="-0.14996795556505021"/>
        </right>
        <top/>
        <bottom/>
        <vertical style="thin">
          <color theme="0" tint="-0.14996795556505021"/>
        </vertical>
        <horizontal style="thin">
          <color theme="0" tint="-0.14996795556505021"/>
        </horizontal>
      </border>
    </dxf>
    <dxf>
      <font>
        <b val="0"/>
        <i val="0"/>
        <strike val="0"/>
        <condense val="0"/>
        <extend val="0"/>
        <outline val="0"/>
        <shadow val="0"/>
        <u val="none"/>
        <vertAlign val="baseline"/>
        <sz val="12"/>
        <color theme="1" tint="0.34998626667073579"/>
        <name val="Calibri"/>
        <family val="2"/>
        <scheme val="none"/>
      </font>
      <numFmt numFmtId="10" formatCode="&quot;$&quot;#,##0_);[Red]\(&quot;$&quot;#,##0\)"/>
      <fill>
        <patternFill patternType="solid">
          <fgColor indexed="64"/>
          <bgColor theme="0" tint="-4.9989318521683403E-2"/>
        </patternFill>
      </fill>
      <alignment horizontal="center" vertical="center" textRotation="0" wrapText="1" indent="0" justifyLastLine="0" shrinkToFit="0" readingOrder="0"/>
      <border diagonalUp="0" diagonalDown="0" outline="0">
        <left style="thin">
          <color theme="0" tint="-0.14996795556505021"/>
        </left>
        <right/>
        <top style="thin">
          <color theme="0" tint="-0.14996795556505021"/>
        </top>
        <bottom style="thin">
          <color theme="0" tint="-0.14993743705557422"/>
        </bottom>
      </border>
      <protection locked="1" hidden="0"/>
    </dxf>
    <dxf>
      <font>
        <b val="0"/>
        <i val="0"/>
        <strike val="0"/>
        <outline val="0"/>
        <shadow val="0"/>
        <u val="none"/>
        <vertAlign val="baseline"/>
        <sz val="12"/>
        <color theme="1" tint="0.34998626667073579"/>
        <name val="Calibri"/>
        <scheme val="none"/>
      </font>
      <fill>
        <patternFill>
          <fgColor indexed="64"/>
          <bgColor theme="0"/>
        </patternFill>
      </fill>
      <alignment horizontal="center" vertical="center" textRotation="0" wrapText="1" indent="0" justifyLastLine="0" shrinkToFit="0" readingOrder="0"/>
    </dxf>
    <dxf>
      <font>
        <b val="0"/>
        <i val="0"/>
        <strike val="0"/>
        <condense val="0"/>
        <extend val="0"/>
        <outline val="0"/>
        <shadow val="0"/>
        <u val="none"/>
        <vertAlign val="baseline"/>
        <sz val="12"/>
        <color theme="1" tint="0.34998626667073579"/>
        <name val="Calibri"/>
        <family val="2"/>
        <scheme val="none"/>
      </font>
      <numFmt numFmtId="10" formatCode="&quot;$&quot;#,##0_);[Red]\(&quot;$&quot;#,##0\)"/>
      <fill>
        <patternFill patternType="solid">
          <fgColor indexed="64"/>
          <bgColor theme="0" tint="-4.9989318521683403E-2"/>
        </patternFill>
      </fill>
      <alignment horizontal="center" vertical="center" textRotation="0" wrapText="1" indent="0" justifyLastLine="0" shrinkToFit="0" readingOrder="0"/>
      <border diagonalUp="0" diagonalDown="0" outline="0">
        <left style="thin">
          <color theme="0" tint="-0.14996795556505021"/>
        </left>
        <right style="thin">
          <color theme="0" tint="-0.14996795556505021"/>
        </right>
        <top style="thin">
          <color theme="0" tint="-0.14996795556505021"/>
        </top>
        <bottom style="thin">
          <color theme="0" tint="-0.14993743705557422"/>
        </bottom>
      </border>
      <protection locked="1" hidden="0"/>
    </dxf>
    <dxf>
      <font>
        <b val="0"/>
        <i val="0"/>
        <strike val="0"/>
        <outline val="0"/>
        <shadow val="0"/>
        <u val="none"/>
        <vertAlign val="baseline"/>
        <sz val="12"/>
        <color theme="1" tint="0.34998626667073579"/>
        <name val="Calibri"/>
        <scheme val="none"/>
      </font>
      <fill>
        <patternFill>
          <fgColor indexed="64"/>
          <bgColor theme="0"/>
        </patternFill>
      </fill>
      <alignment horizontal="center" vertical="center" textRotation="0" wrapText="1" indent="0" justifyLastLine="0" shrinkToFit="0" readingOrder="0"/>
    </dxf>
    <dxf>
      <font>
        <b val="0"/>
        <i val="0"/>
        <strike val="0"/>
        <condense val="0"/>
        <extend val="0"/>
        <outline val="0"/>
        <shadow val="0"/>
        <u val="none"/>
        <vertAlign val="baseline"/>
        <sz val="12"/>
        <color theme="1" tint="0.34998626667073579"/>
        <name val="Calibri"/>
        <family val="2"/>
        <scheme val="none"/>
      </font>
      <numFmt numFmtId="10" formatCode="&quot;$&quot;#,##0_);[Red]\(&quot;$&quot;#,##0\)"/>
      <fill>
        <patternFill patternType="solid">
          <fgColor indexed="64"/>
          <bgColor theme="0" tint="-4.9989318521683403E-2"/>
        </patternFill>
      </fill>
      <alignment horizontal="center" vertical="center" textRotation="0" wrapText="1" indent="0" justifyLastLine="0" shrinkToFit="0" readingOrder="0"/>
      <border diagonalUp="0" diagonalDown="0" outline="0">
        <left style="thin">
          <color theme="0" tint="-0.14996795556505021"/>
        </left>
        <right style="thin">
          <color theme="0" tint="-0.14996795556505021"/>
        </right>
        <top style="thin">
          <color theme="0" tint="-0.14996795556505021"/>
        </top>
        <bottom style="thin">
          <color theme="0" tint="-0.14993743705557422"/>
        </bottom>
      </border>
      <protection locked="1" hidden="0"/>
    </dxf>
    <dxf>
      <font>
        <b val="0"/>
        <i val="0"/>
        <strike val="0"/>
        <outline val="0"/>
        <shadow val="0"/>
        <u val="none"/>
        <vertAlign val="baseline"/>
        <sz val="12"/>
        <color theme="1" tint="0.34998626667073579"/>
        <name val="Calibri"/>
        <scheme val="none"/>
      </font>
      <fill>
        <patternFill>
          <fgColor indexed="64"/>
          <bgColor theme="0"/>
        </patternFill>
      </fill>
      <alignment horizontal="center" vertical="center" textRotation="0" wrapText="1" indent="0" justifyLastLine="0" shrinkToFit="0" readingOrder="0"/>
    </dxf>
    <dxf>
      <font>
        <b/>
        <i val="0"/>
        <strike val="0"/>
        <condense val="0"/>
        <extend val="0"/>
        <outline val="0"/>
        <shadow val="0"/>
        <u val="none"/>
        <vertAlign val="baseline"/>
        <sz val="14"/>
        <color theme="1" tint="0.34998626667073579"/>
        <name val="Calibri"/>
        <family val="2"/>
        <scheme val="none"/>
      </font>
      <numFmt numFmtId="0" formatCode="General"/>
      <fill>
        <patternFill patternType="solid">
          <fgColor indexed="64"/>
          <bgColor theme="0" tint="-4.9989318521683403E-2"/>
        </patternFill>
      </fill>
      <alignment horizontal="left" vertical="center" textRotation="0" wrapText="1" indent="1" justifyLastLine="0" shrinkToFit="0" readingOrder="0"/>
      <border diagonalUp="0" diagonalDown="0" outline="0">
        <left/>
        <right style="thin">
          <color theme="0" tint="-0.14996795556505021"/>
        </right>
        <top style="thin">
          <color theme="0" tint="-0.14996795556505021"/>
        </top>
        <bottom style="thin">
          <color theme="0" tint="-0.14993743705557422"/>
        </bottom>
      </border>
    </dxf>
    <dxf>
      <font>
        <b val="0"/>
        <i val="0"/>
        <strike val="0"/>
        <outline val="0"/>
        <shadow val="0"/>
        <u val="none"/>
        <vertAlign val="baseline"/>
        <sz val="12"/>
        <color theme="1" tint="0.34998626667073579"/>
        <name val="Calibri"/>
        <scheme val="none"/>
      </font>
      <fill>
        <patternFill>
          <fgColor indexed="64"/>
          <bgColor theme="0"/>
        </patternFill>
      </fill>
      <alignment horizontal="left" vertical="center" textRotation="0" indent="1" justifyLastLine="0" shrinkToFit="0" readingOrder="0"/>
    </dxf>
    <dxf>
      <border>
        <top style="thin">
          <color theme="0" tint="-0.14996795556505021"/>
        </top>
      </border>
    </dxf>
    <dxf>
      <font>
        <b val="0"/>
        <i val="0"/>
        <strike val="0"/>
        <outline val="0"/>
        <shadow val="0"/>
        <u val="none"/>
        <vertAlign val="baseline"/>
        <sz val="12"/>
        <color theme="1" tint="0.34998626667073579"/>
        <name val="Calibri"/>
        <family val="2"/>
        <scheme val="none"/>
      </font>
      <numFmt numFmtId="0" formatCode="General"/>
      <fill>
        <patternFill patternType="solid">
          <fgColor indexed="64"/>
          <bgColor theme="0" tint="-4.9989318521683403E-2"/>
        </patternFill>
      </fill>
      <alignment horizontal="general" vertical="center" textRotation="0" wrapText="1" indent="0" justifyLastLine="0" shrinkToFit="0" readingOrder="0"/>
      <border diagonalUp="0" diagonalDown="0">
        <left style="thin">
          <color theme="0" tint="-0.14996795556505021"/>
        </left>
        <right style="thin">
          <color theme="0" tint="-0.14996795556505021"/>
        </right>
        <top/>
        <bottom/>
        <vertical style="thin">
          <color theme="0" tint="-0.14996795556505021"/>
        </vertical>
        <horizontal/>
      </border>
    </dxf>
    <dxf>
      <font>
        <b val="0"/>
        <i val="0"/>
        <strike val="0"/>
        <outline val="0"/>
        <shadow val="0"/>
        <u val="none"/>
        <vertAlign val="baseline"/>
        <sz val="12"/>
        <color theme="1" tint="0.34998626667073579"/>
        <name val="Calibri"/>
        <scheme val="none"/>
      </font>
      <numFmt numFmtId="0" formatCode="General"/>
      <fill>
        <patternFill patternType="none">
          <fgColor indexed="64"/>
          <bgColor theme="0"/>
        </patternFill>
      </fill>
      <alignment horizontal="general" vertical="center" textRotation="0" wrapText="1" indent="0" justifyLastLine="0" shrinkToFit="0" readingOrder="0"/>
    </dxf>
    <dxf>
      <border>
        <bottom style="thin">
          <color theme="0" tint="-0.14996795556505021"/>
        </bottom>
      </border>
    </dxf>
    <dxf>
      <font>
        <b val="0"/>
        <i val="0"/>
        <strike val="0"/>
        <outline val="0"/>
        <shadow val="0"/>
        <u val="none"/>
        <vertAlign val="baseline"/>
        <sz val="14"/>
        <color theme="1" tint="0.34998626667073579"/>
        <name val="Calibri"/>
        <family val="2"/>
        <scheme val="none"/>
      </font>
      <numFmt numFmtId="0" formatCode="General"/>
      <fill>
        <patternFill patternType="none">
          <fgColor indexed="64"/>
          <bgColor theme="0"/>
        </patternFill>
      </fill>
      <alignment horizontal="center" vertical="center" textRotation="0" wrapText="1" indent="0" justifyLastLine="0" shrinkToFit="0" readingOrder="0"/>
    </dxf>
    <dxf>
      <font>
        <b val="0"/>
        <i val="0"/>
        <strike val="0"/>
        <condense val="0"/>
        <extend val="0"/>
        <outline val="0"/>
        <shadow val="0"/>
        <u val="none"/>
        <vertAlign val="baseline"/>
        <sz val="12"/>
        <color theme="1" tint="0.34998626667073579"/>
        <name val="Calibri"/>
        <family val="2"/>
        <scheme val="minor"/>
      </font>
      <fill>
        <patternFill patternType="solid">
          <fgColor indexed="64"/>
          <bgColor theme="0" tint="-4.9989318521683403E-2"/>
        </patternFill>
      </fill>
      <alignment horizontal="center" vertical="center" textRotation="0" wrapText="1" indent="0" justifyLastLine="0" shrinkToFit="0" readingOrder="0"/>
      <border diagonalUp="0" diagonalDown="0" outline="0">
        <left style="thin">
          <color theme="0" tint="-0.14996795556505021"/>
        </left>
        <right/>
        <top style="thin">
          <color theme="0" tint="-0.14996795556505021"/>
        </top>
        <bottom style="thin">
          <color theme="0" tint="-0.14993743705557422"/>
        </bottom>
      </border>
    </dxf>
    <dxf>
      <font>
        <b val="0"/>
        <i val="0"/>
        <strike val="0"/>
        <outline val="0"/>
        <shadow val="0"/>
        <u val="none"/>
        <vertAlign val="baseline"/>
        <sz val="12"/>
        <color theme="1" tint="0.34998626667073579"/>
        <name val="Calibri"/>
      </font>
      <fill>
        <patternFill>
          <fgColor indexed="64"/>
          <bgColor theme="0"/>
        </patternFill>
      </fill>
      <alignment horizontal="center" vertical="center" textRotation="0" wrapText="1" indent="0" justifyLastLine="0" shrinkToFit="0" readingOrder="0"/>
      <border diagonalUp="0" diagonalDown="0">
        <left style="thin">
          <color theme="0" tint="-0.14996795556505021"/>
        </left>
        <right/>
        <top style="thin">
          <color theme="0" tint="-0.14996795556505021"/>
        </top>
        <bottom style="thin">
          <color theme="0" tint="-0.14996795556505021"/>
        </bottom>
        <vertical style="thin">
          <color theme="0" tint="-0.14996795556505021"/>
        </vertical>
        <horizontal style="thin">
          <color theme="0" tint="-0.14996795556505021"/>
        </horizontal>
      </border>
    </dxf>
    <dxf>
      <font>
        <b val="0"/>
        <i val="0"/>
        <strike val="0"/>
        <condense val="0"/>
        <extend val="0"/>
        <outline val="0"/>
        <shadow val="0"/>
        <u val="none"/>
        <vertAlign val="baseline"/>
        <sz val="12"/>
        <color theme="1" tint="0.34998626667073579"/>
        <name val="Calibri"/>
        <family val="2"/>
        <scheme val="minor"/>
      </font>
      <fill>
        <patternFill patternType="solid">
          <fgColor indexed="64"/>
          <bgColor theme="0" tint="-4.9989318521683403E-2"/>
        </patternFill>
      </fill>
      <alignment horizontal="center" vertical="center" textRotation="0" wrapText="1" indent="0" justifyLastLine="0" shrinkToFit="0" readingOrder="0"/>
      <border diagonalUp="0" diagonalDown="0" outline="0">
        <left style="thin">
          <color theme="0" tint="-0.14996795556505021"/>
        </left>
        <right style="thin">
          <color theme="0" tint="-0.14996795556505021"/>
        </right>
        <top style="thin">
          <color theme="0" tint="-0.14996795556505021"/>
        </top>
        <bottom style="thin">
          <color theme="0" tint="-0.14993743705557422"/>
        </bottom>
      </border>
    </dxf>
    <dxf>
      <font>
        <b val="0"/>
        <i val="0"/>
        <strike val="0"/>
        <outline val="0"/>
        <shadow val="0"/>
        <u val="none"/>
        <vertAlign val="baseline"/>
        <sz val="12"/>
        <color theme="1" tint="0.34998626667073579"/>
        <name val="Calibri"/>
      </font>
      <fill>
        <patternFill>
          <fgColor indexed="64"/>
          <bgColor theme="0"/>
        </patternFill>
      </fill>
      <alignment horizontal="center" vertical="center" textRotation="0" wrapText="1" indent="0" justifyLastLine="0" shrinkToFit="0" readingOrder="0"/>
      <border diagonalUp="0" diagonalDown="0">
        <left style="thin">
          <color theme="0" tint="-0.14996795556505021"/>
        </left>
        <right style="thin">
          <color theme="0" tint="-0.14996795556505021"/>
        </right>
        <top style="thin">
          <color theme="0" tint="-0.14996795556505021"/>
        </top>
        <bottom style="thin">
          <color theme="0" tint="-0.14996795556505021"/>
        </bottom>
        <vertical style="thin">
          <color theme="0" tint="-0.14996795556505021"/>
        </vertical>
        <horizontal style="thin">
          <color theme="0" tint="-0.14996795556505021"/>
        </horizontal>
      </border>
    </dxf>
    <dxf>
      <font>
        <b val="0"/>
        <i val="0"/>
        <strike val="0"/>
        <condense val="0"/>
        <extend val="0"/>
        <outline val="0"/>
        <shadow val="0"/>
        <u val="none"/>
        <vertAlign val="baseline"/>
        <sz val="12"/>
        <color theme="1" tint="0.34998626667073579"/>
        <name val="Calibri"/>
        <family val="2"/>
        <scheme val="minor"/>
      </font>
      <fill>
        <patternFill patternType="solid">
          <fgColor indexed="64"/>
          <bgColor theme="0" tint="-4.9989318521683403E-2"/>
        </patternFill>
      </fill>
      <alignment horizontal="center" vertical="center" textRotation="0" wrapText="1" indent="0" justifyLastLine="0" shrinkToFit="0" readingOrder="0"/>
      <border diagonalUp="0" diagonalDown="0" outline="0">
        <left style="thin">
          <color theme="0" tint="-0.14996795556505021"/>
        </left>
        <right style="thin">
          <color theme="0" tint="-0.14996795556505021"/>
        </right>
        <top style="thin">
          <color theme="0" tint="-0.14996795556505021"/>
        </top>
        <bottom style="thin">
          <color theme="0" tint="-0.14993743705557422"/>
        </bottom>
      </border>
    </dxf>
    <dxf>
      <font>
        <b val="0"/>
        <i val="0"/>
        <strike val="0"/>
        <outline val="0"/>
        <shadow val="0"/>
        <u val="none"/>
        <vertAlign val="baseline"/>
        <sz val="12"/>
        <color theme="1" tint="0.34998626667073579"/>
        <name val="Calibri"/>
      </font>
      <fill>
        <patternFill>
          <fgColor indexed="64"/>
          <bgColor theme="0"/>
        </patternFill>
      </fill>
      <alignment horizontal="center" vertical="center" textRotation="0" wrapText="1" indent="0" justifyLastLine="0" shrinkToFit="0" readingOrder="0"/>
      <border diagonalUp="0" diagonalDown="0">
        <left style="thin">
          <color theme="0" tint="-0.14996795556505021"/>
        </left>
        <right style="thin">
          <color theme="0" tint="-0.14996795556505021"/>
        </right>
        <top style="thin">
          <color theme="0" tint="-0.14996795556505021"/>
        </top>
        <bottom style="thin">
          <color theme="0" tint="-0.14996795556505021"/>
        </bottom>
        <vertical style="thin">
          <color theme="0" tint="-0.14996795556505021"/>
        </vertical>
        <horizontal style="thin">
          <color theme="0" tint="-0.14996795556505021"/>
        </horizontal>
      </border>
    </dxf>
    <dxf>
      <font>
        <b/>
        <i val="0"/>
        <strike val="0"/>
        <condense val="0"/>
        <extend val="0"/>
        <outline val="0"/>
        <shadow val="0"/>
        <u val="none"/>
        <vertAlign val="baseline"/>
        <sz val="14"/>
        <color theme="1" tint="0.34998626667073579"/>
        <name val="Calibri"/>
        <family val="2"/>
        <scheme val="minor"/>
      </font>
      <numFmt numFmtId="0" formatCode="General"/>
      <fill>
        <patternFill patternType="solid">
          <fgColor indexed="64"/>
          <bgColor theme="0" tint="-4.9989318521683403E-2"/>
        </patternFill>
      </fill>
      <alignment horizontal="left" vertical="center" textRotation="0" wrapText="1" indent="1" justifyLastLine="0" shrinkToFit="0" readingOrder="0"/>
      <border diagonalUp="0" diagonalDown="0" outline="0">
        <left/>
        <right style="thin">
          <color theme="0" tint="-0.14996795556505021"/>
        </right>
        <top style="thin">
          <color theme="0" tint="-0.14996795556505021"/>
        </top>
        <bottom style="thin">
          <color theme="0" tint="-0.14993743705557422"/>
        </bottom>
      </border>
    </dxf>
    <dxf>
      <font>
        <b val="0"/>
        <i val="0"/>
        <strike val="0"/>
        <outline val="0"/>
        <shadow val="0"/>
        <u val="none"/>
        <vertAlign val="baseline"/>
        <sz val="12"/>
        <color theme="1" tint="0.34998626667073579"/>
        <name val="Calibri"/>
      </font>
      <fill>
        <patternFill>
          <fgColor indexed="64"/>
          <bgColor theme="0"/>
        </patternFill>
      </fill>
      <alignment horizontal="left" vertical="center" textRotation="0" wrapText="1" indent="1" justifyLastLine="0" shrinkToFit="0" readingOrder="0"/>
      <border diagonalUp="0" diagonalDown="0">
        <left/>
        <right style="thin">
          <color theme="0" tint="-0.14996795556505021"/>
        </right>
        <top style="thin">
          <color theme="0" tint="-0.14996795556505021"/>
        </top>
        <bottom style="thin">
          <color theme="0" tint="-0.14996795556505021"/>
        </bottom>
        <vertical style="thin">
          <color theme="0" tint="-0.14996795556505021"/>
        </vertical>
        <horizontal style="thin">
          <color theme="0" tint="-0.14996795556505021"/>
        </horizontal>
      </border>
    </dxf>
    <dxf>
      <border>
        <top style="thin">
          <color theme="0" tint="-0.14996795556505021"/>
        </top>
      </border>
    </dxf>
    <dxf>
      <font>
        <b val="0"/>
        <i val="0"/>
        <strike val="0"/>
        <outline val="0"/>
        <shadow val="0"/>
        <u val="none"/>
        <vertAlign val="baseline"/>
        <sz val="12"/>
        <color theme="1" tint="0.34998626667073579"/>
        <name val="Calibri"/>
        <family val="2"/>
        <scheme val="minor"/>
      </font>
      <numFmt numFmtId="0" formatCode="General"/>
      <fill>
        <patternFill patternType="solid">
          <fgColor indexed="64"/>
          <bgColor theme="0" tint="-4.9989318521683403E-2"/>
        </patternFill>
      </fill>
      <alignment horizontal="general" vertical="center" textRotation="0" wrapText="1" indent="0" justifyLastLine="0" shrinkToFit="0" readingOrder="0"/>
      <border diagonalUp="0" diagonalDown="0">
        <left style="thin">
          <color theme="0" tint="-0.14996795556505021"/>
        </left>
        <right style="thin">
          <color theme="0" tint="-0.14996795556505021"/>
        </right>
        <top/>
        <bottom/>
        <vertical style="thin">
          <color theme="0" tint="-0.14996795556505021"/>
        </vertical>
        <horizontal/>
      </border>
    </dxf>
    <dxf>
      <border diagonalUp="0" diagonalDown="0">
        <left/>
        <right/>
        <top/>
        <bottom/>
      </border>
    </dxf>
    <dxf>
      <font>
        <b val="0"/>
        <i val="0"/>
        <strike val="0"/>
        <outline val="0"/>
        <shadow val="0"/>
        <u val="none"/>
        <vertAlign val="baseline"/>
        <sz val="12"/>
        <color theme="1" tint="0.34998626667073579"/>
        <name val="Calibri"/>
        <scheme val="minor"/>
      </font>
      <numFmt numFmtId="0" formatCode="General"/>
      <fill>
        <patternFill patternType="none">
          <fgColor indexed="64"/>
          <bgColor theme="0"/>
        </patternFill>
      </fill>
      <alignment horizontal="general" vertical="center" textRotation="0" wrapText="1" indent="0" justifyLastLine="0" shrinkToFit="0" readingOrder="0"/>
    </dxf>
    <dxf>
      <border>
        <bottom style="thin">
          <color theme="0" tint="-0.14993743705557422"/>
        </bottom>
      </border>
    </dxf>
    <dxf>
      <font>
        <b val="0"/>
        <i val="0"/>
        <strike val="0"/>
        <outline val="0"/>
        <shadow val="0"/>
        <u val="none"/>
        <vertAlign val="baseline"/>
        <sz val="12"/>
        <color theme="1" tint="0.34998626667073579"/>
        <name val="Calibri"/>
        <scheme val="minor"/>
      </font>
      <numFmt numFmtId="0" formatCode="General"/>
      <fill>
        <patternFill patternType="none">
          <fgColor indexed="64"/>
          <bgColor theme="0"/>
        </patternFill>
      </fill>
      <alignment horizontal="center" vertical="center" textRotation="0" wrapText="1" indent="0" justifyLastLine="0" shrinkToFit="0" readingOrder="0"/>
      <border diagonalUp="0" diagonalDown="0">
        <left style="thin">
          <color theme="0" tint="-0.14996795556505021"/>
        </left>
        <right style="thin">
          <color theme="0" tint="-0.14996795556505021"/>
        </right>
        <top/>
        <bottom/>
        <vertical style="thin">
          <color theme="0" tint="-0.14996795556505021"/>
        </vertical>
        <horizontal style="thin">
          <color theme="0" tint="-0.14996795556505021"/>
        </horizontal>
      </border>
    </dxf>
    <dxf>
      <font>
        <b val="0"/>
        <i val="0"/>
        <strike val="0"/>
        <condense val="0"/>
        <extend val="0"/>
        <outline val="0"/>
        <shadow val="0"/>
        <u val="none"/>
        <vertAlign val="baseline"/>
        <sz val="12"/>
        <color theme="1" tint="0.34998626667073579"/>
        <name val="Calibri"/>
        <family val="2"/>
        <scheme val="minor"/>
      </font>
      <numFmt numFmtId="10" formatCode="&quot;$&quot;#,##0_);[Red]\(&quot;$&quot;#,##0\)"/>
      <fill>
        <patternFill patternType="solid">
          <fgColor indexed="64"/>
          <bgColor theme="0" tint="-4.9989318521683403E-2"/>
        </patternFill>
      </fill>
      <alignment horizontal="center" vertical="center" textRotation="0" wrapText="1" indent="0" justifyLastLine="0" shrinkToFit="0" readingOrder="0"/>
      <border diagonalUp="0" diagonalDown="0" outline="0">
        <left style="thin">
          <color theme="0" tint="-0.14996795556505021"/>
        </left>
        <right/>
        <top style="thin">
          <color theme="0" tint="-0.14996795556505021"/>
        </top>
        <bottom style="thin">
          <color theme="0" tint="-0.14993743705557422"/>
        </bottom>
      </border>
      <protection locked="1" hidden="0"/>
    </dxf>
    <dxf>
      <font>
        <b val="0"/>
        <i val="0"/>
        <strike val="0"/>
        <outline val="0"/>
        <shadow val="0"/>
        <u val="none"/>
        <vertAlign val="baseline"/>
        <sz val="12"/>
        <color theme="1" tint="0.34998626667073579"/>
        <name val="Calibri"/>
      </font>
      <fill>
        <patternFill>
          <fgColor indexed="64"/>
          <bgColor theme="0"/>
        </patternFill>
      </fill>
      <alignment horizontal="center" vertical="center" textRotation="0" wrapText="1" indent="0" justifyLastLine="0" shrinkToFit="0" readingOrder="0"/>
      <border diagonalUp="0" diagonalDown="0">
        <left style="thin">
          <color theme="0" tint="-0.14996795556505021"/>
        </left>
        <right/>
        <top style="thin">
          <color theme="0" tint="-0.14996795556505021"/>
        </top>
        <bottom style="thin">
          <color theme="0" tint="-0.14996795556505021"/>
        </bottom>
        <vertical style="thin">
          <color theme="0" tint="-0.14996795556505021"/>
        </vertical>
        <horizontal style="thin">
          <color theme="0" tint="-0.14996795556505021"/>
        </horizontal>
      </border>
    </dxf>
    <dxf>
      <font>
        <b val="0"/>
        <i val="0"/>
        <strike val="0"/>
        <condense val="0"/>
        <extend val="0"/>
        <outline val="0"/>
        <shadow val="0"/>
        <u val="none"/>
        <vertAlign val="baseline"/>
        <sz val="12"/>
        <color theme="1" tint="0.34998626667073579"/>
        <name val="Calibri"/>
        <family val="2"/>
        <scheme val="minor"/>
      </font>
      <numFmt numFmtId="10" formatCode="&quot;$&quot;#,##0_);[Red]\(&quot;$&quot;#,##0\)"/>
      <fill>
        <patternFill patternType="solid">
          <fgColor indexed="64"/>
          <bgColor theme="0" tint="-4.9989318521683403E-2"/>
        </patternFill>
      </fill>
      <alignment horizontal="center" vertical="center" textRotation="0" wrapText="1" indent="0" justifyLastLine="0" shrinkToFit="0" readingOrder="0"/>
      <border diagonalUp="0" diagonalDown="0" outline="0">
        <left style="thin">
          <color theme="0" tint="-0.14996795556505021"/>
        </left>
        <right style="thin">
          <color theme="0" tint="-0.14996795556505021"/>
        </right>
        <top style="thin">
          <color theme="0" tint="-0.14996795556505021"/>
        </top>
        <bottom style="thin">
          <color theme="0" tint="-0.14993743705557422"/>
        </bottom>
      </border>
      <protection locked="1" hidden="0"/>
    </dxf>
    <dxf>
      <font>
        <b val="0"/>
        <i val="0"/>
        <strike val="0"/>
        <outline val="0"/>
        <shadow val="0"/>
        <u val="none"/>
        <vertAlign val="baseline"/>
        <sz val="12"/>
        <color theme="1" tint="0.34998626667073579"/>
        <name val="Calibri"/>
      </font>
      <fill>
        <patternFill>
          <fgColor indexed="64"/>
          <bgColor theme="0"/>
        </patternFill>
      </fill>
      <alignment horizontal="center" vertical="center" textRotation="0" wrapText="1" indent="0" justifyLastLine="0" shrinkToFit="0" readingOrder="0"/>
      <border diagonalUp="0" diagonalDown="0">
        <left style="thin">
          <color theme="0" tint="-0.14996795556505021"/>
        </left>
        <right style="thin">
          <color theme="0" tint="-0.14996795556505021"/>
        </right>
        <top style="thin">
          <color theme="0" tint="-0.14996795556505021"/>
        </top>
        <bottom style="thin">
          <color theme="0" tint="-0.14996795556505021"/>
        </bottom>
        <vertical style="thin">
          <color theme="0" tint="-0.14996795556505021"/>
        </vertical>
        <horizontal style="thin">
          <color theme="0" tint="-0.14996795556505021"/>
        </horizontal>
      </border>
    </dxf>
    <dxf>
      <font>
        <b val="0"/>
        <i val="0"/>
        <strike val="0"/>
        <condense val="0"/>
        <extend val="0"/>
        <outline val="0"/>
        <shadow val="0"/>
        <u val="none"/>
        <vertAlign val="baseline"/>
        <sz val="12"/>
        <color theme="1" tint="0.34998626667073579"/>
        <name val="Calibri"/>
        <family val="2"/>
        <scheme val="minor"/>
      </font>
      <numFmt numFmtId="10" formatCode="&quot;$&quot;#,##0_);[Red]\(&quot;$&quot;#,##0\)"/>
      <fill>
        <patternFill patternType="solid">
          <fgColor indexed="64"/>
          <bgColor theme="0" tint="-4.9989318521683403E-2"/>
        </patternFill>
      </fill>
      <alignment horizontal="center" vertical="center" textRotation="0" wrapText="1" indent="0" justifyLastLine="0" shrinkToFit="0" readingOrder="0"/>
      <border diagonalUp="0" diagonalDown="0" outline="0">
        <left style="thin">
          <color theme="0" tint="-0.14996795556505021"/>
        </left>
        <right style="thin">
          <color theme="0" tint="-0.14996795556505021"/>
        </right>
        <top style="thin">
          <color theme="0" tint="-0.14996795556505021"/>
        </top>
        <bottom style="thin">
          <color theme="0" tint="-0.14993743705557422"/>
        </bottom>
      </border>
      <protection locked="1" hidden="0"/>
    </dxf>
    <dxf>
      <font>
        <b val="0"/>
        <i val="0"/>
        <strike val="0"/>
        <outline val="0"/>
        <shadow val="0"/>
        <u val="none"/>
        <vertAlign val="baseline"/>
        <sz val="12"/>
        <color theme="1" tint="0.34998626667073579"/>
        <name val="Calibri"/>
      </font>
      <fill>
        <patternFill>
          <fgColor indexed="64"/>
          <bgColor theme="0"/>
        </patternFill>
      </fill>
      <alignment horizontal="center" vertical="center" textRotation="0" wrapText="1" indent="0" justifyLastLine="0" shrinkToFit="0" readingOrder="0"/>
      <border diagonalUp="0" diagonalDown="0">
        <left style="thin">
          <color theme="0" tint="-0.14996795556505021"/>
        </left>
        <right style="thin">
          <color theme="0" tint="-0.14996795556505021"/>
        </right>
        <top style="thin">
          <color theme="0" tint="-0.14996795556505021"/>
        </top>
        <bottom style="thin">
          <color theme="0" tint="-0.14996795556505021"/>
        </bottom>
        <vertical style="thin">
          <color theme="0" tint="-0.14996795556505021"/>
        </vertical>
        <horizontal style="thin">
          <color theme="0" tint="-0.14996795556505021"/>
        </horizontal>
      </border>
    </dxf>
    <dxf>
      <font>
        <b/>
        <i val="0"/>
        <strike val="0"/>
        <condense val="0"/>
        <extend val="0"/>
        <outline val="0"/>
        <shadow val="0"/>
        <u val="none"/>
        <vertAlign val="baseline"/>
        <sz val="14"/>
        <color theme="1" tint="0.34998626667073579"/>
        <name val="Calibri"/>
        <family val="2"/>
        <scheme val="minor"/>
      </font>
      <numFmt numFmtId="0" formatCode="General"/>
      <fill>
        <patternFill patternType="solid">
          <fgColor indexed="64"/>
          <bgColor theme="0" tint="-4.9989318521683403E-2"/>
        </patternFill>
      </fill>
      <alignment horizontal="left" vertical="center" textRotation="0" wrapText="1" indent="1" justifyLastLine="0" shrinkToFit="0" readingOrder="0"/>
      <border diagonalUp="0" diagonalDown="0" outline="0">
        <left/>
        <right style="thin">
          <color theme="0" tint="-0.14996795556505021"/>
        </right>
        <top style="thin">
          <color theme="0" tint="-0.14996795556505021"/>
        </top>
        <bottom style="thin">
          <color theme="0" tint="-0.14993743705557422"/>
        </bottom>
      </border>
    </dxf>
    <dxf>
      <font>
        <b val="0"/>
        <i val="0"/>
        <strike val="0"/>
        <outline val="0"/>
        <shadow val="0"/>
        <u val="none"/>
        <vertAlign val="baseline"/>
        <sz val="12"/>
        <color theme="1" tint="0.34998626667073579"/>
        <name val="Calibri"/>
      </font>
      <fill>
        <patternFill>
          <fgColor indexed="64"/>
          <bgColor theme="0"/>
        </patternFill>
      </fill>
      <alignment horizontal="left" vertical="center" textRotation="0" indent="1" justifyLastLine="0" shrinkToFit="0" readingOrder="0"/>
      <border diagonalUp="0" diagonalDown="0">
        <left/>
        <right style="thin">
          <color theme="0" tint="-0.14996795556505021"/>
        </right>
        <top style="thin">
          <color theme="0" tint="-0.14996795556505021"/>
        </top>
        <bottom style="thin">
          <color theme="0" tint="-0.14996795556505021"/>
        </bottom>
        <vertical style="thin">
          <color theme="0" tint="-0.14996795556505021"/>
        </vertical>
        <horizontal style="thin">
          <color theme="0" tint="-0.14996795556505021"/>
        </horizontal>
      </border>
    </dxf>
    <dxf>
      <border>
        <top style="thin">
          <color theme="0" tint="-0.14996795556505021"/>
        </top>
      </border>
    </dxf>
    <dxf>
      <font>
        <b val="0"/>
        <i val="0"/>
        <strike val="0"/>
        <outline val="0"/>
        <shadow val="0"/>
        <u val="none"/>
        <vertAlign val="baseline"/>
        <sz val="12"/>
        <color theme="1" tint="0.34998626667073579"/>
        <name val="Calibri"/>
        <family val="2"/>
        <scheme val="minor"/>
      </font>
      <numFmt numFmtId="0" formatCode="General"/>
      <fill>
        <patternFill patternType="solid">
          <fgColor indexed="64"/>
          <bgColor theme="0" tint="-4.9989318521683403E-2"/>
        </patternFill>
      </fill>
      <alignment horizontal="general" vertical="center" textRotation="0" wrapText="1" indent="0" justifyLastLine="0" shrinkToFit="0" readingOrder="0"/>
      <border diagonalUp="0" diagonalDown="0">
        <left style="thin">
          <color theme="0" tint="-0.14996795556505021"/>
        </left>
        <right style="thin">
          <color theme="0" tint="-0.14996795556505021"/>
        </right>
        <top/>
        <bottom/>
        <vertical style="thin">
          <color theme="0" tint="-0.14996795556505021"/>
        </vertical>
        <horizontal/>
      </border>
    </dxf>
    <dxf>
      <font>
        <b val="0"/>
        <i val="0"/>
        <strike val="0"/>
        <outline val="0"/>
        <shadow val="0"/>
        <u val="none"/>
        <vertAlign val="baseline"/>
        <sz val="12"/>
        <color theme="1" tint="0.34998626667073579"/>
        <name val="Calibri"/>
        <scheme val="minor"/>
      </font>
      <numFmt numFmtId="0" formatCode="General"/>
      <fill>
        <patternFill patternType="none">
          <fgColor indexed="64"/>
          <bgColor theme="0"/>
        </patternFill>
      </fill>
      <alignment horizontal="general" vertical="center" textRotation="0" wrapText="1" indent="0" justifyLastLine="0" shrinkToFit="0" readingOrder="0"/>
    </dxf>
    <dxf>
      <border>
        <bottom style="thin">
          <color theme="0" tint="-0.14996795556505021"/>
        </bottom>
      </border>
    </dxf>
    <dxf>
      <font>
        <b val="0"/>
        <i val="0"/>
        <strike val="0"/>
        <outline val="0"/>
        <shadow val="0"/>
        <u val="none"/>
        <vertAlign val="baseline"/>
        <sz val="14"/>
        <color theme="1" tint="0.34998626667073579"/>
        <name val="Calibri"/>
        <scheme val="minor"/>
      </font>
      <numFmt numFmtId="0" formatCode="General"/>
      <fill>
        <patternFill patternType="none">
          <fgColor indexed="64"/>
          <bgColor theme="0"/>
        </patternFill>
      </fill>
      <alignment horizontal="center" vertical="center" textRotation="0" wrapText="1" indent="0" justifyLastLine="0" shrinkToFit="0" readingOrder="0"/>
      <border diagonalUp="0" diagonalDown="0">
        <left style="thin">
          <color theme="0" tint="-0.14996795556505021"/>
        </left>
        <right style="thin">
          <color theme="0" tint="-0.14996795556505021"/>
        </right>
        <top/>
        <bottom/>
        <vertical style="thin">
          <color theme="0" tint="-0.14996795556505021"/>
        </vertical>
        <horizontal style="thin">
          <color theme="0" tint="-0.14996795556505021"/>
        </horizontal>
      </border>
    </dxf>
    <dxf>
      <font>
        <b val="0"/>
        <i val="0"/>
        <strike val="0"/>
        <condense val="0"/>
        <extend val="0"/>
        <outline val="0"/>
        <shadow val="0"/>
        <u val="none"/>
        <vertAlign val="baseline"/>
        <sz val="12"/>
        <color theme="1" tint="0.34998626667073579"/>
        <name val="Calibri"/>
        <family val="2"/>
        <scheme val="minor"/>
      </font>
      <numFmt numFmtId="10" formatCode="&quot;$&quot;#,##0_);[Red]\(&quot;$&quot;#,##0\)"/>
      <fill>
        <patternFill patternType="solid">
          <fgColor indexed="64"/>
          <bgColor theme="0" tint="-4.9989318521683403E-2"/>
        </patternFill>
      </fill>
      <alignment horizontal="center" vertical="center" textRotation="0" wrapText="1" indent="0" justifyLastLine="0" shrinkToFit="0" readingOrder="0"/>
      <border diagonalUp="0" diagonalDown="0" outline="0">
        <left style="thin">
          <color theme="0" tint="-0.14996795556505021"/>
        </left>
        <right/>
        <top style="thin">
          <color theme="0" tint="-0.14996795556505021"/>
        </top>
        <bottom style="thin">
          <color theme="0" tint="-0.14993743705557422"/>
        </bottom>
      </border>
      <protection locked="1" hidden="0"/>
    </dxf>
    <dxf>
      <font>
        <strike val="0"/>
        <outline val="0"/>
        <shadow val="0"/>
        <u val="none"/>
        <vertAlign val="baseline"/>
        <sz val="12"/>
        <color theme="1" tint="0.34998626667073579"/>
        <name val="Calibri"/>
        <scheme val="minor"/>
      </font>
      <numFmt numFmtId="10" formatCode="&quot;$&quot;#,##0_);[Red]\(&quot;$&quot;#,##0\)"/>
      <fill>
        <patternFill>
          <fgColor indexed="64"/>
          <bgColor theme="0"/>
        </patternFill>
      </fill>
      <alignment horizontal="center" vertical="center" textRotation="0" wrapText="1" indent="0" justifyLastLine="0" shrinkToFit="0" readingOrder="0"/>
    </dxf>
    <dxf>
      <font>
        <b val="0"/>
        <i val="0"/>
        <strike val="0"/>
        <condense val="0"/>
        <extend val="0"/>
        <outline val="0"/>
        <shadow val="0"/>
        <u val="none"/>
        <vertAlign val="baseline"/>
        <sz val="12"/>
        <color theme="1" tint="0.34998626667073579"/>
        <name val="Calibri"/>
        <family val="2"/>
        <scheme val="minor"/>
      </font>
      <numFmt numFmtId="10" formatCode="&quot;$&quot;#,##0_);[Red]\(&quot;$&quot;#,##0\)"/>
      <fill>
        <patternFill patternType="solid">
          <fgColor indexed="64"/>
          <bgColor theme="0" tint="-4.9989318521683403E-2"/>
        </patternFill>
      </fill>
      <alignment horizontal="center" vertical="center" textRotation="0" wrapText="1" indent="0" justifyLastLine="0" shrinkToFit="0" readingOrder="0"/>
      <border diagonalUp="0" diagonalDown="0" outline="0">
        <left style="thin">
          <color theme="0" tint="-0.14996795556505021"/>
        </left>
        <right style="thin">
          <color theme="0" tint="-0.14996795556505021"/>
        </right>
        <top style="thin">
          <color theme="0" tint="-0.14996795556505021"/>
        </top>
        <bottom style="thin">
          <color theme="0" tint="-0.14993743705557422"/>
        </bottom>
      </border>
      <protection locked="1" hidden="0"/>
    </dxf>
    <dxf>
      <font>
        <strike val="0"/>
        <outline val="0"/>
        <shadow val="0"/>
        <u val="none"/>
        <vertAlign val="baseline"/>
        <sz val="12"/>
        <color theme="1" tint="0.34998626667073579"/>
        <name val="Calibri"/>
        <scheme val="minor"/>
      </font>
      <numFmt numFmtId="10" formatCode="&quot;$&quot;#,##0_);[Red]\(&quot;$&quot;#,##0\)"/>
      <fill>
        <patternFill>
          <fgColor indexed="64"/>
          <bgColor theme="0"/>
        </patternFill>
      </fill>
      <alignment horizontal="center" vertical="center" textRotation="0" wrapText="1" indent="0" justifyLastLine="0" shrinkToFit="0" readingOrder="0"/>
    </dxf>
    <dxf>
      <font>
        <b val="0"/>
        <i val="0"/>
        <strike val="0"/>
        <condense val="0"/>
        <extend val="0"/>
        <outline val="0"/>
        <shadow val="0"/>
        <u val="none"/>
        <vertAlign val="baseline"/>
        <sz val="12"/>
        <color theme="1" tint="0.34998626667073579"/>
        <name val="Calibri"/>
        <family val="2"/>
        <scheme val="minor"/>
      </font>
      <numFmt numFmtId="10" formatCode="&quot;$&quot;#,##0_);[Red]\(&quot;$&quot;#,##0\)"/>
      <fill>
        <patternFill patternType="solid">
          <fgColor indexed="64"/>
          <bgColor theme="0" tint="-4.9989318521683403E-2"/>
        </patternFill>
      </fill>
      <alignment horizontal="center" vertical="center" textRotation="0" wrapText="1" indent="0" justifyLastLine="0" shrinkToFit="0" readingOrder="0"/>
      <border diagonalUp="0" diagonalDown="0" outline="0">
        <left style="thin">
          <color theme="0" tint="-0.14996795556505021"/>
        </left>
        <right style="thin">
          <color theme="0" tint="-0.14996795556505021"/>
        </right>
        <top style="thin">
          <color theme="0" tint="-0.14996795556505021"/>
        </top>
        <bottom style="thin">
          <color theme="0" tint="-0.14993743705557422"/>
        </bottom>
      </border>
      <protection locked="1" hidden="0"/>
    </dxf>
    <dxf>
      <font>
        <strike val="0"/>
        <outline val="0"/>
        <shadow val="0"/>
        <u val="none"/>
        <vertAlign val="baseline"/>
        <sz val="12"/>
        <color theme="1" tint="0.34998626667073579"/>
        <name val="Calibri"/>
        <scheme val="minor"/>
      </font>
      <numFmt numFmtId="10" formatCode="&quot;$&quot;#,##0_);[Red]\(&quot;$&quot;#,##0\)"/>
      <fill>
        <patternFill>
          <fgColor indexed="64"/>
          <bgColor theme="0"/>
        </patternFill>
      </fill>
      <alignment horizontal="center" vertical="center" textRotation="0" wrapText="1" indent="0" justifyLastLine="0" shrinkToFit="0" readingOrder="0"/>
    </dxf>
    <dxf>
      <font>
        <b/>
        <i val="0"/>
        <strike val="0"/>
        <condense val="0"/>
        <extend val="0"/>
        <outline val="0"/>
        <shadow val="0"/>
        <u val="none"/>
        <vertAlign val="baseline"/>
        <sz val="14"/>
        <color theme="1" tint="0.34998626667073579"/>
        <name val="Calibri"/>
        <family val="2"/>
        <scheme val="minor"/>
      </font>
      <numFmt numFmtId="0" formatCode="General"/>
      <fill>
        <patternFill patternType="solid">
          <fgColor indexed="64"/>
          <bgColor theme="0" tint="-4.9989318521683403E-2"/>
        </patternFill>
      </fill>
      <alignment horizontal="left" vertical="center" textRotation="0" wrapText="1" indent="1" justifyLastLine="0" shrinkToFit="0" readingOrder="0"/>
      <border diagonalUp="0" diagonalDown="0" outline="0">
        <left/>
        <right style="thin">
          <color theme="0" tint="-0.14996795556505021"/>
        </right>
        <top style="thin">
          <color theme="0" tint="-0.14996795556505021"/>
        </top>
        <bottom style="thin">
          <color theme="0" tint="-0.14993743705557422"/>
        </bottom>
      </border>
    </dxf>
    <dxf>
      <font>
        <strike val="0"/>
        <outline val="0"/>
        <shadow val="0"/>
        <u val="none"/>
        <vertAlign val="baseline"/>
        <sz val="12"/>
        <color theme="1" tint="0.34998626667073579"/>
        <name val="Calibri"/>
        <scheme val="minor"/>
      </font>
      <numFmt numFmtId="0" formatCode="General"/>
      <fill>
        <patternFill>
          <fgColor indexed="64"/>
          <bgColor theme="0"/>
        </patternFill>
      </fill>
      <alignment horizontal="left" vertical="center" textRotation="0" wrapText="0" indent="1" justifyLastLine="0" shrinkToFit="0" readingOrder="0"/>
    </dxf>
    <dxf>
      <border>
        <top style="thin">
          <color theme="0" tint="-0.14996795556505021"/>
        </top>
      </border>
    </dxf>
    <dxf>
      <font>
        <strike val="0"/>
        <outline val="0"/>
        <shadow val="0"/>
        <u val="none"/>
        <vertAlign val="baseline"/>
        <sz val="12"/>
        <color theme="1" tint="0.34998626667073579"/>
        <name val="Calibri"/>
        <family val="2"/>
        <scheme val="minor"/>
      </font>
      <numFmt numFmtId="0" formatCode="General"/>
      <fill>
        <patternFill patternType="solid">
          <fgColor indexed="64"/>
          <bgColor theme="0" tint="-4.9989318521683403E-2"/>
        </patternFill>
      </fill>
      <alignment horizontal="left" vertical="center" textRotation="0" wrapText="1" indent="1" justifyLastLine="0" shrinkToFit="0" readingOrder="0"/>
      <border diagonalUp="0" diagonalDown="0">
        <left style="thin">
          <color theme="0" tint="-0.14996795556505021"/>
        </left>
        <right style="thin">
          <color theme="0" tint="-0.14996795556505021"/>
        </right>
        <top/>
        <bottom/>
        <vertical style="thin">
          <color theme="0" tint="-0.14996795556505021"/>
        </vertical>
        <horizontal/>
      </border>
    </dxf>
    <dxf>
      <font>
        <strike val="0"/>
        <outline val="0"/>
        <shadow val="0"/>
        <u val="none"/>
        <vertAlign val="baseline"/>
        <sz val="12"/>
        <color theme="1" tint="0.34998626667073579"/>
        <name val="Calibri"/>
        <scheme val="minor"/>
      </font>
      <numFmt numFmtId="0" formatCode="General"/>
      <fill>
        <patternFill patternType="none">
          <fgColor indexed="64"/>
          <bgColor theme="0"/>
        </patternFill>
      </fill>
      <alignment horizontal="left" vertical="center" textRotation="0" wrapText="1" indent="1" justifyLastLine="0" shrinkToFit="0" readingOrder="0"/>
    </dxf>
    <dxf>
      <border>
        <bottom style="thin">
          <color theme="0" tint="-0.14996795556505021"/>
        </bottom>
      </border>
    </dxf>
    <dxf>
      <font>
        <b/>
        <strike val="0"/>
        <outline val="0"/>
        <shadow val="0"/>
        <u val="none"/>
        <vertAlign val="baseline"/>
        <sz val="12"/>
        <color theme="1" tint="0.34998626667073579"/>
        <name val="Calibri"/>
        <scheme val="minor"/>
      </font>
      <numFmt numFmtId="0" formatCode="General"/>
      <fill>
        <patternFill patternType="none">
          <fgColor indexed="64"/>
          <bgColor theme="0"/>
        </patternFill>
      </fill>
      <alignment horizontal="left" vertical="center" textRotation="0" wrapText="1" indent="1" justifyLastLine="0" shrinkToFit="0" readingOrder="0"/>
    </dxf>
    <dxf>
      <font>
        <b val="0"/>
        <i val="0"/>
        <strike val="0"/>
        <condense val="0"/>
        <extend val="0"/>
        <outline val="0"/>
        <shadow val="0"/>
        <u val="none"/>
        <vertAlign val="baseline"/>
        <sz val="12"/>
        <color theme="1" tint="0.34998626667073579"/>
        <name val="Calibri"/>
        <family val="2"/>
        <scheme val="minor"/>
      </font>
      <fill>
        <patternFill patternType="solid">
          <fgColor indexed="64"/>
          <bgColor theme="0" tint="-4.9989318521683403E-2"/>
        </patternFill>
      </fill>
      <alignment horizontal="center" vertical="center" textRotation="0" wrapText="1" indent="0" justifyLastLine="0" shrinkToFit="0" readingOrder="0"/>
      <border diagonalUp="0" diagonalDown="0" outline="0">
        <left style="thin">
          <color theme="0" tint="-0.14996795556505021"/>
        </left>
        <right/>
        <top style="thin">
          <color theme="0" tint="-0.14996795556505021"/>
        </top>
        <bottom style="thin">
          <color theme="0" tint="-0.14996795556505021"/>
        </bottom>
      </border>
    </dxf>
    <dxf>
      <font>
        <strike val="0"/>
        <outline val="0"/>
        <shadow val="0"/>
        <u val="none"/>
        <vertAlign val="baseline"/>
        <sz val="12"/>
        <color theme="1" tint="0.34998626667073579"/>
        <name val="Calibri"/>
        <scheme val="minor"/>
      </font>
      <numFmt numFmtId="10" formatCode="&quot;$&quot;#,##0_);[Red]\(&quot;$&quot;#,##0\)"/>
      <fill>
        <patternFill>
          <fgColor indexed="64"/>
          <bgColor theme="0"/>
        </patternFill>
      </fill>
      <alignment horizontal="center" vertical="center" textRotation="0" wrapText="1" indent="0" justifyLastLine="0" shrinkToFit="0" readingOrder="0"/>
    </dxf>
    <dxf>
      <font>
        <b val="0"/>
        <i val="0"/>
        <strike val="0"/>
        <condense val="0"/>
        <extend val="0"/>
        <outline val="0"/>
        <shadow val="0"/>
        <u val="none"/>
        <vertAlign val="baseline"/>
        <sz val="12"/>
        <color theme="1" tint="0.34998626667073579"/>
        <name val="Calibri"/>
        <family val="2"/>
        <scheme val="minor"/>
      </font>
      <fill>
        <patternFill patternType="solid">
          <fgColor indexed="64"/>
          <bgColor theme="0" tint="-4.9989318521683403E-2"/>
        </patternFill>
      </fill>
      <alignment horizontal="center" vertical="center" textRotation="0" wrapText="1" indent="0" justifyLastLine="0" shrinkToFit="0" readingOrder="0"/>
      <border diagonalUp="0" diagonalDown="0" outline="0">
        <left style="thin">
          <color theme="0" tint="-0.14996795556505021"/>
        </left>
        <right style="thin">
          <color theme="0" tint="-0.14996795556505021"/>
        </right>
        <top style="thin">
          <color theme="0" tint="-0.14996795556505021"/>
        </top>
        <bottom style="thin">
          <color theme="0" tint="-0.14996795556505021"/>
        </bottom>
      </border>
    </dxf>
    <dxf>
      <font>
        <strike val="0"/>
        <outline val="0"/>
        <shadow val="0"/>
        <u val="none"/>
        <vertAlign val="baseline"/>
        <sz val="12"/>
        <color theme="1" tint="0.34998626667073579"/>
        <name val="Calibri"/>
        <scheme val="minor"/>
      </font>
      <numFmt numFmtId="10" formatCode="&quot;$&quot;#,##0_);[Red]\(&quot;$&quot;#,##0\)"/>
      <fill>
        <patternFill>
          <fgColor indexed="64"/>
          <bgColor theme="0"/>
        </patternFill>
      </fill>
      <alignment horizontal="center" vertical="center" textRotation="0" wrapText="1" indent="0" justifyLastLine="0" shrinkToFit="0" readingOrder="0"/>
    </dxf>
    <dxf>
      <font>
        <b val="0"/>
        <i val="0"/>
        <strike val="0"/>
        <condense val="0"/>
        <extend val="0"/>
        <outline val="0"/>
        <shadow val="0"/>
        <u val="none"/>
        <vertAlign val="baseline"/>
        <sz val="12"/>
        <color theme="1" tint="0.34998626667073579"/>
        <name val="Calibri"/>
        <family val="2"/>
        <scheme val="minor"/>
      </font>
      <fill>
        <patternFill patternType="solid">
          <fgColor indexed="64"/>
          <bgColor theme="0" tint="-4.9989318521683403E-2"/>
        </patternFill>
      </fill>
      <alignment horizontal="center" vertical="center" textRotation="0" wrapText="1" indent="0" justifyLastLine="0" shrinkToFit="0" readingOrder="0"/>
      <border diagonalUp="0" diagonalDown="0" outline="0">
        <left style="thin">
          <color theme="0" tint="-0.14996795556505021"/>
        </left>
        <right style="thin">
          <color theme="0" tint="-0.14996795556505021"/>
        </right>
        <top style="thin">
          <color theme="0" tint="-0.14996795556505021"/>
        </top>
        <bottom style="thin">
          <color theme="0" tint="-0.14996795556505021"/>
        </bottom>
      </border>
    </dxf>
    <dxf>
      <font>
        <strike val="0"/>
        <outline val="0"/>
        <shadow val="0"/>
        <u val="none"/>
        <vertAlign val="baseline"/>
        <sz val="12"/>
        <color theme="1" tint="0.34998626667073579"/>
        <name val="Calibri"/>
        <scheme val="minor"/>
      </font>
      <numFmt numFmtId="10" formatCode="&quot;$&quot;#,##0_);[Red]\(&quot;$&quot;#,##0\)"/>
      <fill>
        <patternFill>
          <fgColor indexed="64"/>
          <bgColor theme="0"/>
        </patternFill>
      </fill>
      <alignment horizontal="center" vertical="center" textRotation="0" wrapText="1" indent="0" justifyLastLine="0" shrinkToFit="0" readingOrder="0"/>
    </dxf>
    <dxf>
      <font>
        <b/>
        <i val="0"/>
        <strike val="0"/>
        <condense val="0"/>
        <extend val="0"/>
        <outline val="0"/>
        <shadow val="0"/>
        <u val="none"/>
        <vertAlign val="baseline"/>
        <sz val="14"/>
        <color theme="1" tint="0.34998626667073579"/>
        <name val="Calibri"/>
        <family val="2"/>
        <scheme val="minor"/>
      </font>
      <numFmt numFmtId="0" formatCode="General"/>
      <fill>
        <patternFill patternType="solid">
          <fgColor indexed="64"/>
          <bgColor theme="0" tint="-4.9989318521683403E-2"/>
        </patternFill>
      </fill>
      <alignment horizontal="left" vertical="center" textRotation="0" wrapText="1" indent="1" justifyLastLine="0" shrinkToFit="0" readingOrder="0"/>
      <border diagonalUp="0" diagonalDown="0" outline="0">
        <left/>
        <right style="thin">
          <color theme="0" tint="-0.14996795556505021"/>
        </right>
        <top style="thin">
          <color theme="0" tint="-0.14996795556505021"/>
        </top>
        <bottom style="thin">
          <color theme="0" tint="-0.14996795556505021"/>
        </bottom>
      </border>
    </dxf>
    <dxf>
      <font>
        <strike val="0"/>
        <outline val="0"/>
        <shadow val="0"/>
        <u val="none"/>
        <vertAlign val="baseline"/>
        <sz val="12"/>
        <color theme="1" tint="0.34998626667073579"/>
        <name val="Calibri"/>
        <scheme val="minor"/>
      </font>
      <fill>
        <patternFill>
          <fgColor indexed="64"/>
          <bgColor theme="0"/>
        </patternFill>
      </fill>
      <alignment horizontal="left" vertical="center" textRotation="0" indent="1" justifyLastLine="0" shrinkToFit="0" readingOrder="0"/>
    </dxf>
    <dxf>
      <border>
        <top style="thin">
          <color theme="0" tint="-0.14996795556505021"/>
        </top>
      </border>
    </dxf>
    <dxf>
      <font>
        <strike val="0"/>
        <outline val="0"/>
        <shadow val="0"/>
        <u val="none"/>
        <vertAlign val="baseline"/>
        <sz val="12"/>
        <color theme="1" tint="0.34998626667073579"/>
        <name val="Calibri"/>
        <family val="2"/>
        <scheme val="minor"/>
      </font>
      <numFmt numFmtId="0" formatCode="General"/>
      <fill>
        <patternFill patternType="solid">
          <fgColor indexed="64"/>
          <bgColor theme="0" tint="-4.9989318521683403E-2"/>
        </patternFill>
      </fill>
      <alignment horizontal="left" vertical="center" textRotation="0" wrapText="1" indent="1" justifyLastLine="0" shrinkToFit="0" readingOrder="0"/>
      <border diagonalUp="0" diagonalDown="0">
        <left style="thin">
          <color theme="0" tint="-0.14996795556505021"/>
        </left>
        <right style="thin">
          <color theme="0" tint="-0.14996795556505021"/>
        </right>
        <top/>
        <bottom/>
        <vertical style="thin">
          <color theme="0" tint="-0.14996795556505021"/>
        </vertical>
        <horizontal/>
      </border>
    </dxf>
    <dxf>
      <font>
        <strike val="0"/>
        <outline val="0"/>
        <shadow val="0"/>
        <u val="none"/>
        <vertAlign val="baseline"/>
        <sz val="12"/>
        <color theme="1" tint="0.34998626667073579"/>
        <name val="Calibri"/>
        <scheme val="minor"/>
      </font>
      <numFmt numFmtId="0" formatCode="General"/>
      <fill>
        <patternFill patternType="none">
          <fgColor indexed="64"/>
          <bgColor theme="0"/>
        </patternFill>
      </fill>
      <alignment horizontal="left" vertical="center" textRotation="0" wrapText="1" indent="1" justifyLastLine="0" shrinkToFit="0" readingOrder="0"/>
    </dxf>
    <dxf>
      <font>
        <b/>
        <i val="0"/>
        <strike val="0"/>
        <outline val="0"/>
        <shadow val="0"/>
        <u val="none"/>
        <vertAlign val="baseline"/>
        <sz val="14"/>
        <color theme="1" tint="0.34998626667073579"/>
        <name val="Calibri"/>
        <family val="2"/>
        <scheme val="minor"/>
      </font>
      <numFmt numFmtId="0" formatCode="General"/>
      <fill>
        <patternFill patternType="none">
          <fgColor indexed="64"/>
          <bgColor theme="0"/>
        </patternFill>
      </fill>
      <alignment horizontal="left" vertical="center" textRotation="0" wrapText="1" indent="1" justifyLastLine="0" shrinkToFit="0" readingOrder="0"/>
    </dxf>
    <dxf>
      <font>
        <b val="0"/>
        <i val="0"/>
        <strike val="0"/>
        <condense val="0"/>
        <extend val="0"/>
        <outline val="0"/>
        <shadow val="0"/>
        <u val="none"/>
        <vertAlign val="baseline"/>
        <sz val="12"/>
        <color theme="1" tint="0.34998626667073579"/>
        <name val="Calibri"/>
        <family val="2"/>
        <scheme val="minor"/>
      </font>
      <fill>
        <patternFill patternType="solid">
          <fgColor indexed="64"/>
          <bgColor theme="0" tint="-4.9989318521683403E-2"/>
        </patternFill>
      </fill>
      <alignment horizontal="center" vertical="center" textRotation="0" wrapText="1" indent="0" justifyLastLine="0" shrinkToFit="0" readingOrder="0"/>
      <border diagonalUp="0" diagonalDown="0" outline="0">
        <left style="thin">
          <color theme="0" tint="-0.14996795556505021"/>
        </left>
        <right/>
        <top style="thin">
          <color theme="0" tint="-0.14996795556505021"/>
        </top>
        <bottom style="thin">
          <color theme="0" tint="-0.14993743705557422"/>
        </bottom>
      </border>
    </dxf>
    <dxf>
      <font>
        <strike val="0"/>
        <outline val="0"/>
        <shadow val="0"/>
        <u val="none"/>
        <vertAlign val="baseline"/>
        <sz val="12"/>
        <color theme="1" tint="0.34998626667073579"/>
        <name val="Calibri"/>
        <scheme val="minor"/>
      </font>
      <numFmt numFmtId="10" formatCode="&quot;$&quot;#,##0_);[Red]\(&quot;$&quot;#,##0\)"/>
      <fill>
        <patternFill>
          <fgColor indexed="64"/>
          <bgColor theme="0"/>
        </patternFill>
      </fill>
      <alignment horizontal="center" vertical="center" textRotation="0" wrapText="1" indent="0" justifyLastLine="0" shrinkToFit="0" readingOrder="0"/>
      <border diagonalUp="0" diagonalDown="0">
        <left style="thin">
          <color theme="0" tint="-0.14996795556505021"/>
        </left>
        <right/>
        <top style="thin">
          <color theme="0" tint="-0.14996795556505021"/>
        </top>
        <bottom style="thin">
          <color theme="0" tint="-0.14996795556505021"/>
        </bottom>
        <vertical style="thin">
          <color theme="0" tint="-0.14996795556505021"/>
        </vertical>
        <horizontal style="thin">
          <color theme="0" tint="-0.14996795556505021"/>
        </horizontal>
      </border>
    </dxf>
    <dxf>
      <font>
        <b val="0"/>
        <i val="0"/>
        <strike val="0"/>
        <condense val="0"/>
        <extend val="0"/>
        <outline val="0"/>
        <shadow val="0"/>
        <u val="none"/>
        <vertAlign val="baseline"/>
        <sz val="12"/>
        <color theme="1" tint="0.34998626667073579"/>
        <name val="Calibri"/>
        <family val="2"/>
        <scheme val="minor"/>
      </font>
      <fill>
        <patternFill patternType="solid">
          <fgColor indexed="64"/>
          <bgColor theme="0" tint="-4.9989318521683403E-2"/>
        </patternFill>
      </fill>
      <alignment horizontal="center" vertical="center" textRotation="0" wrapText="1" indent="0" justifyLastLine="0" shrinkToFit="0" readingOrder="0"/>
      <border diagonalUp="0" diagonalDown="0" outline="0">
        <left style="thin">
          <color theme="0" tint="-0.14996795556505021"/>
        </left>
        <right style="thin">
          <color theme="0" tint="-0.14996795556505021"/>
        </right>
        <top style="thin">
          <color theme="0" tint="-0.14996795556505021"/>
        </top>
        <bottom style="thin">
          <color theme="0" tint="-0.14993743705557422"/>
        </bottom>
      </border>
    </dxf>
    <dxf>
      <font>
        <strike val="0"/>
        <outline val="0"/>
        <shadow val="0"/>
        <u val="none"/>
        <vertAlign val="baseline"/>
        <sz val="12"/>
        <color theme="1" tint="0.34998626667073579"/>
        <name val="Calibri"/>
        <scheme val="minor"/>
      </font>
      <numFmt numFmtId="10" formatCode="&quot;$&quot;#,##0_);[Red]\(&quot;$&quot;#,##0\)"/>
      <fill>
        <patternFill>
          <fgColor indexed="64"/>
          <bgColor theme="0"/>
        </patternFill>
      </fill>
      <alignment horizontal="center" vertical="center" textRotation="0" wrapText="1" indent="0" justifyLastLine="0" shrinkToFit="0" readingOrder="0"/>
      <border diagonalUp="0" diagonalDown="0">
        <left style="thin">
          <color theme="0" tint="-0.14996795556505021"/>
        </left>
        <right style="thin">
          <color theme="0" tint="-0.14996795556505021"/>
        </right>
        <top style="thin">
          <color theme="0" tint="-0.14996795556505021"/>
        </top>
        <bottom style="thin">
          <color theme="0" tint="-0.14996795556505021"/>
        </bottom>
        <vertical style="thin">
          <color theme="0" tint="-0.14996795556505021"/>
        </vertical>
        <horizontal style="thin">
          <color theme="0" tint="-0.14996795556505021"/>
        </horizontal>
      </border>
    </dxf>
    <dxf>
      <font>
        <b val="0"/>
        <i val="0"/>
        <strike val="0"/>
        <condense val="0"/>
        <extend val="0"/>
        <outline val="0"/>
        <shadow val="0"/>
        <u val="none"/>
        <vertAlign val="baseline"/>
        <sz val="12"/>
        <color theme="1" tint="0.34998626667073579"/>
        <name val="Calibri"/>
        <family val="2"/>
        <scheme val="minor"/>
      </font>
      <fill>
        <patternFill patternType="solid">
          <fgColor indexed="64"/>
          <bgColor theme="0" tint="-4.9989318521683403E-2"/>
        </patternFill>
      </fill>
      <alignment horizontal="center" vertical="center" textRotation="0" wrapText="1" indent="0" justifyLastLine="0" shrinkToFit="0" readingOrder="0"/>
      <border diagonalUp="0" diagonalDown="0" outline="0">
        <left style="thin">
          <color theme="0" tint="-0.14996795556505021"/>
        </left>
        <right style="thin">
          <color theme="0" tint="-0.14996795556505021"/>
        </right>
        <top style="thin">
          <color theme="0" tint="-0.14996795556505021"/>
        </top>
        <bottom style="thin">
          <color theme="0" tint="-0.14993743705557422"/>
        </bottom>
      </border>
    </dxf>
    <dxf>
      <font>
        <strike val="0"/>
        <outline val="0"/>
        <shadow val="0"/>
        <u val="none"/>
        <vertAlign val="baseline"/>
        <sz val="12"/>
        <color theme="1" tint="0.34998626667073579"/>
        <name val="Calibri"/>
        <scheme val="minor"/>
      </font>
      <numFmt numFmtId="10" formatCode="&quot;$&quot;#,##0_);[Red]\(&quot;$&quot;#,##0\)"/>
      <fill>
        <patternFill>
          <fgColor indexed="64"/>
          <bgColor theme="0"/>
        </patternFill>
      </fill>
      <alignment horizontal="center" vertical="center" textRotation="0" wrapText="1" indent="0" justifyLastLine="0" shrinkToFit="0" readingOrder="0"/>
      <border diagonalUp="0" diagonalDown="0">
        <left style="thin">
          <color theme="0" tint="-0.14996795556505021"/>
        </left>
        <right style="thin">
          <color theme="0" tint="-0.14996795556505021"/>
        </right>
        <top style="thin">
          <color theme="0" tint="-0.14996795556505021"/>
        </top>
        <bottom style="thin">
          <color theme="0" tint="-0.14996795556505021"/>
        </bottom>
        <vertical style="thin">
          <color theme="0" tint="-0.14996795556505021"/>
        </vertical>
        <horizontal style="thin">
          <color theme="0" tint="-0.14996795556505021"/>
        </horizontal>
      </border>
    </dxf>
    <dxf>
      <font>
        <b/>
        <i val="0"/>
        <strike val="0"/>
        <condense val="0"/>
        <extend val="0"/>
        <outline val="0"/>
        <shadow val="0"/>
        <u val="none"/>
        <vertAlign val="baseline"/>
        <sz val="14"/>
        <color theme="1" tint="0.34998626667073579"/>
        <name val="Calibri"/>
        <family val="2"/>
        <scheme val="minor"/>
      </font>
      <numFmt numFmtId="0" formatCode="General"/>
      <fill>
        <patternFill patternType="solid">
          <fgColor indexed="64"/>
          <bgColor theme="0" tint="-4.9989318521683403E-2"/>
        </patternFill>
      </fill>
      <alignment horizontal="left" vertical="center" textRotation="0" wrapText="1" indent="1" justifyLastLine="0" shrinkToFit="0" readingOrder="0"/>
      <border diagonalUp="0" diagonalDown="0" outline="0">
        <left/>
        <right style="thin">
          <color theme="0" tint="-0.14996795556505021"/>
        </right>
        <top style="thin">
          <color theme="0" tint="-0.14996795556505021"/>
        </top>
        <bottom style="thin">
          <color theme="0" tint="-0.14993743705557422"/>
        </bottom>
      </border>
    </dxf>
    <dxf>
      <font>
        <strike val="0"/>
        <outline val="0"/>
        <shadow val="0"/>
        <u val="none"/>
        <vertAlign val="baseline"/>
        <sz val="12"/>
        <color theme="1" tint="0.34998626667073579"/>
        <name val="Calibri"/>
        <scheme val="minor"/>
      </font>
      <fill>
        <patternFill>
          <fgColor indexed="64"/>
          <bgColor theme="0"/>
        </patternFill>
      </fill>
      <alignment horizontal="left" vertical="center" textRotation="0" indent="1" justifyLastLine="0" shrinkToFit="0" readingOrder="0"/>
      <border diagonalUp="0" diagonalDown="0">
        <left/>
        <right style="thin">
          <color theme="0" tint="-0.14996795556505021"/>
        </right>
        <top style="thin">
          <color theme="0" tint="-0.14996795556505021"/>
        </top>
        <bottom style="thin">
          <color theme="0" tint="-0.14996795556505021"/>
        </bottom>
        <vertical style="thin">
          <color theme="0" tint="-0.14996795556505021"/>
        </vertical>
        <horizontal style="thin">
          <color theme="0" tint="-0.14996795556505021"/>
        </horizontal>
      </border>
    </dxf>
    <dxf>
      <border>
        <top style="thin">
          <color theme="0" tint="-0.14996795556505021"/>
        </top>
      </border>
    </dxf>
    <dxf>
      <font>
        <strike val="0"/>
        <outline val="0"/>
        <shadow val="0"/>
        <u val="none"/>
        <vertAlign val="baseline"/>
        <sz val="12"/>
        <color theme="1" tint="0.34998626667073579"/>
        <name val="Calibri"/>
        <family val="2"/>
        <scheme val="minor"/>
      </font>
      <numFmt numFmtId="0" formatCode="General"/>
      <fill>
        <patternFill patternType="solid">
          <fgColor indexed="64"/>
          <bgColor theme="0" tint="-4.9989318521683403E-2"/>
        </patternFill>
      </fill>
      <alignment horizontal="left" vertical="center" textRotation="0" wrapText="1" indent="1" justifyLastLine="0" shrinkToFit="0" readingOrder="0"/>
      <border diagonalUp="0" diagonalDown="0">
        <left style="thin">
          <color theme="0" tint="-0.14996795556505021"/>
        </left>
        <right style="thin">
          <color theme="0" tint="-0.14996795556505021"/>
        </right>
        <top/>
        <bottom/>
        <vertical style="thin">
          <color theme="0" tint="-0.14996795556505021"/>
        </vertical>
        <horizontal/>
      </border>
    </dxf>
    <dxf>
      <border diagonalUp="0" diagonalDown="0">
        <left/>
        <right/>
        <top/>
        <bottom/>
      </border>
    </dxf>
    <dxf>
      <font>
        <strike val="0"/>
        <outline val="0"/>
        <shadow val="0"/>
        <u val="none"/>
        <vertAlign val="baseline"/>
        <sz val="12"/>
        <color theme="1" tint="0.34998626667073579"/>
        <name val="Calibri"/>
        <scheme val="minor"/>
      </font>
      <numFmt numFmtId="0" formatCode="General"/>
      <fill>
        <patternFill patternType="none">
          <fgColor indexed="64"/>
          <bgColor theme="0"/>
        </patternFill>
      </fill>
      <alignment horizontal="left" vertical="center" textRotation="0" wrapText="1" indent="1" justifyLastLine="0" shrinkToFit="0" readingOrder="0"/>
    </dxf>
    <dxf>
      <border>
        <bottom style="thin">
          <color theme="0" tint="-0.14996795556505021"/>
        </bottom>
      </border>
    </dxf>
    <dxf>
      <font>
        <b/>
        <strike val="0"/>
        <outline val="0"/>
        <shadow val="0"/>
        <u val="none"/>
        <vertAlign val="baseline"/>
        <sz val="12"/>
        <color theme="1" tint="0.34998626667073579"/>
        <name val="Calibri"/>
        <scheme val="minor"/>
      </font>
      <numFmt numFmtId="0" formatCode="General"/>
      <fill>
        <patternFill patternType="none">
          <fgColor indexed="64"/>
          <bgColor theme="0"/>
        </patternFill>
      </fill>
      <alignment horizontal="center" vertical="center" textRotation="0" wrapText="1" indent="0" justifyLastLine="0" shrinkToFit="0" readingOrder="0"/>
      <border diagonalUp="0" diagonalDown="0">
        <left style="thin">
          <color theme="0" tint="-0.14996795556505021"/>
        </left>
        <right style="thin">
          <color theme="0" tint="-0.14996795556505021"/>
        </right>
        <top/>
        <bottom/>
        <vertical style="thin">
          <color theme="0" tint="-0.14996795556505021"/>
        </vertical>
        <horizontal style="thin">
          <color theme="0" tint="-0.14996795556505021"/>
        </horizontal>
      </border>
    </dxf>
    <dxf>
      <font>
        <b val="0"/>
        <i val="0"/>
        <strike val="0"/>
        <condense val="0"/>
        <extend val="0"/>
        <outline val="0"/>
        <shadow val="0"/>
        <u val="none"/>
        <vertAlign val="baseline"/>
        <sz val="12"/>
        <color theme="1" tint="0.34998626667073579"/>
        <name val="Calibri"/>
        <family val="2"/>
        <scheme val="minor"/>
      </font>
      <fill>
        <patternFill patternType="solid">
          <fgColor indexed="64"/>
          <bgColor theme="0" tint="-4.9989318521683403E-2"/>
        </patternFill>
      </fill>
      <alignment horizontal="center" vertical="center" textRotation="0" wrapText="1" indent="0" justifyLastLine="0" shrinkToFit="0" readingOrder="0"/>
      <border diagonalUp="0" diagonalDown="0" outline="0">
        <left style="thin">
          <color theme="0" tint="-0.14996795556505021"/>
        </left>
        <right/>
        <top style="thin">
          <color theme="0" tint="-0.14996795556505021"/>
        </top>
        <bottom style="thin">
          <color theme="0" tint="-0.14993743705557422"/>
        </bottom>
      </border>
    </dxf>
    <dxf>
      <font>
        <strike val="0"/>
        <outline val="0"/>
        <shadow val="0"/>
        <u val="none"/>
        <vertAlign val="baseline"/>
        <sz val="12"/>
        <color theme="1" tint="0.34998626667073579"/>
        <name val="Calibri"/>
        <scheme val="minor"/>
      </font>
      <numFmt numFmtId="10" formatCode="&quot;$&quot;#,##0_);[Red]\(&quot;$&quot;#,##0\)"/>
      <fill>
        <patternFill>
          <fgColor indexed="64"/>
          <bgColor theme="0"/>
        </patternFill>
      </fill>
      <alignment horizontal="center" vertical="center" textRotation="0" wrapText="1" indent="0" justifyLastLine="0" shrinkToFit="0" readingOrder="0"/>
    </dxf>
    <dxf>
      <font>
        <b val="0"/>
        <i val="0"/>
        <strike val="0"/>
        <condense val="0"/>
        <extend val="0"/>
        <outline val="0"/>
        <shadow val="0"/>
        <u val="none"/>
        <vertAlign val="baseline"/>
        <sz val="12"/>
        <color theme="1" tint="0.34998626667073579"/>
        <name val="Calibri"/>
        <family val="2"/>
        <scheme val="minor"/>
      </font>
      <fill>
        <patternFill patternType="solid">
          <fgColor indexed="64"/>
          <bgColor theme="0" tint="-4.9989318521683403E-2"/>
        </patternFill>
      </fill>
      <alignment horizontal="center" vertical="center" textRotation="0" wrapText="1" indent="0" justifyLastLine="0" shrinkToFit="0" readingOrder="0"/>
      <border diagonalUp="0" diagonalDown="0" outline="0">
        <left style="thin">
          <color theme="0" tint="-0.14996795556505021"/>
        </left>
        <right style="thin">
          <color theme="0" tint="-0.14996795556505021"/>
        </right>
        <top style="thin">
          <color theme="0" tint="-0.14996795556505021"/>
        </top>
        <bottom style="thin">
          <color theme="0" tint="-0.14993743705557422"/>
        </bottom>
      </border>
    </dxf>
    <dxf>
      <font>
        <strike val="0"/>
        <outline val="0"/>
        <shadow val="0"/>
        <u val="none"/>
        <vertAlign val="baseline"/>
        <sz val="12"/>
        <color theme="1" tint="0.34998626667073579"/>
        <name val="Calibri"/>
        <scheme val="minor"/>
      </font>
      <numFmt numFmtId="10" formatCode="&quot;$&quot;#,##0_);[Red]\(&quot;$&quot;#,##0\)"/>
      <fill>
        <patternFill>
          <fgColor indexed="64"/>
          <bgColor theme="0"/>
        </patternFill>
      </fill>
      <alignment horizontal="center" vertical="center" textRotation="0" wrapText="1" indent="0" justifyLastLine="0" shrinkToFit="0" readingOrder="0"/>
    </dxf>
    <dxf>
      <font>
        <b val="0"/>
        <i val="0"/>
        <strike val="0"/>
        <condense val="0"/>
        <extend val="0"/>
        <outline val="0"/>
        <shadow val="0"/>
        <u val="none"/>
        <vertAlign val="baseline"/>
        <sz val="12"/>
        <color theme="1" tint="0.34998626667073579"/>
        <name val="Calibri"/>
        <family val="2"/>
        <scheme val="minor"/>
      </font>
      <fill>
        <patternFill patternType="solid">
          <fgColor indexed="64"/>
          <bgColor theme="0" tint="-4.9989318521683403E-2"/>
        </patternFill>
      </fill>
      <alignment horizontal="center" vertical="center" textRotation="0" wrapText="1" indent="0" justifyLastLine="0" shrinkToFit="0" readingOrder="0"/>
      <border diagonalUp="0" diagonalDown="0" outline="0">
        <left style="thin">
          <color theme="0" tint="-0.14996795556505021"/>
        </left>
        <right style="thin">
          <color theme="0" tint="-0.14996795556505021"/>
        </right>
        <top style="thin">
          <color theme="0" tint="-0.14996795556505021"/>
        </top>
        <bottom style="thin">
          <color theme="0" tint="-0.14993743705557422"/>
        </bottom>
      </border>
    </dxf>
    <dxf>
      <font>
        <strike val="0"/>
        <outline val="0"/>
        <shadow val="0"/>
        <u val="none"/>
        <vertAlign val="baseline"/>
        <sz val="12"/>
        <color theme="1" tint="0.34998626667073579"/>
        <name val="Calibri"/>
        <scheme val="minor"/>
      </font>
      <numFmt numFmtId="10" formatCode="&quot;$&quot;#,##0_);[Red]\(&quot;$&quot;#,##0\)"/>
      <fill>
        <patternFill>
          <fgColor indexed="64"/>
          <bgColor theme="0"/>
        </patternFill>
      </fill>
      <alignment horizontal="center" vertical="center" textRotation="0" wrapText="1" indent="0" justifyLastLine="0" shrinkToFit="0" readingOrder="0"/>
    </dxf>
    <dxf>
      <font>
        <b/>
        <i val="0"/>
        <strike val="0"/>
        <condense val="0"/>
        <extend val="0"/>
        <outline val="0"/>
        <shadow val="0"/>
        <u val="none"/>
        <vertAlign val="baseline"/>
        <sz val="14"/>
        <color theme="1" tint="0.34998626667073579"/>
        <name val="Calibri"/>
        <family val="2"/>
        <scheme val="minor"/>
      </font>
      <numFmt numFmtId="0" formatCode="General"/>
      <fill>
        <patternFill patternType="solid">
          <fgColor indexed="64"/>
          <bgColor theme="0" tint="-4.9989318521683403E-2"/>
        </patternFill>
      </fill>
      <alignment horizontal="left" vertical="center" textRotation="0" wrapText="1" indent="1" justifyLastLine="0" shrinkToFit="0" readingOrder="0"/>
      <border diagonalUp="0" diagonalDown="0" outline="0">
        <left/>
        <right style="thin">
          <color theme="0" tint="-0.14996795556505021"/>
        </right>
        <top style="thin">
          <color theme="0" tint="-0.14996795556505021"/>
        </top>
        <bottom style="thin">
          <color theme="0" tint="-0.14993743705557422"/>
        </bottom>
      </border>
    </dxf>
    <dxf>
      <font>
        <strike val="0"/>
        <outline val="0"/>
        <shadow val="0"/>
        <u val="none"/>
        <vertAlign val="baseline"/>
        <sz val="12"/>
        <color theme="1" tint="0.34998626667073579"/>
        <name val="Calibri"/>
        <scheme val="minor"/>
      </font>
      <fill>
        <patternFill>
          <fgColor indexed="64"/>
          <bgColor theme="0"/>
        </patternFill>
      </fill>
      <alignment horizontal="left" vertical="center" textRotation="0" wrapText="0" indent="1" justifyLastLine="0" shrinkToFit="0" readingOrder="0"/>
    </dxf>
    <dxf>
      <border>
        <top style="thin">
          <color theme="0" tint="-0.14996795556505021"/>
        </top>
      </border>
    </dxf>
    <dxf>
      <font>
        <strike val="0"/>
        <outline val="0"/>
        <shadow val="0"/>
        <u val="none"/>
        <vertAlign val="baseline"/>
        <sz val="12"/>
        <color theme="1" tint="0.34998626667073579"/>
        <name val="Calibri"/>
        <family val="2"/>
        <scheme val="minor"/>
      </font>
      <fill>
        <patternFill patternType="solid">
          <fgColor indexed="64"/>
          <bgColor theme="0" tint="-4.9989318521683403E-2"/>
        </patternFill>
      </fill>
      <alignment horizontal="left" vertical="center" textRotation="0" wrapText="1" indent="1" justifyLastLine="0" shrinkToFit="0" readingOrder="0"/>
      <border diagonalUp="0" diagonalDown="0">
        <left style="thin">
          <color theme="0" tint="-0.14996795556505021"/>
        </left>
        <right style="thin">
          <color theme="0" tint="-0.14996795556505021"/>
        </right>
        <top/>
        <bottom/>
        <vertical style="thin">
          <color theme="0" tint="-0.14996795556505021"/>
        </vertical>
        <horizontal/>
      </border>
    </dxf>
    <dxf>
      <font>
        <strike val="0"/>
        <outline val="0"/>
        <shadow val="0"/>
        <u val="none"/>
        <vertAlign val="baseline"/>
        <sz val="12"/>
        <color theme="1" tint="0.34998626667073579"/>
        <name val="Calibri"/>
        <scheme val="minor"/>
      </font>
      <fill>
        <patternFill patternType="none">
          <fgColor indexed="64"/>
          <bgColor theme="0"/>
        </patternFill>
      </fill>
      <alignment horizontal="left" vertical="center" textRotation="0" wrapText="1" indent="1" justifyLastLine="0" shrinkToFit="0" readingOrder="0"/>
    </dxf>
    <dxf>
      <border>
        <bottom style="thin">
          <color theme="0" tint="-0.14996795556505021"/>
        </bottom>
      </border>
    </dxf>
    <dxf>
      <font>
        <b/>
        <i val="0"/>
        <strike val="0"/>
        <outline val="0"/>
        <shadow val="0"/>
        <u val="none"/>
        <vertAlign val="baseline"/>
        <sz val="14"/>
        <color theme="1" tint="0.34998626667073579"/>
        <name val="Calibri"/>
        <family val="2"/>
        <scheme val="minor"/>
      </font>
      <fill>
        <patternFill patternType="none">
          <fgColor indexed="64"/>
          <bgColor theme="0"/>
        </patternFill>
      </fill>
      <alignment horizontal="center" vertical="center" textRotation="0" wrapText="1" indent="0" justifyLastLine="0" shrinkToFit="0" readingOrder="0"/>
    </dxf>
    <dxf>
      <font>
        <b val="0"/>
        <i val="0"/>
        <color rgb="FFC00000"/>
      </font>
    </dxf>
    <dxf>
      <font>
        <b val="0"/>
        <i val="0"/>
        <color rgb="FFC00000"/>
      </font>
    </dxf>
    <dxf>
      <fill>
        <patternFill>
          <bgColor theme="4" tint="0.79998168889431442"/>
        </patternFill>
      </fill>
    </dxf>
    <dxf>
      <font>
        <b/>
        <i val="0"/>
      </font>
      <fill>
        <patternFill>
          <bgColor theme="4" tint="0.39994506668294322"/>
        </patternFill>
      </fill>
      <border>
        <left style="thin">
          <color theme="4" tint="-0.24994659260841701"/>
        </left>
        <right style="thin">
          <color theme="4" tint="-0.24994659260841701"/>
        </right>
        <top style="double">
          <color theme="4" tint="-0.24994659260841701"/>
        </top>
        <bottom style="thin">
          <color theme="4" tint="-0.24994659260841701"/>
        </bottom>
      </border>
    </dxf>
    <dxf>
      <font>
        <b/>
        <i val="0"/>
        <color theme="0"/>
      </font>
      <fill>
        <patternFill>
          <bgColor theme="4" tint="-0.499984740745262"/>
        </patternFill>
      </fill>
      <border>
        <bottom style="thin">
          <color theme="0"/>
        </bottom>
      </border>
    </dxf>
    <dxf>
      <border>
        <left style="thin">
          <color theme="4" tint="-0.24994659260841701"/>
        </left>
        <right style="thin">
          <color theme="4" tint="-0.24994659260841701"/>
        </right>
        <top style="thin">
          <color theme="4" tint="-0.24994659260841701"/>
        </top>
        <bottom style="thin">
          <color theme="4" tint="-0.24994659260841701"/>
        </bottom>
      </border>
    </dxf>
  </dxfs>
  <tableStyles count="3" defaultTableStyle="TableStyleMedium2" defaultPivotStyle="PivotStyleLight16">
    <tableStyle name="ActualMonthlyIncome" pivot="0" count="3" xr9:uid="{00000000-0011-0000-FFFF-FFFF00000000}">
      <tableStyleElement type="wholeTable" dxfId="4"/>
      <tableStyleElement type="headerRow" dxfId="3"/>
      <tableStyleElement type="firstColumn" dxfId="2"/>
    </tableStyle>
    <tableStyle name="Monthly Family Budget" pivot="0" count="4" xr9:uid="{00000000-0011-0000-FFFF-FFFF01000000}">
      <tableStyleElement type="wholeTable" dxfId="186"/>
      <tableStyleElement type="headerRow" dxfId="185"/>
      <tableStyleElement type="totalRow" dxfId="184"/>
      <tableStyleElement type="firstRowStripe" dxfId="183"/>
    </tableStyle>
    <tableStyle name="Regular Table" pivot="0" count="3" xr9:uid="{8190A730-28DA-42DC-94BB-5D4C9F32DE9E}">
      <tableStyleElement type="wholeTable" dxfId="18"/>
      <tableStyleElement type="headerRow" dxfId="17"/>
      <tableStyleElement type="totalRow" dxfId="16"/>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EAEAEA"/>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&#65279;<?xml version="1.0" encoding="utf-8"?><Relationships xmlns="http://schemas.openxmlformats.org/package/2006/relationships"><Relationship Type="http://schemas.openxmlformats.org/officeDocument/2006/relationships/customXml" Target="/customXml/item3.xml" Id="rId8" /><Relationship Type="http://schemas.openxmlformats.org/officeDocument/2006/relationships/styles" Target="/xl/styles.xml" Id="rId3" /><Relationship Type="http://schemas.openxmlformats.org/officeDocument/2006/relationships/customXml" Target="/customXml/item22.xml" Id="rId7" /><Relationship Type="http://schemas.openxmlformats.org/officeDocument/2006/relationships/theme" Target="/xl/theme/theme11.xml" Id="rId2" /><Relationship Type="http://schemas.openxmlformats.org/officeDocument/2006/relationships/worksheet" Target="/xl/worksheets/sheet11.xml" Id="rId1" /><Relationship Type="http://schemas.openxmlformats.org/officeDocument/2006/relationships/customXml" Target="/customXml/item13.xml" Id="rId6" /><Relationship Type="http://schemas.openxmlformats.org/officeDocument/2006/relationships/calcChain" Target="/xl/calcChain.xml" Id="rId5" /><Relationship Type="http://schemas.openxmlformats.org/officeDocument/2006/relationships/sharedStrings" Target="/xl/sharedStrings.xml" Id="rId4" /></Relationships>
</file>

<file path=xl/drawings/_rels/drawing11.xml.rels>&#65279;<?xml version="1.0" encoding="utf-8"?><Relationships xmlns="http://schemas.openxmlformats.org/package/2006/relationships"><Relationship Type="http://schemas.openxmlformats.org/officeDocument/2006/relationships/image" Target="/xl/media/image2.svg" Id="rId2" /><Relationship Type="http://schemas.openxmlformats.org/officeDocument/2006/relationships/image" Target="/xl/media/image1.png" Id="rId1" /></Relationships>
</file>

<file path=xl/drawings/drawing11.xml><?xml version="1.0" encoding="utf-8"?>
<xdr:wsDr xmlns:xdr="http://schemas.openxmlformats.org/drawingml/2006/spreadsheetDrawing" xmlns:a="http://schemas.openxmlformats.org/drawingml/2006/main">
  <xdr:twoCellAnchor editAs="oneCell">
    <xdr:from>
      <xdr:col>1</xdr:col>
      <xdr:colOff>0</xdr:colOff>
      <xdr:row>1</xdr:row>
      <xdr:rowOff>222077</xdr:rowOff>
    </xdr:from>
    <xdr:to>
      <xdr:col>1</xdr:col>
      <xdr:colOff>731520</xdr:colOff>
      <xdr:row>1</xdr:row>
      <xdr:rowOff>953597</xdr:rowOff>
    </xdr:to>
    <xdr:pic>
      <xdr:nvPicPr>
        <xdr:cNvPr id="4" name="Graphic 3" descr="Family with two children">
          <a:extLst>
            <a:ext uri="{FF2B5EF4-FFF2-40B4-BE49-F238E27FC236}">
              <a16:creationId xmlns:a16="http://schemas.microsoft.com/office/drawing/2014/main" id="{993BEB2B-8E77-474E-A0D1-B040AAD6802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469571" y="473810"/>
          <a:ext cx="731520" cy="731520"/>
        </a:xfrm>
        <a:prstGeom prst="rect">
          <a:avLst/>
        </a:prstGeom>
      </xdr:spPr>
    </xdr:pic>
    <xdr:clientData/>
  </xdr:twoCellAnchor>
</xdr:wsDr>
</file>

<file path=xl/tables/table10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9000000}" name="Taxes" displayName="Taxes" ref="G47:J52" totalsRowCount="1" headerRowDxfId="74" dataDxfId="72" totalsRowDxfId="71" headerRowBorderDxfId="73" totalsRowBorderDxfId="70">
  <tableColumns count="4">
    <tableColumn id="1" xr3:uid="{00000000-0010-0000-0900-000001000000}" name="Taxes" totalsRowLabel="Total" dataDxfId="69" totalsRowDxfId="68"/>
    <tableColumn id="2" xr3:uid="{00000000-0010-0000-0900-000002000000}" name="Projected _x000a_cost" totalsRowFunction="sum" dataDxfId="67" totalsRowDxfId="66" dataCellStyle="Amounts" totalsRowCellStyle="Amounts"/>
    <tableColumn id="3" xr3:uid="{00000000-0010-0000-0900-000003000000}" name="Actual _x000a_cost" totalsRowFunction="sum" dataDxfId="65" totalsRowDxfId="64" dataCellStyle="Amounts" totalsRowCellStyle="Amounts"/>
    <tableColumn id="4" xr3:uid="{00000000-0010-0000-0900-000004000000}" name="Difference" totalsRowFunction="sum" dataDxfId="63" totalsRowDxfId="62" dataCellStyle="Amounts" totalsRowCellStyle="Amounts">
      <calculatedColumnFormula>Taxes[[#This Row],[Projected 
cost]]-Taxes[[#This Row],[Actual 
cost]]</calculatedColumnFormula>
    </tableColumn>
  </tableColumns>
  <tableStyleInfo showFirstColumn="0" showLastColumn="0" showRowStripes="1" showColumnStripes="0"/>
  <extLst>
    <ext xmlns:x14="http://schemas.microsoft.com/office/spreadsheetml/2009/9/main" uri="{504A1905-F514-4f6f-8877-14C23A59335A}">
      <x14:table altTextSummary="Sample expense category and sample expenses related to the sample category are in this table. Enter projected and actual costs. The difference is auto calculated"/>
    </ext>
  </extLst>
</table>
</file>

<file path=xl/tables/table1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A000000}" name="Savings" displayName="Savings" ref="B77:E82" totalsRowCount="1" headerRowDxfId="61" dataDxfId="59" totalsRowDxfId="57" headerRowBorderDxfId="60" tableBorderDxfId="58" totalsRowBorderDxfId="56">
  <tableColumns count="4">
    <tableColumn id="1" xr3:uid="{00000000-0010-0000-0A00-000001000000}" name="Savings/Investments" totalsRowLabel="Total" dataDxfId="55" totalsRowDxfId="54"/>
    <tableColumn id="2" xr3:uid="{00000000-0010-0000-0A00-000002000000}" name="Projected_x000a_cost" totalsRowFunction="sum" dataDxfId="53" totalsRowDxfId="52" dataCellStyle="Amounts" totalsRowCellStyle="Amounts"/>
    <tableColumn id="3" xr3:uid="{00000000-0010-0000-0A00-000003000000}" name="Actual_x000a_cost" totalsRowFunction="sum" dataDxfId="51" totalsRowDxfId="50" dataCellStyle="Amounts" totalsRowCellStyle="Amounts"/>
    <tableColumn id="4" xr3:uid="{00000000-0010-0000-0A00-000004000000}" name="Difference" totalsRowFunction="sum" dataDxfId="49" totalsRowDxfId="48" dataCellStyle="Amounts" totalsRowCellStyle="Amounts">
      <calculatedColumnFormula>Savings[[#This Row],[Projected
cost]]-Savings[[#This Row],[Actual
cost]]</calculatedColumnFormula>
    </tableColumn>
  </tableColumns>
  <tableStyleInfo name="Regular Table" showFirstColumn="0" showLastColumn="0" showRowStripes="1" showColumnStripes="0"/>
  <extLst>
    <ext xmlns:x14="http://schemas.microsoft.com/office/spreadsheetml/2009/9/main" uri="{504A1905-F514-4f6f-8877-14C23A59335A}">
      <x14:table altTextSummary="Sample expense category and sample expenses related to the sample category are in this table. Enter projected and actual costs. The difference is auto calculated"/>
    </ext>
  </extLst>
</table>
</file>

<file path=xl/tables/table12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B000000}" name="Gifts" displayName="Gifts" ref="G77:J81" totalsRowCount="1" headerRowDxfId="47" dataDxfId="45" totalsRowDxfId="44" headerRowBorderDxfId="46" totalsRowBorderDxfId="43">
  <tableColumns count="4">
    <tableColumn id="1" xr3:uid="{00000000-0010-0000-0B00-000001000000}" name="Gifts and Donations" totalsRowLabel="Total" dataDxfId="42" totalsRowDxfId="41"/>
    <tableColumn id="2" xr3:uid="{00000000-0010-0000-0B00-000002000000}" name="Projected_x000a_cost" totalsRowFunction="sum" dataDxfId="40" totalsRowDxfId="39" dataCellStyle="Amounts" totalsRowCellStyle="Amounts"/>
    <tableColumn id="3" xr3:uid="{00000000-0010-0000-0B00-000003000000}" name="Actual_x000a_cost" totalsRowFunction="sum" dataDxfId="38" totalsRowDxfId="37" dataCellStyle="Amounts" totalsRowCellStyle="Amounts"/>
    <tableColumn id="4" xr3:uid="{00000000-0010-0000-0B00-000004000000}" name="Difference" totalsRowFunction="sum" dataDxfId="36" totalsRowDxfId="35" dataCellStyle="Amounts" totalsRowCellStyle="Amounts">
      <calculatedColumnFormula>Gifts[[#This Row],[Projected
cost]]-Gifts[[#This Row],[Actual
cost]]</calculatedColumnFormula>
    </tableColumn>
  </tableColumns>
  <tableStyleInfo name="Regular Table" showFirstColumn="0" showLastColumn="0" showRowStripes="1" showColumnStripes="0"/>
  <extLst>
    <ext xmlns:x14="http://schemas.microsoft.com/office/spreadsheetml/2009/9/main" uri="{504A1905-F514-4f6f-8877-14C23A59335A}">
      <x14:table altTextSummary="Sample expense category and sample expenses related to the sample category are in this table. Enter projected and actual costs. The difference is auto calculated"/>
    </ext>
  </extLst>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Housing" displayName="Housing" ref="B9:E21" totalsRowCount="1" headerRowDxfId="7" dataDxfId="5" totalsRowDxfId="6">
  <tableColumns count="4">
    <tableColumn id="1" xr3:uid="{00000000-0010-0000-0000-000001000000}" name="Housing" totalsRowLabel="Total" dataDxfId="15" totalsRowDxfId="14"/>
    <tableColumn id="2" xr3:uid="{00000000-0010-0000-0000-000002000000}" name="Projected_x000a_cost" totalsRowFunction="sum" dataDxfId="13" totalsRowDxfId="12" dataCellStyle="Amounts" totalsRowCellStyle="Amounts"/>
    <tableColumn id="3" xr3:uid="{00000000-0010-0000-0000-000003000000}" name="Actual_x000a_cost" totalsRowFunction="sum" dataDxfId="11" totalsRowDxfId="10" dataCellStyle="Amounts" totalsRowCellStyle="Amounts"/>
    <tableColumn id="4" xr3:uid="{00000000-0010-0000-0000-000004000000}" name="Difference" totalsRowFunction="sum" dataDxfId="9" totalsRowDxfId="8" dataCellStyle="Amounts" totalsRowCellStyle="Amounts">
      <calculatedColumnFormula>Housing[[#This Row],[Projected
cost]]-Housing[[#This Row],[Actual
cost]]</calculatedColumnFormula>
    </tableColumn>
  </tableColumns>
  <tableStyleInfo name="Regular Table" showFirstColumn="0" showLastColumn="0" showRowStripes="1" showColumnStripes="0"/>
  <extLst>
    <ext xmlns:x14="http://schemas.microsoft.com/office/spreadsheetml/2009/9/main" uri="{504A1905-F514-4f6f-8877-14C23A59335A}">
      <x14:table altTextSummary="Sample expense category and sample expenses related to the sample category are in this table. Enter projected and actual costs. The difference is auto calculated"/>
    </ext>
  </extLst>
</table>
</file>

<file path=xl/tables/table13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C000000}" name="Legal" displayName="Legal" ref="B68:E73" totalsRowCount="1" headerRowDxfId="34" dataDxfId="32" totalsRowDxfId="31" headerRowBorderDxfId="33" totalsRowBorderDxfId="30">
  <tableColumns count="4">
    <tableColumn id="1" xr3:uid="{00000000-0010-0000-0C00-000001000000}" name="Legal" totalsRowLabel="Total" totalsRowDxfId="29"/>
    <tableColumn id="2" xr3:uid="{00000000-0010-0000-0C00-000002000000}" name="Projected_x000a_cost" totalsRowFunction="sum" dataDxfId="28" totalsRowDxfId="27" dataCellStyle="Amounts" totalsRowCellStyle="Amounts"/>
    <tableColumn id="3" xr3:uid="{00000000-0010-0000-0C00-000003000000}" name="Actual_x000a_cost" totalsRowFunction="sum" dataDxfId="26" totalsRowDxfId="25" dataCellStyle="Amounts" totalsRowCellStyle="Amounts"/>
    <tableColumn id="4" xr3:uid="{00000000-0010-0000-0C00-000004000000}" name="Difference" totalsRowFunction="sum" dataDxfId="24" totalsRowDxfId="23" dataCellStyle="Amounts" totalsRowCellStyle="Amounts">
      <calculatedColumnFormula>Legal[[#This Row],[Projected
cost]]-Legal[[#This Row],[Actual
cost]]</calculatedColumnFormula>
    </tableColumn>
  </tableColumns>
  <tableStyleInfo name="Regular Table" showFirstColumn="0" showLastColumn="0" showRowStripes="1" showColumnStripes="0"/>
  <extLst>
    <ext xmlns:x14="http://schemas.microsoft.com/office/spreadsheetml/2009/9/main" uri="{504A1905-F514-4f6f-8877-14C23A59335A}">
      <x14:table altTextSummary="Sample expense category and sample expenses related to the sample category are in this table. Enter projected and actual costs. The difference is auto calculated"/>
    </ext>
  </extLst>
</table>
</file>

<file path=xl/tables/table14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10000000}" name="Summary" displayName="Summary" ref="B4:E5" totalsRowShown="0" headerRowDxfId="22" dataDxfId="21" headerRowCellStyle="Heading 1">
  <autoFilter ref="B4:E5" xr:uid="{00000000-0009-0000-0100-00000E000000}">
    <filterColumn colId="0" hiddenButton="1"/>
    <filterColumn colId="1" hiddenButton="1"/>
    <filterColumn colId="2" hiddenButton="1"/>
    <filterColumn colId="3" hiddenButton="1"/>
  </autoFilter>
  <tableColumns count="4">
    <tableColumn id="1" xr3:uid="{00000000-0010-0000-1000-000001000000}" name="Summary " dataDxfId="0" dataCellStyle="Bottom border"/>
    <tableColumn id="2" xr3:uid="{00000000-0010-0000-1000-000002000000}" name="Total_x000a_projected cost" dataDxfId="1" dataCellStyle="Bottom border">
      <calculatedColumnFormula>Housing[[#Totals],[Projected
cost]]+Transportation[[#Totals],[Projected
cost]]+Insurance[[#Totals],[Projected
cost]]+Food[[#Totals],[Projected
cost]]+Children[[#Totals],[Projected
cost]]+Legal[[#Totals],[Projected
cost]]+Savings[[#Totals],[Projected
cost]]+Loans[[#Totals],[Projected
cost]]+Entertainment[[#Totals],[Projected
cost]]+Taxes[[#Totals],[Projected 
cost]]+PersonalCare[[#Totals],[Projected
cost]]+Pets[[#Totals],[Projected
cost]]+Gifts[[#Totals],[Projected
cost]]</calculatedColumnFormula>
    </tableColumn>
    <tableColumn id="3" xr3:uid="{00000000-0010-0000-1000-000003000000}" name="Total_x000a_actual cost" dataDxfId="20" dataCellStyle="Bottom border">
      <calculatedColumnFormula>Housing[[#Totals],[Actual
cost]]+Transportation[[#Totals],[Actual
cost]]+Insurance[[#Totals],[Actual
cost]]+Food[[#Totals],[Actual
cost]]+Children[[#Totals],[Actual
cost]]+Legal[[#Totals],[Actual
cost]]+Savings[[#Totals],[Actual
cost]]+Loans[[#Totals],[Actual
cost]]+Entertainment[[#Totals],[Actual
cost]]+Taxes[[#Totals],[Actual 
cost]]+PersonalCare[[#Totals],[Actual
cost]]+Pets[[#Totals],[Actual
cost]]+Gifts[[#Totals],[Actual
cost]]</calculatedColumnFormula>
    </tableColumn>
    <tableColumn id="4" xr3:uid="{00000000-0010-0000-1000-000004000000}" name="Total_x000a_difference" dataDxfId="19" dataCellStyle="Bottom border">
      <calculatedColumnFormula>Housing[[#Totals],[Difference]]+Transportation[[#Totals],[Difference]]+Insurance[[#Totals],[Difference]]+Food[[#Totals],[Difference]]+Children[[#Totals],[Difference]]+Legal[[#Totals],[Difference]]+Savings[[#Totals],[Difference]]+Loans[[#Totals],[Difference]]+Entertainment[[#Totals],[Difference]]+Taxes[[#Totals],[Difference]]+PersonalCare[[#Totals],[Difference]]+Pets[[#Totals],[Difference]]+Gifts[[#Totals],[Difference]]</calculatedColumnFormula>
    </tableColumn>
  </tableColumns>
  <tableStyleInfo name="ActualMonthlyIncome" showFirstColumn="0" showLastColumn="0" showRowStripes="1" showColumnStripes="0"/>
  <extLst>
    <ext xmlns:x14="http://schemas.microsoft.com/office/spreadsheetml/2009/9/main" uri="{504A1905-F514-4f6f-8877-14C23A59335A}">
      <x14:table altTextSummary="Total Projected and Actual Costs, and Total Difference are auto calculated in this summary table"/>
    </ext>
  </extLst>
</table>
</file>

<file path=xl/tables/table2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ransportation" displayName="Transportation" ref="B24:E33" totalsRowCount="1" headerRowDxfId="180" dataDxfId="178" totalsRowDxfId="177" headerRowBorderDxfId="179" totalsRowBorderDxfId="176">
  <tableColumns count="4">
    <tableColumn id="1" xr3:uid="{00000000-0010-0000-0100-000001000000}" name="Column1" totalsRowLabel="Total" dataDxfId="175" totalsRowDxfId="174"/>
    <tableColumn id="2" xr3:uid="{00000000-0010-0000-0100-000002000000}" name="Projected_x000a_cost" totalsRowFunction="sum" dataDxfId="173" totalsRowDxfId="172" dataCellStyle="Amounts" totalsRowCellStyle="Amounts"/>
    <tableColumn id="3" xr3:uid="{00000000-0010-0000-0100-000003000000}" name="Actual_x000a_cost" totalsRowFunction="sum" dataDxfId="171" totalsRowDxfId="170" dataCellStyle="Amounts" totalsRowCellStyle="Amounts"/>
    <tableColumn id="4" xr3:uid="{00000000-0010-0000-0100-000004000000}" name="Difference" totalsRowFunction="sum" dataDxfId="169" totalsRowDxfId="168" dataCellStyle="Amounts" totalsRowCellStyle="Amounts">
      <calculatedColumnFormula>Transportation[[#This Row],[Projected
cost]]-Transportation[[#This Row],[Actual
cost]]</calculatedColumnFormula>
    </tableColumn>
  </tableColumns>
  <tableStyleInfo name="Regular Table" showFirstColumn="0" showLastColumn="0" showRowStripes="1" showColumnStripes="0"/>
  <extLst>
    <ext xmlns:x14="http://schemas.microsoft.com/office/spreadsheetml/2009/9/main" uri="{504A1905-F514-4f6f-8877-14C23A59335A}">
      <x14:table altTextSummary="Sample expense category and sample expenses related to the sample category are in this table. Enter projected and actual costs. The difference is auto calculated"/>
    </ext>
  </extLst>
</table>
</file>

<file path=xl/tables/table3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Insurance" displayName="Insurance" ref="B36:E41" totalsRowCount="1" headerRowDxfId="167" dataDxfId="165" totalsRowDxfId="163" headerRowBorderDxfId="166" tableBorderDxfId="164" totalsRowBorderDxfId="162">
  <tableColumns count="4">
    <tableColumn id="1" xr3:uid="{00000000-0010-0000-0200-000001000000}" name="Insurance" totalsRowLabel="Total" dataDxfId="161" totalsRowDxfId="160"/>
    <tableColumn id="2" xr3:uid="{00000000-0010-0000-0200-000002000000}" name="Projected_x000a_cost" totalsRowFunction="sum" dataDxfId="159" totalsRowDxfId="158" dataCellStyle="Amounts" totalsRowCellStyle="Amounts"/>
    <tableColumn id="3" xr3:uid="{00000000-0010-0000-0200-000003000000}" name="Actual_x000a_cost" totalsRowFunction="sum" dataDxfId="157" totalsRowDxfId="156" dataCellStyle="Amounts" totalsRowCellStyle="Amounts"/>
    <tableColumn id="4" xr3:uid="{00000000-0010-0000-0200-000004000000}" name="Difference" totalsRowFunction="sum" dataDxfId="155" totalsRowDxfId="154" dataCellStyle="Amounts" totalsRowCellStyle="Amounts">
      <calculatedColumnFormula>Insurance[[#This Row],[Projected
cost]]-Insurance[[#This Row],[Actual
cost]]</calculatedColumnFormula>
    </tableColumn>
  </tableColumns>
  <tableStyleInfo name="Regular Table" showFirstColumn="0" showLastColumn="0" showRowStripes="1" showColumnStripes="0"/>
  <extLst>
    <ext xmlns:x14="http://schemas.microsoft.com/office/spreadsheetml/2009/9/main" uri="{504A1905-F514-4f6f-8877-14C23A59335A}">
      <x14:table altTextSummary="Sample expense category and sample expenses related to the sample category are in this table. Enter projected and actual costs. The difference is auto calculated"/>
    </ext>
  </extLst>
</table>
</file>

<file path=xl/tables/table4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Food" displayName="Food" ref="B47:E51" totalsRowCount="1" headerRowDxfId="153" dataDxfId="152" totalsRowDxfId="151" totalsRowBorderDxfId="150">
  <tableColumns count="4">
    <tableColumn id="1" xr3:uid="{00000000-0010-0000-0300-000001000000}" name="Column1" totalsRowLabel="Total" dataDxfId="149" totalsRowDxfId="148"/>
    <tableColumn id="2" xr3:uid="{00000000-0010-0000-0300-000002000000}" name="Projected_x000a_cost" totalsRowFunction="sum" dataDxfId="147" totalsRowDxfId="146" dataCellStyle="Amounts" totalsRowCellStyle="Amounts"/>
    <tableColumn id="3" xr3:uid="{00000000-0010-0000-0300-000003000000}" name="Actual_x000a_cost" totalsRowFunction="sum" dataDxfId="145" totalsRowDxfId="144" dataCellStyle="Amounts" totalsRowCellStyle="Amounts"/>
    <tableColumn id="4" xr3:uid="{00000000-0010-0000-0300-000004000000}" name="Difference" totalsRowFunction="sum" dataDxfId="143" totalsRowDxfId="142" dataCellStyle="Amounts" totalsRowCellStyle="Amounts">
      <calculatedColumnFormula>Food[[#This Row],[Projected
cost]]-Food[[#This Row],[Actual
cost]]</calculatedColumnFormula>
    </tableColumn>
  </tableColumns>
  <tableStyleInfo name="Regular Table" showFirstColumn="0" showLastColumn="0" showRowStripes="0" showColumnStripes="0"/>
  <extLst>
    <ext xmlns:x14="http://schemas.microsoft.com/office/spreadsheetml/2009/9/main" uri="{504A1905-F514-4f6f-8877-14C23A59335A}">
      <x14:table altTextSummary="Sample expense category and sample expenses related to the sample category are in this table. Enter projected and actual costs. The difference is auto calculated"/>
    </ext>
  </extLst>
</table>
</file>

<file path=xl/tables/table5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Children" displayName="Children" ref="B55:E65" totalsRowCount="1" headerRowDxfId="141" dataDxfId="139" totalsRowDxfId="138" headerRowBorderDxfId="140" totalsRowBorderDxfId="137">
  <tableColumns count="4">
    <tableColumn id="1" xr3:uid="{00000000-0010-0000-0400-000001000000}" name="Children" totalsRowLabel="Total" dataDxfId="136" totalsRowDxfId="135"/>
    <tableColumn id="2" xr3:uid="{00000000-0010-0000-0400-000002000000}" name="Projected_x000a_cost" totalsRowFunction="sum" dataDxfId="134" totalsRowDxfId="133" dataCellStyle="Amounts"/>
    <tableColumn id="3" xr3:uid="{00000000-0010-0000-0400-000003000000}" name="Actual_x000a_cost" totalsRowFunction="sum" dataDxfId="132" totalsRowDxfId="131" dataCellStyle="Amounts"/>
    <tableColumn id="4" xr3:uid="{00000000-0010-0000-0400-000004000000}" name="Difference" totalsRowFunction="sum" dataDxfId="130" totalsRowDxfId="129" dataCellStyle="Amounts">
      <calculatedColumnFormula>Children[[#This Row],[Projected
cost]]-Children[[#This Row],[Actual
cost]]</calculatedColumnFormula>
    </tableColumn>
  </tableColumns>
  <tableStyleInfo name="Regular Table" showFirstColumn="0" showLastColumn="0" showRowStripes="1" showColumnStripes="0"/>
  <extLst>
    <ext xmlns:x14="http://schemas.microsoft.com/office/spreadsheetml/2009/9/main" uri="{504A1905-F514-4f6f-8877-14C23A59335A}">
      <x14:table altTextSummary="Sample expense category and sample expenses related to the sample category are in this table. Enter projected and actual costs. The difference is auto calculated"/>
    </ext>
  </extLst>
</table>
</file>

<file path=xl/tables/table6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Pets" displayName="Pets" ref="G68:J74" totalsRowCount="1" headerRowDxfId="128" dataDxfId="126" totalsRowDxfId="125" headerRowBorderDxfId="127" totalsRowBorderDxfId="124">
  <tableColumns count="4">
    <tableColumn id="1" xr3:uid="{00000000-0010-0000-0500-000001000000}" name="Pets" totalsRowLabel="Total" dataDxfId="123" totalsRowDxfId="122"/>
    <tableColumn id="2" xr3:uid="{00000000-0010-0000-0500-000002000000}" name="Projected_x000a_cost" totalsRowFunction="sum" dataDxfId="121" totalsRowDxfId="120" dataCellStyle="Amounts"/>
    <tableColumn id="3" xr3:uid="{00000000-0010-0000-0500-000003000000}" name="Actual_x000a_cost" totalsRowFunction="sum" dataDxfId="119" totalsRowDxfId="118" dataCellStyle="Amounts"/>
    <tableColumn id="4" xr3:uid="{00000000-0010-0000-0500-000004000000}" name="Difference" totalsRowFunction="sum" dataDxfId="117" totalsRowDxfId="116" dataCellStyle="Amounts">
      <calculatedColumnFormula>Pets[[#This Row],[Projected
cost]]-Pets[[#This Row],[Actual
cost]]</calculatedColumnFormula>
    </tableColumn>
  </tableColumns>
  <tableStyleInfo name="Regular Table" showFirstColumn="0" showLastColumn="0" showRowStripes="1" showColumnStripes="0"/>
  <extLst>
    <ext xmlns:x14="http://schemas.microsoft.com/office/spreadsheetml/2009/9/main" uri="{504A1905-F514-4f6f-8877-14C23A59335A}">
      <x14:table altTextSummary="Sample expense category and sample expenses related to the sample category are in this table. Enter projected and actual costs. The difference is auto calculated"/>
    </ext>
  </extLst>
</table>
</file>

<file path=xl/tables/table7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6000000}" name="PersonalCare" displayName="PersonalCare" ref="G55:J63" totalsRowCount="1" headerRowDxfId="115" dataDxfId="113" totalsRowDxfId="111" headerRowBorderDxfId="114" tableBorderDxfId="112" totalsRowBorderDxfId="110">
  <tableColumns count="4">
    <tableColumn id="1" xr3:uid="{00000000-0010-0000-0600-000001000000}" name="Personal Care" totalsRowLabel="Total" dataDxfId="109" totalsRowDxfId="108"/>
    <tableColumn id="2" xr3:uid="{00000000-0010-0000-0600-000002000000}" name="Projected_x000a_cost" totalsRowFunction="sum" dataDxfId="107" totalsRowDxfId="106" dataCellStyle="Amounts" totalsRowCellStyle="Amounts"/>
    <tableColumn id="3" xr3:uid="{00000000-0010-0000-0600-000003000000}" name="Actual_x000a_cost" totalsRowFunction="sum" dataDxfId="105" totalsRowDxfId="104" dataCellStyle="Amounts" totalsRowCellStyle="Amounts"/>
    <tableColumn id="4" xr3:uid="{00000000-0010-0000-0600-000004000000}" name="Difference" totalsRowFunction="sum" dataDxfId="103" totalsRowDxfId="102" dataCellStyle="Amounts" totalsRowCellStyle="Amounts">
      <calculatedColumnFormula>PersonalCare[[#This Row],[Projected
cost]]-PersonalCare[[#This Row],[Actual
cost]]</calculatedColumnFormula>
    </tableColumn>
  </tableColumns>
  <tableStyleInfo name="Regular Table" showFirstColumn="0" showLastColumn="0" showRowStripes="1" showColumnStripes="0"/>
  <extLst>
    <ext xmlns:x14="http://schemas.microsoft.com/office/spreadsheetml/2009/9/main" uri="{504A1905-F514-4f6f-8877-14C23A59335A}">
      <x14:table altTextSummary="Sample expense category and sample expenses related to the sample category are in this table. Enter projected and actual costs. The difference is auto calculated"/>
    </ext>
  </extLst>
</table>
</file>

<file path=xl/tables/table8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7000000}" name="Entertainment" displayName="Entertainment" ref="G36:J44" totalsRowCount="1" headerRowDxfId="101" dataDxfId="99" totalsRowDxfId="98" headerRowBorderDxfId="100" totalsRowBorderDxfId="97">
  <tableColumns count="4">
    <tableColumn id="1" xr3:uid="{00000000-0010-0000-0700-000001000000}" name="Entertainment" totalsRowLabel="Total" dataDxfId="96" totalsRowDxfId="95"/>
    <tableColumn id="2" xr3:uid="{00000000-0010-0000-0700-000002000000}" name="Projected_x000a_cost" totalsRowFunction="sum" dataDxfId="94" totalsRowDxfId="93" dataCellStyle="Amounts"/>
    <tableColumn id="3" xr3:uid="{00000000-0010-0000-0700-000003000000}" name="Actual_x000a_cost" totalsRowFunction="sum" dataDxfId="92" totalsRowDxfId="91" dataCellStyle="Amounts"/>
    <tableColumn id="4" xr3:uid="{00000000-0010-0000-0700-000004000000}" name="Difference" totalsRowFunction="sum" dataDxfId="90" totalsRowDxfId="89" dataCellStyle="Amounts">
      <calculatedColumnFormula>Entertainment[[#This Row],[Projected
cost]]-Entertainment[[#This Row],[Actual
cost]]</calculatedColumnFormula>
    </tableColumn>
  </tableColumns>
  <tableStyleInfo name="Regular Table" showFirstColumn="0" showLastColumn="0" showRowStripes="1" showColumnStripes="0"/>
  <extLst>
    <ext xmlns:x14="http://schemas.microsoft.com/office/spreadsheetml/2009/9/main" uri="{504A1905-F514-4f6f-8877-14C23A59335A}">
      <x14:table altTextSummary="Sample expense category and sample expenses related to the sample category are in this table. Enter projected and actual costs. The difference is auto calculated"/>
    </ext>
  </extLst>
</table>
</file>

<file path=xl/tables/table9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8000000}" name="Loans" displayName="Loans" ref="G24:J31" totalsRowCount="1" headerRowDxfId="88" dataDxfId="86" totalsRowDxfId="84" headerRowBorderDxfId="87" tableBorderDxfId="85" totalsRowBorderDxfId="83">
  <tableColumns count="4">
    <tableColumn id="1" xr3:uid="{00000000-0010-0000-0800-000001000000}" name="Loans" totalsRowLabel="Total" dataDxfId="82" totalsRowDxfId="81"/>
    <tableColumn id="2" xr3:uid="{00000000-0010-0000-0800-000002000000}" name="Projected_x000a_cost" totalsRowFunction="sum" dataDxfId="80" totalsRowDxfId="79" dataCellStyle="Amounts" totalsRowCellStyle="Amounts"/>
    <tableColumn id="3" xr3:uid="{00000000-0010-0000-0800-000003000000}" name="Actual_x000a_cost" totalsRowFunction="sum" dataDxfId="78" totalsRowDxfId="77" dataCellStyle="Amounts" totalsRowCellStyle="Amounts"/>
    <tableColumn id="4" xr3:uid="{00000000-0010-0000-0800-000004000000}" name="Difference" totalsRowFunction="sum" dataDxfId="76" totalsRowDxfId="75" dataCellStyle="Amounts" totalsRowCellStyle="Amounts">
      <calculatedColumnFormula>Loans[[#This Row],[Projected
cost]]-Loans[[#This Row],[Actual
cost]]</calculatedColumnFormula>
    </tableColumn>
  </tableColumns>
  <tableStyleInfo name="Regular Table" showFirstColumn="0" showLastColumn="0" showRowStripes="1" showColumnStripes="0"/>
  <extLst>
    <ext xmlns:x14="http://schemas.microsoft.com/office/spreadsheetml/2009/9/main" uri="{504A1905-F514-4f6f-8877-14C23A59335A}">
      <x14:table altTextSummary="Sample expense category and sample expenses related to the sample category are in this table. Enter projected and actual costs. The difference is auto calculated"/>
    </ext>
  </extLst>
</table>
</file>

<file path=xl/theme/theme1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&#65279;<?xml version="1.0" encoding="utf-8"?><Relationships xmlns="http://schemas.openxmlformats.org/package/2006/relationships"><Relationship Type="http://schemas.openxmlformats.org/officeDocument/2006/relationships/table" Target="/xl/tables/table61.xml" Id="rId8" /><Relationship Type="http://schemas.openxmlformats.org/officeDocument/2006/relationships/table" Target="/xl/tables/table112.xml" Id="rId13" /><Relationship Type="http://schemas.openxmlformats.org/officeDocument/2006/relationships/table" Target="/xl/tables/table13.xml" Id="rId3" /><Relationship Type="http://schemas.openxmlformats.org/officeDocument/2006/relationships/table" Target="/xl/tables/table54.xml" Id="rId7" /><Relationship Type="http://schemas.openxmlformats.org/officeDocument/2006/relationships/table" Target="/xl/tables/table105.xml" Id="rId12" /><Relationship Type="http://schemas.openxmlformats.org/officeDocument/2006/relationships/drawing" Target="/xl/drawings/drawing11.xml" Id="rId2" /><Relationship Type="http://schemas.openxmlformats.org/officeDocument/2006/relationships/table" Target="/xl/tables/table146.xml" Id="rId16" /><Relationship Type="http://schemas.openxmlformats.org/officeDocument/2006/relationships/printerSettings" Target="/xl/printerSettings/printerSettings11.bin" Id="rId1" /><Relationship Type="http://schemas.openxmlformats.org/officeDocument/2006/relationships/table" Target="/xl/tables/table47.xml" Id="rId6" /><Relationship Type="http://schemas.openxmlformats.org/officeDocument/2006/relationships/table" Target="/xl/tables/table98.xml" Id="rId11" /><Relationship Type="http://schemas.openxmlformats.org/officeDocument/2006/relationships/table" Target="/xl/tables/table39.xml" Id="rId5" /><Relationship Type="http://schemas.openxmlformats.org/officeDocument/2006/relationships/table" Target="/xl/tables/table1310.xml" Id="rId15" /><Relationship Type="http://schemas.openxmlformats.org/officeDocument/2006/relationships/table" Target="/xl/tables/table811.xml" Id="rId10" /><Relationship Type="http://schemas.openxmlformats.org/officeDocument/2006/relationships/table" Target="/xl/tables/table212.xml" Id="rId4" /><Relationship Type="http://schemas.openxmlformats.org/officeDocument/2006/relationships/table" Target="/xl/tables/table713.xml" Id="rId9" /><Relationship Type="http://schemas.openxmlformats.org/officeDocument/2006/relationships/table" Target="/xl/tables/table1214.xml" Id="rId14" /></Relationships>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9"/>
  </sheetPr>
  <dimension ref="B1:J82"/>
  <sheetViews>
    <sheetView showGridLines="0" tabSelected="1" zoomScaleNormal="100" workbookViewId="0"/>
  </sheetViews>
  <sheetFormatPr defaultRowHeight="30" customHeight="1" x14ac:dyDescent="0.3"/>
  <cols>
    <col min="1" max="1" width="1.44140625" customWidth="1"/>
    <col min="2" max="2" width="24.5546875" customWidth="1"/>
    <col min="3" max="3" width="20" customWidth="1"/>
    <col min="4" max="4" width="18.5546875" customWidth="1"/>
    <col min="5" max="5" width="22" customWidth="1"/>
    <col min="6" max="6" width="10.5546875" customWidth="1"/>
    <col min="7" max="7" width="32.21875" customWidth="1"/>
    <col min="8" max="8" width="25.88671875" customWidth="1"/>
    <col min="9" max="9" width="18.5546875" style="5" customWidth="1"/>
    <col min="10" max="10" width="22" customWidth="1"/>
    <col min="11" max="11" width="2.5546875" customWidth="1"/>
  </cols>
  <sheetData>
    <row r="1" spans="2:10" ht="19.95" customHeight="1" x14ac:dyDescent="0.3"/>
    <row r="2" spans="2:10" ht="94.95" customHeight="1" x14ac:dyDescent="0.3">
      <c r="B2" s="100" t="s">
        <v>78</v>
      </c>
      <c r="C2" s="100"/>
      <c r="D2" s="100"/>
      <c r="E2" s="100"/>
      <c r="F2" s="100"/>
      <c r="G2" s="100"/>
      <c r="H2" s="100"/>
    </row>
    <row r="3" spans="2:10" ht="15" customHeight="1" x14ac:dyDescent="0.3">
      <c r="B3" s="105"/>
      <c r="C3" s="105"/>
      <c r="D3" s="105"/>
      <c r="E3" s="105"/>
      <c r="F3" s="105"/>
      <c r="G3" s="105"/>
      <c r="H3" s="105"/>
      <c r="I3" s="4"/>
      <c r="J3" s="3"/>
    </row>
    <row r="4" spans="2:10" ht="40.049999999999997" customHeight="1" x14ac:dyDescent="0.3">
      <c r="B4" s="115" t="s">
        <v>77</v>
      </c>
      <c r="C4" s="74" t="s">
        <v>80</v>
      </c>
      <c r="D4" s="75" t="s">
        <v>81</v>
      </c>
      <c r="E4" s="76" t="s">
        <v>82</v>
      </c>
      <c r="F4" s="2"/>
      <c r="G4" s="103" t="s">
        <v>79</v>
      </c>
      <c r="H4" s="103"/>
      <c r="I4" s="11"/>
      <c r="J4" s="10"/>
    </row>
    <row r="5" spans="2:10" ht="30" customHeight="1" x14ac:dyDescent="0.3">
      <c r="B5" s="118"/>
      <c r="C5" s="77">
        <f>Housing[[#Totals],[Projected
cost]]+Transportation[[#Totals],[Projected
cost]]+Insurance[[#Totals],[Projected
cost]]+Food[[#Totals],[Projected
cost]]+Children[[#Totals],[Projected
cost]]+Legal[[#Totals],[Projected
cost]]+Savings[[#Totals],[Projected
cost]]+Loans[[#Totals],[Projected
cost]]+Entertainment[[#Totals],[Projected
cost]]+Taxes[[#Totals],[Projected 
cost]]+PersonalCare[[#Totals],[Projected
cost]]+Pets[[#Totals],[Projected
cost]]+Gifts[[#Totals],[Projected
cost]]</f>
        <v>1203</v>
      </c>
      <c r="D5" s="78">
        <f>Housing[[#Totals],[Actual
cost]]+Transportation[[#Totals],[Actual
cost]]+Insurance[[#Totals],[Actual
cost]]+Food[[#Totals],[Actual
cost]]+Children[[#Totals],[Actual
cost]]+Legal[[#Totals],[Actual
cost]]+Savings[[#Totals],[Actual
cost]]+Loans[[#Totals],[Actual
cost]]+Entertainment[[#Totals],[Actual
cost]]+Taxes[[#Totals],[Actual 
cost]]+PersonalCare[[#Totals],[Actual
cost]]+Pets[[#Totals],[Actual
cost]]+Gifts[[#Totals],[Actual
cost]]</f>
        <v>1317</v>
      </c>
      <c r="E5" s="79">
        <f>Housing[[#Totals],[Difference]]+Transportation[[#Totals],[Difference]]+Insurance[[#Totals],[Difference]]+Food[[#Totals],[Difference]]+Children[[#Totals],[Difference]]+Legal[[#Totals],[Difference]]+Savings[[#Totals],[Difference]]+Loans[[#Totals],[Difference]]+Entertainment[[#Totals],[Difference]]+Taxes[[#Totals],[Difference]]+PersonalCare[[#Totals],[Difference]]+Pets[[#Totals],[Difference]]+Gifts[[#Totals],[Difference]]</f>
        <v>-114</v>
      </c>
      <c r="F5" s="2"/>
      <c r="G5" s="56" t="s">
        <v>1</v>
      </c>
      <c r="H5" s="57">
        <v>4000</v>
      </c>
      <c r="I5" s="11"/>
      <c r="J5" s="10"/>
    </row>
    <row r="6" spans="2:10" ht="30" customHeight="1" x14ac:dyDescent="0.3">
      <c r="B6" s="13"/>
      <c r="C6" s="37"/>
      <c r="D6" s="37"/>
      <c r="E6" s="37"/>
      <c r="F6" s="2"/>
      <c r="G6" s="58" t="s">
        <v>2</v>
      </c>
      <c r="H6" s="59">
        <v>1200</v>
      </c>
      <c r="I6" s="11"/>
      <c r="J6" s="10"/>
    </row>
    <row r="7" spans="2:10" ht="30" customHeight="1" x14ac:dyDescent="0.3">
      <c r="B7" s="13"/>
      <c r="C7" s="37"/>
      <c r="D7" s="37"/>
      <c r="E7" s="37"/>
      <c r="F7" s="1"/>
      <c r="G7" s="60" t="s">
        <v>61</v>
      </c>
      <c r="H7" s="61">
        <v>300</v>
      </c>
      <c r="I7" s="11"/>
      <c r="J7" s="10"/>
    </row>
    <row r="8" spans="2:10" ht="30" customHeight="1" x14ac:dyDescent="0.3">
      <c r="B8" s="106" t="s">
        <v>18</v>
      </c>
      <c r="C8" s="107"/>
      <c r="D8" s="107"/>
      <c r="E8" s="107"/>
      <c r="F8" s="1"/>
      <c r="G8" s="113" t="s">
        <v>62</v>
      </c>
      <c r="H8" s="114">
        <f>SUM(H5:H7)</f>
        <v>5500</v>
      </c>
      <c r="I8" s="11"/>
      <c r="J8" s="10"/>
    </row>
    <row r="9" spans="2:10" ht="48" customHeight="1" x14ac:dyDescent="0.3">
      <c r="B9" s="108" t="s">
        <v>18</v>
      </c>
      <c r="C9" s="109" t="s">
        <v>84</v>
      </c>
      <c r="D9" s="109" t="s">
        <v>85</v>
      </c>
      <c r="E9" s="109" t="s">
        <v>0</v>
      </c>
      <c r="F9" s="1"/>
      <c r="G9" s="6"/>
      <c r="H9" s="6"/>
      <c r="I9" s="12"/>
      <c r="J9" s="10"/>
    </row>
    <row r="10" spans="2:10" ht="37.950000000000003" customHeight="1" x14ac:dyDescent="0.3">
      <c r="B10" s="110" t="s">
        <v>4</v>
      </c>
      <c r="C10" s="29">
        <v>1000</v>
      </c>
      <c r="D10" s="29">
        <v>1000</v>
      </c>
      <c r="E10" s="111">
        <f>Housing[[#This Row],[Projected
cost]]-Housing[[#This Row],[Actual
cost]]</f>
        <v>0</v>
      </c>
      <c r="F10" s="1"/>
      <c r="G10" s="103" t="s">
        <v>83</v>
      </c>
      <c r="H10" s="103"/>
      <c r="I10" s="11"/>
      <c r="J10" s="10"/>
    </row>
    <row r="11" spans="2:10" ht="30" customHeight="1" x14ac:dyDescent="0.3">
      <c r="B11" s="110" t="s">
        <v>3</v>
      </c>
      <c r="C11" s="29">
        <v>0</v>
      </c>
      <c r="D11" s="29">
        <v>0</v>
      </c>
      <c r="E11" s="111">
        <f>Housing[[#This Row],[Projected
cost]]-Housing[[#This Row],[Actual
cost]]</f>
        <v>0</v>
      </c>
      <c r="F11" s="1"/>
      <c r="G11" s="62" t="s">
        <v>1</v>
      </c>
      <c r="H11" s="63">
        <v>4000</v>
      </c>
      <c r="I11" s="11"/>
      <c r="J11" s="10"/>
    </row>
    <row r="12" spans="2:10" ht="30" customHeight="1" x14ac:dyDescent="0.3">
      <c r="B12" s="110" t="s">
        <v>5</v>
      </c>
      <c r="C12" s="29">
        <v>62</v>
      </c>
      <c r="D12" s="29">
        <v>100</v>
      </c>
      <c r="E12" s="111">
        <f>Housing[[#This Row],[Projected
cost]]-Housing[[#This Row],[Actual
cost]]</f>
        <v>-38</v>
      </c>
      <c r="F12" s="1"/>
      <c r="G12" s="58" t="s">
        <v>2</v>
      </c>
      <c r="H12" s="64">
        <v>1200</v>
      </c>
      <c r="I12" s="11"/>
      <c r="J12" s="10"/>
    </row>
    <row r="13" spans="2:10" ht="30" customHeight="1" x14ac:dyDescent="0.3">
      <c r="B13" s="110" t="s">
        <v>66</v>
      </c>
      <c r="C13" s="29">
        <v>44</v>
      </c>
      <c r="D13" s="29">
        <v>125</v>
      </c>
      <c r="E13" s="111">
        <f>Housing[[#This Row],[Projected
cost]]-Housing[[#This Row],[Actual
cost]]</f>
        <v>-81</v>
      </c>
      <c r="F13" s="1"/>
      <c r="G13" s="60" t="s">
        <v>61</v>
      </c>
      <c r="H13" s="65">
        <v>300</v>
      </c>
      <c r="I13" s="11"/>
      <c r="J13" s="10"/>
    </row>
    <row r="14" spans="2:10" ht="30" customHeight="1" x14ac:dyDescent="0.3">
      <c r="B14" s="110" t="s">
        <v>6</v>
      </c>
      <c r="C14" s="29">
        <v>22</v>
      </c>
      <c r="D14" s="29">
        <v>35</v>
      </c>
      <c r="E14" s="111">
        <f>Housing[[#This Row],[Projected
cost]]-Housing[[#This Row],[Actual
cost]]</f>
        <v>-13</v>
      </c>
      <c r="F14" s="1"/>
      <c r="G14" s="113" t="s">
        <v>62</v>
      </c>
      <c r="H14" s="116">
        <f>SUM(H11:H13)</f>
        <v>5500</v>
      </c>
      <c r="I14" s="11"/>
      <c r="J14" s="10"/>
    </row>
    <row r="15" spans="2:10" ht="30" customHeight="1" x14ac:dyDescent="0.3">
      <c r="B15" s="110" t="s">
        <v>7</v>
      </c>
      <c r="C15" s="29">
        <v>8</v>
      </c>
      <c r="D15" s="29">
        <v>8</v>
      </c>
      <c r="E15" s="111">
        <f>Housing[[#This Row],[Projected
cost]]-Housing[[#This Row],[Actual
cost]]</f>
        <v>0</v>
      </c>
      <c r="F15" s="1"/>
      <c r="G15" s="6"/>
      <c r="H15" s="6"/>
      <c r="I15" s="6"/>
      <c r="J15" s="10"/>
    </row>
    <row r="16" spans="2:10" ht="37.950000000000003" customHeight="1" x14ac:dyDescent="0.3">
      <c r="B16" s="110" t="s">
        <v>8</v>
      </c>
      <c r="C16" s="29">
        <v>34</v>
      </c>
      <c r="D16" s="29">
        <v>39</v>
      </c>
      <c r="E16" s="111">
        <f>Housing[[#This Row],[Projected
cost]]-Housing[[#This Row],[Actual
cost]]</f>
        <v>-5</v>
      </c>
      <c r="F16" s="1"/>
      <c r="G16" s="104" t="s">
        <v>75</v>
      </c>
      <c r="H16" s="104"/>
      <c r="I16" s="12"/>
      <c r="J16" s="10"/>
    </row>
    <row r="17" spans="2:10" ht="30" customHeight="1" x14ac:dyDescent="0.3">
      <c r="B17" s="110" t="s">
        <v>9</v>
      </c>
      <c r="C17" s="29">
        <v>10</v>
      </c>
      <c r="D17" s="29">
        <v>10</v>
      </c>
      <c r="E17" s="111">
        <f>Housing[[#This Row],[Projected
cost]]-Housing[[#This Row],[Actual
cost]]</f>
        <v>0</v>
      </c>
      <c r="F17" s="1"/>
      <c r="G17" s="66" t="s">
        <v>74</v>
      </c>
      <c r="H17" s="67">
        <f>SUM(H8-'Monthly Family Budget'!$C$5:$C$5)</f>
        <v>4297</v>
      </c>
      <c r="I17" s="11"/>
      <c r="J17" s="10"/>
    </row>
    <row r="18" spans="2:10" ht="30" customHeight="1" x14ac:dyDescent="0.3">
      <c r="B18" s="110" t="s">
        <v>10</v>
      </c>
      <c r="C18" s="29">
        <v>23</v>
      </c>
      <c r="D18" s="29">
        <v>0</v>
      </c>
      <c r="E18" s="111">
        <f>Housing[[#This Row],[Projected
cost]]-Housing[[#This Row],[Actual
cost]]</f>
        <v>23</v>
      </c>
      <c r="F18" s="1"/>
      <c r="G18" s="68" t="s">
        <v>70</v>
      </c>
      <c r="H18" s="64">
        <f>SUM(H14-D5)</f>
        <v>4183</v>
      </c>
      <c r="I18" s="11"/>
      <c r="J18" s="10"/>
    </row>
    <row r="19" spans="2:10" ht="30" customHeight="1" x14ac:dyDescent="0.3">
      <c r="B19" s="110" t="s">
        <v>11</v>
      </c>
      <c r="C19" s="29">
        <v>0</v>
      </c>
      <c r="D19" s="29">
        <v>0</v>
      </c>
      <c r="E19" s="111">
        <f>Housing[[#This Row],[Projected
cost]]-Housing[[#This Row],[Actual
cost]]</f>
        <v>0</v>
      </c>
      <c r="F19" s="1"/>
      <c r="G19" s="117" t="s">
        <v>0</v>
      </c>
      <c r="H19" s="116">
        <f>SUM(H18-H17)</f>
        <v>-114</v>
      </c>
      <c r="I19" s="11"/>
      <c r="J19" s="10"/>
    </row>
    <row r="20" spans="2:10" ht="30" customHeight="1" x14ac:dyDescent="0.3">
      <c r="B20" s="110" t="s">
        <v>12</v>
      </c>
      <c r="C20" s="29">
        <v>0</v>
      </c>
      <c r="D20" s="29">
        <v>0</v>
      </c>
      <c r="E20" s="111">
        <f>Housing[[#This Row],[Projected
cost]]-Housing[[#This Row],[Actual
cost]]</f>
        <v>0</v>
      </c>
      <c r="F20" s="1"/>
      <c r="G20" s="54"/>
      <c r="H20" s="55"/>
      <c r="I20" s="11"/>
      <c r="J20" s="10"/>
    </row>
    <row r="21" spans="2:10" ht="30" customHeight="1" x14ac:dyDescent="0.3">
      <c r="B21" s="112" t="s">
        <v>69</v>
      </c>
      <c r="C21" s="29">
        <f>SUBTOTAL(109,Housing[Projected
cost])</f>
        <v>1203</v>
      </c>
      <c r="D21" s="29">
        <f>SUBTOTAL(109,Housing[Actual
cost])</f>
        <v>1317</v>
      </c>
      <c r="E21" s="29">
        <f>SUBTOTAL(109,Housing[Difference])</f>
        <v>-114</v>
      </c>
      <c r="F21" s="1"/>
      <c r="G21" s="54"/>
      <c r="H21" s="55"/>
      <c r="I21" s="11"/>
      <c r="J21" s="10"/>
    </row>
    <row r="22" spans="2:10" ht="37.950000000000003" customHeight="1" x14ac:dyDescent="0.3">
      <c r="B22" s="15"/>
      <c r="C22" s="16"/>
      <c r="D22" s="16"/>
      <c r="E22" s="16"/>
      <c r="F22" s="40"/>
      <c r="G22" s="27"/>
      <c r="H22" s="28"/>
      <c r="I22" s="11"/>
      <c r="J22" s="10"/>
    </row>
    <row r="23" spans="2:10" s="92" customFormat="1" ht="30" customHeight="1" x14ac:dyDescent="0.3">
      <c r="B23" s="88" t="s">
        <v>13</v>
      </c>
      <c r="C23" s="90"/>
      <c r="D23" s="90"/>
      <c r="E23" s="90"/>
      <c r="F23" s="91"/>
      <c r="G23" s="101" t="s">
        <v>37</v>
      </c>
      <c r="H23" s="101"/>
      <c r="I23" s="101"/>
      <c r="J23" s="101"/>
    </row>
    <row r="24" spans="2:10" ht="48" customHeight="1" x14ac:dyDescent="0.3">
      <c r="B24" s="18" t="s">
        <v>76</v>
      </c>
      <c r="C24" s="17" t="s">
        <v>84</v>
      </c>
      <c r="D24" s="17" t="s">
        <v>85</v>
      </c>
      <c r="E24" s="17" t="s">
        <v>0</v>
      </c>
      <c r="F24" s="1"/>
      <c r="G24" s="38" t="s">
        <v>37</v>
      </c>
      <c r="H24" s="17" t="s">
        <v>84</v>
      </c>
      <c r="I24" s="39" t="s">
        <v>85</v>
      </c>
      <c r="J24" s="17" t="s">
        <v>0</v>
      </c>
    </row>
    <row r="25" spans="2:10" ht="30" customHeight="1" x14ac:dyDescent="0.3">
      <c r="B25" s="14" t="s">
        <v>67</v>
      </c>
      <c r="C25" s="7"/>
      <c r="D25" s="7"/>
      <c r="E25" s="23">
        <f>Transportation[[#This Row],[Projected
cost]]-Transportation[[#This Row],[Actual
cost]]</f>
        <v>0</v>
      </c>
      <c r="F25" s="1"/>
      <c r="G25" s="14" t="s">
        <v>38</v>
      </c>
      <c r="H25" s="7"/>
      <c r="I25" s="7"/>
      <c r="J25" s="23">
        <f>Loans[[#This Row],[Projected
cost]]-Loans[[#This Row],[Actual
cost]]</f>
        <v>0</v>
      </c>
    </row>
    <row r="26" spans="2:10" ht="30" customHeight="1" x14ac:dyDescent="0.3">
      <c r="B26" s="14" t="s">
        <v>68</v>
      </c>
      <c r="C26" s="7"/>
      <c r="D26" s="7"/>
      <c r="E26" s="23">
        <f>Transportation[[#This Row],[Projected
cost]]-Transportation[[#This Row],[Actual
cost]]</f>
        <v>0</v>
      </c>
      <c r="F26" s="1"/>
      <c r="G26" s="14" t="s">
        <v>55</v>
      </c>
      <c r="H26" s="7"/>
      <c r="I26" s="7"/>
      <c r="J26" s="23">
        <f>Loans[[#This Row],[Projected
cost]]-Loans[[#This Row],[Actual
cost]]</f>
        <v>0</v>
      </c>
    </row>
    <row r="27" spans="2:10" ht="30" customHeight="1" x14ac:dyDescent="0.3">
      <c r="B27" s="14" t="s">
        <v>65</v>
      </c>
      <c r="C27" s="7"/>
      <c r="D27" s="7"/>
      <c r="E27" s="23">
        <f>Transportation[[#This Row],[Projected
cost]]-Transportation[[#This Row],[Actual
cost]]</f>
        <v>0</v>
      </c>
      <c r="F27" s="1"/>
      <c r="G27" s="14" t="s">
        <v>57</v>
      </c>
      <c r="H27" s="7"/>
      <c r="I27" s="7"/>
      <c r="J27" s="23">
        <f>Loans[[#This Row],[Projected
cost]]-Loans[[#This Row],[Actual
cost]]</f>
        <v>0</v>
      </c>
    </row>
    <row r="28" spans="2:10" ht="30" customHeight="1" x14ac:dyDescent="0.3">
      <c r="B28" s="14" t="s">
        <v>14</v>
      </c>
      <c r="C28" s="7"/>
      <c r="D28" s="7"/>
      <c r="E28" s="23">
        <f>Transportation[[#This Row],[Projected
cost]]-Transportation[[#This Row],[Actual
cost]]</f>
        <v>0</v>
      </c>
      <c r="F28" s="1"/>
      <c r="G28" s="14" t="s">
        <v>57</v>
      </c>
      <c r="H28" s="7"/>
      <c r="I28" s="7"/>
      <c r="J28" s="23">
        <f>Loans[[#This Row],[Projected
cost]]-Loans[[#This Row],[Actual
cost]]</f>
        <v>0</v>
      </c>
    </row>
    <row r="29" spans="2:10" ht="30" customHeight="1" x14ac:dyDescent="0.3">
      <c r="B29" s="14" t="s">
        <v>15</v>
      </c>
      <c r="C29" s="7"/>
      <c r="D29" s="7"/>
      <c r="E29" s="23">
        <f>Transportation[[#This Row],[Projected
cost]]-Transportation[[#This Row],[Actual
cost]]</f>
        <v>0</v>
      </c>
      <c r="F29" s="1"/>
      <c r="G29" s="14" t="s">
        <v>57</v>
      </c>
      <c r="H29" s="7"/>
      <c r="I29" s="7"/>
      <c r="J29" s="23">
        <f>Loans[[#This Row],[Projected
cost]]-Loans[[#This Row],[Actual
cost]]</f>
        <v>0</v>
      </c>
    </row>
    <row r="30" spans="2:10" ht="30" customHeight="1" x14ac:dyDescent="0.3">
      <c r="B30" s="14" t="s">
        <v>16</v>
      </c>
      <c r="C30" s="7"/>
      <c r="D30" s="7"/>
      <c r="E30" s="23">
        <f>Transportation[[#This Row],[Projected
cost]]-Transportation[[#This Row],[Actual
cost]]</f>
        <v>0</v>
      </c>
      <c r="F30" s="1"/>
      <c r="G30" s="14" t="s">
        <v>12</v>
      </c>
      <c r="H30" s="7"/>
      <c r="I30" s="7"/>
      <c r="J30" s="23">
        <f>Loans[[#This Row],[Projected
cost]]-Loans[[#This Row],[Actual
cost]]</f>
        <v>0</v>
      </c>
    </row>
    <row r="31" spans="2:10" ht="30" customHeight="1" x14ac:dyDescent="0.3">
      <c r="B31" s="14" t="s">
        <v>17</v>
      </c>
      <c r="C31" s="7"/>
      <c r="D31" s="7"/>
      <c r="E31" s="23">
        <f>Transportation[[#This Row],[Projected
cost]]-Transportation[[#This Row],[Actual
cost]]</f>
        <v>0</v>
      </c>
      <c r="F31" s="1"/>
      <c r="G31" s="80" t="s">
        <v>69</v>
      </c>
      <c r="H31" s="71">
        <f>SUBTOTAL(109,Loans[Projected
cost])</f>
        <v>0</v>
      </c>
      <c r="I31" s="71">
        <f>SUBTOTAL(109,Loans[Actual
cost])</f>
        <v>0</v>
      </c>
      <c r="J31" s="81">
        <f>SUBTOTAL(109,Loans[Difference])</f>
        <v>0</v>
      </c>
    </row>
    <row r="32" spans="2:10" ht="30" customHeight="1" x14ac:dyDescent="0.3">
      <c r="B32" s="14" t="s">
        <v>12</v>
      </c>
      <c r="C32" s="7"/>
      <c r="D32" s="7"/>
      <c r="E32" s="23">
        <f>Transportation[[#This Row],[Projected
cost]]-Transportation[[#This Row],[Actual
cost]]</f>
        <v>0</v>
      </c>
      <c r="F32" s="1"/>
      <c r="G32" s="31"/>
      <c r="H32" s="29"/>
      <c r="I32" s="29"/>
      <c r="J32" s="29"/>
    </row>
    <row r="33" spans="2:10" ht="30" customHeight="1" x14ac:dyDescent="0.3">
      <c r="B33" s="80" t="s">
        <v>69</v>
      </c>
      <c r="C33" s="71">
        <f>SUBTOTAL(109,Transportation[Projected
cost])</f>
        <v>0</v>
      </c>
      <c r="D33" s="71">
        <f>SUBTOTAL(109,Transportation[Actual
cost])</f>
        <v>0</v>
      </c>
      <c r="E33" s="81">
        <f>SUBTOTAL(109,Transportation[Difference])</f>
        <v>0</v>
      </c>
      <c r="F33" s="1"/>
      <c r="G33" s="31"/>
      <c r="H33" s="29"/>
      <c r="I33" s="29"/>
      <c r="J33" s="29"/>
    </row>
    <row r="34" spans="2:10" ht="37.950000000000003" customHeight="1" x14ac:dyDescent="0.3">
      <c r="B34" s="31"/>
      <c r="C34" s="29"/>
      <c r="D34" s="29"/>
      <c r="E34" s="29"/>
      <c r="F34" s="1"/>
      <c r="G34" s="19"/>
      <c r="H34" s="16"/>
      <c r="I34" s="16"/>
      <c r="J34" s="16"/>
    </row>
    <row r="35" spans="2:10" s="97" customFormat="1" ht="30" customHeight="1" x14ac:dyDescent="0.3">
      <c r="B35" s="88" t="s">
        <v>14</v>
      </c>
      <c r="C35" s="93"/>
      <c r="D35" s="93"/>
      <c r="E35" s="93"/>
      <c r="F35" s="94"/>
      <c r="G35" s="95" t="s">
        <v>32</v>
      </c>
      <c r="H35" s="96"/>
      <c r="I35" s="96"/>
      <c r="J35" s="96"/>
    </row>
    <row r="36" spans="2:10" ht="48" customHeight="1" x14ac:dyDescent="0.3">
      <c r="B36" s="44" t="s">
        <v>14</v>
      </c>
      <c r="C36" s="17" t="s">
        <v>84</v>
      </c>
      <c r="D36" s="17" t="s">
        <v>85</v>
      </c>
      <c r="E36" s="17" t="s">
        <v>0</v>
      </c>
      <c r="F36" s="1"/>
      <c r="G36" s="41" t="s">
        <v>32</v>
      </c>
      <c r="H36" s="42" t="s">
        <v>84</v>
      </c>
      <c r="I36" s="43" t="s">
        <v>85</v>
      </c>
      <c r="J36" s="42" t="s">
        <v>0</v>
      </c>
    </row>
    <row r="37" spans="2:10" ht="30" customHeight="1" x14ac:dyDescent="0.3">
      <c r="B37" s="14" t="s">
        <v>19</v>
      </c>
      <c r="C37" s="7"/>
      <c r="D37" s="7"/>
      <c r="E37" s="23">
        <f>Insurance[[#This Row],[Projected
cost]]-Insurance[[#This Row],[Actual
cost]]</f>
        <v>0</v>
      </c>
      <c r="F37" s="1"/>
      <c r="G37" s="30" t="s">
        <v>91</v>
      </c>
      <c r="H37" s="8"/>
      <c r="I37" s="8"/>
      <c r="J37" s="32">
        <f>Entertainment[[#This Row],[Projected
cost]]-Entertainment[[#This Row],[Actual
cost]]</f>
        <v>0</v>
      </c>
    </row>
    <row r="38" spans="2:10" ht="30" customHeight="1" x14ac:dyDescent="0.3">
      <c r="B38" s="14" t="s">
        <v>20</v>
      </c>
      <c r="C38" s="7"/>
      <c r="D38" s="7"/>
      <c r="E38" s="23">
        <f>Insurance[[#This Row],[Projected
cost]]-Insurance[[#This Row],[Actual
cost]]</f>
        <v>0</v>
      </c>
      <c r="F38" s="1"/>
      <c r="G38" s="30" t="s">
        <v>92</v>
      </c>
      <c r="H38" s="8"/>
      <c r="I38" s="8"/>
      <c r="J38" s="32">
        <f>Entertainment[[#This Row],[Projected
cost]]-Entertainment[[#This Row],[Actual
cost]]</f>
        <v>0</v>
      </c>
    </row>
    <row r="39" spans="2:10" ht="30" customHeight="1" x14ac:dyDescent="0.3">
      <c r="B39" s="14" t="s">
        <v>21</v>
      </c>
      <c r="C39" s="7"/>
      <c r="D39" s="7"/>
      <c r="E39" s="23">
        <f>Insurance[[#This Row],[Projected
cost]]-Insurance[[#This Row],[Actual
cost]]</f>
        <v>0</v>
      </c>
      <c r="F39" s="1"/>
      <c r="G39" s="30" t="s">
        <v>33</v>
      </c>
      <c r="H39" s="8"/>
      <c r="I39" s="8"/>
      <c r="J39" s="32">
        <f>Entertainment[[#This Row],[Projected
cost]]-Entertainment[[#This Row],[Actual
cost]]</f>
        <v>0</v>
      </c>
    </row>
    <row r="40" spans="2:10" ht="30" customHeight="1" x14ac:dyDescent="0.3">
      <c r="B40" s="14" t="s">
        <v>12</v>
      </c>
      <c r="C40" s="7"/>
      <c r="D40" s="7"/>
      <c r="E40" s="23">
        <f>Insurance[[#This Row],[Projected
cost]]-Insurance[[#This Row],[Actual
cost]]</f>
        <v>0</v>
      </c>
      <c r="F40" s="1"/>
      <c r="G40" s="30" t="s">
        <v>34</v>
      </c>
      <c r="H40" s="8"/>
      <c r="I40" s="8"/>
      <c r="J40" s="32">
        <f>Entertainment[[#This Row],[Projected
cost]]-Entertainment[[#This Row],[Actual
cost]]</f>
        <v>0</v>
      </c>
    </row>
    <row r="41" spans="2:10" ht="30" customHeight="1" x14ac:dyDescent="0.3">
      <c r="B41" s="80" t="s">
        <v>69</v>
      </c>
      <c r="C41" s="71">
        <f>SUBTOTAL(109,Insurance[Projected
cost])</f>
        <v>0</v>
      </c>
      <c r="D41" s="71">
        <f>SUBTOTAL(109,Insurance[Actual
cost])</f>
        <v>0</v>
      </c>
      <c r="E41" s="81">
        <f>SUBTOTAL(109,Insurance[Difference])</f>
        <v>0</v>
      </c>
      <c r="F41" s="1"/>
      <c r="G41" s="30" t="s">
        <v>56</v>
      </c>
      <c r="H41" s="8"/>
      <c r="I41" s="8"/>
      <c r="J41" s="32">
        <f>Entertainment[[#This Row],[Projected
cost]]-Entertainment[[#This Row],[Actual
cost]]</f>
        <v>0</v>
      </c>
    </row>
    <row r="42" spans="2:10" ht="30" customHeight="1" x14ac:dyDescent="0.3">
      <c r="B42" s="31"/>
      <c r="C42" s="29"/>
      <c r="D42" s="29"/>
      <c r="E42" s="29"/>
      <c r="F42" s="1"/>
      <c r="G42" s="30" t="s">
        <v>35</v>
      </c>
      <c r="H42" s="8"/>
      <c r="I42" s="8"/>
      <c r="J42" s="32">
        <f>Entertainment[[#This Row],[Projected
cost]]-Entertainment[[#This Row],[Actual
cost]]</f>
        <v>0</v>
      </c>
    </row>
    <row r="43" spans="2:10" ht="30" customHeight="1" x14ac:dyDescent="0.3">
      <c r="B43" s="31"/>
      <c r="C43" s="29"/>
      <c r="D43" s="29"/>
      <c r="E43" s="29"/>
      <c r="F43" s="1"/>
      <c r="G43" s="30" t="s">
        <v>12</v>
      </c>
      <c r="H43" s="8"/>
      <c r="I43" s="8"/>
      <c r="J43" s="32">
        <f>Entertainment[[#This Row],[Projected
cost]]-Entertainment[[#This Row],[Actual
cost]]</f>
        <v>0</v>
      </c>
    </row>
    <row r="44" spans="2:10" ht="30" customHeight="1" x14ac:dyDescent="0.3">
      <c r="B44" s="31"/>
      <c r="C44" s="29"/>
      <c r="D44" s="29"/>
      <c r="E44" s="29"/>
      <c r="F44" s="1"/>
      <c r="G44" s="86" t="s">
        <v>69</v>
      </c>
      <c r="H44" s="69">
        <f>SUBTOTAL(109,Entertainment[Projected
cost])</f>
        <v>0</v>
      </c>
      <c r="I44" s="69">
        <f>SUBTOTAL(109,Entertainment[Actual
cost])</f>
        <v>0</v>
      </c>
      <c r="J44" s="87">
        <f>SUBTOTAL(109,Entertainment[Difference])</f>
        <v>0</v>
      </c>
    </row>
    <row r="45" spans="2:10" ht="37.950000000000003" customHeight="1" x14ac:dyDescent="0.3">
      <c r="B45" s="31"/>
      <c r="C45" s="29"/>
      <c r="D45" s="29"/>
      <c r="E45" s="29"/>
      <c r="F45" s="40"/>
      <c r="G45" s="33"/>
      <c r="H45" s="34"/>
      <c r="I45" s="34"/>
      <c r="J45" s="34"/>
    </row>
    <row r="46" spans="2:10" s="97" customFormat="1" ht="30" customHeight="1" x14ac:dyDescent="0.3">
      <c r="B46" s="88" t="s">
        <v>23</v>
      </c>
      <c r="C46" s="89"/>
      <c r="D46" s="89"/>
      <c r="E46" s="89"/>
      <c r="F46" s="94"/>
      <c r="G46" s="88" t="s">
        <v>39</v>
      </c>
      <c r="H46" s="98"/>
      <c r="I46" s="98"/>
      <c r="J46" s="98"/>
    </row>
    <row r="47" spans="2:10" ht="48" customHeight="1" x14ac:dyDescent="0.3">
      <c r="B47" s="45" t="s">
        <v>76</v>
      </c>
      <c r="C47" s="46" t="s">
        <v>84</v>
      </c>
      <c r="D47" s="46" t="s">
        <v>85</v>
      </c>
      <c r="E47" s="46" t="s">
        <v>0</v>
      </c>
      <c r="F47" s="1"/>
      <c r="G47" s="47" t="s">
        <v>39</v>
      </c>
      <c r="H47" s="17" t="s">
        <v>86</v>
      </c>
      <c r="I47" s="39" t="s">
        <v>87</v>
      </c>
      <c r="J47" s="17" t="s">
        <v>0</v>
      </c>
    </row>
    <row r="48" spans="2:10" ht="30" customHeight="1" x14ac:dyDescent="0.3">
      <c r="B48" s="22" t="s">
        <v>22</v>
      </c>
      <c r="C48" s="9"/>
      <c r="D48" s="9"/>
      <c r="E48" s="24">
        <f>Food[[#This Row],[Projected
cost]]-Food[[#This Row],[Actual
cost]]</f>
        <v>0</v>
      </c>
      <c r="F48" s="1"/>
      <c r="G48" s="14" t="s">
        <v>40</v>
      </c>
      <c r="H48" s="7"/>
      <c r="I48" s="7"/>
      <c r="J48" s="23">
        <f>Taxes[[#This Row],[Projected 
cost]]-Taxes[[#This Row],[Actual 
cost]]</f>
        <v>0</v>
      </c>
    </row>
    <row r="49" spans="2:10" ht="30" customHeight="1" x14ac:dyDescent="0.3">
      <c r="B49" s="14" t="s">
        <v>31</v>
      </c>
      <c r="C49" s="7"/>
      <c r="D49" s="7"/>
      <c r="E49" s="23">
        <f>Food[[#This Row],[Projected
cost]]-Food[[#This Row],[Actual
cost]]</f>
        <v>0</v>
      </c>
      <c r="F49" s="1"/>
      <c r="G49" s="14" t="s">
        <v>41</v>
      </c>
      <c r="H49" s="7"/>
      <c r="I49" s="7"/>
      <c r="J49" s="23">
        <f>Taxes[[#This Row],[Projected 
cost]]-Taxes[[#This Row],[Actual 
cost]]</f>
        <v>0</v>
      </c>
    </row>
    <row r="50" spans="2:10" ht="30" customHeight="1" x14ac:dyDescent="0.3">
      <c r="B50" s="21" t="s">
        <v>12</v>
      </c>
      <c r="C50" s="25"/>
      <c r="D50" s="25"/>
      <c r="E50" s="26">
        <f>Food[[#This Row],[Projected
cost]]-Food[[#This Row],[Actual
cost]]</f>
        <v>0</v>
      </c>
      <c r="F50" s="1"/>
      <c r="G50" s="14" t="s">
        <v>42</v>
      </c>
      <c r="H50" s="7"/>
      <c r="I50" s="7"/>
      <c r="J50" s="23">
        <f>Taxes[[#This Row],[Projected 
cost]]-Taxes[[#This Row],[Actual 
cost]]</f>
        <v>0</v>
      </c>
    </row>
    <row r="51" spans="2:10" ht="30" customHeight="1" x14ac:dyDescent="0.3">
      <c r="B51" s="82" t="s">
        <v>69</v>
      </c>
      <c r="C51" s="73">
        <f>SUBTOTAL(109,Food[Projected
cost])</f>
        <v>0</v>
      </c>
      <c r="D51" s="73">
        <f>SUBTOTAL(109,Food[Actual
cost])</f>
        <v>0</v>
      </c>
      <c r="E51" s="83">
        <f>SUBTOTAL(109,Food[Difference])</f>
        <v>0</v>
      </c>
      <c r="F51" s="1"/>
      <c r="G51" s="14" t="s">
        <v>12</v>
      </c>
      <c r="H51" s="7"/>
      <c r="I51" s="7"/>
      <c r="J51" s="23">
        <f>Taxes[[#This Row],[Projected 
cost]]-Taxes[[#This Row],[Actual 
cost]]</f>
        <v>0</v>
      </c>
    </row>
    <row r="52" spans="2:10" ht="30" customHeight="1" x14ac:dyDescent="0.3">
      <c r="B52" s="15"/>
      <c r="C52" s="16"/>
      <c r="D52" s="16"/>
      <c r="E52" s="16"/>
      <c r="F52" s="1"/>
      <c r="G52" s="80" t="s">
        <v>69</v>
      </c>
      <c r="H52" s="70">
        <f>SUBTOTAL(109,Taxes[Projected 
cost])</f>
        <v>0</v>
      </c>
      <c r="I52" s="70">
        <f>SUBTOTAL(109,Taxes[Actual 
cost])</f>
        <v>0</v>
      </c>
      <c r="J52" s="85">
        <f>SUBTOTAL(109,Taxes[Difference])</f>
        <v>0</v>
      </c>
    </row>
    <row r="53" spans="2:10" ht="37.950000000000003" customHeight="1" x14ac:dyDescent="0.3">
      <c r="B53" s="15"/>
      <c r="C53" s="20"/>
      <c r="D53" s="20"/>
      <c r="E53" s="20"/>
      <c r="F53" s="1"/>
      <c r="G53" s="10"/>
      <c r="H53" s="12"/>
      <c r="I53" s="12"/>
      <c r="J53" s="12"/>
    </row>
    <row r="54" spans="2:10" s="97" customFormat="1" ht="30" customHeight="1" x14ac:dyDescent="0.3">
      <c r="B54" s="88" t="s">
        <v>46</v>
      </c>
      <c r="C54" s="89"/>
      <c r="D54" s="89"/>
      <c r="E54" s="89"/>
      <c r="F54" s="94"/>
      <c r="G54" s="102" t="s">
        <v>88</v>
      </c>
      <c r="H54" s="102"/>
      <c r="I54" s="102"/>
      <c r="J54" s="102"/>
    </row>
    <row r="55" spans="2:10" ht="48" customHeight="1" x14ac:dyDescent="0.3">
      <c r="B55" s="51" t="s">
        <v>46</v>
      </c>
      <c r="C55" s="17" t="s">
        <v>84</v>
      </c>
      <c r="D55" s="17" t="s">
        <v>85</v>
      </c>
      <c r="E55" s="17" t="s">
        <v>0</v>
      </c>
      <c r="F55" s="1"/>
      <c r="G55" s="48" t="s">
        <v>63</v>
      </c>
      <c r="H55" s="49" t="s">
        <v>84</v>
      </c>
      <c r="I55" s="50" t="s">
        <v>85</v>
      </c>
      <c r="J55" s="49" t="s">
        <v>0</v>
      </c>
    </row>
    <row r="56" spans="2:10" ht="30" customHeight="1" x14ac:dyDescent="0.3">
      <c r="B56" s="14" t="s">
        <v>26</v>
      </c>
      <c r="C56" s="7"/>
      <c r="D56" s="7"/>
      <c r="E56" s="23">
        <f>Children[[#This Row],[Projected
cost]]-Children[[#This Row],[Actual
cost]]</f>
        <v>0</v>
      </c>
      <c r="F56" s="1"/>
      <c r="G56" s="22" t="s">
        <v>26</v>
      </c>
      <c r="H56" s="9"/>
      <c r="I56" s="9"/>
      <c r="J56" s="24">
        <f>PersonalCare[[#This Row],[Projected
cost]]-PersonalCare[[#This Row],[Actual
cost]]</f>
        <v>0</v>
      </c>
    </row>
    <row r="57" spans="2:10" ht="30" customHeight="1" x14ac:dyDescent="0.3">
      <c r="B57" s="14" t="s">
        <v>28</v>
      </c>
      <c r="C57" s="7"/>
      <c r="D57" s="7"/>
      <c r="E57" s="23">
        <f>Children[[#This Row],[Projected
cost]]-Children[[#This Row],[Actual
cost]]</f>
        <v>0</v>
      </c>
      <c r="F57" s="1"/>
      <c r="G57" s="14" t="s">
        <v>29</v>
      </c>
      <c r="H57" s="7"/>
      <c r="I57" s="7"/>
      <c r="J57" s="23">
        <f>PersonalCare[[#This Row],[Projected
cost]]-PersonalCare[[#This Row],[Actual
cost]]</f>
        <v>0</v>
      </c>
    </row>
    <row r="58" spans="2:10" ht="30" customHeight="1" x14ac:dyDescent="0.3">
      <c r="B58" s="14" t="s">
        <v>49</v>
      </c>
      <c r="C58" s="7"/>
      <c r="D58" s="7"/>
      <c r="E58" s="23">
        <f>Children[[#This Row],[Projected
cost]]-Children[[#This Row],[Actual
cost]]</f>
        <v>0</v>
      </c>
      <c r="F58" s="1"/>
      <c r="G58" s="14" t="s">
        <v>28</v>
      </c>
      <c r="H58" s="7"/>
      <c r="I58" s="7"/>
      <c r="J58" s="23">
        <f>PersonalCare[[#This Row],[Projected
cost]]-PersonalCare[[#This Row],[Actual
cost]]</f>
        <v>0</v>
      </c>
    </row>
    <row r="59" spans="2:10" ht="30" customHeight="1" x14ac:dyDescent="0.3">
      <c r="B59" s="14" t="s">
        <v>47</v>
      </c>
      <c r="C59" s="7"/>
      <c r="D59" s="7"/>
      <c r="E59" s="23">
        <f>Children[[#This Row],[Projected
cost]]-Children[[#This Row],[Actual
cost]]</f>
        <v>0</v>
      </c>
      <c r="F59" s="1"/>
      <c r="G59" s="14" t="s">
        <v>36</v>
      </c>
      <c r="H59" s="7"/>
      <c r="I59" s="7"/>
      <c r="J59" s="23">
        <f>PersonalCare[[#This Row],[Projected
cost]]-PersonalCare[[#This Row],[Actual
cost]]</f>
        <v>0</v>
      </c>
    </row>
    <row r="60" spans="2:10" ht="30" customHeight="1" x14ac:dyDescent="0.3">
      <c r="B60" s="14" t="s">
        <v>73</v>
      </c>
      <c r="C60" s="7"/>
      <c r="D60" s="7"/>
      <c r="E60" s="23">
        <f>Children[[#This Row],[Projected
cost]]-Children[[#This Row],[Actual
cost]]</f>
        <v>0</v>
      </c>
      <c r="F60" s="1"/>
      <c r="G60" s="14" t="s">
        <v>30</v>
      </c>
      <c r="H60" s="7"/>
      <c r="I60" s="7"/>
      <c r="J60" s="23">
        <f>PersonalCare[[#This Row],[Projected
cost]]-PersonalCare[[#This Row],[Actual
cost]]</f>
        <v>0</v>
      </c>
    </row>
    <row r="61" spans="2:10" ht="30" customHeight="1" x14ac:dyDescent="0.3">
      <c r="B61" s="14" t="s">
        <v>48</v>
      </c>
      <c r="C61" s="7"/>
      <c r="D61" s="7"/>
      <c r="E61" s="23">
        <f>Children[[#This Row],[Projected
cost]]-Children[[#This Row],[Actual
cost]]</f>
        <v>0</v>
      </c>
      <c r="F61" s="1"/>
      <c r="G61" s="14" t="s">
        <v>73</v>
      </c>
      <c r="H61" s="7"/>
      <c r="I61" s="7"/>
      <c r="J61" s="23">
        <f>PersonalCare[[#This Row],[Projected
cost]]-PersonalCare[[#This Row],[Actual
cost]]</f>
        <v>0</v>
      </c>
    </row>
    <row r="62" spans="2:10" ht="30" customHeight="1" x14ac:dyDescent="0.3">
      <c r="B62" s="14" t="s">
        <v>50</v>
      </c>
      <c r="C62" s="7"/>
      <c r="D62" s="7"/>
      <c r="E62" s="23">
        <f>Children[[#This Row],[Projected
cost]]-Children[[#This Row],[Actual
cost]]</f>
        <v>0</v>
      </c>
      <c r="F62" s="1"/>
      <c r="G62" s="14" t="s">
        <v>12</v>
      </c>
      <c r="H62" s="7"/>
      <c r="I62" s="7"/>
      <c r="J62" s="23">
        <f>PersonalCare[[#This Row],[Projected
cost]]-PersonalCare[[#This Row],[Actual
cost]]</f>
        <v>0</v>
      </c>
    </row>
    <row r="63" spans="2:10" ht="30" customHeight="1" x14ac:dyDescent="0.3">
      <c r="B63" s="14" t="s">
        <v>53</v>
      </c>
      <c r="C63" s="7"/>
      <c r="D63" s="7"/>
      <c r="E63" s="23">
        <f>Children[[#This Row],[Projected
cost]]-Children[[#This Row],[Actual
cost]]</f>
        <v>0</v>
      </c>
      <c r="F63" s="1"/>
      <c r="G63" s="80" t="s">
        <v>69</v>
      </c>
      <c r="H63" s="71">
        <f>SUBTOTAL(109,PersonalCare[Projected
cost])</f>
        <v>0</v>
      </c>
      <c r="I63" s="71">
        <f>SUBTOTAL(109,PersonalCare[Actual
cost])</f>
        <v>0</v>
      </c>
      <c r="J63" s="81">
        <f>SUBTOTAL(109,PersonalCare[Difference])</f>
        <v>0</v>
      </c>
    </row>
    <row r="64" spans="2:10" ht="30" customHeight="1" x14ac:dyDescent="0.3">
      <c r="B64" s="14" t="s">
        <v>12</v>
      </c>
      <c r="C64" s="7"/>
      <c r="D64" s="7"/>
      <c r="E64" s="23">
        <f>Children[[#This Row],[Projected
cost]]-Children[[#This Row],[Actual
cost]]</f>
        <v>0</v>
      </c>
      <c r="F64" s="1"/>
      <c r="G64" s="31"/>
      <c r="H64" s="29"/>
      <c r="I64" s="29"/>
      <c r="J64" s="29"/>
    </row>
    <row r="65" spans="2:10" ht="30" customHeight="1" x14ac:dyDescent="0.3">
      <c r="B65" s="80" t="s">
        <v>69</v>
      </c>
      <c r="C65" s="72">
        <f>SUBTOTAL(109,Children[Projected
cost])</f>
        <v>0</v>
      </c>
      <c r="D65" s="72">
        <f>SUBTOTAL(109,Children[Actual
cost])</f>
        <v>0</v>
      </c>
      <c r="E65" s="84">
        <f>SUBTOTAL(109,Children[Difference])</f>
        <v>0</v>
      </c>
      <c r="F65" s="1"/>
      <c r="G65" s="31"/>
      <c r="H65" s="29"/>
      <c r="I65" s="29"/>
      <c r="J65" s="29"/>
    </row>
    <row r="66" spans="2:10" ht="37.950000000000003" customHeight="1" x14ac:dyDescent="0.3">
      <c r="B66" s="15"/>
      <c r="C66" s="16"/>
      <c r="D66" s="16"/>
      <c r="E66" s="16"/>
      <c r="F66" s="1"/>
      <c r="G66" s="10"/>
      <c r="H66" s="12"/>
      <c r="I66" s="12"/>
      <c r="J66" s="12"/>
    </row>
    <row r="67" spans="2:10" s="97" customFormat="1" ht="30" customHeight="1" x14ac:dyDescent="0.3">
      <c r="B67" s="88" t="s">
        <v>45</v>
      </c>
      <c r="C67" s="93"/>
      <c r="D67" s="93"/>
      <c r="E67" s="93"/>
      <c r="F67" s="99"/>
      <c r="G67" s="95" t="s">
        <v>24</v>
      </c>
      <c r="H67" s="96"/>
      <c r="I67" s="96"/>
      <c r="J67" s="96"/>
    </row>
    <row r="68" spans="2:10" ht="48" customHeight="1" x14ac:dyDescent="0.3">
      <c r="B68" s="47" t="s">
        <v>45</v>
      </c>
      <c r="C68" s="17" t="s">
        <v>84</v>
      </c>
      <c r="D68" s="17" t="s">
        <v>85</v>
      </c>
      <c r="E68" s="17" t="s">
        <v>0</v>
      </c>
      <c r="F68" s="1"/>
      <c r="G68" s="53" t="s">
        <v>24</v>
      </c>
      <c r="H68" s="17" t="s">
        <v>84</v>
      </c>
      <c r="I68" s="39" t="s">
        <v>85</v>
      </c>
      <c r="J68" s="17" t="s">
        <v>0</v>
      </c>
    </row>
    <row r="69" spans="2:10" ht="30" customHeight="1" x14ac:dyDescent="0.3">
      <c r="B69" s="14" t="s">
        <v>51</v>
      </c>
      <c r="C69" s="7"/>
      <c r="D69" s="7"/>
      <c r="E69" s="23">
        <f>Legal[[#This Row],[Projected
cost]]-Legal[[#This Row],[Actual
cost]]</f>
        <v>0</v>
      </c>
      <c r="F69" s="1"/>
      <c r="G69" s="14" t="s">
        <v>23</v>
      </c>
      <c r="H69" s="7"/>
      <c r="I69" s="7"/>
      <c r="J69" s="23">
        <f>Pets[[#This Row],[Projected
cost]]-Pets[[#This Row],[Actual
cost]]</f>
        <v>0</v>
      </c>
    </row>
    <row r="70" spans="2:10" ht="30" customHeight="1" x14ac:dyDescent="0.3">
      <c r="B70" s="14" t="s">
        <v>52</v>
      </c>
      <c r="C70" s="7"/>
      <c r="D70" s="7"/>
      <c r="E70" s="23">
        <f>Legal[[#This Row],[Projected
cost]]-Legal[[#This Row],[Actual
cost]]</f>
        <v>0</v>
      </c>
      <c r="F70" s="1"/>
      <c r="G70" s="14" t="s">
        <v>26</v>
      </c>
      <c r="H70" s="7"/>
      <c r="I70" s="7"/>
      <c r="J70" s="23">
        <f>Pets[[#This Row],[Projected
cost]]-Pets[[#This Row],[Actual
cost]]</f>
        <v>0</v>
      </c>
    </row>
    <row r="71" spans="2:10" ht="30" customHeight="1" x14ac:dyDescent="0.3">
      <c r="B71" s="14" t="s">
        <v>72</v>
      </c>
      <c r="C71" s="7"/>
      <c r="D71" s="7"/>
      <c r="E71" s="23">
        <f>Legal[[#This Row],[Projected
cost]]-Legal[[#This Row],[Actual
cost]]</f>
        <v>0</v>
      </c>
      <c r="F71" s="1"/>
      <c r="G71" s="14" t="s">
        <v>27</v>
      </c>
      <c r="H71" s="7"/>
      <c r="I71" s="7"/>
      <c r="J71" s="23">
        <f>Pets[[#This Row],[Projected
cost]]-Pets[[#This Row],[Actual
cost]]</f>
        <v>0</v>
      </c>
    </row>
    <row r="72" spans="2:10" ht="30" customHeight="1" x14ac:dyDescent="0.3">
      <c r="B72" s="14" t="s">
        <v>12</v>
      </c>
      <c r="C72" s="7"/>
      <c r="D72" s="7"/>
      <c r="E72" s="23">
        <f>Legal[[#This Row],[Projected
cost]]-Legal[[#This Row],[Actual
cost]]</f>
        <v>0</v>
      </c>
      <c r="F72" s="1"/>
      <c r="G72" s="14" t="s">
        <v>25</v>
      </c>
      <c r="H72" s="7"/>
      <c r="I72" s="7"/>
      <c r="J72" s="23">
        <f>Pets[[#This Row],[Projected
cost]]-Pets[[#This Row],[Actual
cost]]</f>
        <v>0</v>
      </c>
    </row>
    <row r="73" spans="2:10" ht="30" customHeight="1" x14ac:dyDescent="0.3">
      <c r="B73" s="80" t="s">
        <v>69</v>
      </c>
      <c r="C73" s="71">
        <f>SUBTOTAL(109,Legal[Projected
cost])</f>
        <v>0</v>
      </c>
      <c r="D73" s="71">
        <f>SUBTOTAL(109,Legal[Actual
cost])</f>
        <v>0</v>
      </c>
      <c r="E73" s="81">
        <f>SUBTOTAL(109,Legal[Difference])</f>
        <v>0</v>
      </c>
      <c r="F73" s="1"/>
      <c r="G73" s="14" t="s">
        <v>12</v>
      </c>
      <c r="H73" s="7"/>
      <c r="I73" s="7"/>
      <c r="J73" s="23">
        <f>Pets[[#This Row],[Projected
cost]]-Pets[[#This Row],[Actual
cost]]</f>
        <v>0</v>
      </c>
    </row>
    <row r="74" spans="2:10" ht="30" customHeight="1" x14ac:dyDescent="0.3">
      <c r="B74" s="31"/>
      <c r="C74" s="29"/>
      <c r="D74" s="29"/>
      <c r="E74" s="29"/>
      <c r="F74" s="1"/>
      <c r="G74" s="80" t="s">
        <v>69</v>
      </c>
      <c r="H74" s="72">
        <f>SUBTOTAL(109,Pets[Projected
cost])</f>
        <v>0</v>
      </c>
      <c r="I74" s="72">
        <f>SUBTOTAL(109,Pets[Actual
cost])</f>
        <v>0</v>
      </c>
      <c r="J74" s="84">
        <f>SUBTOTAL(109,Pets[Difference])</f>
        <v>0</v>
      </c>
    </row>
    <row r="75" spans="2:10" ht="37.950000000000003" customHeight="1" x14ac:dyDescent="0.3">
      <c r="B75" s="31"/>
      <c r="C75" s="29"/>
      <c r="D75" s="29"/>
      <c r="E75" s="29"/>
      <c r="F75" s="52"/>
      <c r="G75" s="35"/>
      <c r="H75" s="36"/>
      <c r="I75" s="36"/>
      <c r="J75" s="36"/>
    </row>
    <row r="76" spans="2:10" s="97" customFormat="1" ht="30" customHeight="1" x14ac:dyDescent="0.3">
      <c r="B76" s="88" t="s">
        <v>89</v>
      </c>
      <c r="C76" s="88"/>
      <c r="D76" s="88"/>
      <c r="E76" s="88"/>
      <c r="F76" s="99"/>
      <c r="G76" s="88" t="s">
        <v>90</v>
      </c>
      <c r="H76" s="98"/>
      <c r="I76" s="98"/>
      <c r="J76" s="98"/>
    </row>
    <row r="77" spans="2:10" ht="48" customHeight="1" x14ac:dyDescent="0.3">
      <c r="B77" s="47" t="s">
        <v>71</v>
      </c>
      <c r="C77" s="17" t="s">
        <v>84</v>
      </c>
      <c r="D77" s="17" t="s">
        <v>85</v>
      </c>
      <c r="E77" s="17" t="s">
        <v>0</v>
      </c>
      <c r="F77" s="1"/>
      <c r="G77" s="53" t="s">
        <v>60</v>
      </c>
      <c r="H77" s="17" t="s">
        <v>84</v>
      </c>
      <c r="I77" s="39" t="s">
        <v>85</v>
      </c>
      <c r="J77" s="17" t="s">
        <v>0</v>
      </c>
    </row>
    <row r="78" spans="2:10" ht="30" customHeight="1" x14ac:dyDescent="0.3">
      <c r="B78" s="14" t="s">
        <v>58</v>
      </c>
      <c r="C78" s="7"/>
      <c r="D78" s="7"/>
      <c r="E78" s="23">
        <f>Savings[[#This Row],[Projected
cost]]-Savings[[#This Row],[Actual
cost]]</f>
        <v>0</v>
      </c>
      <c r="F78" s="1"/>
      <c r="G78" s="14" t="s">
        <v>43</v>
      </c>
      <c r="H78" s="7"/>
      <c r="I78" s="7"/>
      <c r="J78" s="23">
        <f>Gifts[[#This Row],[Projected
cost]]-Gifts[[#This Row],[Actual
cost]]</f>
        <v>0</v>
      </c>
    </row>
    <row r="79" spans="2:10" ht="30" customHeight="1" x14ac:dyDescent="0.3">
      <c r="B79" s="14" t="s">
        <v>59</v>
      </c>
      <c r="C79" s="7"/>
      <c r="D79" s="7"/>
      <c r="E79" s="23">
        <f>Savings[[#This Row],[Projected
cost]]-Savings[[#This Row],[Actual
cost]]</f>
        <v>0</v>
      </c>
      <c r="F79" s="1"/>
      <c r="G79" s="14" t="s">
        <v>44</v>
      </c>
      <c r="H79" s="7"/>
      <c r="I79" s="7"/>
      <c r="J79" s="23">
        <f>Gifts[[#This Row],[Projected
cost]]-Gifts[[#This Row],[Actual
cost]]</f>
        <v>0</v>
      </c>
    </row>
    <row r="80" spans="2:10" ht="30" customHeight="1" x14ac:dyDescent="0.3">
      <c r="B80" s="14" t="s">
        <v>54</v>
      </c>
      <c r="C80" s="7"/>
      <c r="D80" s="7"/>
      <c r="E80" s="23">
        <f>Savings[[#This Row],[Projected
cost]]-Savings[[#This Row],[Actual
cost]]</f>
        <v>0</v>
      </c>
      <c r="F80" s="1"/>
      <c r="G80" s="14" t="s">
        <v>64</v>
      </c>
      <c r="H80" s="7"/>
      <c r="I80" s="7"/>
      <c r="J80" s="23">
        <f>Gifts[[#This Row],[Projected
cost]]-Gifts[[#This Row],[Actual
cost]]</f>
        <v>0</v>
      </c>
    </row>
    <row r="81" spans="2:10" ht="30" customHeight="1" x14ac:dyDescent="0.3">
      <c r="B81" s="14" t="s">
        <v>12</v>
      </c>
      <c r="C81" s="7"/>
      <c r="D81" s="7"/>
      <c r="E81" s="23">
        <f>Savings[[#This Row],[Projected
cost]]-Savings[[#This Row],[Actual
cost]]</f>
        <v>0</v>
      </c>
      <c r="G81" s="80" t="s">
        <v>69</v>
      </c>
      <c r="H81" s="71">
        <f>SUBTOTAL(109,Gifts[Projected
cost])</f>
        <v>0</v>
      </c>
      <c r="I81" s="71">
        <f>SUBTOTAL(109,Gifts[Actual
cost])</f>
        <v>0</v>
      </c>
      <c r="J81" s="81">
        <f>SUBTOTAL(109,Gifts[Difference])</f>
        <v>0</v>
      </c>
    </row>
    <row r="82" spans="2:10" ht="30" customHeight="1" x14ac:dyDescent="0.3">
      <c r="B82" s="80" t="s">
        <v>69</v>
      </c>
      <c r="C82" s="71">
        <f>SUBTOTAL(109,Savings[Projected
cost])</f>
        <v>0</v>
      </c>
      <c r="D82" s="71">
        <f>SUBTOTAL(109,Savings[Actual
cost])</f>
        <v>0</v>
      </c>
      <c r="E82" s="81">
        <f>SUBTOTAL(109,Savings[Difference])</f>
        <v>0</v>
      </c>
    </row>
  </sheetData>
  <sortState xmlns:xlrd2="http://schemas.microsoft.com/office/spreadsheetml/2017/richdata2" ref="G34:K34">
    <sortCondition ref="G34"/>
  </sortState>
  <mergeCells count="7">
    <mergeCell ref="B2:H2"/>
    <mergeCell ref="G23:J23"/>
    <mergeCell ref="G54:J54"/>
    <mergeCell ref="G4:H4"/>
    <mergeCell ref="G10:H10"/>
    <mergeCell ref="G16:H16"/>
    <mergeCell ref="B3:H3"/>
  </mergeCells>
  <phoneticPr fontId="1" type="noConversion"/>
  <conditionalFormatting sqref="J69:J73 J56:J62 E78:E81 E69:E72 E48:E50 E37:E40 J25:J30 J78:J80 E10:E20 E56:E64 E25:E32 J37:J43 J48:J51 H19:H22">
    <cfRule type="iconSet" priority="4">
      <iconSet iconSet="3Arrows">
        <cfvo type="percentile" val="0"/>
        <cfvo type="num" val="-50"/>
        <cfvo type="num" val="50"/>
      </iconSet>
    </cfRule>
  </conditionalFormatting>
  <conditionalFormatting sqref="D5:J5 B3 B4:G4 B23 B35 B46 B54 B67 B77:E82 B76 G77:J81 G76 G67 G54 G46 G35 G23 B55:E66 B24:E34 G47:J53 G36:J45 B47:E53 B68:E75 G68:J75 G24:J34 G55:J66 I3:J4 I10:J10 I15:J16 G7:J9 B5 B8 G11:J14 G10 G15:G16 B6:J6 B36:E45 F8:F80 B9:E22 B7:F7 G17:J22">
    <cfRule type="cellIs" dxfId="182" priority="2" operator="lessThan">
      <formula>0</formula>
    </cfRule>
  </conditionalFormatting>
  <conditionalFormatting sqref="C5">
    <cfRule type="cellIs" dxfId="181" priority="1" operator="lessThan">
      <formula>0</formula>
    </cfRule>
  </conditionalFormatting>
  <dataValidations count="28">
    <dataValidation allowBlank="1" showInputMessage="1" showErrorMessage="1" prompt="Create a Family Budget Planner in this worksheet. Enter details in tables. Total Projected and Actual Costs, Projected and Actual Balance, and Difference are auto calculated" sqref="A3" xr:uid="{00000000-0002-0000-0000-000000000000}"/>
    <dataValidation allowBlank="1" showInputMessage="1" showErrorMessage="1" prompt="Title of this worksheet is in this cell. Summary is in table below. Sample expense categories are in separate tables starting in B5. Enter income amounts starting in cell G2" sqref="B3" xr:uid="{00000000-0002-0000-0000-000001000000}"/>
    <dataValidation allowBlank="1" showInputMessage="1" showErrorMessage="1" prompt="Total Projected Cost is auto calculated in cell below" sqref="C4" xr:uid="{00000000-0002-0000-0000-000002000000}"/>
    <dataValidation allowBlank="1" showInputMessage="1" showErrorMessage="1" prompt="Total Actual Cost is auto calculated in cell below" sqref="D4" xr:uid="{00000000-0002-0000-0000-000003000000}"/>
    <dataValidation allowBlank="1" showInputMessage="1" showErrorMessage="1" prompt="Total Difference is auto calculated in cell below" sqref="E4" xr:uid="{00000000-0002-0000-0000-000004000000}"/>
    <dataValidation allowBlank="1" showInputMessage="1" showErrorMessage="1" prompt="Enter details in Housing table below, in Transportation table starting in cell B19, and in Projected Monthly Income table starting in cell G2" sqref="B8" xr:uid="{00000000-0002-0000-0000-000005000000}"/>
    <dataValidation allowBlank="1" showInputMessage="1" showErrorMessage="1" prompt="Enter Projected Monthly Income Source in this column under this heading" sqref="G4" xr:uid="{00000000-0002-0000-0000-000006000000}"/>
    <dataValidation allowBlank="1" showInputMessage="1" showErrorMessage="1" prompt="Enter details in Actual Monthly Income table below" sqref="G9" xr:uid="{00000000-0002-0000-0000-000008000000}"/>
    <dataValidation allowBlank="1" showInputMessage="1" showErrorMessage="1" prompt="Enter Actual Monthly Income Source in this column under this heading" sqref="G10" xr:uid="{00000000-0002-0000-0000-000009000000}"/>
    <dataValidation allowBlank="1" showInputMessage="1" showErrorMessage="1" prompt="Balance table below is auto updated" sqref="G15" xr:uid="{00000000-0002-0000-0000-00000A000000}"/>
    <dataValidation allowBlank="1" showInputMessage="1" showErrorMessage="1" prompt="Balance is in this column under this heading" sqref="G16" xr:uid="{00000000-0002-0000-0000-00000B000000}"/>
    <dataValidation allowBlank="1" showInputMessage="1" showErrorMessage="1" prompt="Sample expense category is in this cell. Sample expenses related to the sample category are in this column under this heading. Use heading filters to find specific entries" sqref="B9 B24 G68 G36 B36 B47 G47 G55 B55 B68 B77 G77 G24" xr:uid="{00000000-0002-0000-0000-00000D000000}"/>
    <dataValidation allowBlank="1" showInputMessage="1" showErrorMessage="1" prompt="Enter Projected Cost in this column under this heading" sqref="C9 C24 C36 C47 C55 C68 C77 H77 H36 H47 H55 H68 H24" xr:uid="{00000000-0002-0000-0000-00000E000000}"/>
    <dataValidation allowBlank="1" showInputMessage="1" showErrorMessage="1" prompt="Enter Actual Cost in this column under this heading" sqref="D9 D24 D36 D47 D55 D68 D77 I77 I36 I47 I55 I68 I24" xr:uid="{00000000-0002-0000-0000-00000F000000}"/>
    <dataValidation allowBlank="1" showInputMessage="1" showErrorMessage="1" prompt="Enter details in Transportation table below and in Insurance table starting in cell B30" sqref="B23" xr:uid="{00000000-0002-0000-0000-000010000000}"/>
    <dataValidation allowBlank="1" showInputMessage="1" showErrorMessage="1" prompt="Enter details in Insurance table below and in Food table starting in cell B37" sqref="B35" xr:uid="{00000000-0002-0000-0000-000011000000}"/>
    <dataValidation allowBlank="1" showInputMessage="1" showErrorMessage="1" prompt="Enter details in Food table below and in Children table starting in cell B43" sqref="B46" xr:uid="{00000000-0002-0000-0000-000012000000}"/>
    <dataValidation allowBlank="1" showInputMessage="1" showErrorMessage="1" prompt="Enter details in Children table below and in Legal table starting in cell B55" sqref="B54" xr:uid="{00000000-0002-0000-0000-000013000000}"/>
    <dataValidation allowBlank="1" showInputMessage="1" showErrorMessage="1" prompt="Enter details in Legal table below and in Savings table starting in cell B62" sqref="B67" xr:uid="{00000000-0002-0000-0000-000014000000}"/>
    <dataValidation allowBlank="1" showInputMessage="1" showErrorMessage="1" prompt="Enter details in Savings table below and in Loans table starting in cell G19" sqref="B76" xr:uid="{00000000-0002-0000-0000-000015000000}"/>
    <dataValidation allowBlank="1" showInputMessage="1" showErrorMessage="1" prompt="Enter details in Loans table below and in Entertainment table starting in cell G28" sqref="G23" xr:uid="{00000000-0002-0000-0000-000016000000}"/>
    <dataValidation allowBlank="1" showInputMessage="1" showErrorMessage="1" prompt="Enter details in Entertainment table below and in Taxes table starting in cell G38" sqref="G35" xr:uid="{00000000-0002-0000-0000-000017000000}"/>
    <dataValidation allowBlank="1" showInputMessage="1" showErrorMessage="1" prompt="Enter details in Taxes table below and in Personal Care table starting in cell G45" sqref="G46" xr:uid="{00000000-0002-0000-0000-000018000000}"/>
    <dataValidation allowBlank="1" showInputMessage="1" showErrorMessage="1" prompt="Enter details in Personal Care table below and in Pets table starting in cell G55" sqref="G54" xr:uid="{00000000-0002-0000-0000-000019000000}"/>
    <dataValidation allowBlank="1" showInputMessage="1" showErrorMessage="1" prompt="Enter details in Pets table below and in Gifts table starting in cell G63" sqref="G67" xr:uid="{00000000-0002-0000-0000-00001A000000}"/>
    <dataValidation allowBlank="1" showInputMessage="1" showErrorMessage="1" prompt="Enter details in Gifts table below" sqref="G76" xr:uid="{00000000-0002-0000-0000-00001B000000}"/>
    <dataValidation allowBlank="1" showInputMessage="1" showErrorMessage="1" prompt="Total Projected, Actual, and Difference is auto calculated in this table" sqref="B4" xr:uid="{00000000-0002-0000-0000-00001C000000}"/>
    <dataValidation allowBlank="1" showInputMessage="1" showErrorMessage="1" prompt="Difference is auto calculated in this column under this heading" sqref="E9 E24 E36 J36 J77 E47 E55 J47 J55 E68 E77 J68 J24" xr:uid="{00000000-0002-0000-0000-00001D000000}"/>
  </dataValidations>
  <printOptions horizontalCentered="1"/>
  <pageMargins left="0.25" right="0.25" top="0.5" bottom="0.5" header="0.5" footer="0.5"/>
  <pageSetup scale="60" orientation="portrait" r:id="rId1"/>
  <headerFooter differentFirst="1" alignWithMargins="0">
    <oddFooter>Page &amp;P of &amp;N</oddFooter>
  </headerFooter>
  <ignoredErrors>
    <ignoredError sqref="E32 E37:E40 E48:E50 E56:E64 E69:E72 E78:E81 J78:J80 J69:J73 J56:J62 J51 J37:J43 J25:J30 J48:J50 E25:E31" emptyCellReference="1"/>
  </ignoredErrors>
  <drawing r:id="rId2"/>
  <tableParts count="14">
    <tablePart r:id="rId3"/>
    <tablePart r:id="rId4"/>
    <tablePart r:id="rId5"/>
    <tablePart r:id="rId6"/>
    <tablePart r:id="rId7"/>
    <tablePart r:id="rId8"/>
    <tablePart r:id="rId9"/>
    <tablePart r:id="rId10"/>
    <tablePart r:id="rId11"/>
    <tablePart r:id="rId12"/>
    <tablePart r:id="rId13"/>
    <tablePart r:id="rId14"/>
    <tablePart r:id="rId15"/>
    <tablePart r:id="rId16"/>
  </tableParts>
</worksheet>
</file>

<file path=customXml/_rels/item13.xml.rels>&#65279;<?xml version="1.0" encoding="utf-8"?><Relationships xmlns="http://schemas.openxmlformats.org/package/2006/relationships"><Relationship Type="http://schemas.openxmlformats.org/officeDocument/2006/relationships/customXmlProps" Target="/customXml/itemProps13.xml" Id="rId1" /></Relationships>
</file>

<file path=customXml/_rels/item22.xml.rels>&#65279;<?xml version="1.0" encoding="utf-8"?><Relationships xmlns="http://schemas.openxmlformats.org/package/2006/relationships"><Relationship Type="http://schemas.openxmlformats.org/officeDocument/2006/relationships/customXmlProps" Target="/customXml/itemProps22.xml" Id="rId1" /></Relationships>
</file>

<file path=customXml/_rels/item3.xml.rels>&#65279;<?xml version="1.0" encoding="utf-8"?><Relationships xmlns="http://schemas.openxmlformats.org/package/2006/relationships"><Relationship Type="http://schemas.openxmlformats.org/officeDocument/2006/relationships/customXmlProps" Target="/customXml/itemProps31.xml" Id="rId1" /></Relationships>
</file>

<file path=customXml/item1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6" ma:contentTypeDescription="Create a new document." ma:contentTypeScope="" ma:versionID="ac37c1753acd5e330d2062ccec26ea66">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3b340c7101c92c5120abd06486f94548"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Props13.xml><?xml version="1.0" encoding="utf-8"?>
<ds:datastoreItem xmlns:ds="http://schemas.openxmlformats.org/officeDocument/2006/customXml" ds:itemID="{E3B23091-ED09-456D-AC18-DEB74D7874F3}"/>
</file>

<file path=customXml/itemProps22.xml><?xml version="1.0" encoding="utf-8"?>
<ds:datastoreItem xmlns:ds="http://schemas.openxmlformats.org/officeDocument/2006/customXml" ds:itemID="{009B0A2D-38CC-4CB4-AA2C-27E857592178}"/>
</file>

<file path=customXml/itemProps31.xml><?xml version="1.0" encoding="utf-8"?>
<ds:datastoreItem xmlns:ds="http://schemas.openxmlformats.org/officeDocument/2006/customXml" ds:itemID="{01E2D395-9A8B-42E6-A959-54E564957B09}"/>
</file>

<file path=docProps/app.xml><?xml version="1.0" encoding="utf-8"?>
<ap:Properties xmlns:vt="http://schemas.openxmlformats.org/officeDocument/2006/docPropsVTypes" xmlns:ap="http://schemas.openxmlformats.org/officeDocument/2006/extended-properties">
  <ap:Template>TM16400193</ap:Template>
  <ap:Application>Microsoft Excel</ap:Application>
  <ap:DocSecurity>0</ap:DocSecurity>
  <ap:ScaleCrop>false</ap:ScaleCrop>
  <ap:HeadingPairs>
    <vt:vector baseType="variant" size="2">
      <vt:variant>
        <vt:lpstr>Worksheets</vt:lpstr>
      </vt:variant>
      <vt:variant>
        <vt:i4>1</vt:i4>
      </vt:variant>
    </vt:vector>
  </ap:HeadingPairs>
  <ap:TitlesOfParts>
    <vt:vector baseType="lpstr" size="1">
      <vt:lpstr>Monthly Family Budget</vt:lpstr>
    </vt:vector>
  </ap:TitlesOfParts>
  <ap:LinksUpToDate>false</ap:LinksUpToDate>
  <ap:SharedDoc>false</ap:SharedDoc>
  <ap:HyperlinksChanged>false</ap:HyperlinksChanged>
  <ap:AppVersion>16.0300</ap:AppVersion>
</ap: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cp:lastModifiedBy/>
  <dcterms:created xsi:type="dcterms:W3CDTF">2022-11-06T06:13:53Z</dcterms:created>
  <dcterms:modified xsi:type="dcterms:W3CDTF">2022-11-06T05:14:03Z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