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articus\EXCEL FILES\"/>
    </mc:Choice>
  </mc:AlternateContent>
  <bookViews>
    <workbookView xWindow="0" yWindow="0" windowWidth="20490" windowHeight="720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5" i="3"/>
  <c r="K23" i="2"/>
  <c r="K24" i="2"/>
  <c r="K25" i="2"/>
  <c r="J25" i="2"/>
  <c r="I25" i="2"/>
  <c r="H25" i="2"/>
  <c r="J24" i="2"/>
  <c r="I24" i="2"/>
  <c r="H24" i="2"/>
  <c r="J23" i="2"/>
  <c r="I23" i="2"/>
  <c r="H23" i="2"/>
  <c r="D23" i="2"/>
  <c r="E23" i="2"/>
  <c r="D24" i="2"/>
  <c r="E24" i="2"/>
  <c r="D25" i="2"/>
  <c r="E25" i="2"/>
  <c r="C25" i="2"/>
  <c r="C24" i="2"/>
  <c r="C23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5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5" i="2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AB3" i="1"/>
  <c r="Z3" i="1"/>
  <c r="AA3" i="1"/>
  <c r="Y3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T3" i="1"/>
  <c r="U3" i="1" s="1"/>
  <c r="V3" i="1" s="1"/>
  <c r="W3" i="1" s="1"/>
  <c r="P4" i="1"/>
  <c r="O4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K3" i="1" s="1"/>
  <c r="L3" i="1" s="1"/>
  <c r="M3" i="1" s="1"/>
  <c r="H3" i="1" l="1"/>
  <c r="E3" i="1"/>
  <c r="F3" i="1" s="1"/>
  <c r="G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X6" i="1"/>
  <c r="X8" i="1"/>
  <c r="X10" i="1"/>
  <c r="X12" i="1"/>
  <c r="X14" i="1"/>
  <c r="X16" i="1"/>
  <c r="X18" i="1"/>
  <c r="X20" i="1"/>
  <c r="N24" i="1"/>
  <c r="X5" i="1" l="1"/>
  <c r="X19" i="1"/>
  <c r="X17" i="1"/>
  <c r="X15" i="1"/>
  <c r="X13" i="1"/>
  <c r="X11" i="1"/>
  <c r="X9" i="1"/>
  <c r="X7" i="1"/>
  <c r="N25" i="1"/>
  <c r="N23" i="1"/>
  <c r="N22" i="1"/>
  <c r="X4" i="1"/>
</calcChain>
</file>

<file path=xl/sharedStrings.xml><?xml version="1.0" encoding="utf-8"?>
<sst xmlns="http://schemas.openxmlformats.org/spreadsheetml/2006/main" count="111" uniqueCount="66">
  <si>
    <t>Employee payroll</t>
  </si>
  <si>
    <t>first name</t>
  </si>
  <si>
    <t>last name</t>
  </si>
  <si>
    <t>hourly wage</t>
  </si>
  <si>
    <t>houres worked</t>
  </si>
  <si>
    <t>pay</t>
  </si>
  <si>
    <t>Meghan</t>
  </si>
  <si>
    <t>Rebecca</t>
  </si>
  <si>
    <t>Laura</t>
  </si>
  <si>
    <t>Jennifer</t>
  </si>
  <si>
    <t>Jillian</t>
  </si>
  <si>
    <t>Mélodie</t>
  </si>
  <si>
    <t>Bailey</t>
  </si>
  <si>
    <t>Brianne</t>
  </si>
  <si>
    <t>Sarah</t>
  </si>
  <si>
    <t>Haley</t>
  </si>
  <si>
    <t>Natalie</t>
  </si>
  <si>
    <t>Emily</t>
  </si>
  <si>
    <t>Marie-Philip</t>
  </si>
  <si>
    <t>Blayre</t>
  </si>
  <si>
    <t>Jocelyne</t>
  </si>
  <si>
    <t>Brigette</t>
  </si>
  <si>
    <t>Lauriane</t>
  </si>
  <si>
    <t>Agosta</t>
  </si>
  <si>
    <t>Johnston</t>
  </si>
  <si>
    <t>Stacey</t>
  </si>
  <si>
    <t>Wakefield</t>
  </si>
  <si>
    <t>Saulnier</t>
  </si>
  <si>
    <t>Daoust</t>
  </si>
  <si>
    <t>Bram</t>
  </si>
  <si>
    <t>Jenner</t>
  </si>
  <si>
    <t>Nurse</t>
  </si>
  <si>
    <t>Irwin</t>
  </si>
  <si>
    <t>Spooner</t>
  </si>
  <si>
    <t>Clark</t>
  </si>
  <si>
    <t>Poulin</t>
  </si>
  <si>
    <t>Turnbull</t>
  </si>
  <si>
    <t>Larocque</t>
  </si>
  <si>
    <t>Lacquette</t>
  </si>
  <si>
    <t>Rougeau</t>
  </si>
  <si>
    <t>min</t>
  </si>
  <si>
    <t>max</t>
  </si>
  <si>
    <t>avg</t>
  </si>
  <si>
    <t>total</t>
  </si>
  <si>
    <t>over time</t>
  </si>
  <si>
    <t>OT bonus</t>
  </si>
  <si>
    <t>total pay</t>
  </si>
  <si>
    <t>jan month pay</t>
  </si>
  <si>
    <t>gradebook</t>
  </si>
  <si>
    <t>safety test</t>
  </si>
  <si>
    <t>company philosopy test</t>
  </si>
  <si>
    <t>financial skill test</t>
  </si>
  <si>
    <t>drug test</t>
  </si>
  <si>
    <t>points</t>
  </si>
  <si>
    <t>intake employee ?</t>
  </si>
  <si>
    <t>career decisions</t>
  </si>
  <si>
    <t>job</t>
  </si>
  <si>
    <t>McDonald manager</t>
  </si>
  <si>
    <t>Doctor</t>
  </si>
  <si>
    <t>Engineer</t>
  </si>
  <si>
    <t>Truck driver</t>
  </si>
  <si>
    <t>job market</t>
  </si>
  <si>
    <t>enjoyment</t>
  </si>
  <si>
    <t>my talent</t>
  </si>
  <si>
    <t>schooling</t>
  </si>
  <si>
    <t>Streamlining Employee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</si>
</sst>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16" fontId="0" fillId="7" borderId="0" xfId="0" applyNumberFormat="1" applyFill="1"/>
    <xf numFmtId="44" fontId="0" fillId="7" borderId="0" xfId="0" applyNumberFormat="1" applyFill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textRotation="90" wrapText="1"/>
    </xf>
    <xf numFmtId="9" fontId="0" fillId="0" borderId="0" xfId="2" applyFont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philosopy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Sheet2!$B$5:$B$21</c:f>
              <c:strCache>
                <c:ptCount val="17"/>
                <c:pt idx="0">
                  <c:v>Meghan</c:v>
                </c:pt>
                <c:pt idx="1">
                  <c:v>Rebecca</c:v>
                </c:pt>
                <c:pt idx="2">
                  <c:v>Laura</c:v>
                </c:pt>
                <c:pt idx="3">
                  <c:v>Jennifer</c:v>
                </c:pt>
                <c:pt idx="4">
                  <c:v>Jillian</c:v>
                </c:pt>
                <c:pt idx="5">
                  <c:v>Mélodie</c:v>
                </c:pt>
                <c:pt idx="6">
                  <c:v>Bailey</c:v>
                </c:pt>
                <c:pt idx="7">
                  <c:v>Brianne</c:v>
                </c:pt>
                <c:pt idx="8">
                  <c:v>Sarah</c:v>
                </c:pt>
                <c:pt idx="9">
                  <c:v>Haley</c:v>
                </c:pt>
                <c:pt idx="10">
                  <c:v>Natalie</c:v>
                </c:pt>
                <c:pt idx="11">
                  <c:v>Emily</c:v>
                </c:pt>
                <c:pt idx="12">
                  <c:v>Marie-Philip</c:v>
                </c:pt>
                <c:pt idx="13">
                  <c:v>Blayre</c:v>
                </c:pt>
                <c:pt idx="14">
                  <c:v>Jocelyne</c:v>
                </c:pt>
                <c:pt idx="15">
                  <c:v>Brigette</c:v>
                </c:pt>
                <c:pt idx="16">
                  <c:v>Lauriane</c:v>
                </c:pt>
              </c:strCache>
            </c:strRef>
          </c:cat>
          <c:val>
            <c:numRef>
              <c:f>Sheet2!$D$5:$D$21</c:f>
              <c:numCache>
                <c:formatCode>General</c:formatCode>
                <c:ptCount val="17"/>
                <c:pt idx="0">
                  <c:v>20</c:v>
                </c:pt>
                <c:pt idx="1">
                  <c:v>17</c:v>
                </c:pt>
                <c:pt idx="2">
                  <c:v>10</c:v>
                </c:pt>
                <c:pt idx="3">
                  <c:v>20</c:v>
                </c:pt>
                <c:pt idx="4">
                  <c:v>17</c:v>
                </c:pt>
                <c:pt idx="5">
                  <c:v>20</c:v>
                </c:pt>
                <c:pt idx="6">
                  <c:v>6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20</c:v>
                </c:pt>
                <c:pt idx="11">
                  <c:v>10</c:v>
                </c:pt>
                <c:pt idx="12">
                  <c:v>20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6-4A51-876F-37C5D4E9E7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21250768"/>
        <c:axId val="421251096"/>
        <c:axId val="0"/>
      </c:bar3DChart>
      <c:catAx>
        <c:axId val="4212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1096"/>
        <c:crosses val="autoZero"/>
        <c:auto val="1"/>
        <c:lblAlgn val="ctr"/>
        <c:lblOffset val="100"/>
        <c:noMultiLvlLbl val="0"/>
      </c:catAx>
      <c:valAx>
        <c:axId val="421251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12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Sheet2!$B$5:$B$21</c:f>
              <c:strCache>
                <c:ptCount val="17"/>
                <c:pt idx="0">
                  <c:v>Meghan</c:v>
                </c:pt>
                <c:pt idx="1">
                  <c:v>Rebecca</c:v>
                </c:pt>
                <c:pt idx="2">
                  <c:v>Laura</c:v>
                </c:pt>
                <c:pt idx="3">
                  <c:v>Jennifer</c:v>
                </c:pt>
                <c:pt idx="4">
                  <c:v>Jillian</c:v>
                </c:pt>
                <c:pt idx="5">
                  <c:v>Mélodie</c:v>
                </c:pt>
                <c:pt idx="6">
                  <c:v>Bailey</c:v>
                </c:pt>
                <c:pt idx="7">
                  <c:v>Brianne</c:v>
                </c:pt>
                <c:pt idx="8">
                  <c:v>Sarah</c:v>
                </c:pt>
                <c:pt idx="9">
                  <c:v>Haley</c:v>
                </c:pt>
                <c:pt idx="10">
                  <c:v>Natalie</c:v>
                </c:pt>
                <c:pt idx="11">
                  <c:v>Emily</c:v>
                </c:pt>
                <c:pt idx="12">
                  <c:v>Marie-Philip</c:v>
                </c:pt>
                <c:pt idx="13">
                  <c:v>Blayre</c:v>
                </c:pt>
                <c:pt idx="14">
                  <c:v>Jocelyne</c:v>
                </c:pt>
                <c:pt idx="15">
                  <c:v>Brigette</c:v>
                </c:pt>
                <c:pt idx="16">
                  <c:v>Lauriane</c:v>
                </c:pt>
              </c:strCache>
            </c:strRef>
          </c:cat>
          <c:val>
            <c:numRef>
              <c:f>Sheet2!$C$5:$C$21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F-4A6F-B4BB-8FF1897B5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78370936"/>
        <c:axId val="478385040"/>
        <c:axId val="0"/>
      </c:bar3DChart>
      <c:catAx>
        <c:axId val="47837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85040"/>
        <c:crosses val="autoZero"/>
        <c:auto val="1"/>
        <c:lblAlgn val="ctr"/>
        <c:lblOffset val="100"/>
        <c:noMultiLvlLbl val="0"/>
      </c:catAx>
      <c:valAx>
        <c:axId val="478385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837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Sheet2!$B$5:$B$21</c:f>
              <c:strCache>
                <c:ptCount val="17"/>
                <c:pt idx="0">
                  <c:v>Meghan</c:v>
                </c:pt>
                <c:pt idx="1">
                  <c:v>Rebecca</c:v>
                </c:pt>
                <c:pt idx="2">
                  <c:v>Laura</c:v>
                </c:pt>
                <c:pt idx="3">
                  <c:v>Jennifer</c:v>
                </c:pt>
                <c:pt idx="4">
                  <c:v>Jillian</c:v>
                </c:pt>
                <c:pt idx="5">
                  <c:v>Mélodie</c:v>
                </c:pt>
                <c:pt idx="6">
                  <c:v>Bailey</c:v>
                </c:pt>
                <c:pt idx="7">
                  <c:v>Brianne</c:v>
                </c:pt>
                <c:pt idx="8">
                  <c:v>Sarah</c:v>
                </c:pt>
                <c:pt idx="9">
                  <c:v>Haley</c:v>
                </c:pt>
                <c:pt idx="10">
                  <c:v>Natalie</c:v>
                </c:pt>
                <c:pt idx="11">
                  <c:v>Emily</c:v>
                </c:pt>
                <c:pt idx="12">
                  <c:v>Marie-Philip</c:v>
                </c:pt>
                <c:pt idx="13">
                  <c:v>Blayre</c:v>
                </c:pt>
                <c:pt idx="14">
                  <c:v>Jocelyne</c:v>
                </c:pt>
                <c:pt idx="15">
                  <c:v>Brigette</c:v>
                </c:pt>
                <c:pt idx="16">
                  <c:v>Lauriane</c:v>
                </c:pt>
              </c:strCache>
            </c:strRef>
          </c:cat>
          <c:val>
            <c:numRef>
              <c:f>Sheet2!$E$5:$E$21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87</c:v>
                </c:pt>
                <c:pt idx="3">
                  <c:v>73</c:v>
                </c:pt>
                <c:pt idx="4">
                  <c:v>82</c:v>
                </c:pt>
                <c:pt idx="5">
                  <c:v>59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67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45</c:v>
                </c:pt>
                <c:pt idx="14">
                  <c:v>90</c:v>
                </c:pt>
                <c:pt idx="15">
                  <c:v>80</c:v>
                </c:pt>
                <c:pt idx="1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D-4268-AB96-BFB1A264A9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22192408"/>
        <c:axId val="422194048"/>
        <c:axId val="0"/>
      </c:bar3DChart>
      <c:catAx>
        <c:axId val="4221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94048"/>
        <c:crosses val="autoZero"/>
        <c:auto val="1"/>
        <c:lblAlgn val="ctr"/>
        <c:lblOffset val="100"/>
        <c:noMultiLvlLbl val="0"/>
      </c:catAx>
      <c:valAx>
        <c:axId val="42219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219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13</xdr:row>
      <xdr:rowOff>63500</xdr:rowOff>
    </xdr:from>
    <xdr:to>
      <xdr:col>22</xdr:col>
      <xdr:colOff>482600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1</xdr:row>
      <xdr:rowOff>355600</xdr:rowOff>
    </xdr:from>
    <xdr:to>
      <xdr:col>22</xdr:col>
      <xdr:colOff>482600</xdr:colOff>
      <xdr:row>12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482600</xdr:colOff>
      <xdr:row>1</xdr:row>
      <xdr:rowOff>355600</xdr:rowOff>
    </xdr:from>
    <xdr:to>
      <xdr:col>30</xdr:col>
      <xdr:colOff>177800</xdr:colOff>
      <xdr:row>12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5" zoomScaleNormal="75" workbookViewId="0">
      <selection sqref="A1:C1"/>
    </sheetView>
  </sheetViews>
  <sheetFormatPr defaultRowHeight="15" x14ac:dyDescent="0.25"/>
  <cols>
    <col min="1" max="1" width="10" bestFit="1" customWidth="1"/>
    <col min="2" max="2" width="9.5703125" bestFit="1" customWidth="1"/>
    <col min="3" max="3" width="11.85546875" bestFit="1" customWidth="1"/>
    <col min="4" max="4" width="14.42578125" bestFit="1" customWidth="1"/>
    <col min="5" max="8" width="14.42578125" customWidth="1"/>
    <col min="9" max="13" width="14.28515625" customWidth="1"/>
    <col min="14" max="18" width="11.5703125" customWidth="1"/>
    <col min="19" max="21" width="10.42578125" customWidth="1"/>
    <col min="24" max="24" width="12.42578125" customWidth="1"/>
    <col min="25" max="25" width="12.7109375" customWidth="1"/>
    <col min="26" max="28" width="11.5703125" bestFit="1" customWidth="1"/>
    <col min="30" max="30" width="14" bestFit="1" customWidth="1"/>
  </cols>
  <sheetData>
    <row r="1" spans="1:30" ht="30" customHeight="1" x14ac:dyDescent="0.25">
      <c r="A1" s="22" t="s">
        <v>0</v>
      </c>
      <c r="B1" s="22"/>
      <c r="C1" s="22"/>
    </row>
    <row r="2" spans="1:30" x14ac:dyDescent="0.25">
      <c r="D2" t="s">
        <v>4</v>
      </c>
      <c r="I2" t="s">
        <v>44</v>
      </c>
      <c r="N2" s="1" t="s">
        <v>5</v>
      </c>
      <c r="O2" s="1"/>
      <c r="P2" s="1"/>
      <c r="Q2" s="1"/>
      <c r="R2" s="1"/>
      <c r="S2" t="s">
        <v>45</v>
      </c>
      <c r="X2" t="s">
        <v>46</v>
      </c>
      <c r="AD2" t="s">
        <v>47</v>
      </c>
    </row>
    <row r="3" spans="1:30" x14ac:dyDescent="0.25">
      <c r="A3" t="s">
        <v>2</v>
      </c>
      <c r="B3" t="s">
        <v>1</v>
      </c>
      <c r="C3" t="s">
        <v>3</v>
      </c>
      <c r="D3" s="5">
        <v>45292</v>
      </c>
      <c r="E3" s="5">
        <f>D3+7</f>
        <v>45299</v>
      </c>
      <c r="F3" s="5">
        <f t="shared" ref="F3" si="0">E3+7</f>
        <v>45306</v>
      </c>
      <c r="G3" s="5">
        <f>F3+7</f>
        <v>45313</v>
      </c>
      <c r="H3" s="5">
        <f>G3+7</f>
        <v>45320</v>
      </c>
      <c r="I3" s="7">
        <v>45292</v>
      </c>
      <c r="J3" s="7">
        <f>I3+7</f>
        <v>45299</v>
      </c>
      <c r="K3" s="7">
        <f t="shared" ref="K3:M3" si="1">J3+7</f>
        <v>45306</v>
      </c>
      <c r="L3" s="7">
        <f t="shared" si="1"/>
        <v>45313</v>
      </c>
      <c r="M3" s="7">
        <f t="shared" si="1"/>
        <v>45320</v>
      </c>
      <c r="N3" s="9">
        <v>45292</v>
      </c>
      <c r="O3" s="9">
        <f>N3+7</f>
        <v>45299</v>
      </c>
      <c r="P3" s="9">
        <f t="shared" ref="P3:R3" si="2">O3+7</f>
        <v>45306</v>
      </c>
      <c r="Q3" s="9">
        <f t="shared" si="2"/>
        <v>45313</v>
      </c>
      <c r="R3" s="9">
        <f t="shared" si="2"/>
        <v>45320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13">
        <v>45292</v>
      </c>
      <c r="Y3" s="13">
        <f>X3+7</f>
        <v>45299</v>
      </c>
      <c r="Z3" s="13">
        <f t="shared" ref="Z3:AA3" si="4">Y3+7</f>
        <v>45306</v>
      </c>
      <c r="AA3" s="13">
        <f t="shared" si="4"/>
        <v>45313</v>
      </c>
      <c r="AB3" s="13">
        <f>AA3+7</f>
        <v>45320</v>
      </c>
    </row>
    <row r="4" spans="1:30" x14ac:dyDescent="0.25">
      <c r="A4" t="s">
        <v>23</v>
      </c>
      <c r="B4" t="s">
        <v>6</v>
      </c>
      <c r="C4" s="2">
        <v>15.9</v>
      </c>
      <c r="D4" s="6">
        <v>40</v>
      </c>
      <c r="E4" s="6">
        <v>42</v>
      </c>
      <c r="F4" s="6">
        <v>39</v>
      </c>
      <c r="G4" s="6">
        <v>30</v>
      </c>
      <c r="H4" s="6">
        <v>46</v>
      </c>
      <c r="I4" s="8">
        <f t="shared" ref="I4:I20" si="5">IF(D4&gt;40,D4-40,0)</f>
        <v>0</v>
      </c>
      <c r="J4" s="8">
        <f t="shared" ref="J4:J20" si="6">IF(E4&gt;40,E4-40,0)</f>
        <v>2</v>
      </c>
      <c r="K4" s="8">
        <f t="shared" ref="K4:K20" si="7">IF(F4&gt;40,F4-40,0)</f>
        <v>0</v>
      </c>
      <c r="L4" s="8">
        <f t="shared" ref="L4:L20" si="8">IF(G4&gt;40,G4-40,0)</f>
        <v>0</v>
      </c>
      <c r="M4" s="8">
        <f t="shared" ref="M4:M20" si="9">IF(H4&gt;40,H4-40,0)</f>
        <v>6</v>
      </c>
      <c r="N4" s="10">
        <f>$C4*D4</f>
        <v>636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>$C4*H4</f>
        <v>731.4</v>
      </c>
      <c r="S4" s="12">
        <f>0.5*$C4*I4</f>
        <v>0</v>
      </c>
      <c r="T4" s="12">
        <f>0.5*$C4*J4</f>
        <v>15.9</v>
      </c>
      <c r="U4" s="12">
        <f>0.5*$C4*K4</f>
        <v>0</v>
      </c>
      <c r="V4" s="12">
        <f>0.5*$C4*L4</f>
        <v>0</v>
      </c>
      <c r="W4" s="12">
        <f>0.5*$C4*M4</f>
        <v>47.7</v>
      </c>
      <c r="X4" s="14">
        <f>N4+S4</f>
        <v>636</v>
      </c>
      <c r="Y4" s="14">
        <f>O4+T4</f>
        <v>683.7</v>
      </c>
      <c r="Z4" s="14">
        <f>P4+U4</f>
        <v>620.1</v>
      </c>
      <c r="AA4" s="14">
        <f>Q4+V4</f>
        <v>477</v>
      </c>
      <c r="AB4" s="14">
        <f>R4+W4</f>
        <v>779.1</v>
      </c>
      <c r="AD4" s="3">
        <f>SUM(X4:AB4)</f>
        <v>3195.9</v>
      </c>
    </row>
    <row r="5" spans="1:30" x14ac:dyDescent="0.25">
      <c r="A5" t="s">
        <v>24</v>
      </c>
      <c r="B5" t="s">
        <v>7</v>
      </c>
      <c r="C5" s="2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si="5"/>
        <v>2</v>
      </c>
      <c r="J5" s="8">
        <f t="shared" si="6"/>
        <v>1</v>
      </c>
      <c r="K5" s="8">
        <f t="shared" si="7"/>
        <v>0</v>
      </c>
      <c r="L5" s="8">
        <f t="shared" si="8"/>
        <v>0</v>
      </c>
      <c r="M5" s="8">
        <f t="shared" si="9"/>
        <v>4</v>
      </c>
      <c r="N5" s="10">
        <f t="shared" ref="N5:R20" si="10">$C5*D5</f>
        <v>420</v>
      </c>
      <c r="O5" s="10">
        <f t="shared" si="10"/>
        <v>410</v>
      </c>
      <c r="P5" s="10">
        <f t="shared" si="10"/>
        <v>400</v>
      </c>
      <c r="Q5" s="10">
        <f t="shared" si="10"/>
        <v>380</v>
      </c>
      <c r="R5" s="10">
        <f t="shared" si="10"/>
        <v>440</v>
      </c>
      <c r="S5" s="12">
        <f t="shared" ref="S5:W20" si="11">0.5*$C5*I5</f>
        <v>10</v>
      </c>
      <c r="T5" s="12">
        <f t="shared" si="11"/>
        <v>5</v>
      </c>
      <c r="U5" s="12">
        <f t="shared" si="11"/>
        <v>0</v>
      </c>
      <c r="V5" s="12">
        <f t="shared" si="11"/>
        <v>0</v>
      </c>
      <c r="W5" s="12">
        <f t="shared" si="11"/>
        <v>20</v>
      </c>
      <c r="X5" s="14">
        <f t="shared" ref="X5:AB20" si="12">N5+S5</f>
        <v>430</v>
      </c>
      <c r="Y5" s="14">
        <f t="shared" si="12"/>
        <v>415</v>
      </c>
      <c r="Z5" s="14">
        <f t="shared" si="12"/>
        <v>400</v>
      </c>
      <c r="AA5" s="14">
        <f t="shared" si="12"/>
        <v>380</v>
      </c>
      <c r="AB5" s="14">
        <f t="shared" si="12"/>
        <v>460</v>
      </c>
      <c r="AD5" s="3">
        <f t="shared" ref="AD5:AD20" si="13">SUM(X5:AB5)</f>
        <v>2085</v>
      </c>
    </row>
    <row r="6" spans="1:30" x14ac:dyDescent="0.25">
      <c r="A6" t="s">
        <v>25</v>
      </c>
      <c r="B6" t="s">
        <v>8</v>
      </c>
      <c r="C6" s="2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5"/>
        <v>9</v>
      </c>
      <c r="J6" s="8">
        <f t="shared" si="6"/>
        <v>0</v>
      </c>
      <c r="K6" s="8">
        <f t="shared" si="7"/>
        <v>0</v>
      </c>
      <c r="L6" s="8">
        <f t="shared" si="8"/>
        <v>0</v>
      </c>
      <c r="M6" s="8">
        <f t="shared" si="9"/>
        <v>0</v>
      </c>
      <c r="N6" s="10">
        <f t="shared" si="10"/>
        <v>1082.9000000000001</v>
      </c>
      <c r="O6" s="10">
        <f t="shared" si="10"/>
        <v>884</v>
      </c>
      <c r="P6" s="10">
        <f t="shared" si="10"/>
        <v>729.30000000000007</v>
      </c>
      <c r="Q6" s="10">
        <f t="shared" si="10"/>
        <v>442</v>
      </c>
      <c r="R6" s="10">
        <f t="shared" si="10"/>
        <v>397.8</v>
      </c>
      <c r="S6" s="12">
        <f t="shared" si="11"/>
        <v>99.45</v>
      </c>
      <c r="T6" s="12">
        <f t="shared" si="11"/>
        <v>0</v>
      </c>
      <c r="U6" s="12">
        <f t="shared" si="11"/>
        <v>0</v>
      </c>
      <c r="V6" s="12">
        <f t="shared" si="11"/>
        <v>0</v>
      </c>
      <c r="W6" s="12">
        <f t="shared" si="11"/>
        <v>0</v>
      </c>
      <c r="X6" s="14">
        <f t="shared" si="12"/>
        <v>1182.3500000000001</v>
      </c>
      <c r="Y6" s="14">
        <f t="shared" si="12"/>
        <v>884</v>
      </c>
      <c r="Z6" s="14">
        <f t="shared" si="12"/>
        <v>729.30000000000007</v>
      </c>
      <c r="AA6" s="14">
        <f t="shared" si="12"/>
        <v>442</v>
      </c>
      <c r="AB6" s="14">
        <f t="shared" si="12"/>
        <v>397.8</v>
      </c>
      <c r="AD6" s="3">
        <f t="shared" si="13"/>
        <v>3635.4500000000007</v>
      </c>
    </row>
    <row r="7" spans="1:30" x14ac:dyDescent="0.25">
      <c r="A7" t="s">
        <v>26</v>
      </c>
      <c r="B7" t="s">
        <v>9</v>
      </c>
      <c r="C7" s="2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5"/>
        <v>1</v>
      </c>
      <c r="J7" s="8">
        <f t="shared" si="6"/>
        <v>10</v>
      </c>
      <c r="K7" s="8">
        <f t="shared" si="7"/>
        <v>7</v>
      </c>
      <c r="L7" s="8">
        <f t="shared" si="8"/>
        <v>0</v>
      </c>
      <c r="M7" s="8">
        <f t="shared" si="9"/>
        <v>0</v>
      </c>
      <c r="N7" s="10">
        <f t="shared" si="10"/>
        <v>783.1</v>
      </c>
      <c r="O7" s="10">
        <f t="shared" si="10"/>
        <v>955.00000000000011</v>
      </c>
      <c r="P7" s="10">
        <f t="shared" si="10"/>
        <v>897.7</v>
      </c>
      <c r="Q7" s="10">
        <f t="shared" si="10"/>
        <v>573</v>
      </c>
      <c r="R7" s="10">
        <f t="shared" si="10"/>
        <v>744.90000000000009</v>
      </c>
      <c r="S7" s="12">
        <f t="shared" si="11"/>
        <v>9.5500000000000007</v>
      </c>
      <c r="T7" s="12">
        <f t="shared" si="11"/>
        <v>95.5</v>
      </c>
      <c r="U7" s="12">
        <f t="shared" si="11"/>
        <v>66.850000000000009</v>
      </c>
      <c r="V7" s="12">
        <f t="shared" si="11"/>
        <v>0</v>
      </c>
      <c r="W7" s="12">
        <f t="shared" si="11"/>
        <v>0</v>
      </c>
      <c r="X7" s="14">
        <f t="shared" si="12"/>
        <v>792.65</v>
      </c>
      <c r="Y7" s="14">
        <f t="shared" si="12"/>
        <v>1050.5</v>
      </c>
      <c r="Z7" s="14">
        <f t="shared" si="12"/>
        <v>964.55000000000007</v>
      </c>
      <c r="AA7" s="14">
        <f t="shared" si="12"/>
        <v>573</v>
      </c>
      <c r="AB7" s="14">
        <f t="shared" si="12"/>
        <v>744.90000000000009</v>
      </c>
      <c r="AD7" s="3">
        <f t="shared" si="13"/>
        <v>4125.6000000000004</v>
      </c>
    </row>
    <row r="8" spans="1:30" x14ac:dyDescent="0.25">
      <c r="A8" t="s">
        <v>27</v>
      </c>
      <c r="B8" t="s">
        <v>10</v>
      </c>
      <c r="C8" s="2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5"/>
        <v>0</v>
      </c>
      <c r="J8" s="8">
        <f t="shared" si="6"/>
        <v>12</v>
      </c>
      <c r="K8" s="8">
        <f t="shared" si="7"/>
        <v>2</v>
      </c>
      <c r="L8" s="8">
        <f t="shared" si="8"/>
        <v>0</v>
      </c>
      <c r="M8" s="8">
        <f t="shared" si="9"/>
        <v>0</v>
      </c>
      <c r="N8" s="10">
        <f t="shared" si="10"/>
        <v>269.10000000000002</v>
      </c>
      <c r="O8" s="10">
        <f t="shared" si="10"/>
        <v>358.8</v>
      </c>
      <c r="P8" s="10">
        <f t="shared" si="10"/>
        <v>289.8</v>
      </c>
      <c r="Q8" s="10">
        <f t="shared" si="10"/>
        <v>276</v>
      </c>
      <c r="R8" s="10">
        <f t="shared" si="10"/>
        <v>276</v>
      </c>
      <c r="S8" s="12">
        <f t="shared" si="11"/>
        <v>0</v>
      </c>
      <c r="T8" s="12">
        <f t="shared" si="11"/>
        <v>41.400000000000006</v>
      </c>
      <c r="U8" s="12">
        <f t="shared" si="11"/>
        <v>6.9</v>
      </c>
      <c r="V8" s="12">
        <f t="shared" si="11"/>
        <v>0</v>
      </c>
      <c r="W8" s="12">
        <f t="shared" si="11"/>
        <v>0</v>
      </c>
      <c r="X8" s="14">
        <f t="shared" si="12"/>
        <v>269.10000000000002</v>
      </c>
      <c r="Y8" s="14">
        <f t="shared" si="12"/>
        <v>400.20000000000005</v>
      </c>
      <c r="Z8" s="14">
        <f t="shared" si="12"/>
        <v>296.7</v>
      </c>
      <c r="AA8" s="14">
        <f t="shared" si="12"/>
        <v>276</v>
      </c>
      <c r="AB8" s="14">
        <f t="shared" si="12"/>
        <v>276</v>
      </c>
      <c r="AD8" s="3">
        <f t="shared" si="13"/>
        <v>1518</v>
      </c>
    </row>
    <row r="9" spans="1:30" x14ac:dyDescent="0.25">
      <c r="A9" t="s">
        <v>28</v>
      </c>
      <c r="B9" t="s">
        <v>11</v>
      </c>
      <c r="C9" s="2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5"/>
        <v>4</v>
      </c>
      <c r="J9" s="8">
        <f t="shared" si="6"/>
        <v>11</v>
      </c>
      <c r="K9" s="8">
        <f t="shared" si="7"/>
        <v>2</v>
      </c>
      <c r="L9" s="8">
        <f t="shared" si="8"/>
        <v>0</v>
      </c>
      <c r="M9" s="8">
        <f t="shared" si="9"/>
        <v>0</v>
      </c>
      <c r="N9" s="10">
        <f t="shared" si="10"/>
        <v>624.79999999999995</v>
      </c>
      <c r="O9" s="10">
        <f t="shared" si="10"/>
        <v>724.19999999999993</v>
      </c>
      <c r="P9" s="10">
        <f t="shared" si="10"/>
        <v>596.4</v>
      </c>
      <c r="Q9" s="10">
        <f t="shared" si="10"/>
        <v>568</v>
      </c>
      <c r="R9" s="10">
        <f t="shared" si="10"/>
        <v>284</v>
      </c>
      <c r="S9" s="12">
        <f t="shared" si="11"/>
        <v>28.4</v>
      </c>
      <c r="T9" s="12">
        <f t="shared" si="11"/>
        <v>78.099999999999994</v>
      </c>
      <c r="U9" s="12">
        <f t="shared" si="11"/>
        <v>14.2</v>
      </c>
      <c r="V9" s="12">
        <f t="shared" si="11"/>
        <v>0</v>
      </c>
      <c r="W9" s="12">
        <f t="shared" si="11"/>
        <v>0</v>
      </c>
      <c r="X9" s="14">
        <f t="shared" si="12"/>
        <v>653.19999999999993</v>
      </c>
      <c r="Y9" s="14">
        <f t="shared" si="12"/>
        <v>802.3</v>
      </c>
      <c r="Z9" s="14">
        <f t="shared" si="12"/>
        <v>610.6</v>
      </c>
      <c r="AA9" s="14">
        <f t="shared" si="12"/>
        <v>568</v>
      </c>
      <c r="AB9" s="14">
        <f t="shared" si="12"/>
        <v>284</v>
      </c>
      <c r="AD9" s="3">
        <f t="shared" si="13"/>
        <v>2918.1</v>
      </c>
    </row>
    <row r="10" spans="1:30" x14ac:dyDescent="0.25">
      <c r="A10" t="s">
        <v>29</v>
      </c>
      <c r="B10" t="s">
        <v>12</v>
      </c>
      <c r="C10" s="2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5"/>
        <v>15</v>
      </c>
      <c r="J10" s="8">
        <f t="shared" si="6"/>
        <v>20</v>
      </c>
      <c r="K10" s="8">
        <f t="shared" si="7"/>
        <v>5</v>
      </c>
      <c r="L10" s="8">
        <f t="shared" si="8"/>
        <v>0</v>
      </c>
      <c r="M10" s="8">
        <f t="shared" si="9"/>
        <v>9</v>
      </c>
      <c r="N10" s="10">
        <f t="shared" si="10"/>
        <v>990</v>
      </c>
      <c r="O10" s="10">
        <f t="shared" si="10"/>
        <v>1080</v>
      </c>
      <c r="P10" s="10">
        <f t="shared" si="10"/>
        <v>810</v>
      </c>
      <c r="Q10" s="10">
        <f t="shared" si="10"/>
        <v>720</v>
      </c>
      <c r="R10" s="10">
        <f t="shared" si="10"/>
        <v>882</v>
      </c>
      <c r="S10" s="12">
        <f t="shared" si="11"/>
        <v>135</v>
      </c>
      <c r="T10" s="12">
        <f t="shared" si="11"/>
        <v>180</v>
      </c>
      <c r="U10" s="12">
        <f t="shared" si="11"/>
        <v>45</v>
      </c>
      <c r="V10" s="12">
        <f t="shared" si="11"/>
        <v>0</v>
      </c>
      <c r="W10" s="12">
        <f t="shared" si="11"/>
        <v>81</v>
      </c>
      <c r="X10" s="14">
        <f t="shared" si="12"/>
        <v>1125</v>
      </c>
      <c r="Y10" s="14">
        <f t="shared" si="12"/>
        <v>1260</v>
      </c>
      <c r="Z10" s="14">
        <f t="shared" si="12"/>
        <v>855</v>
      </c>
      <c r="AA10" s="14">
        <f t="shared" si="12"/>
        <v>720</v>
      </c>
      <c r="AB10" s="14">
        <f t="shared" si="12"/>
        <v>963</v>
      </c>
      <c r="AD10" s="3">
        <f t="shared" si="13"/>
        <v>4923</v>
      </c>
    </row>
    <row r="11" spans="1:30" x14ac:dyDescent="0.25">
      <c r="A11" t="s">
        <v>30</v>
      </c>
      <c r="B11" t="s">
        <v>13</v>
      </c>
      <c r="C11" s="2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5"/>
        <v>0</v>
      </c>
      <c r="J11" s="8">
        <f t="shared" si="6"/>
        <v>0</v>
      </c>
      <c r="K11" s="8">
        <f t="shared" si="7"/>
        <v>14</v>
      </c>
      <c r="L11" s="8">
        <f t="shared" si="8"/>
        <v>0</v>
      </c>
      <c r="M11" s="8">
        <f t="shared" si="9"/>
        <v>0</v>
      </c>
      <c r="N11" s="10">
        <f t="shared" si="10"/>
        <v>577.5</v>
      </c>
      <c r="O11" s="10">
        <f t="shared" si="10"/>
        <v>385</v>
      </c>
      <c r="P11" s="10">
        <f t="shared" si="10"/>
        <v>945</v>
      </c>
      <c r="Q11" s="10">
        <f t="shared" si="10"/>
        <v>700</v>
      </c>
      <c r="R11" s="10">
        <f t="shared" si="10"/>
        <v>350</v>
      </c>
      <c r="S11" s="12">
        <f t="shared" si="11"/>
        <v>0</v>
      </c>
      <c r="T11" s="12">
        <f t="shared" si="11"/>
        <v>0</v>
      </c>
      <c r="U11" s="12">
        <f t="shared" si="11"/>
        <v>122.5</v>
      </c>
      <c r="V11" s="12">
        <f t="shared" si="11"/>
        <v>0</v>
      </c>
      <c r="W11" s="12">
        <f t="shared" si="11"/>
        <v>0</v>
      </c>
      <c r="X11" s="14">
        <f t="shared" si="12"/>
        <v>577.5</v>
      </c>
      <c r="Y11" s="14">
        <f t="shared" si="12"/>
        <v>385</v>
      </c>
      <c r="Z11" s="14">
        <f t="shared" si="12"/>
        <v>1067.5</v>
      </c>
      <c r="AA11" s="14">
        <f t="shared" si="12"/>
        <v>700</v>
      </c>
      <c r="AB11" s="14">
        <f t="shared" si="12"/>
        <v>350</v>
      </c>
      <c r="AD11" s="3">
        <f t="shared" si="13"/>
        <v>3080</v>
      </c>
    </row>
    <row r="12" spans="1:30" x14ac:dyDescent="0.25">
      <c r="A12" t="s">
        <v>31</v>
      </c>
      <c r="B12" t="s">
        <v>14</v>
      </c>
      <c r="C12" s="2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5"/>
        <v>0</v>
      </c>
      <c r="J12" s="8">
        <f t="shared" si="6"/>
        <v>0</v>
      </c>
      <c r="K12" s="8">
        <f t="shared" si="7"/>
        <v>2</v>
      </c>
      <c r="L12" s="8">
        <f t="shared" si="8"/>
        <v>0</v>
      </c>
      <c r="M12" s="8">
        <f t="shared" si="9"/>
        <v>0</v>
      </c>
      <c r="N12" s="10">
        <f t="shared" si="10"/>
        <v>426.29999999999995</v>
      </c>
      <c r="O12" s="10">
        <f t="shared" si="10"/>
        <v>588</v>
      </c>
      <c r="P12" s="10">
        <f t="shared" si="10"/>
        <v>617.4</v>
      </c>
      <c r="Q12" s="10">
        <f t="shared" si="10"/>
        <v>588</v>
      </c>
      <c r="R12" s="10">
        <f t="shared" si="10"/>
        <v>588</v>
      </c>
      <c r="S12" s="12">
        <f t="shared" si="11"/>
        <v>0</v>
      </c>
      <c r="T12" s="12">
        <f t="shared" si="11"/>
        <v>0</v>
      </c>
      <c r="U12" s="12">
        <f t="shared" si="11"/>
        <v>14.7</v>
      </c>
      <c r="V12" s="12">
        <f t="shared" si="11"/>
        <v>0</v>
      </c>
      <c r="W12" s="12">
        <f t="shared" si="11"/>
        <v>0</v>
      </c>
      <c r="X12" s="14">
        <f t="shared" si="12"/>
        <v>426.29999999999995</v>
      </c>
      <c r="Y12" s="14">
        <f t="shared" si="12"/>
        <v>588</v>
      </c>
      <c r="Z12" s="14">
        <f t="shared" si="12"/>
        <v>632.1</v>
      </c>
      <c r="AA12" s="14">
        <f t="shared" si="12"/>
        <v>588</v>
      </c>
      <c r="AB12" s="14">
        <f t="shared" si="12"/>
        <v>588</v>
      </c>
      <c r="AD12" s="3">
        <f t="shared" si="13"/>
        <v>2822.4</v>
      </c>
    </row>
    <row r="13" spans="1:30" x14ac:dyDescent="0.25">
      <c r="A13" t="s">
        <v>32</v>
      </c>
      <c r="B13" t="s">
        <v>15</v>
      </c>
      <c r="C13" s="2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 t="shared" si="5"/>
        <v>0</v>
      </c>
      <c r="J13" s="8">
        <f t="shared" si="6"/>
        <v>0</v>
      </c>
      <c r="K13" s="8">
        <f t="shared" si="7"/>
        <v>2</v>
      </c>
      <c r="L13" s="8">
        <f t="shared" si="8"/>
        <v>0</v>
      </c>
      <c r="M13" s="8">
        <f t="shared" si="9"/>
        <v>0</v>
      </c>
      <c r="N13" s="10">
        <f t="shared" si="10"/>
        <v>556</v>
      </c>
      <c r="O13" s="10">
        <f t="shared" si="10"/>
        <v>556</v>
      </c>
      <c r="P13" s="10">
        <f t="shared" si="10"/>
        <v>583.80000000000007</v>
      </c>
      <c r="Q13" s="10">
        <f t="shared" si="10"/>
        <v>556</v>
      </c>
      <c r="R13" s="10">
        <f t="shared" si="10"/>
        <v>556</v>
      </c>
      <c r="S13" s="12">
        <f t="shared" si="11"/>
        <v>0</v>
      </c>
      <c r="T13" s="12">
        <f t="shared" si="11"/>
        <v>0</v>
      </c>
      <c r="U13" s="12">
        <f t="shared" si="11"/>
        <v>13.9</v>
      </c>
      <c r="V13" s="12">
        <f t="shared" si="11"/>
        <v>0</v>
      </c>
      <c r="W13" s="12">
        <f t="shared" si="11"/>
        <v>0</v>
      </c>
      <c r="X13" s="14">
        <f t="shared" si="12"/>
        <v>556</v>
      </c>
      <c r="Y13" s="14">
        <f t="shared" si="12"/>
        <v>556</v>
      </c>
      <c r="Z13" s="14">
        <f t="shared" si="12"/>
        <v>597.70000000000005</v>
      </c>
      <c r="AA13" s="14">
        <f t="shared" si="12"/>
        <v>556</v>
      </c>
      <c r="AB13" s="14">
        <f t="shared" si="12"/>
        <v>556</v>
      </c>
      <c r="AD13" s="3">
        <f t="shared" si="13"/>
        <v>2821.7</v>
      </c>
    </row>
    <row r="14" spans="1:30" x14ac:dyDescent="0.25">
      <c r="A14" t="s">
        <v>33</v>
      </c>
      <c r="B14" t="s">
        <v>16</v>
      </c>
      <c r="C14" s="2">
        <v>11.2</v>
      </c>
      <c r="D14" s="6">
        <v>40</v>
      </c>
      <c r="E14" s="6">
        <v>40</v>
      </c>
      <c r="F14" s="6">
        <v>42</v>
      </c>
      <c r="G14" s="6">
        <v>40</v>
      </c>
      <c r="H14" s="6">
        <v>40</v>
      </c>
      <c r="I14" s="8">
        <f t="shared" si="5"/>
        <v>0</v>
      </c>
      <c r="J14" s="8">
        <f t="shared" si="6"/>
        <v>0</v>
      </c>
      <c r="K14" s="8">
        <f t="shared" si="7"/>
        <v>2</v>
      </c>
      <c r="L14" s="8">
        <f t="shared" si="8"/>
        <v>0</v>
      </c>
      <c r="M14" s="8">
        <f t="shared" si="9"/>
        <v>0</v>
      </c>
      <c r="N14" s="10">
        <f t="shared" si="10"/>
        <v>448</v>
      </c>
      <c r="O14" s="10">
        <f t="shared" si="10"/>
        <v>448</v>
      </c>
      <c r="P14" s="10">
        <f t="shared" si="10"/>
        <v>470.4</v>
      </c>
      <c r="Q14" s="10">
        <f t="shared" si="10"/>
        <v>448</v>
      </c>
      <c r="R14" s="10">
        <f t="shared" si="10"/>
        <v>448</v>
      </c>
      <c r="S14" s="12">
        <f t="shared" si="11"/>
        <v>0</v>
      </c>
      <c r="T14" s="12">
        <f t="shared" si="11"/>
        <v>0</v>
      </c>
      <c r="U14" s="12">
        <f t="shared" si="11"/>
        <v>11.2</v>
      </c>
      <c r="V14" s="12">
        <f t="shared" si="11"/>
        <v>0</v>
      </c>
      <c r="W14" s="12">
        <f t="shared" si="11"/>
        <v>0</v>
      </c>
      <c r="X14" s="14">
        <f t="shared" si="12"/>
        <v>448</v>
      </c>
      <c r="Y14" s="14">
        <f t="shared" si="12"/>
        <v>448</v>
      </c>
      <c r="Z14" s="14">
        <f t="shared" si="12"/>
        <v>481.59999999999997</v>
      </c>
      <c r="AA14" s="14">
        <f t="shared" si="12"/>
        <v>448</v>
      </c>
      <c r="AB14" s="14">
        <f t="shared" si="12"/>
        <v>448</v>
      </c>
      <c r="AD14" s="3">
        <f t="shared" si="13"/>
        <v>2273.6</v>
      </c>
    </row>
    <row r="15" spans="1:30" x14ac:dyDescent="0.25">
      <c r="A15" t="s">
        <v>34</v>
      </c>
      <c r="B15" t="s">
        <v>17</v>
      </c>
      <c r="C15" s="2">
        <v>10.1</v>
      </c>
      <c r="D15" s="6">
        <v>40</v>
      </c>
      <c r="E15" s="6">
        <v>40</v>
      </c>
      <c r="F15" s="6">
        <v>41</v>
      </c>
      <c r="G15" s="6">
        <v>40</v>
      </c>
      <c r="H15" s="6">
        <v>40</v>
      </c>
      <c r="I15" s="8">
        <f t="shared" si="5"/>
        <v>0</v>
      </c>
      <c r="J15" s="8">
        <f t="shared" si="6"/>
        <v>0</v>
      </c>
      <c r="K15" s="8">
        <f t="shared" si="7"/>
        <v>1</v>
      </c>
      <c r="L15" s="8">
        <f t="shared" si="8"/>
        <v>0</v>
      </c>
      <c r="M15" s="8">
        <f t="shared" si="9"/>
        <v>0</v>
      </c>
      <c r="N15" s="10">
        <f t="shared" si="10"/>
        <v>404</v>
      </c>
      <c r="O15" s="10">
        <f t="shared" si="10"/>
        <v>404</v>
      </c>
      <c r="P15" s="10">
        <f t="shared" si="10"/>
        <v>414.09999999999997</v>
      </c>
      <c r="Q15" s="10">
        <f t="shared" si="10"/>
        <v>404</v>
      </c>
      <c r="R15" s="10">
        <f t="shared" si="10"/>
        <v>404</v>
      </c>
      <c r="S15" s="12">
        <f t="shared" si="11"/>
        <v>0</v>
      </c>
      <c r="T15" s="12">
        <f t="shared" si="11"/>
        <v>0</v>
      </c>
      <c r="U15" s="12">
        <f t="shared" si="11"/>
        <v>5.05</v>
      </c>
      <c r="V15" s="12">
        <f t="shared" si="11"/>
        <v>0</v>
      </c>
      <c r="W15" s="12">
        <f t="shared" si="11"/>
        <v>0</v>
      </c>
      <c r="X15" s="14">
        <f t="shared" si="12"/>
        <v>404</v>
      </c>
      <c r="Y15" s="14">
        <f t="shared" si="12"/>
        <v>404</v>
      </c>
      <c r="Z15" s="14">
        <f t="shared" si="12"/>
        <v>419.15</v>
      </c>
      <c r="AA15" s="14">
        <f t="shared" si="12"/>
        <v>404</v>
      </c>
      <c r="AB15" s="14">
        <f t="shared" si="12"/>
        <v>404</v>
      </c>
      <c r="AD15" s="3">
        <f t="shared" si="13"/>
        <v>2035.15</v>
      </c>
    </row>
    <row r="16" spans="1:30" x14ac:dyDescent="0.25">
      <c r="A16" t="s">
        <v>35</v>
      </c>
      <c r="B16" t="s">
        <v>18</v>
      </c>
      <c r="C16" s="2">
        <v>9</v>
      </c>
      <c r="D16" s="6">
        <v>42</v>
      </c>
      <c r="E16" s="6">
        <v>42</v>
      </c>
      <c r="F16" s="6">
        <v>39</v>
      </c>
      <c r="G16" s="6">
        <v>40</v>
      </c>
      <c r="H16" s="6">
        <v>40</v>
      </c>
      <c r="I16" s="8">
        <f t="shared" si="5"/>
        <v>2</v>
      </c>
      <c r="J16" s="8">
        <f t="shared" si="6"/>
        <v>2</v>
      </c>
      <c r="K16" s="8">
        <f t="shared" si="7"/>
        <v>0</v>
      </c>
      <c r="L16" s="8">
        <f t="shared" si="8"/>
        <v>0</v>
      </c>
      <c r="M16" s="8">
        <f t="shared" si="9"/>
        <v>0</v>
      </c>
      <c r="N16" s="10">
        <f t="shared" si="10"/>
        <v>378</v>
      </c>
      <c r="O16" s="10">
        <f t="shared" si="10"/>
        <v>378</v>
      </c>
      <c r="P16" s="10">
        <f t="shared" si="10"/>
        <v>351</v>
      </c>
      <c r="Q16" s="10">
        <f t="shared" si="10"/>
        <v>360</v>
      </c>
      <c r="R16" s="10">
        <f t="shared" si="10"/>
        <v>360</v>
      </c>
      <c r="S16" s="12">
        <f t="shared" si="11"/>
        <v>9</v>
      </c>
      <c r="T16" s="12">
        <f t="shared" si="11"/>
        <v>9</v>
      </c>
      <c r="U16" s="12">
        <f t="shared" si="11"/>
        <v>0</v>
      </c>
      <c r="V16" s="12">
        <f t="shared" si="11"/>
        <v>0</v>
      </c>
      <c r="W16" s="12">
        <f t="shared" si="11"/>
        <v>0</v>
      </c>
      <c r="X16" s="14">
        <f t="shared" si="12"/>
        <v>387</v>
      </c>
      <c r="Y16" s="14">
        <f t="shared" si="12"/>
        <v>387</v>
      </c>
      <c r="Z16" s="14">
        <f t="shared" si="12"/>
        <v>351</v>
      </c>
      <c r="AA16" s="14">
        <f t="shared" si="12"/>
        <v>360</v>
      </c>
      <c r="AB16" s="14">
        <f t="shared" si="12"/>
        <v>360</v>
      </c>
      <c r="AD16" s="3">
        <f t="shared" si="13"/>
        <v>1845</v>
      </c>
    </row>
    <row r="17" spans="1:30" x14ac:dyDescent="0.25">
      <c r="A17" t="s">
        <v>36</v>
      </c>
      <c r="B17" t="s">
        <v>19</v>
      </c>
      <c r="C17" s="2">
        <v>8.44</v>
      </c>
      <c r="D17" s="6">
        <v>40</v>
      </c>
      <c r="E17" s="6">
        <v>43</v>
      </c>
      <c r="F17" s="6">
        <v>39</v>
      </c>
      <c r="G17" s="6">
        <v>39</v>
      </c>
      <c r="H17" s="6">
        <v>40</v>
      </c>
      <c r="I17" s="8">
        <f t="shared" si="5"/>
        <v>0</v>
      </c>
      <c r="J17" s="8">
        <f t="shared" si="6"/>
        <v>3</v>
      </c>
      <c r="K17" s="8">
        <f t="shared" si="7"/>
        <v>0</v>
      </c>
      <c r="L17" s="8">
        <f t="shared" si="8"/>
        <v>0</v>
      </c>
      <c r="M17" s="8">
        <f t="shared" si="9"/>
        <v>0</v>
      </c>
      <c r="N17" s="10">
        <f t="shared" si="10"/>
        <v>337.59999999999997</v>
      </c>
      <c r="O17" s="10">
        <f t="shared" si="10"/>
        <v>362.91999999999996</v>
      </c>
      <c r="P17" s="10">
        <f t="shared" si="10"/>
        <v>329.15999999999997</v>
      </c>
      <c r="Q17" s="10">
        <f t="shared" si="10"/>
        <v>329.15999999999997</v>
      </c>
      <c r="R17" s="10">
        <f t="shared" si="10"/>
        <v>337.59999999999997</v>
      </c>
      <c r="S17" s="12">
        <f t="shared" si="11"/>
        <v>0</v>
      </c>
      <c r="T17" s="12">
        <f t="shared" si="11"/>
        <v>12.66</v>
      </c>
      <c r="U17" s="12">
        <f t="shared" si="11"/>
        <v>0</v>
      </c>
      <c r="V17" s="12">
        <f t="shared" si="11"/>
        <v>0</v>
      </c>
      <c r="W17" s="12">
        <f t="shared" si="11"/>
        <v>0</v>
      </c>
      <c r="X17" s="14">
        <f t="shared" si="12"/>
        <v>337.59999999999997</v>
      </c>
      <c r="Y17" s="14">
        <f t="shared" si="12"/>
        <v>375.58</v>
      </c>
      <c r="Z17" s="14">
        <f t="shared" si="12"/>
        <v>329.15999999999997</v>
      </c>
      <c r="AA17" s="14">
        <f t="shared" si="12"/>
        <v>329.15999999999997</v>
      </c>
      <c r="AB17" s="14">
        <f t="shared" si="12"/>
        <v>337.59999999999997</v>
      </c>
      <c r="AD17" s="3">
        <f t="shared" si="13"/>
        <v>1709.1</v>
      </c>
    </row>
    <row r="18" spans="1:30" x14ac:dyDescent="0.25">
      <c r="A18" t="s">
        <v>37</v>
      </c>
      <c r="B18" t="s">
        <v>20</v>
      </c>
      <c r="C18" s="2">
        <v>14.2</v>
      </c>
      <c r="D18" s="6">
        <v>40</v>
      </c>
      <c r="E18" s="6">
        <v>41</v>
      </c>
      <c r="F18" s="6">
        <v>40</v>
      </c>
      <c r="G18" s="6">
        <v>42</v>
      </c>
      <c r="H18" s="6">
        <v>40</v>
      </c>
      <c r="I18" s="8">
        <f t="shared" si="5"/>
        <v>0</v>
      </c>
      <c r="J18" s="8">
        <f t="shared" si="6"/>
        <v>1</v>
      </c>
      <c r="K18" s="8">
        <f t="shared" si="7"/>
        <v>0</v>
      </c>
      <c r="L18" s="8">
        <f t="shared" si="8"/>
        <v>2</v>
      </c>
      <c r="M18" s="8">
        <f t="shared" si="9"/>
        <v>0</v>
      </c>
      <c r="N18" s="10">
        <f t="shared" si="10"/>
        <v>568</v>
      </c>
      <c r="O18" s="10">
        <f t="shared" si="10"/>
        <v>582.19999999999993</v>
      </c>
      <c r="P18" s="10">
        <f t="shared" si="10"/>
        <v>568</v>
      </c>
      <c r="Q18" s="10">
        <f t="shared" si="10"/>
        <v>596.4</v>
      </c>
      <c r="R18" s="10">
        <f t="shared" si="10"/>
        <v>568</v>
      </c>
      <c r="S18" s="12">
        <f t="shared" si="11"/>
        <v>0</v>
      </c>
      <c r="T18" s="12">
        <f t="shared" si="11"/>
        <v>7.1</v>
      </c>
      <c r="U18" s="12">
        <f t="shared" si="11"/>
        <v>0</v>
      </c>
      <c r="V18" s="12">
        <f t="shared" si="11"/>
        <v>14.2</v>
      </c>
      <c r="W18" s="12">
        <f t="shared" si="11"/>
        <v>0</v>
      </c>
      <c r="X18" s="14">
        <f t="shared" si="12"/>
        <v>568</v>
      </c>
      <c r="Y18" s="14">
        <f t="shared" si="12"/>
        <v>589.29999999999995</v>
      </c>
      <c r="Z18" s="14">
        <f t="shared" si="12"/>
        <v>568</v>
      </c>
      <c r="AA18" s="14">
        <f t="shared" si="12"/>
        <v>610.6</v>
      </c>
      <c r="AB18" s="14">
        <f t="shared" si="12"/>
        <v>568</v>
      </c>
      <c r="AD18" s="3">
        <f t="shared" si="13"/>
        <v>2903.9</v>
      </c>
    </row>
    <row r="19" spans="1:30" x14ac:dyDescent="0.25">
      <c r="A19" t="s">
        <v>38</v>
      </c>
      <c r="B19" t="s">
        <v>21</v>
      </c>
      <c r="C19" s="2">
        <v>45</v>
      </c>
      <c r="D19" s="6">
        <v>41</v>
      </c>
      <c r="E19" s="6">
        <v>40</v>
      </c>
      <c r="F19" s="6">
        <v>41</v>
      </c>
      <c r="G19" s="6">
        <v>42</v>
      </c>
      <c r="H19" s="6">
        <v>40</v>
      </c>
      <c r="I19" s="8">
        <f t="shared" si="5"/>
        <v>1</v>
      </c>
      <c r="J19" s="8">
        <f t="shared" si="6"/>
        <v>0</v>
      </c>
      <c r="K19" s="8">
        <f t="shared" si="7"/>
        <v>1</v>
      </c>
      <c r="L19" s="8">
        <f t="shared" si="8"/>
        <v>2</v>
      </c>
      <c r="M19" s="8">
        <f t="shared" si="9"/>
        <v>0</v>
      </c>
      <c r="N19" s="10">
        <f t="shared" si="10"/>
        <v>1845</v>
      </c>
      <c r="O19" s="10">
        <f t="shared" si="10"/>
        <v>1800</v>
      </c>
      <c r="P19" s="10">
        <f t="shared" si="10"/>
        <v>1845</v>
      </c>
      <c r="Q19" s="10">
        <f t="shared" si="10"/>
        <v>1890</v>
      </c>
      <c r="R19" s="10">
        <f t="shared" si="10"/>
        <v>1800</v>
      </c>
      <c r="S19" s="12">
        <f t="shared" si="11"/>
        <v>22.5</v>
      </c>
      <c r="T19" s="12">
        <f t="shared" si="11"/>
        <v>0</v>
      </c>
      <c r="U19" s="12">
        <f t="shared" si="11"/>
        <v>22.5</v>
      </c>
      <c r="V19" s="12">
        <f t="shared" si="11"/>
        <v>45</v>
      </c>
      <c r="W19" s="12">
        <f t="shared" si="11"/>
        <v>0</v>
      </c>
      <c r="X19" s="14">
        <f t="shared" si="12"/>
        <v>1867.5</v>
      </c>
      <c r="Y19" s="14">
        <f t="shared" si="12"/>
        <v>1800</v>
      </c>
      <c r="Z19" s="14">
        <f t="shared" si="12"/>
        <v>1867.5</v>
      </c>
      <c r="AA19" s="14">
        <f t="shared" si="12"/>
        <v>1935</v>
      </c>
      <c r="AB19" s="14">
        <f t="shared" si="12"/>
        <v>1800</v>
      </c>
      <c r="AD19" s="3">
        <f t="shared" si="13"/>
        <v>9270</v>
      </c>
    </row>
    <row r="20" spans="1:30" x14ac:dyDescent="0.25">
      <c r="A20" t="s">
        <v>39</v>
      </c>
      <c r="B20" t="s">
        <v>22</v>
      </c>
      <c r="C20" s="2">
        <v>30</v>
      </c>
      <c r="D20" s="6">
        <v>39</v>
      </c>
      <c r="E20" s="6">
        <v>32</v>
      </c>
      <c r="F20" s="6">
        <v>30</v>
      </c>
      <c r="G20" s="6">
        <v>41</v>
      </c>
      <c r="H20" s="6">
        <v>40</v>
      </c>
      <c r="I20" s="8">
        <f t="shared" si="5"/>
        <v>0</v>
      </c>
      <c r="J20" s="8">
        <f t="shared" si="6"/>
        <v>0</v>
      </c>
      <c r="K20" s="8">
        <f t="shared" si="7"/>
        <v>0</v>
      </c>
      <c r="L20" s="8">
        <f t="shared" si="8"/>
        <v>1</v>
      </c>
      <c r="M20" s="8">
        <f t="shared" si="9"/>
        <v>0</v>
      </c>
      <c r="N20" s="10">
        <f t="shared" si="10"/>
        <v>1170</v>
      </c>
      <c r="O20" s="10">
        <f t="shared" si="10"/>
        <v>960</v>
      </c>
      <c r="P20" s="10">
        <f t="shared" si="10"/>
        <v>900</v>
      </c>
      <c r="Q20" s="10">
        <f t="shared" si="10"/>
        <v>1230</v>
      </c>
      <c r="R20" s="10">
        <f t="shared" si="10"/>
        <v>1200</v>
      </c>
      <c r="S20" s="12">
        <f t="shared" si="11"/>
        <v>0</v>
      </c>
      <c r="T20" s="12">
        <f t="shared" si="11"/>
        <v>0</v>
      </c>
      <c r="U20" s="12">
        <f t="shared" si="11"/>
        <v>0</v>
      </c>
      <c r="V20" s="12">
        <f t="shared" si="11"/>
        <v>15</v>
      </c>
      <c r="W20" s="12">
        <f t="shared" si="11"/>
        <v>0</v>
      </c>
      <c r="X20" s="14">
        <f t="shared" si="12"/>
        <v>1170</v>
      </c>
      <c r="Y20" s="14">
        <f t="shared" si="12"/>
        <v>960</v>
      </c>
      <c r="Z20" s="14">
        <f t="shared" si="12"/>
        <v>900</v>
      </c>
      <c r="AA20" s="14">
        <f t="shared" si="12"/>
        <v>1245</v>
      </c>
      <c r="AB20" s="14">
        <f t="shared" si="12"/>
        <v>1200</v>
      </c>
      <c r="AD20" s="3">
        <f t="shared" si="13"/>
        <v>5475</v>
      </c>
    </row>
    <row r="22" spans="1:30" x14ac:dyDescent="0.25">
      <c r="A22" t="s">
        <v>40</v>
      </c>
      <c r="C22" s="3">
        <f>MIN(C4:C20)</f>
        <v>6.9</v>
      </c>
      <c r="D22" s="4">
        <f>MIN(D4:D20)</f>
        <v>29</v>
      </c>
      <c r="E22" s="4"/>
      <c r="F22" s="4"/>
      <c r="G22" s="4"/>
      <c r="H22" s="4"/>
      <c r="I22" s="4"/>
      <c r="J22" s="4"/>
      <c r="K22" s="4"/>
      <c r="L22" s="4"/>
      <c r="M22" s="4"/>
      <c r="N22" s="3">
        <f>MIN(N4:N20)</f>
        <v>269.10000000000002</v>
      </c>
      <c r="O22" s="3">
        <f t="shared" ref="O22:AB22" si="14">MIN(O4:O20)</f>
        <v>358.8</v>
      </c>
      <c r="P22" s="3">
        <f t="shared" si="14"/>
        <v>289.8</v>
      </c>
      <c r="Q22" s="3">
        <f t="shared" si="14"/>
        <v>276</v>
      </c>
      <c r="R22" s="3">
        <f t="shared" si="14"/>
        <v>276</v>
      </c>
      <c r="S22" s="3">
        <f t="shared" si="14"/>
        <v>0</v>
      </c>
      <c r="T22" s="3">
        <f t="shared" si="14"/>
        <v>0</v>
      </c>
      <c r="U22" s="3">
        <f t="shared" si="14"/>
        <v>0</v>
      </c>
      <c r="V22" s="3">
        <f t="shared" si="14"/>
        <v>0</v>
      </c>
      <c r="W22" s="3">
        <f t="shared" si="14"/>
        <v>0</v>
      </c>
      <c r="X22" s="3">
        <f t="shared" si="14"/>
        <v>269.10000000000002</v>
      </c>
      <c r="Y22" s="3">
        <f t="shared" si="14"/>
        <v>375.58</v>
      </c>
      <c r="Z22" s="3">
        <f t="shared" si="14"/>
        <v>296.7</v>
      </c>
      <c r="AA22" s="3">
        <f t="shared" si="14"/>
        <v>276</v>
      </c>
      <c r="AB22" s="3">
        <f t="shared" si="14"/>
        <v>276</v>
      </c>
      <c r="AD22" s="3">
        <f t="shared" ref="AD22" si="15">MIN(AD4:AD20)</f>
        <v>1518</v>
      </c>
    </row>
    <row r="23" spans="1:30" x14ac:dyDescent="0.25">
      <c r="A23" t="s">
        <v>41</v>
      </c>
      <c r="C23" s="3">
        <f>MAX(C4:C20)</f>
        <v>45</v>
      </c>
      <c r="D23" s="4">
        <f>MAX(D4:D20)</f>
        <v>55</v>
      </c>
      <c r="E23" s="4"/>
      <c r="F23" s="4"/>
      <c r="G23" s="4"/>
      <c r="H23" s="4"/>
      <c r="I23" s="4"/>
      <c r="J23" s="4"/>
      <c r="K23" s="4"/>
      <c r="L23" s="4"/>
      <c r="M23" s="4"/>
      <c r="N23" s="3">
        <f>MAX(N4:N20)</f>
        <v>1845</v>
      </c>
      <c r="O23" s="3">
        <f t="shared" ref="O23:AB23" si="16">MAX(O4:O20)</f>
        <v>1800</v>
      </c>
      <c r="P23" s="3">
        <f t="shared" si="16"/>
        <v>1845</v>
      </c>
      <c r="Q23" s="3">
        <f t="shared" si="16"/>
        <v>1890</v>
      </c>
      <c r="R23" s="3">
        <f t="shared" si="16"/>
        <v>1800</v>
      </c>
      <c r="S23" s="3">
        <f t="shared" si="16"/>
        <v>135</v>
      </c>
      <c r="T23" s="3">
        <f t="shared" si="16"/>
        <v>180</v>
      </c>
      <c r="U23" s="3">
        <f t="shared" si="16"/>
        <v>122.5</v>
      </c>
      <c r="V23" s="3">
        <f t="shared" si="16"/>
        <v>45</v>
      </c>
      <c r="W23" s="3">
        <f t="shared" si="16"/>
        <v>81</v>
      </c>
      <c r="X23" s="3">
        <f t="shared" si="16"/>
        <v>1867.5</v>
      </c>
      <c r="Y23" s="3">
        <f t="shared" si="16"/>
        <v>1800</v>
      </c>
      <c r="Z23" s="3">
        <f t="shared" si="16"/>
        <v>1867.5</v>
      </c>
      <c r="AA23" s="3">
        <f t="shared" si="16"/>
        <v>1935</v>
      </c>
      <c r="AB23" s="3">
        <f t="shared" si="16"/>
        <v>1800</v>
      </c>
      <c r="AD23" s="3">
        <f t="shared" ref="AD23" si="17">MAX(AD4:AD20)</f>
        <v>9270</v>
      </c>
    </row>
    <row r="24" spans="1:30" x14ac:dyDescent="0.25">
      <c r="A24" t="s">
        <v>42</v>
      </c>
      <c r="C24" s="3">
        <f>AVERAGE(C4:C20)</f>
        <v>16.484705882352941</v>
      </c>
      <c r="D24" s="4">
        <f>AVERAGE(D4:D20)</f>
        <v>40.823529411764703</v>
      </c>
      <c r="E24" s="4"/>
      <c r="F24" s="4"/>
      <c r="G24" s="4"/>
      <c r="H24" s="4"/>
      <c r="I24" s="4"/>
      <c r="J24" s="4"/>
      <c r="K24" s="4"/>
      <c r="L24" s="4"/>
      <c r="M24" s="4"/>
      <c r="N24" s="3">
        <f>AVERAGE(N4:N20)</f>
        <v>677.42941176470583</v>
      </c>
      <c r="O24" s="3">
        <f t="shared" ref="O24:AB24" si="18">AVERAGE(O4:O20)</f>
        <v>679.05411764705877</v>
      </c>
      <c r="P24" s="3">
        <f t="shared" si="18"/>
        <v>668.65647058823527</v>
      </c>
      <c r="Q24" s="3">
        <f t="shared" si="18"/>
        <v>619.85647058823531</v>
      </c>
      <c r="R24" s="3">
        <f t="shared" si="18"/>
        <v>609.86470588235295</v>
      </c>
      <c r="S24" s="3">
        <f t="shared" si="18"/>
        <v>18.464705882352941</v>
      </c>
      <c r="T24" s="3">
        <f t="shared" si="18"/>
        <v>26.156470588235294</v>
      </c>
      <c r="U24" s="3">
        <f t="shared" si="18"/>
        <v>18.988235294117647</v>
      </c>
      <c r="V24" s="3">
        <f t="shared" si="18"/>
        <v>4.3647058823529417</v>
      </c>
      <c r="W24" s="3">
        <f t="shared" si="18"/>
        <v>8.7470588235294109</v>
      </c>
      <c r="X24" s="3">
        <f t="shared" si="18"/>
        <v>695.89411764705892</v>
      </c>
      <c r="Y24" s="3">
        <f t="shared" si="18"/>
        <v>705.21058823529415</v>
      </c>
      <c r="Z24" s="3">
        <f t="shared" si="18"/>
        <v>687.64470588235304</v>
      </c>
      <c r="AA24" s="3">
        <f t="shared" si="18"/>
        <v>624.22117647058826</v>
      </c>
      <c r="AB24" s="3">
        <f t="shared" si="18"/>
        <v>618.61176470588248</v>
      </c>
      <c r="AD24" s="3">
        <f t="shared" ref="AD24" si="19">AVERAGE(AD4:AD20)</f>
        <v>3331.5823529411764</v>
      </c>
    </row>
    <row r="25" spans="1:30" x14ac:dyDescent="0.25">
      <c r="A25" t="s">
        <v>43</v>
      </c>
      <c r="D25">
        <f>SUM(D4:D20)</f>
        <v>694</v>
      </c>
      <c r="N25">
        <f>SUM(N4:N20)</f>
        <v>11516.3</v>
      </c>
      <c r="O25">
        <f t="shared" ref="O25:AB25" si="20">SUM(O4:O20)</f>
        <v>11543.92</v>
      </c>
      <c r="P25">
        <f t="shared" si="20"/>
        <v>11367.16</v>
      </c>
      <c r="Q25">
        <f t="shared" si="20"/>
        <v>10537.56</v>
      </c>
      <c r="R25">
        <f t="shared" si="20"/>
        <v>10367.700000000001</v>
      </c>
      <c r="S25">
        <f t="shared" si="20"/>
        <v>313.89999999999998</v>
      </c>
      <c r="T25">
        <f t="shared" si="20"/>
        <v>444.66</v>
      </c>
      <c r="U25">
        <f t="shared" si="20"/>
        <v>322.8</v>
      </c>
      <c r="V25">
        <f t="shared" si="20"/>
        <v>74.2</v>
      </c>
      <c r="W25">
        <f t="shared" si="20"/>
        <v>148.69999999999999</v>
      </c>
      <c r="X25">
        <f t="shared" si="20"/>
        <v>11830.2</v>
      </c>
      <c r="Y25">
        <f t="shared" si="20"/>
        <v>11988.58</v>
      </c>
      <c r="Z25">
        <f t="shared" si="20"/>
        <v>11689.960000000001</v>
      </c>
      <c r="AA25">
        <f t="shared" si="20"/>
        <v>10611.76</v>
      </c>
      <c r="AB25">
        <f t="shared" si="20"/>
        <v>10516.400000000001</v>
      </c>
      <c r="AD25">
        <f t="shared" ref="AD25" si="21">SUM(AD4:AD20)</f>
        <v>56636.9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" zoomScale="75" zoomScaleNormal="75" workbookViewId="0">
      <selection activeCell="B1" sqref="B1:G1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6.28515625" customWidth="1"/>
    <col min="4" max="4" width="7.85546875" customWidth="1"/>
    <col min="5" max="5" width="6.85546875" bestFit="1" customWidth="1"/>
    <col min="6" max="6" width="6" customWidth="1"/>
    <col min="8" max="8" width="8" bestFit="1" customWidth="1"/>
    <col min="9" max="10" width="6.85546875" customWidth="1"/>
    <col min="11" max="11" width="6.28515625" bestFit="1" customWidth="1"/>
  </cols>
  <sheetData>
    <row r="1" spans="1:13" s="21" customFormat="1" ht="36" customHeight="1" x14ac:dyDescent="0.25">
      <c r="B1" s="23" t="s">
        <v>65</v>
      </c>
      <c r="C1" s="23"/>
      <c r="D1" s="23"/>
      <c r="E1" s="23"/>
      <c r="F1" s="23"/>
      <c r="G1" s="23"/>
    </row>
    <row r="2" spans="1:13" ht="87" x14ac:dyDescent="0.25">
      <c r="A2" t="s">
        <v>48</v>
      </c>
      <c r="C2" s="17" t="s">
        <v>49</v>
      </c>
      <c r="D2" s="17" t="s">
        <v>50</v>
      </c>
      <c r="E2" s="17" t="s">
        <v>51</v>
      </c>
      <c r="F2" s="17" t="s">
        <v>52</v>
      </c>
      <c r="H2" s="17" t="s">
        <v>49</v>
      </c>
      <c r="I2" s="17" t="s">
        <v>50</v>
      </c>
      <c r="J2" s="17" t="s">
        <v>51</v>
      </c>
      <c r="K2" s="17" t="s">
        <v>52</v>
      </c>
      <c r="M2" s="17" t="s">
        <v>54</v>
      </c>
    </row>
    <row r="3" spans="1:13" x14ac:dyDescent="0.25">
      <c r="B3" t="s">
        <v>53</v>
      </c>
      <c r="C3">
        <v>10</v>
      </c>
      <c r="D3">
        <v>20</v>
      </c>
      <c r="E3">
        <v>100</v>
      </c>
      <c r="F3">
        <v>1</v>
      </c>
      <c r="H3" s="15"/>
    </row>
    <row r="4" spans="1:13" x14ac:dyDescent="0.25">
      <c r="A4" t="s">
        <v>2</v>
      </c>
      <c r="B4" t="s">
        <v>1</v>
      </c>
      <c r="D4" s="16"/>
    </row>
    <row r="5" spans="1:13" x14ac:dyDescent="0.25">
      <c r="A5" t="s">
        <v>23</v>
      </c>
      <c r="B5" t="s">
        <v>6</v>
      </c>
      <c r="C5">
        <v>9</v>
      </c>
      <c r="D5">
        <v>20</v>
      </c>
      <c r="E5">
        <v>93</v>
      </c>
      <c r="F5">
        <v>1</v>
      </c>
      <c r="H5" s="18">
        <f>C5/C$3</f>
        <v>0.9</v>
      </c>
      <c r="I5" s="18">
        <f>D5/D$3</f>
        <v>1</v>
      </c>
      <c r="J5" s="18">
        <f t="shared" ref="J5:K20" si="0">E5/E$3</f>
        <v>0.93</v>
      </c>
      <c r="K5" s="18">
        <f t="shared" si="0"/>
        <v>1</v>
      </c>
      <c r="M5" s="18" t="b">
        <f>AND(H5&gt;0.5,I5&gt;0.5,J5&gt;0.5,K5&gt;0.5)</f>
        <v>1</v>
      </c>
    </row>
    <row r="6" spans="1:13" x14ac:dyDescent="0.25">
      <c r="A6" t="s">
        <v>24</v>
      </c>
      <c r="B6" t="s">
        <v>7</v>
      </c>
      <c r="C6">
        <v>8</v>
      </c>
      <c r="D6">
        <v>17</v>
      </c>
      <c r="E6">
        <v>100</v>
      </c>
      <c r="F6">
        <v>1</v>
      </c>
      <c r="H6" s="18">
        <f t="shared" ref="H6:I21" si="1">C6/C$3</f>
        <v>0.8</v>
      </c>
      <c r="I6" s="18">
        <f t="shared" si="1"/>
        <v>0.85</v>
      </c>
      <c r="J6" s="18">
        <f t="shared" si="0"/>
        <v>1</v>
      </c>
      <c r="K6" s="18">
        <f t="shared" si="0"/>
        <v>1</v>
      </c>
      <c r="M6" s="18" t="b">
        <f t="shared" ref="M6:M21" si="2">AND(H6&gt;0.5,I6&gt;0.5,J6&gt;0.5,K6&gt;0.5)</f>
        <v>1</v>
      </c>
    </row>
    <row r="7" spans="1:13" x14ac:dyDescent="0.25">
      <c r="A7" t="s">
        <v>25</v>
      </c>
      <c r="B7" t="s">
        <v>8</v>
      </c>
      <c r="C7">
        <v>10</v>
      </c>
      <c r="D7">
        <v>10</v>
      </c>
      <c r="E7">
        <v>87</v>
      </c>
      <c r="F7">
        <v>1</v>
      </c>
      <c r="H7" s="18">
        <f t="shared" si="1"/>
        <v>1</v>
      </c>
      <c r="I7" s="18">
        <f t="shared" si="1"/>
        <v>0.5</v>
      </c>
      <c r="J7" s="18">
        <f t="shared" si="0"/>
        <v>0.87</v>
      </c>
      <c r="K7" s="18">
        <f t="shared" si="0"/>
        <v>1</v>
      </c>
      <c r="M7" s="18" t="b">
        <f t="shared" si="2"/>
        <v>0</v>
      </c>
    </row>
    <row r="8" spans="1:13" x14ac:dyDescent="0.25">
      <c r="A8" t="s">
        <v>26</v>
      </c>
      <c r="B8" t="s">
        <v>9</v>
      </c>
      <c r="C8">
        <v>9</v>
      </c>
      <c r="D8">
        <v>20</v>
      </c>
      <c r="E8">
        <v>73</v>
      </c>
      <c r="F8">
        <v>0</v>
      </c>
      <c r="H8" s="18">
        <f t="shared" si="1"/>
        <v>0.9</v>
      </c>
      <c r="I8" s="18">
        <f t="shared" si="1"/>
        <v>1</v>
      </c>
      <c r="J8" s="18">
        <f t="shared" si="0"/>
        <v>0.73</v>
      </c>
      <c r="K8" s="18">
        <f t="shared" si="0"/>
        <v>0</v>
      </c>
      <c r="M8" s="18" t="b">
        <f t="shared" si="2"/>
        <v>0</v>
      </c>
    </row>
    <row r="9" spans="1:13" x14ac:dyDescent="0.25">
      <c r="A9" t="s">
        <v>27</v>
      </c>
      <c r="B9" t="s">
        <v>10</v>
      </c>
      <c r="C9">
        <v>8</v>
      </c>
      <c r="D9">
        <v>17</v>
      </c>
      <c r="E9">
        <v>82</v>
      </c>
      <c r="F9">
        <v>1</v>
      </c>
      <c r="H9" s="18">
        <f t="shared" si="1"/>
        <v>0.8</v>
      </c>
      <c r="I9" s="18">
        <f t="shared" si="1"/>
        <v>0.85</v>
      </c>
      <c r="J9" s="18">
        <f t="shared" si="0"/>
        <v>0.82</v>
      </c>
      <c r="K9" s="18">
        <f t="shared" si="0"/>
        <v>1</v>
      </c>
      <c r="M9" s="18" t="b">
        <f t="shared" si="2"/>
        <v>1</v>
      </c>
    </row>
    <row r="10" spans="1:13" x14ac:dyDescent="0.25">
      <c r="A10" t="s">
        <v>28</v>
      </c>
      <c r="B10" t="s">
        <v>11</v>
      </c>
      <c r="C10">
        <v>5</v>
      </c>
      <c r="D10">
        <v>20</v>
      </c>
      <c r="E10">
        <v>59</v>
      </c>
      <c r="F10">
        <v>0</v>
      </c>
      <c r="H10" s="18">
        <f t="shared" si="1"/>
        <v>0.5</v>
      </c>
      <c r="I10" s="18">
        <f t="shared" si="1"/>
        <v>1</v>
      </c>
      <c r="J10" s="18">
        <f t="shared" si="0"/>
        <v>0.59</v>
      </c>
      <c r="K10" s="18">
        <f t="shared" si="0"/>
        <v>0</v>
      </c>
      <c r="M10" s="18" t="b">
        <f t="shared" si="2"/>
        <v>0</v>
      </c>
    </row>
    <row r="11" spans="1:13" x14ac:dyDescent="0.25">
      <c r="A11" t="s">
        <v>29</v>
      </c>
      <c r="B11" t="s">
        <v>12</v>
      </c>
      <c r="C11">
        <v>10</v>
      </c>
      <c r="D11">
        <v>6</v>
      </c>
      <c r="E11">
        <v>100</v>
      </c>
      <c r="F11">
        <v>0</v>
      </c>
      <c r="H11" s="18">
        <f t="shared" si="1"/>
        <v>1</v>
      </c>
      <c r="I11" s="18">
        <f t="shared" si="1"/>
        <v>0.3</v>
      </c>
      <c r="J11" s="18">
        <f t="shared" si="0"/>
        <v>1</v>
      </c>
      <c r="K11" s="18">
        <f t="shared" si="0"/>
        <v>0</v>
      </c>
      <c r="M11" s="18" t="b">
        <f t="shared" si="2"/>
        <v>0</v>
      </c>
    </row>
    <row r="12" spans="1:13" x14ac:dyDescent="0.25">
      <c r="A12" t="s">
        <v>30</v>
      </c>
      <c r="B12" t="s">
        <v>13</v>
      </c>
      <c r="C12">
        <v>9</v>
      </c>
      <c r="D12">
        <v>20</v>
      </c>
      <c r="E12">
        <v>100</v>
      </c>
      <c r="F12">
        <v>1</v>
      </c>
      <c r="H12" s="18">
        <f t="shared" si="1"/>
        <v>0.9</v>
      </c>
      <c r="I12" s="18">
        <f t="shared" si="1"/>
        <v>1</v>
      </c>
      <c r="J12" s="18">
        <f t="shared" si="0"/>
        <v>1</v>
      </c>
      <c r="K12" s="18">
        <f t="shared" si="0"/>
        <v>1</v>
      </c>
      <c r="M12" s="18" t="b">
        <f t="shared" si="2"/>
        <v>1</v>
      </c>
    </row>
    <row r="13" spans="1:13" x14ac:dyDescent="0.25">
      <c r="A13" t="s">
        <v>31</v>
      </c>
      <c r="B13" t="s">
        <v>14</v>
      </c>
      <c r="C13">
        <v>10</v>
      </c>
      <c r="D13">
        <v>19</v>
      </c>
      <c r="E13">
        <v>100</v>
      </c>
      <c r="F13">
        <v>1</v>
      </c>
      <c r="H13" s="18">
        <f t="shared" si="1"/>
        <v>1</v>
      </c>
      <c r="I13" s="18">
        <f t="shared" si="1"/>
        <v>0.95</v>
      </c>
      <c r="J13" s="18">
        <f t="shared" si="0"/>
        <v>1</v>
      </c>
      <c r="K13" s="18">
        <f t="shared" si="0"/>
        <v>1</v>
      </c>
      <c r="M13" s="18" t="b">
        <f t="shared" si="2"/>
        <v>1</v>
      </c>
    </row>
    <row r="14" spans="1:13" x14ac:dyDescent="0.25">
      <c r="A14" t="s">
        <v>32</v>
      </c>
      <c r="B14" t="s">
        <v>15</v>
      </c>
      <c r="C14">
        <v>8</v>
      </c>
      <c r="D14">
        <v>17</v>
      </c>
      <c r="E14">
        <v>67</v>
      </c>
      <c r="F14">
        <v>1</v>
      </c>
      <c r="H14" s="18">
        <f t="shared" si="1"/>
        <v>0.8</v>
      </c>
      <c r="I14" s="18">
        <f t="shared" si="1"/>
        <v>0.85</v>
      </c>
      <c r="J14" s="18">
        <f t="shared" si="0"/>
        <v>0.67</v>
      </c>
      <c r="K14" s="18">
        <f t="shared" si="0"/>
        <v>1</v>
      </c>
      <c r="M14" s="18" t="b">
        <f t="shared" si="2"/>
        <v>1</v>
      </c>
    </row>
    <row r="15" spans="1:13" x14ac:dyDescent="0.25">
      <c r="A15" t="s">
        <v>33</v>
      </c>
      <c r="B15" t="s">
        <v>16</v>
      </c>
      <c r="C15">
        <v>9</v>
      </c>
      <c r="D15">
        <v>20</v>
      </c>
      <c r="E15">
        <v>70</v>
      </c>
      <c r="F15">
        <v>1</v>
      </c>
      <c r="H15" s="18">
        <f t="shared" si="1"/>
        <v>0.9</v>
      </c>
      <c r="I15" s="18">
        <f t="shared" si="1"/>
        <v>1</v>
      </c>
      <c r="J15" s="18">
        <f t="shared" si="0"/>
        <v>0.7</v>
      </c>
      <c r="K15" s="18">
        <f t="shared" si="0"/>
        <v>1</v>
      </c>
      <c r="M15" s="18" t="b">
        <f t="shared" si="2"/>
        <v>1</v>
      </c>
    </row>
    <row r="16" spans="1:13" x14ac:dyDescent="0.25">
      <c r="A16" t="s">
        <v>34</v>
      </c>
      <c r="B16" t="s">
        <v>17</v>
      </c>
      <c r="C16">
        <v>7</v>
      </c>
      <c r="D16">
        <v>10</v>
      </c>
      <c r="E16">
        <v>80</v>
      </c>
      <c r="F16">
        <v>1</v>
      </c>
      <c r="H16" s="18">
        <f t="shared" si="1"/>
        <v>0.7</v>
      </c>
      <c r="I16" s="18">
        <f t="shared" si="1"/>
        <v>0.5</v>
      </c>
      <c r="J16" s="18">
        <f t="shared" si="0"/>
        <v>0.8</v>
      </c>
      <c r="K16" s="18">
        <f t="shared" si="0"/>
        <v>1</v>
      </c>
      <c r="M16" s="18" t="b">
        <f t="shared" si="2"/>
        <v>0</v>
      </c>
    </row>
    <row r="17" spans="1:13" x14ac:dyDescent="0.25">
      <c r="A17" t="s">
        <v>35</v>
      </c>
      <c r="B17" t="s">
        <v>18</v>
      </c>
      <c r="C17">
        <v>10</v>
      </c>
      <c r="D17">
        <v>20</v>
      </c>
      <c r="E17">
        <v>90</v>
      </c>
      <c r="F17">
        <v>1</v>
      </c>
      <c r="H17" s="18">
        <f t="shared" si="1"/>
        <v>1</v>
      </c>
      <c r="I17" s="18">
        <f t="shared" si="1"/>
        <v>1</v>
      </c>
      <c r="J17" s="18">
        <f t="shared" si="0"/>
        <v>0.9</v>
      </c>
      <c r="K17" s="18">
        <f t="shared" si="0"/>
        <v>1</v>
      </c>
      <c r="M17" s="18" t="b">
        <f t="shared" si="2"/>
        <v>1</v>
      </c>
    </row>
    <row r="18" spans="1:13" x14ac:dyDescent="0.25">
      <c r="A18" t="s">
        <v>36</v>
      </c>
      <c r="B18" t="s">
        <v>19</v>
      </c>
      <c r="C18">
        <v>11</v>
      </c>
      <c r="D18">
        <v>14</v>
      </c>
      <c r="E18">
        <v>45</v>
      </c>
      <c r="F18">
        <v>0</v>
      </c>
      <c r="H18" s="18">
        <f t="shared" si="1"/>
        <v>1.1000000000000001</v>
      </c>
      <c r="I18" s="18">
        <f t="shared" si="1"/>
        <v>0.7</v>
      </c>
      <c r="J18" s="18">
        <f t="shared" si="0"/>
        <v>0.45</v>
      </c>
      <c r="K18" s="18">
        <f t="shared" si="0"/>
        <v>0</v>
      </c>
      <c r="M18" s="18" t="b">
        <f t="shared" si="2"/>
        <v>0</v>
      </c>
    </row>
    <row r="19" spans="1:13" x14ac:dyDescent="0.25">
      <c r="A19" t="s">
        <v>37</v>
      </c>
      <c r="B19" t="s">
        <v>20</v>
      </c>
      <c r="C19">
        <v>10</v>
      </c>
      <c r="D19">
        <v>17</v>
      </c>
      <c r="E19">
        <v>90</v>
      </c>
      <c r="F19">
        <v>0</v>
      </c>
      <c r="H19" s="18">
        <f t="shared" si="1"/>
        <v>1</v>
      </c>
      <c r="I19" s="18">
        <f t="shared" si="1"/>
        <v>0.85</v>
      </c>
      <c r="J19" s="18">
        <f t="shared" si="0"/>
        <v>0.9</v>
      </c>
      <c r="K19" s="18">
        <f t="shared" si="0"/>
        <v>0</v>
      </c>
      <c r="M19" s="18" t="b">
        <f t="shared" si="2"/>
        <v>0</v>
      </c>
    </row>
    <row r="20" spans="1:13" x14ac:dyDescent="0.25">
      <c r="A20" t="s">
        <v>38</v>
      </c>
      <c r="B20" t="s">
        <v>21</v>
      </c>
      <c r="C20">
        <v>9</v>
      </c>
      <c r="D20">
        <v>19</v>
      </c>
      <c r="E20">
        <v>80</v>
      </c>
      <c r="F20">
        <v>1</v>
      </c>
      <c r="H20" s="18">
        <f t="shared" si="1"/>
        <v>0.9</v>
      </c>
      <c r="I20" s="18">
        <f t="shared" si="1"/>
        <v>0.95</v>
      </c>
      <c r="J20" s="18">
        <f t="shared" si="0"/>
        <v>0.8</v>
      </c>
      <c r="K20" s="18">
        <f t="shared" si="0"/>
        <v>1</v>
      </c>
      <c r="M20" s="18" t="b">
        <f t="shared" si="2"/>
        <v>1</v>
      </c>
    </row>
    <row r="21" spans="1:13" x14ac:dyDescent="0.25">
      <c r="A21" t="s">
        <v>39</v>
      </c>
      <c r="B21" t="s">
        <v>22</v>
      </c>
      <c r="C21">
        <v>7</v>
      </c>
      <c r="D21">
        <v>20</v>
      </c>
      <c r="E21">
        <v>69</v>
      </c>
      <c r="F21">
        <v>1</v>
      </c>
      <c r="H21" s="18">
        <f t="shared" si="1"/>
        <v>0.7</v>
      </c>
      <c r="I21" s="18">
        <f t="shared" si="1"/>
        <v>1</v>
      </c>
      <c r="J21" s="18">
        <f t="shared" ref="J21" si="3">E21/E$3</f>
        <v>0.69</v>
      </c>
      <c r="K21" s="18">
        <f t="shared" ref="K21" si="4">F21/F$3</f>
        <v>1</v>
      </c>
      <c r="M21" s="18" t="b">
        <f t="shared" si="2"/>
        <v>1</v>
      </c>
    </row>
    <row r="23" spans="1:13" x14ac:dyDescent="0.25">
      <c r="A23" t="s">
        <v>40</v>
      </c>
      <c r="C23">
        <f>MIN(C5:C21)</f>
        <v>5</v>
      </c>
      <c r="D23">
        <f t="shared" ref="D23:E23" si="5">MIN(D5:D21)</f>
        <v>6</v>
      </c>
      <c r="E23">
        <f t="shared" si="5"/>
        <v>45</v>
      </c>
      <c r="H23" s="18">
        <f>MIN(H5:H21)</f>
        <v>0.5</v>
      </c>
      <c r="I23" s="18">
        <f t="shared" ref="I23:J23" si="6">MIN(I5:I21)</f>
        <v>0.3</v>
      </c>
      <c r="J23" s="18">
        <f t="shared" si="6"/>
        <v>0.45</v>
      </c>
      <c r="K23" s="18">
        <f>MIN(K5:K21)</f>
        <v>0</v>
      </c>
    </row>
    <row r="24" spans="1:13" x14ac:dyDescent="0.25">
      <c r="A24" t="s">
        <v>41</v>
      </c>
      <c r="C24">
        <f>MAX(C5:C21)</f>
        <v>11</v>
      </c>
      <c r="D24">
        <f t="shared" ref="D24:E24" si="7">MAX(D5:D21)</f>
        <v>20</v>
      </c>
      <c r="E24">
        <f t="shared" si="7"/>
        <v>100</v>
      </c>
      <c r="H24" s="18">
        <f>MAX(H5:H21)</f>
        <v>1.1000000000000001</v>
      </c>
      <c r="I24" s="18">
        <f t="shared" ref="I24:J24" si="8">MAX(I5:I21)</f>
        <v>1</v>
      </c>
      <c r="J24" s="18">
        <f t="shared" si="8"/>
        <v>1</v>
      </c>
      <c r="K24" s="18">
        <f>MAX(K5:K21)</f>
        <v>1</v>
      </c>
    </row>
    <row r="25" spans="1:13" x14ac:dyDescent="0.25">
      <c r="A25" t="s">
        <v>42</v>
      </c>
      <c r="C25">
        <f>AVERAGE(C5:C21)</f>
        <v>8.764705882352942</v>
      </c>
      <c r="D25">
        <f t="shared" ref="D25:E25" si="9">AVERAGE(D5:D21)</f>
        <v>16.823529411764707</v>
      </c>
      <c r="E25">
        <f t="shared" si="9"/>
        <v>81.470588235294116</v>
      </c>
      <c r="H25" s="18">
        <f>AVERAGE(H5:H21)</f>
        <v>0.87647058823529411</v>
      </c>
      <c r="I25" s="18">
        <f t="shared" ref="I25:J25" si="10">AVERAGE(I5:I21)</f>
        <v>0.84117647058823519</v>
      </c>
      <c r="J25" s="18">
        <f t="shared" si="10"/>
        <v>0.81470588235294128</v>
      </c>
      <c r="K25" s="18">
        <f>AVERAGE(K5:K21)</f>
        <v>0.70588235294117652</v>
      </c>
    </row>
  </sheetData>
  <mergeCells count="1">
    <mergeCell ref="B1:G1"/>
  </mergeCells>
  <conditionalFormatting sqref="C5:C21">
    <cfRule type="iconSet" priority="5">
      <iconSet iconSet="3Symbols">
        <cfvo type="percent" val="0"/>
        <cfvo type="percent" val="33"/>
        <cfvo type="percent" val="67"/>
      </iconSet>
    </cfRule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1">
    <cfRule type="iconSet" priority="4">
      <iconSet iconSet="3Symbols">
        <cfvo type="percent" val="0"/>
        <cfvo type="percent" val="33"/>
        <cfvo type="percent" val="67"/>
      </iconSet>
    </cfRule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3">
      <iconSet iconSet="3Symbols">
        <cfvo type="percent" val="0"/>
        <cfvo type="percent" val="33"/>
        <cfvo type="percent" val="67"/>
      </iconSet>
    </cfRule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H5:K21 M5:M21">
    <cfRule type="cellIs" dxfId="2" priority="2" operator="lessThan">
      <formula>0.5</formula>
    </cfRule>
  </conditionalFormatting>
  <conditionalFormatting sqref="M5:M21">
    <cfRule type="cellIs" dxfId="1" priority="1" operator="equal">
      <formula>FALSE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8" sqref="J8"/>
    </sheetView>
  </sheetViews>
  <sheetFormatPr defaultRowHeight="15" x14ac:dyDescent="0.25"/>
  <cols>
    <col min="1" max="1" width="18.28515625" bestFit="1" customWidth="1"/>
    <col min="2" max="2" width="10.5703125" customWidth="1"/>
    <col min="3" max="3" width="10.5703125" bestFit="1" customWidth="1"/>
    <col min="4" max="4" width="10.7109375" bestFit="1" customWidth="1"/>
    <col min="5" max="6" width="9.42578125" bestFit="1" customWidth="1"/>
  </cols>
  <sheetData>
    <row r="1" spans="1:7" ht="21.75" customHeight="1" x14ac:dyDescent="0.25">
      <c r="A1" s="20" t="s">
        <v>55</v>
      </c>
      <c r="B1" s="20"/>
    </row>
    <row r="4" spans="1:7" x14ac:dyDescent="0.25">
      <c r="A4" s="19" t="s">
        <v>56</v>
      </c>
      <c r="B4" s="24" t="s">
        <v>5</v>
      </c>
      <c r="C4" s="25" t="s">
        <v>61</v>
      </c>
      <c r="D4" s="26" t="s">
        <v>62</v>
      </c>
      <c r="E4" s="27" t="s">
        <v>63</v>
      </c>
      <c r="F4" s="28" t="s">
        <v>64</v>
      </c>
      <c r="G4" s="19" t="s">
        <v>43</v>
      </c>
    </row>
    <row r="5" spans="1:7" x14ac:dyDescent="0.25">
      <c r="A5" s="19" t="s">
        <v>57</v>
      </c>
      <c r="B5" s="24">
        <v>1</v>
      </c>
      <c r="C5" s="25">
        <v>5</v>
      </c>
      <c r="D5" s="26">
        <v>1</v>
      </c>
      <c r="E5" s="27">
        <v>4</v>
      </c>
      <c r="F5" s="28">
        <v>5</v>
      </c>
      <c r="G5" s="19">
        <f>SUM(B5:F5)</f>
        <v>16</v>
      </c>
    </row>
    <row r="6" spans="1:7" x14ac:dyDescent="0.25">
      <c r="A6" s="19" t="s">
        <v>58</v>
      </c>
      <c r="B6" s="24">
        <v>4</v>
      </c>
      <c r="C6" s="25">
        <v>4</v>
      </c>
      <c r="D6" s="26">
        <v>3</v>
      </c>
      <c r="E6" s="27">
        <v>2</v>
      </c>
      <c r="F6" s="28">
        <v>1</v>
      </c>
      <c r="G6" s="19">
        <f t="shared" ref="G6:G8" si="0">SUM(B6:F6)</f>
        <v>14</v>
      </c>
    </row>
    <row r="7" spans="1:7" x14ac:dyDescent="0.25">
      <c r="A7" s="19" t="s">
        <v>59</v>
      </c>
      <c r="B7" s="24">
        <v>5</v>
      </c>
      <c r="C7" s="25">
        <v>5</v>
      </c>
      <c r="D7" s="26">
        <v>5</v>
      </c>
      <c r="E7" s="27">
        <v>4</v>
      </c>
      <c r="F7" s="28">
        <v>3</v>
      </c>
      <c r="G7" s="19">
        <f t="shared" si="0"/>
        <v>22</v>
      </c>
    </row>
    <row r="8" spans="1:7" x14ac:dyDescent="0.25">
      <c r="A8" s="19" t="s">
        <v>60</v>
      </c>
      <c r="B8" s="24">
        <v>3</v>
      </c>
      <c r="C8" s="25">
        <v>5</v>
      </c>
      <c r="D8" s="26">
        <v>2</v>
      </c>
      <c r="E8" s="27">
        <v>2</v>
      </c>
      <c r="F8" s="28">
        <v>5</v>
      </c>
      <c r="G8" s="19">
        <f t="shared" si="0"/>
        <v>17</v>
      </c>
    </row>
  </sheetData>
  <mergeCells count="1">
    <mergeCell ref="A1:B1"/>
  </mergeCells>
  <conditionalFormatting sqref="G5:G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2024-01-19T09:44:50Z</dcterms:created>
  <dcterms:modified xsi:type="dcterms:W3CDTF">2024-03-28T13:27:05Z</dcterms:modified>
</cp:coreProperties>
</file>