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L University\Skill Incharge\Audit Data\Fortnight analysis-5\"/>
    </mc:Choice>
  </mc:AlternateContent>
  <xr:revisionPtr revIDLastSave="0" documentId="13_ncr:1_{089E3C3E-B811-4D2F-850B-C2618A1707C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urse Details" sheetId="1" r:id="rId1"/>
    <sheet name="Third  Analysis Report " sheetId="8" r:id="rId2"/>
    <sheet name="Skill  Insemester Analysis" sheetId="11" r:id="rId3"/>
    <sheet name="Skill Endsemester Analysis" sheetId="12" r:id="rId4"/>
  </sheets>
  <definedNames>
    <definedName name="_xlnm.Print_Area" localSheetId="2">'Skill  Insemester Analysis'!$A$1:$D$104</definedName>
    <definedName name="_xlnm.Print_Area" localSheetId="3">'Skill Endsemester Analysis'!$A$1:$D$104</definedName>
    <definedName name="_xlnm.Print_Area" localSheetId="1">'Third  Analysis Report '!$A$1:$D$166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4" i="8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99" i="12" l="1"/>
  <c r="D101" i="11"/>
  <c r="D101" i="12"/>
  <c r="D103" i="12"/>
  <c r="D96" i="12"/>
  <c r="D100" i="12"/>
  <c r="D94" i="12"/>
  <c r="D98" i="12"/>
  <c r="D102" i="12"/>
  <c r="D95" i="12"/>
  <c r="D93" i="12"/>
  <c r="D97" i="12"/>
  <c r="D94" i="11"/>
  <c r="D98" i="11"/>
  <c r="D102" i="11"/>
  <c r="D95" i="11"/>
  <c r="D99" i="11"/>
  <c r="D103" i="11"/>
  <c r="D96" i="11"/>
  <c r="D100" i="11"/>
  <c r="D93" i="11"/>
  <c r="D97" i="11"/>
  <c r="D157" i="8" l="1"/>
  <c r="D160" i="8"/>
  <c r="D161" i="8"/>
  <c r="D156" i="8"/>
  <c r="D166" i="8" s="1"/>
  <c r="D164" i="8"/>
  <c r="D159" i="8"/>
  <c r="D158" i="8"/>
  <c r="D104" i="12"/>
  <c r="E104" i="12" s="1"/>
  <c r="D104" i="11"/>
  <c r="E104" i="11" s="1"/>
</calcChain>
</file>

<file path=xl/sharedStrings.xml><?xml version="1.0" encoding="utf-8"?>
<sst xmlns="http://schemas.openxmlformats.org/spreadsheetml/2006/main" count="88" uniqueCount="37">
  <si>
    <t>Remarks:</t>
  </si>
  <si>
    <t>S.NO</t>
  </si>
  <si>
    <t>Registration Number</t>
  </si>
  <si>
    <t>Marks (Max:25/30/50 etc.. )</t>
  </si>
  <si>
    <t>Total No.of Students:</t>
  </si>
  <si>
    <t>Maximum Marks:</t>
  </si>
  <si>
    <t>Absenties</t>
  </si>
  <si>
    <t>Percentage</t>
  </si>
  <si>
    <t>SKILL - InSemester Report</t>
  </si>
  <si>
    <t>SKILL - EndSemester Report</t>
  </si>
  <si>
    <t>0% - 10%:</t>
  </si>
  <si>
    <t>11%-20%</t>
  </si>
  <si>
    <t>21%-30%</t>
  </si>
  <si>
    <t>31%-40%</t>
  </si>
  <si>
    <t>51% - 60%:</t>
  </si>
  <si>
    <t>41% - 50%:</t>
  </si>
  <si>
    <t>61% - 70%:</t>
  </si>
  <si>
    <t>71% - 80%:</t>
  </si>
  <si>
    <t>81% - 90%:</t>
  </si>
  <si>
    <t>91% - 100%:</t>
  </si>
  <si>
    <t>SKILL - Consolidate Report</t>
  </si>
  <si>
    <t xml:space="preserve">                        Date:</t>
  </si>
  <si>
    <t xml:space="preserve">                         Date:</t>
  </si>
  <si>
    <t>SKILL - Consolidated Student Performance  Report</t>
  </si>
  <si>
    <t>Department :CSE</t>
  </si>
  <si>
    <t>Year of Study &amp; Semester: 3rd YEAR ODD SEM</t>
  </si>
  <si>
    <t xml:space="preserve">Course Code:  19CS3037S                                         </t>
  </si>
  <si>
    <t>Course                                   
Title: CIS</t>
  </si>
  <si>
    <t>L-T-P-S Structure: 2-0-2-4</t>
  </si>
  <si>
    <t>Skilling Second evaluation report for the month of march-2022.</t>
  </si>
  <si>
    <t>Date:15-03-2022</t>
  </si>
  <si>
    <t>No. of Excercises planned:6</t>
  </si>
  <si>
    <t>No. of Excercises Conducted:6</t>
  </si>
  <si>
    <t>AB</t>
  </si>
  <si>
    <t>0</t>
  </si>
  <si>
    <t xml:space="preserve">                         Date:30-03-2022</t>
  </si>
  <si>
    <t>No of hours conducted: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</si>
</sst>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38">
    <xf numFmtId="0" fontId="0" fillId="0" borderId="0" xfId="0"/>
    <xf numFmtId="0" fontId="0" fillId="0" borderId="0" xfId="0" applyBorder="1"/>
    <xf numFmtId="164" fontId="2" fillId="0" borderId="0" xfId="0" applyNumberFormat="1" applyFont="1" applyFill="1" applyBorder="1" applyAlignment="1">
      <alignment horizontal="center" vertical="center" readingOrder="1"/>
    </xf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Border="1" applyAlignment="1"/>
    <xf numFmtId="0" fontId="7" fillId="0" borderId="0" xfId="0" applyFont="1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0" fontId="0" fillId="3" borderId="1" xfId="0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vertical="center" readingOrder="1"/>
    </xf>
    <xf numFmtId="0" fontId="10" fillId="0" borderId="0" xfId="0" applyFont="1" applyBorder="1"/>
    <xf numFmtId="0" fontId="10" fillId="0" borderId="0" xfId="0" applyFont="1"/>
    <xf numFmtId="0" fontId="9" fillId="0" borderId="0" xfId="0" applyFont="1"/>
    <xf numFmtId="0" fontId="9" fillId="0" borderId="0" xfId="0" applyFont="1" applyAlignment="1"/>
    <xf numFmtId="164" fontId="8" fillId="0" borderId="0" xfId="0" applyNumberFormat="1" applyFont="1" applyFill="1" applyBorder="1" applyAlignment="1">
      <alignment horizontal="center" vertical="center" readingOrder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1" fillId="0" borderId="1" xfId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11" fillId="0" borderId="4" xfId="1" applyBorder="1" applyAlignment="1">
      <alignment horizontal="left" vertical="center"/>
    </xf>
    <xf numFmtId="0" fontId="0" fillId="0" borderId="0" xfId="0" applyAlignment="1">
      <alignment horizontal="left"/>
    </xf>
    <xf numFmtId="164" fontId="8" fillId="0" borderId="0" xfId="0" applyNumberFormat="1" applyFont="1" applyFill="1" applyBorder="1" applyAlignment="1">
      <alignment horizontal="left" vertical="center" readingOrder="1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8" fillId="0" borderId="0" xfId="0" applyNumberFormat="1" applyFont="1" applyFill="1" applyBorder="1" applyAlignment="1">
      <alignment horizontal="left" vertical="center" wrapText="1" readingOrder="1"/>
    </xf>
    <xf numFmtId="0" fontId="9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'Course Details'!#REF!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A-412E-AD51-2C20942F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37632"/>
        <c:axId val="56839552"/>
      </c:lineChart>
      <c:catAx>
        <c:axId val="56837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56839552"/>
        <c:crosses val="autoZero"/>
        <c:auto val="1"/>
        <c:lblAlgn val="ctr"/>
        <c:lblOffset val="100"/>
        <c:noMultiLvlLbl val="0"/>
      </c:catAx>
      <c:valAx>
        <c:axId val="568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568376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IN"/>
            </a:pPr>
            <a:r>
              <a:rPr lang="en-IN"/>
              <a:t>Fortnight Report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'Third  Analysis Report '!$B$155:$B$166</c:f>
              <c:strCache>
                <c:ptCount val="12"/>
                <c:pt idx="0">
                  <c:v>0% - 10%:</c:v>
                </c:pt>
                <c:pt idx="1">
                  <c:v>11%-20%</c:v>
                </c:pt>
                <c:pt idx="2">
                  <c:v>21%-30%</c:v>
                </c:pt>
                <c:pt idx="3">
                  <c:v>31%-40%</c:v>
                </c:pt>
                <c:pt idx="4">
                  <c:v>41% - 50%:</c:v>
                </c:pt>
                <c:pt idx="5">
                  <c:v>51% - 60%:</c:v>
                </c:pt>
                <c:pt idx="6">
                  <c:v>61% - 70%:</c:v>
                </c:pt>
                <c:pt idx="7">
                  <c:v>71% - 80%:</c:v>
                </c:pt>
                <c:pt idx="8">
                  <c:v>81% - 90%:</c:v>
                </c:pt>
                <c:pt idx="9">
                  <c:v>91% - 100%:</c:v>
                </c:pt>
                <c:pt idx="10">
                  <c:v>Absenties</c:v>
                </c:pt>
                <c:pt idx="11">
                  <c:v>Total No.of Students:</c:v>
                </c:pt>
              </c:strCache>
            </c:strRef>
          </c:cat>
          <c:val>
            <c:numRef>
              <c:f>'Third  Analysis Report '!$C$155:$C$166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6C9-4B00-9931-56F869189F9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'Third  Analysis Report '!$B$155:$B$166</c:f>
              <c:strCache>
                <c:ptCount val="12"/>
                <c:pt idx="0">
                  <c:v>0% - 10%:</c:v>
                </c:pt>
                <c:pt idx="1">
                  <c:v>11%-20%</c:v>
                </c:pt>
                <c:pt idx="2">
                  <c:v>21%-30%</c:v>
                </c:pt>
                <c:pt idx="3">
                  <c:v>31%-40%</c:v>
                </c:pt>
                <c:pt idx="4">
                  <c:v>41% - 50%:</c:v>
                </c:pt>
                <c:pt idx="5">
                  <c:v>51% - 60%:</c:v>
                </c:pt>
                <c:pt idx="6">
                  <c:v>61% - 70%:</c:v>
                </c:pt>
                <c:pt idx="7">
                  <c:v>71% - 80%:</c:v>
                </c:pt>
                <c:pt idx="8">
                  <c:v>81% - 90%:</c:v>
                </c:pt>
                <c:pt idx="9">
                  <c:v>91% - 100%:</c:v>
                </c:pt>
                <c:pt idx="10">
                  <c:v>Absenties</c:v>
                </c:pt>
                <c:pt idx="11">
                  <c:v>Total No.of Students:</c:v>
                </c:pt>
              </c:strCache>
            </c:strRef>
          </c:cat>
          <c:val>
            <c:numRef>
              <c:f>'Third  Analysis Report '!$D$155:$D$166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11</c:v>
                </c:pt>
                <c:pt idx="5">
                  <c:v>19</c:v>
                </c:pt>
                <c:pt idx="6">
                  <c:v>26</c:v>
                </c:pt>
                <c:pt idx="7">
                  <c:v>38</c:v>
                </c:pt>
                <c:pt idx="8">
                  <c:v>10</c:v>
                </c:pt>
                <c:pt idx="9">
                  <c:v>0</c:v>
                </c:pt>
                <c:pt idx="10">
                  <c:v>18</c:v>
                </c:pt>
                <c:pt idx="1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9-4B00-9931-56F869189F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90258048"/>
        <c:axId val="92734208"/>
        <c:axId val="0"/>
      </c:bar3DChart>
      <c:catAx>
        <c:axId val="90258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92734208"/>
        <c:crosses val="autoZero"/>
        <c:auto val="1"/>
        <c:lblAlgn val="ctr"/>
        <c:lblOffset val="100"/>
        <c:noMultiLvlLbl val="0"/>
      </c:catAx>
      <c:valAx>
        <c:axId val="92734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025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IN"/>
            </a:pPr>
            <a:r>
              <a:rPr lang="en-IN"/>
              <a:t>Fortnight Report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'Skill  Insemester Analysis'!$B$93:$B$104</c:f>
              <c:strCache>
                <c:ptCount val="12"/>
                <c:pt idx="0">
                  <c:v>0% - 10%:</c:v>
                </c:pt>
                <c:pt idx="1">
                  <c:v>11%-20%</c:v>
                </c:pt>
                <c:pt idx="2">
                  <c:v>21%-30%</c:v>
                </c:pt>
                <c:pt idx="3">
                  <c:v>31%-40%</c:v>
                </c:pt>
                <c:pt idx="4">
                  <c:v>41% - 50%:</c:v>
                </c:pt>
                <c:pt idx="5">
                  <c:v>51% - 60%:</c:v>
                </c:pt>
                <c:pt idx="6">
                  <c:v>61% - 70%:</c:v>
                </c:pt>
                <c:pt idx="7">
                  <c:v>71% - 80%:</c:v>
                </c:pt>
                <c:pt idx="8">
                  <c:v>81% - 90%:</c:v>
                </c:pt>
                <c:pt idx="9">
                  <c:v>91% - 100%:</c:v>
                </c:pt>
                <c:pt idx="10">
                  <c:v>Absenties</c:v>
                </c:pt>
                <c:pt idx="11">
                  <c:v>Total No.of Students:</c:v>
                </c:pt>
              </c:strCache>
            </c:strRef>
          </c:cat>
          <c:val>
            <c:numRef>
              <c:f>'Skill  Insemester Analysis'!$C$93:$C$104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3D2-44F1-99BE-BBEFD9C4A61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'Skill  Insemester Analysis'!$B$93:$B$104</c:f>
              <c:strCache>
                <c:ptCount val="12"/>
                <c:pt idx="0">
                  <c:v>0% - 10%:</c:v>
                </c:pt>
                <c:pt idx="1">
                  <c:v>11%-20%</c:v>
                </c:pt>
                <c:pt idx="2">
                  <c:v>21%-30%</c:v>
                </c:pt>
                <c:pt idx="3">
                  <c:v>31%-40%</c:v>
                </c:pt>
                <c:pt idx="4">
                  <c:v>41% - 50%:</c:v>
                </c:pt>
                <c:pt idx="5">
                  <c:v>51% - 60%:</c:v>
                </c:pt>
                <c:pt idx="6">
                  <c:v>61% - 70%:</c:v>
                </c:pt>
                <c:pt idx="7">
                  <c:v>71% - 80%:</c:v>
                </c:pt>
                <c:pt idx="8">
                  <c:v>81% - 90%:</c:v>
                </c:pt>
                <c:pt idx="9">
                  <c:v>91% - 100%:</c:v>
                </c:pt>
                <c:pt idx="10">
                  <c:v>Absenties</c:v>
                </c:pt>
                <c:pt idx="11">
                  <c:v>Total No.of Students:</c:v>
                </c:pt>
              </c:strCache>
            </c:strRef>
          </c:cat>
          <c:val>
            <c:numRef>
              <c:f>'Skill  Insemester Analysis'!$D$93:$D$104</c:f>
              <c:numCache>
                <c:formatCode>General</c:formatCode>
                <c:ptCount val="12"/>
                <c:pt idx="0">
                  <c:v>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2-44F1-99BE-BBEFD9C4A6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92936448"/>
        <c:axId val="92956160"/>
        <c:axId val="0"/>
      </c:bar3DChart>
      <c:catAx>
        <c:axId val="9293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92956160"/>
        <c:crosses val="autoZero"/>
        <c:auto val="1"/>
        <c:lblAlgn val="ctr"/>
        <c:lblOffset val="100"/>
        <c:noMultiLvlLbl val="0"/>
      </c:catAx>
      <c:valAx>
        <c:axId val="92956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293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IN"/>
            </a:pPr>
            <a:r>
              <a:rPr lang="en-IN"/>
              <a:t>Fortnight Report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'Skill Endsemester Analysis'!$B$93:$B$104</c:f>
              <c:strCache>
                <c:ptCount val="12"/>
                <c:pt idx="0">
                  <c:v>0% - 10%:</c:v>
                </c:pt>
                <c:pt idx="1">
                  <c:v>11%-20%</c:v>
                </c:pt>
                <c:pt idx="2">
                  <c:v>21%-30%</c:v>
                </c:pt>
                <c:pt idx="3">
                  <c:v>31%-40%</c:v>
                </c:pt>
                <c:pt idx="4">
                  <c:v>41% - 50%:</c:v>
                </c:pt>
                <c:pt idx="5">
                  <c:v>51% - 60%:</c:v>
                </c:pt>
                <c:pt idx="6">
                  <c:v>61% - 70%:</c:v>
                </c:pt>
                <c:pt idx="7">
                  <c:v>71% - 80%:</c:v>
                </c:pt>
                <c:pt idx="8">
                  <c:v>81% - 90%:</c:v>
                </c:pt>
                <c:pt idx="9">
                  <c:v>91% - 100%:</c:v>
                </c:pt>
                <c:pt idx="10">
                  <c:v>Absenties</c:v>
                </c:pt>
                <c:pt idx="11">
                  <c:v>Total No.of Students:</c:v>
                </c:pt>
              </c:strCache>
            </c:strRef>
          </c:cat>
          <c:val>
            <c:numRef>
              <c:f>'Skill Endsemester Analysis'!$C$93:$C$104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90C-490E-B6DD-8125201337A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'Skill Endsemester Analysis'!$B$93:$B$104</c:f>
              <c:strCache>
                <c:ptCount val="12"/>
                <c:pt idx="0">
                  <c:v>0% - 10%:</c:v>
                </c:pt>
                <c:pt idx="1">
                  <c:v>11%-20%</c:v>
                </c:pt>
                <c:pt idx="2">
                  <c:v>21%-30%</c:v>
                </c:pt>
                <c:pt idx="3">
                  <c:v>31%-40%</c:v>
                </c:pt>
                <c:pt idx="4">
                  <c:v>41% - 50%:</c:v>
                </c:pt>
                <c:pt idx="5">
                  <c:v>51% - 60%:</c:v>
                </c:pt>
                <c:pt idx="6">
                  <c:v>61% - 70%:</c:v>
                </c:pt>
                <c:pt idx="7">
                  <c:v>71% - 80%:</c:v>
                </c:pt>
                <c:pt idx="8">
                  <c:v>81% - 90%:</c:v>
                </c:pt>
                <c:pt idx="9">
                  <c:v>91% - 100%:</c:v>
                </c:pt>
                <c:pt idx="10">
                  <c:v>Absenties</c:v>
                </c:pt>
                <c:pt idx="11">
                  <c:v>Total No.of Students:</c:v>
                </c:pt>
              </c:strCache>
            </c:strRef>
          </c:cat>
          <c:val>
            <c:numRef>
              <c:f>'Skill Endsemester Analysis'!$D$93:$D$104</c:f>
              <c:numCache>
                <c:formatCode>General</c:formatCode>
                <c:ptCount val="12"/>
                <c:pt idx="0">
                  <c:v>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C-490E-B6DD-8125201337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7125888"/>
        <c:axId val="57135872"/>
        <c:axId val="0"/>
      </c:bar3DChart>
      <c:catAx>
        <c:axId val="57125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57135872"/>
        <c:crosses val="autoZero"/>
        <c:auto val="1"/>
        <c:lblAlgn val="ctr"/>
        <c:lblOffset val="100"/>
        <c:noMultiLvlLbl val="0"/>
      </c:catAx>
      <c:valAx>
        <c:axId val="57135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5712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504826</xdr:colOff>
      <xdr:row>0</xdr:row>
      <xdr:rowOff>1</xdr:rowOff>
    </xdr:from>
    <xdr:to>
      <xdr:col>8</xdr:col>
      <xdr:colOff>561975</xdr:colOff>
      <xdr:row>0</xdr:row>
      <xdr:rowOff>825653</xdr:rowOff>
    </xdr:to>
    <xdr:pic>
      <xdr:nvPicPr>
        <xdr:cNvPr id="4" name="Picture 3" descr="C:\Documents and Settings\klu\My Documents\Downloads\Gate 8X2 29-01-2018_3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1479" b="13521"/>
        <a:stretch>
          <a:fillRect/>
        </a:stretch>
      </xdr:blipFill>
      <xdr:spPr bwMode="auto">
        <a:xfrm>
          <a:off x="504826" y="1"/>
          <a:ext cx="5000624" cy="8256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600075</xdr:colOff>
      <xdr:row>76</xdr:row>
      <xdr:rowOff>152400</xdr:rowOff>
    </xdr:from>
    <xdr:to>
      <xdr:col>9</xdr:col>
      <xdr:colOff>9525</xdr:colOff>
      <xdr:row>91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3</xdr:col>
      <xdr:colOff>2162175</xdr:colOff>
      <xdr:row>0</xdr:row>
      <xdr:rowOff>787552</xdr:rowOff>
    </xdr:to>
    <xdr:pic>
      <xdr:nvPicPr>
        <xdr:cNvPr id="3" name="Picture 2" descr="C:\Documents and Settings\klu\My Documents\Downloads\Gate 8X2 29-01-2018_3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1479" b="13521"/>
        <a:stretch>
          <a:fillRect/>
        </a:stretch>
      </xdr:blipFill>
      <xdr:spPr bwMode="auto">
        <a:xfrm>
          <a:off x="104775" y="0"/>
          <a:ext cx="4981575" cy="7875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266700</xdr:colOff>
      <xdr:row>137</xdr:row>
      <xdr:rowOff>180975</xdr:rowOff>
    </xdr:from>
    <xdr:to>
      <xdr:col>3</xdr:col>
      <xdr:colOff>1133475</xdr:colOff>
      <xdr:row>152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3</xdr:col>
      <xdr:colOff>2162175</xdr:colOff>
      <xdr:row>0</xdr:row>
      <xdr:rowOff>787552</xdr:rowOff>
    </xdr:to>
    <xdr:pic>
      <xdr:nvPicPr>
        <xdr:cNvPr id="2" name="Picture 1" descr="C:\Documents and Settings\klu\My Documents\Downloads\Gate 8X2 29-01-2018_3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1479" b="13521"/>
        <a:stretch>
          <a:fillRect/>
        </a:stretch>
      </xdr:blipFill>
      <xdr:spPr bwMode="auto">
        <a:xfrm>
          <a:off x="104775" y="0"/>
          <a:ext cx="5048250" cy="7875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266700</xdr:colOff>
      <xdr:row>75</xdr:row>
      <xdr:rowOff>180975</xdr:rowOff>
    </xdr:from>
    <xdr:to>
      <xdr:col>3</xdr:col>
      <xdr:colOff>1133475</xdr:colOff>
      <xdr:row>90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3</xdr:col>
      <xdr:colOff>2162175</xdr:colOff>
      <xdr:row>0</xdr:row>
      <xdr:rowOff>787552</xdr:rowOff>
    </xdr:to>
    <xdr:pic>
      <xdr:nvPicPr>
        <xdr:cNvPr id="2" name="Picture 1" descr="C:\Documents and Settings\klu\My Documents\Downloads\Gate 8X2 29-01-2018_3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1479" b="13521"/>
        <a:stretch>
          <a:fillRect/>
        </a:stretch>
      </xdr:blipFill>
      <xdr:spPr bwMode="auto">
        <a:xfrm>
          <a:off x="104775" y="0"/>
          <a:ext cx="5048250" cy="7875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266700</xdr:colOff>
      <xdr:row>75</xdr:row>
      <xdr:rowOff>180975</xdr:rowOff>
    </xdr:from>
    <xdr:to>
      <xdr:col>3</xdr:col>
      <xdr:colOff>1133475</xdr:colOff>
      <xdr:row>90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opLeftCell="A2" workbookViewId="0">
      <selection activeCell="Q12" sqref="Q12"/>
    </sheetView>
  </sheetViews>
  <sheetFormatPr defaultRowHeight="14.5" x14ac:dyDescent="0.35"/>
  <cols>
    <col min="1" max="1" width="9.1796875" style="1"/>
    <col min="2" max="2" width="9.26953125" style="1" customWidth="1"/>
    <col min="3" max="3" width="10" customWidth="1"/>
  </cols>
  <sheetData>
    <row r="1" spans="1:22" s="3" customFormat="1" ht="105.75" customHeight="1" x14ac:dyDescent="0.35"/>
    <row r="2" spans="1:22" s="3" customFormat="1" ht="18.5" x14ac:dyDescent="0.45">
      <c r="D2" s="12" t="s">
        <v>23</v>
      </c>
      <c r="E2" s="12"/>
      <c r="F2" s="12"/>
      <c r="G2" s="4"/>
    </row>
    <row r="3" spans="1:22" s="3" customFormat="1" x14ac:dyDescent="0.35"/>
    <row r="4" spans="1:22" s="3" customFormat="1" ht="18.5" x14ac:dyDescent="0.35">
      <c r="A4" t="s">
        <v>29</v>
      </c>
      <c r="I4" s="5" t="s">
        <v>30</v>
      </c>
      <c r="N4" s="32"/>
      <c r="O4" s="32"/>
      <c r="P4" s="32"/>
      <c r="Q4" s="32"/>
      <c r="R4" s="32"/>
      <c r="S4" s="32"/>
      <c r="T4" s="32"/>
      <c r="U4" s="32"/>
      <c r="V4" s="32"/>
    </row>
    <row r="5" spans="1:22" s="3" customFormat="1" x14ac:dyDescent="0.35"/>
    <row r="6" spans="1:22" s="3" customFormat="1" ht="15.5" x14ac:dyDescent="0.35">
      <c r="A6" s="31" t="s">
        <v>24</v>
      </c>
      <c r="B6" s="31"/>
      <c r="C6" s="31"/>
      <c r="D6" s="31"/>
      <c r="E6" s="34"/>
      <c r="F6" s="34"/>
      <c r="G6" s="34"/>
      <c r="H6" s="34"/>
      <c r="I6" s="34"/>
      <c r="N6" s="33"/>
      <c r="O6" s="33"/>
      <c r="P6" s="33"/>
      <c r="Q6" s="33"/>
      <c r="R6" s="33"/>
      <c r="S6" s="33"/>
      <c r="T6" s="33"/>
      <c r="U6" s="33"/>
      <c r="V6" s="33"/>
    </row>
    <row r="7" spans="1:22" ht="15" customHeight="1" x14ac:dyDescent="0.35">
      <c r="A7" s="18"/>
      <c r="B7" s="19"/>
      <c r="C7" s="20"/>
      <c r="D7" s="20"/>
      <c r="E7" s="21"/>
      <c r="F7" s="21"/>
      <c r="G7" s="21"/>
      <c r="H7" s="21"/>
      <c r="I7" s="21"/>
      <c r="N7" s="3"/>
      <c r="O7" s="3"/>
      <c r="P7" s="3"/>
      <c r="Q7" s="3"/>
      <c r="R7" s="3"/>
      <c r="S7" s="3"/>
      <c r="T7" s="3"/>
      <c r="U7" s="3"/>
      <c r="V7" s="3"/>
    </row>
    <row r="8" spans="1:22" ht="15" customHeight="1" x14ac:dyDescent="0.35">
      <c r="A8" s="18"/>
      <c r="B8" s="19"/>
      <c r="C8" s="20"/>
      <c r="D8" s="20"/>
      <c r="E8" s="21"/>
      <c r="F8" s="21"/>
      <c r="G8" s="21"/>
      <c r="H8" s="21"/>
      <c r="I8" s="21"/>
      <c r="N8" s="3"/>
      <c r="O8" s="3"/>
      <c r="P8" s="3"/>
      <c r="Q8" s="3"/>
      <c r="R8" s="3"/>
      <c r="S8" s="3"/>
      <c r="T8" s="3"/>
      <c r="U8" s="3"/>
      <c r="V8" s="3"/>
    </row>
    <row r="9" spans="1:22" ht="15" customHeight="1" x14ac:dyDescent="0.35">
      <c r="A9" s="18" t="s">
        <v>25</v>
      </c>
      <c r="B9" s="18"/>
      <c r="C9" s="18"/>
      <c r="D9" s="18"/>
      <c r="E9" s="22"/>
      <c r="F9" s="22"/>
      <c r="G9" s="22"/>
      <c r="H9" s="22"/>
      <c r="I9" s="22"/>
      <c r="N9" s="31"/>
      <c r="O9" s="31"/>
      <c r="P9" s="31"/>
      <c r="Q9" s="31"/>
      <c r="R9" s="34"/>
      <c r="S9" s="34"/>
      <c r="T9" s="34"/>
      <c r="U9" s="34"/>
      <c r="V9" s="34"/>
    </row>
    <row r="10" spans="1:22" ht="15" customHeight="1" x14ac:dyDescent="0.35">
      <c r="A10" s="23"/>
      <c r="B10" s="19"/>
      <c r="C10" s="20"/>
      <c r="D10" s="20"/>
      <c r="E10" s="21"/>
      <c r="F10" s="21"/>
      <c r="G10" s="21"/>
      <c r="H10" s="21"/>
      <c r="I10" s="21"/>
      <c r="N10" s="18"/>
      <c r="O10" s="19"/>
      <c r="P10" s="20"/>
      <c r="Q10" s="20"/>
      <c r="R10" s="21"/>
      <c r="S10" s="21"/>
      <c r="T10" s="21"/>
      <c r="U10" s="21"/>
      <c r="V10" s="21"/>
    </row>
    <row r="11" spans="1:22" ht="15.5" x14ac:dyDescent="0.35">
      <c r="A11" s="23"/>
      <c r="B11" s="19"/>
      <c r="C11" s="20"/>
      <c r="D11" s="20"/>
      <c r="E11" s="21"/>
      <c r="F11" s="21"/>
      <c r="G11" s="21"/>
      <c r="H11" s="21"/>
      <c r="I11" s="21"/>
      <c r="N11" s="18"/>
      <c r="O11" s="19"/>
      <c r="P11" s="20"/>
      <c r="Q11" s="20"/>
      <c r="R11" s="21"/>
      <c r="S11" s="21"/>
      <c r="T11" s="21"/>
      <c r="U11" s="21"/>
      <c r="V11" s="21"/>
    </row>
    <row r="12" spans="1:22" ht="15.5" x14ac:dyDescent="0.35">
      <c r="A12" s="35" t="s">
        <v>26</v>
      </c>
      <c r="B12" s="35"/>
      <c r="C12" s="35"/>
      <c r="D12" s="35"/>
      <c r="E12" s="35"/>
      <c r="F12" s="35"/>
      <c r="G12" s="35"/>
      <c r="H12" s="35"/>
      <c r="I12" s="22"/>
      <c r="N12" s="18"/>
      <c r="O12" s="18"/>
      <c r="P12" s="18"/>
      <c r="Q12" s="18"/>
      <c r="R12" s="22"/>
      <c r="S12" s="22"/>
      <c r="T12" s="22"/>
      <c r="U12" s="22"/>
      <c r="V12" s="22"/>
    </row>
    <row r="13" spans="1:22" ht="15.5" x14ac:dyDescent="0.35">
      <c r="A13" s="35" t="s">
        <v>27</v>
      </c>
      <c r="B13" s="35"/>
      <c r="C13" s="35"/>
      <c r="D13" s="35"/>
      <c r="E13" s="35"/>
      <c r="F13" s="35"/>
      <c r="G13" s="35"/>
      <c r="H13" s="35"/>
      <c r="I13" s="35"/>
      <c r="N13" s="23"/>
      <c r="O13" s="19"/>
      <c r="P13" s="20"/>
      <c r="Q13" s="20"/>
      <c r="R13" s="21"/>
      <c r="S13" s="21"/>
      <c r="T13" s="21"/>
      <c r="U13" s="21"/>
      <c r="V13" s="21"/>
    </row>
    <row r="14" spans="1:22" ht="15.5" x14ac:dyDescent="0.35">
      <c r="A14" s="23"/>
      <c r="B14" s="19"/>
      <c r="C14" s="20"/>
      <c r="D14" s="20"/>
      <c r="E14" s="21"/>
      <c r="F14" s="21"/>
      <c r="G14" s="21"/>
      <c r="H14" s="21"/>
      <c r="I14" s="21"/>
      <c r="N14" s="23"/>
      <c r="O14" s="19"/>
      <c r="P14" s="20"/>
      <c r="Q14" s="20"/>
      <c r="R14" s="21"/>
      <c r="S14" s="21"/>
      <c r="T14" s="21"/>
      <c r="U14" s="21"/>
      <c r="V14" s="21"/>
    </row>
    <row r="15" spans="1:22" ht="15.5" x14ac:dyDescent="0.35">
      <c r="A15" s="23"/>
      <c r="B15" s="19"/>
      <c r="C15" s="20"/>
      <c r="D15" s="20"/>
      <c r="E15" s="21"/>
      <c r="F15" s="21"/>
      <c r="G15" s="21"/>
      <c r="H15" s="21"/>
      <c r="I15" s="21"/>
      <c r="N15" s="35"/>
      <c r="O15" s="35"/>
      <c r="P15" s="35"/>
      <c r="Q15" s="35"/>
      <c r="R15" s="35"/>
      <c r="S15" s="35"/>
      <c r="T15" s="35"/>
      <c r="U15" s="35"/>
      <c r="V15" s="22"/>
    </row>
    <row r="16" spans="1:22" ht="15" customHeight="1" x14ac:dyDescent="0.35">
      <c r="A16" s="31" t="s">
        <v>28</v>
      </c>
      <c r="B16" s="31"/>
      <c r="C16" s="31"/>
      <c r="D16" s="31"/>
      <c r="E16" s="34"/>
      <c r="F16" s="34"/>
      <c r="G16" s="34"/>
      <c r="H16" s="34"/>
      <c r="I16" s="34"/>
      <c r="N16" s="35"/>
      <c r="O16" s="35"/>
      <c r="P16" s="35"/>
      <c r="Q16" s="35"/>
      <c r="R16" s="35"/>
      <c r="S16" s="35"/>
      <c r="T16" s="35"/>
      <c r="U16" s="35"/>
      <c r="V16" s="35"/>
    </row>
    <row r="17" spans="1:22" ht="15.5" x14ac:dyDescent="0.35">
      <c r="A17" s="23"/>
      <c r="B17" s="19"/>
      <c r="C17" s="20"/>
      <c r="D17" s="20"/>
      <c r="E17" s="20"/>
      <c r="F17" s="20"/>
      <c r="G17" s="20"/>
      <c r="H17" s="20"/>
      <c r="I17" s="20"/>
      <c r="N17" s="23"/>
      <c r="O17" s="19"/>
      <c r="P17" s="20"/>
      <c r="Q17" s="20"/>
      <c r="R17" s="21"/>
      <c r="S17" s="21"/>
      <c r="T17" s="21"/>
      <c r="U17" s="21"/>
      <c r="V17" s="21"/>
    </row>
    <row r="18" spans="1:22" ht="15.5" x14ac:dyDescent="0.35">
      <c r="A18" s="19"/>
      <c r="B18" s="19"/>
      <c r="C18" s="20"/>
      <c r="D18" s="20"/>
      <c r="E18" s="20"/>
      <c r="F18" s="24"/>
      <c r="G18" s="24"/>
      <c r="H18" s="24"/>
      <c r="N18" s="23"/>
      <c r="O18" s="19"/>
      <c r="P18" s="20"/>
      <c r="Q18" s="20"/>
      <c r="R18" s="21"/>
      <c r="S18" s="21"/>
      <c r="T18" s="21"/>
      <c r="U18" s="21"/>
      <c r="V18" s="21"/>
    </row>
    <row r="19" spans="1:22" ht="15.5" x14ac:dyDescent="0.35">
      <c r="A19" s="31" t="s">
        <v>36</v>
      </c>
      <c r="B19" s="31"/>
      <c r="C19" s="31"/>
      <c r="D19" s="31"/>
      <c r="E19" s="20"/>
      <c r="F19" s="25"/>
      <c r="G19" s="25"/>
      <c r="H19" s="25"/>
      <c r="N19" s="31"/>
      <c r="O19" s="31"/>
      <c r="P19" s="31"/>
      <c r="Q19" s="31"/>
      <c r="R19" s="34"/>
      <c r="S19" s="34"/>
      <c r="T19" s="34"/>
      <c r="U19" s="34"/>
      <c r="V19" s="34"/>
    </row>
    <row r="20" spans="1:22" ht="15" x14ac:dyDescent="0.35">
      <c r="A20" s="23"/>
      <c r="B20" s="19"/>
      <c r="C20" s="20"/>
      <c r="D20" s="20"/>
      <c r="E20" s="20"/>
      <c r="F20" s="36"/>
      <c r="G20" s="36"/>
      <c r="H20" s="36"/>
      <c r="I20" s="36"/>
      <c r="N20" s="23"/>
      <c r="O20" s="19"/>
      <c r="P20" s="20"/>
      <c r="Q20" s="20"/>
      <c r="R20" s="20"/>
      <c r="S20" s="20"/>
      <c r="T20" s="20"/>
      <c r="U20" s="20"/>
      <c r="V20" s="20"/>
    </row>
    <row r="21" spans="1:22" ht="15" customHeight="1" x14ac:dyDescent="0.35">
      <c r="A21" s="23"/>
      <c r="B21" s="19"/>
      <c r="C21" s="20"/>
      <c r="D21" s="20"/>
      <c r="E21" s="20"/>
      <c r="F21" s="36"/>
      <c r="G21" s="36"/>
      <c r="H21" s="36"/>
      <c r="I21" s="36"/>
      <c r="N21" s="19"/>
      <c r="O21" s="19"/>
      <c r="P21" s="20"/>
      <c r="Q21" s="20"/>
      <c r="R21" s="20"/>
      <c r="S21" s="24"/>
      <c r="T21" s="24"/>
      <c r="U21" s="24"/>
    </row>
    <row r="22" spans="1:22" ht="15.5" x14ac:dyDescent="0.35">
      <c r="A22" s="31" t="s">
        <v>31</v>
      </c>
      <c r="B22" s="31"/>
      <c r="C22" s="31"/>
      <c r="D22" s="31"/>
      <c r="E22" s="20"/>
      <c r="F22" s="25"/>
      <c r="G22" s="25"/>
      <c r="H22" s="25"/>
      <c r="I22" s="25"/>
      <c r="N22" s="31"/>
      <c r="O22" s="31"/>
      <c r="P22" s="31"/>
      <c r="Q22" s="31"/>
      <c r="R22" s="20"/>
      <c r="S22" s="25"/>
      <c r="T22" s="25"/>
      <c r="U22" s="25"/>
    </row>
    <row r="23" spans="1:22" ht="15" x14ac:dyDescent="0.35">
      <c r="A23" s="19"/>
      <c r="B23" s="19"/>
      <c r="C23" s="20"/>
      <c r="D23" s="20"/>
      <c r="E23" s="20"/>
      <c r="N23" s="23"/>
      <c r="O23" s="19"/>
      <c r="P23" s="20"/>
      <c r="Q23" s="20"/>
      <c r="R23" s="20"/>
      <c r="S23" s="36"/>
      <c r="T23" s="36"/>
      <c r="U23" s="36"/>
      <c r="V23" s="36"/>
    </row>
    <row r="24" spans="1:22" ht="15" x14ac:dyDescent="0.35">
      <c r="A24" s="23"/>
      <c r="B24" s="19"/>
      <c r="C24" s="20"/>
      <c r="D24" s="20"/>
      <c r="E24" s="20"/>
      <c r="N24" s="23"/>
      <c r="O24" s="19"/>
      <c r="P24" s="20"/>
      <c r="Q24" s="20"/>
      <c r="R24" s="20"/>
      <c r="S24" s="36"/>
      <c r="T24" s="36"/>
      <c r="U24" s="36"/>
      <c r="V24" s="36"/>
    </row>
    <row r="25" spans="1:22" ht="15.5" x14ac:dyDescent="0.35">
      <c r="A25" s="31" t="s">
        <v>32</v>
      </c>
      <c r="B25" s="31"/>
      <c r="C25" s="31"/>
      <c r="D25" s="31"/>
      <c r="E25" s="20"/>
      <c r="F25" s="25"/>
      <c r="G25" s="25"/>
      <c r="H25" s="25"/>
      <c r="I25" s="25"/>
      <c r="N25" s="31"/>
      <c r="O25" s="31"/>
      <c r="P25" s="31"/>
      <c r="Q25" s="31"/>
      <c r="R25" s="20"/>
      <c r="S25" s="25"/>
      <c r="T25" s="25"/>
      <c r="U25" s="25"/>
      <c r="V25" s="25"/>
    </row>
    <row r="26" spans="1:22" ht="15" customHeight="1" x14ac:dyDescent="0.35">
      <c r="A26" s="2"/>
      <c r="N26" s="19"/>
      <c r="O26" s="19"/>
      <c r="P26" s="20"/>
      <c r="Q26" s="20"/>
      <c r="R26" s="20"/>
    </row>
    <row r="27" spans="1:22" ht="15" x14ac:dyDescent="0.35">
      <c r="A27"/>
      <c r="B27"/>
      <c r="N27" s="23"/>
      <c r="O27" s="19"/>
      <c r="P27" s="20"/>
      <c r="Q27" s="20"/>
      <c r="R27" s="20"/>
    </row>
    <row r="28" spans="1:22" ht="15.5" x14ac:dyDescent="0.35">
      <c r="A28"/>
      <c r="B28"/>
      <c r="N28" s="31"/>
      <c r="O28" s="31"/>
      <c r="P28" s="31"/>
      <c r="Q28" s="31"/>
      <c r="R28" s="20"/>
      <c r="S28" s="25"/>
      <c r="T28" s="25"/>
      <c r="U28" s="25"/>
      <c r="V28" s="25"/>
    </row>
    <row r="29" spans="1:22" ht="15.5" x14ac:dyDescent="0.35">
      <c r="A29"/>
      <c r="B29"/>
      <c r="N29" s="2"/>
      <c r="O29" s="1"/>
    </row>
    <row r="30" spans="1:22" ht="15.5" x14ac:dyDescent="0.35">
      <c r="A30" s="2"/>
    </row>
    <row r="31" spans="1:22" ht="15" customHeight="1" x14ac:dyDescent="0.35"/>
    <row r="32" spans="1:22" ht="15.5" x14ac:dyDescent="0.35">
      <c r="A32" s="2"/>
    </row>
    <row r="33" spans="1:1" ht="15.5" x14ac:dyDescent="0.35">
      <c r="A33" s="2"/>
    </row>
    <row r="34" spans="1:1" ht="15.5" x14ac:dyDescent="0.35">
      <c r="A34" s="2"/>
    </row>
    <row r="35" spans="1:1" ht="15.5" x14ac:dyDescent="0.35">
      <c r="A35" s="2"/>
    </row>
    <row r="36" spans="1:1" ht="15.5" x14ac:dyDescent="0.35">
      <c r="A36" s="2"/>
    </row>
    <row r="37" spans="1:1" ht="15" customHeight="1" x14ac:dyDescent="0.35">
      <c r="A37" s="13" t="s">
        <v>0</v>
      </c>
    </row>
    <row r="38" spans="1:1" ht="15.5" x14ac:dyDescent="0.35">
      <c r="A38" s="2"/>
    </row>
    <row r="39" spans="1:1" ht="15.5" x14ac:dyDescent="0.35">
      <c r="A39" s="2"/>
    </row>
    <row r="40" spans="1:1" ht="15.5" x14ac:dyDescent="0.35">
      <c r="A40" s="2"/>
    </row>
  </sheetData>
  <mergeCells count="22">
    <mergeCell ref="N25:Q25"/>
    <mergeCell ref="N28:Q28"/>
    <mergeCell ref="A6:D6"/>
    <mergeCell ref="E6:I6"/>
    <mergeCell ref="A12:H12"/>
    <mergeCell ref="A13:I13"/>
    <mergeCell ref="E16:I16"/>
    <mergeCell ref="F20:I21"/>
    <mergeCell ref="N16:V16"/>
    <mergeCell ref="N19:Q19"/>
    <mergeCell ref="R19:V19"/>
    <mergeCell ref="N22:Q22"/>
    <mergeCell ref="S23:V24"/>
    <mergeCell ref="A25:D25"/>
    <mergeCell ref="A16:D16"/>
    <mergeCell ref="A19:D19"/>
    <mergeCell ref="A22:D22"/>
    <mergeCell ref="N4:V4"/>
    <mergeCell ref="N6:V6"/>
    <mergeCell ref="N9:Q9"/>
    <mergeCell ref="R9:V9"/>
    <mergeCell ref="N15:U15"/>
  </mergeCells>
  <pageMargins left="0.7" right="0.7" top="0.33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6"/>
  <sheetViews>
    <sheetView tabSelected="1" topLeftCell="A124" workbookViewId="0">
      <selection activeCell="G133" sqref="G133"/>
    </sheetView>
  </sheetViews>
  <sheetFormatPr defaultRowHeight="14.5" x14ac:dyDescent="0.35"/>
  <cols>
    <col min="2" max="2" width="34.7265625" customWidth="1"/>
    <col min="3" max="3" width="11.7265625" customWidth="1"/>
    <col min="4" max="4" width="21.7265625" style="7" customWidth="1"/>
  </cols>
  <sheetData>
    <row r="1" spans="1:4" s="3" customFormat="1" ht="68.25" customHeight="1" x14ac:dyDescent="0.35">
      <c r="D1" s="6"/>
    </row>
    <row r="2" spans="1:4" s="3" customFormat="1" ht="32.25" customHeight="1" x14ac:dyDescent="0.45">
      <c r="B2" s="12" t="s">
        <v>20</v>
      </c>
      <c r="C2" s="37" t="s">
        <v>35</v>
      </c>
      <c r="D2" s="37"/>
    </row>
    <row r="3" spans="1:4" s="3" customFormat="1" ht="43.5" x14ac:dyDescent="0.35">
      <c r="A3" s="10" t="s">
        <v>1</v>
      </c>
      <c r="B3" s="11" t="s">
        <v>2</v>
      </c>
      <c r="C3" s="10" t="s">
        <v>3</v>
      </c>
      <c r="D3" s="11" t="s">
        <v>7</v>
      </c>
    </row>
    <row r="4" spans="1:4" s="3" customFormat="1" x14ac:dyDescent="0.35">
      <c r="A4" s="26">
        <v>1</v>
      </c>
      <c r="B4" s="29">
        <v>190030033</v>
      </c>
      <c r="C4" s="30">
        <v>40</v>
      </c>
      <c r="D4" s="14">
        <f t="shared" ref="D4:D35" si="0">IF(C$4:C$137="A","A",(C4/D$154)*100)</f>
        <v>80</v>
      </c>
    </row>
    <row r="5" spans="1:4" s="3" customFormat="1" x14ac:dyDescent="0.35">
      <c r="A5" s="26">
        <v>2</v>
      </c>
      <c r="B5" s="27">
        <v>190030049</v>
      </c>
      <c r="C5" s="26">
        <v>8.5</v>
      </c>
      <c r="D5" s="14">
        <f t="shared" si="0"/>
        <v>17</v>
      </c>
    </row>
    <row r="6" spans="1:4" s="3" customFormat="1" x14ac:dyDescent="0.35">
      <c r="A6" s="26">
        <v>3</v>
      </c>
      <c r="B6" s="27">
        <v>190030061</v>
      </c>
      <c r="C6" s="26">
        <v>40</v>
      </c>
      <c r="D6" s="14">
        <f t="shared" si="0"/>
        <v>80</v>
      </c>
    </row>
    <row r="7" spans="1:4" ht="15" customHeight="1" x14ac:dyDescent="0.35">
      <c r="A7" s="26">
        <v>4</v>
      </c>
      <c r="B7" s="27">
        <v>190030140</v>
      </c>
      <c r="C7" s="26">
        <v>26.5</v>
      </c>
      <c r="D7" s="14">
        <f t="shared" si="0"/>
        <v>53</v>
      </c>
    </row>
    <row r="8" spans="1:4" ht="15" customHeight="1" x14ac:dyDescent="0.35">
      <c r="A8" s="26">
        <v>5</v>
      </c>
      <c r="B8" s="27">
        <v>190030142</v>
      </c>
      <c r="C8" s="26">
        <v>37.5</v>
      </c>
      <c r="D8" s="14">
        <f t="shared" si="0"/>
        <v>75</v>
      </c>
    </row>
    <row r="9" spans="1:4" ht="15" customHeight="1" x14ac:dyDescent="0.35">
      <c r="A9" s="26">
        <v>6</v>
      </c>
      <c r="B9" s="27">
        <v>190030146</v>
      </c>
      <c r="C9" s="26">
        <v>29</v>
      </c>
      <c r="D9" s="14">
        <f t="shared" si="0"/>
        <v>57.999999999999993</v>
      </c>
    </row>
    <row r="10" spans="1:4" ht="15" customHeight="1" x14ac:dyDescent="0.35">
      <c r="A10" s="26">
        <v>7</v>
      </c>
      <c r="B10" s="27">
        <v>190030147</v>
      </c>
      <c r="C10" s="26">
        <v>25</v>
      </c>
      <c r="D10" s="14">
        <f t="shared" si="0"/>
        <v>50</v>
      </c>
    </row>
    <row r="11" spans="1:4" x14ac:dyDescent="0.35">
      <c r="A11" s="26">
        <v>8</v>
      </c>
      <c r="B11" s="27">
        <v>190030153</v>
      </c>
      <c r="C11" s="26">
        <v>34</v>
      </c>
      <c r="D11" s="14">
        <f t="shared" si="0"/>
        <v>68</v>
      </c>
    </row>
    <row r="12" spans="1:4" x14ac:dyDescent="0.35">
      <c r="A12" s="26">
        <v>9</v>
      </c>
      <c r="B12" s="27">
        <v>190030162</v>
      </c>
      <c r="C12" s="26">
        <v>39.5</v>
      </c>
      <c r="D12" s="14">
        <f t="shared" si="0"/>
        <v>79</v>
      </c>
    </row>
    <row r="13" spans="1:4" x14ac:dyDescent="0.35">
      <c r="A13" s="26">
        <v>10</v>
      </c>
      <c r="B13" s="27">
        <v>190030194</v>
      </c>
      <c r="C13" s="26">
        <v>33.5</v>
      </c>
      <c r="D13" s="14">
        <f t="shared" si="0"/>
        <v>67</v>
      </c>
    </row>
    <row r="14" spans="1:4" x14ac:dyDescent="0.35">
      <c r="A14" s="26">
        <v>11</v>
      </c>
      <c r="B14" s="27">
        <v>190030203</v>
      </c>
      <c r="C14" s="26">
        <v>36.5</v>
      </c>
      <c r="D14" s="14">
        <f t="shared" si="0"/>
        <v>73</v>
      </c>
    </row>
    <row r="15" spans="1:4" x14ac:dyDescent="0.35">
      <c r="A15" s="26">
        <v>12</v>
      </c>
      <c r="B15" s="27">
        <v>190030209</v>
      </c>
      <c r="C15" s="26">
        <v>37.5</v>
      </c>
      <c r="D15" s="14">
        <f t="shared" si="0"/>
        <v>75</v>
      </c>
    </row>
    <row r="16" spans="1:4" ht="15" customHeight="1" x14ac:dyDescent="0.35">
      <c r="A16" s="26">
        <v>13</v>
      </c>
      <c r="B16" s="27">
        <v>190030325</v>
      </c>
      <c r="C16" s="26">
        <v>35.5</v>
      </c>
      <c r="D16" s="14">
        <f t="shared" si="0"/>
        <v>71</v>
      </c>
    </row>
    <row r="17" spans="1:4" x14ac:dyDescent="0.35">
      <c r="A17" s="26">
        <v>14</v>
      </c>
      <c r="B17" s="27">
        <v>190030348</v>
      </c>
      <c r="C17" s="26">
        <v>36</v>
      </c>
      <c r="D17" s="14">
        <f t="shared" si="0"/>
        <v>72</v>
      </c>
    </row>
    <row r="18" spans="1:4" x14ac:dyDescent="0.35">
      <c r="A18" s="26">
        <v>15</v>
      </c>
      <c r="B18" s="27">
        <v>190030368</v>
      </c>
      <c r="C18" s="26">
        <v>37.5</v>
      </c>
      <c r="D18" s="14">
        <f t="shared" si="0"/>
        <v>75</v>
      </c>
    </row>
    <row r="19" spans="1:4" x14ac:dyDescent="0.35">
      <c r="A19" s="26">
        <v>16</v>
      </c>
      <c r="B19" s="27">
        <v>190030391</v>
      </c>
      <c r="C19" s="26">
        <v>33</v>
      </c>
      <c r="D19" s="14">
        <f t="shared" si="0"/>
        <v>66</v>
      </c>
    </row>
    <row r="20" spans="1:4" x14ac:dyDescent="0.35">
      <c r="A20" s="26">
        <v>17</v>
      </c>
      <c r="B20" s="27">
        <v>190030455</v>
      </c>
      <c r="C20" s="26">
        <v>37</v>
      </c>
      <c r="D20" s="14">
        <f t="shared" si="0"/>
        <v>74</v>
      </c>
    </row>
    <row r="21" spans="1:4" ht="15" customHeight="1" x14ac:dyDescent="0.35">
      <c r="A21" s="26">
        <v>18</v>
      </c>
      <c r="B21" s="27">
        <v>190030456</v>
      </c>
      <c r="C21" s="26">
        <v>36.5</v>
      </c>
      <c r="D21" s="14">
        <f t="shared" si="0"/>
        <v>73</v>
      </c>
    </row>
    <row r="22" spans="1:4" x14ac:dyDescent="0.35">
      <c r="A22" s="26">
        <v>19</v>
      </c>
      <c r="B22" s="27">
        <v>190030459</v>
      </c>
      <c r="C22" s="26">
        <v>38.5</v>
      </c>
      <c r="D22" s="14">
        <f t="shared" si="0"/>
        <v>77</v>
      </c>
    </row>
    <row r="23" spans="1:4" x14ac:dyDescent="0.35">
      <c r="A23" s="26">
        <v>20</v>
      </c>
      <c r="B23" s="27">
        <v>190030460</v>
      </c>
      <c r="C23" s="26">
        <v>33</v>
      </c>
      <c r="D23" s="14">
        <f t="shared" si="0"/>
        <v>66</v>
      </c>
    </row>
    <row r="24" spans="1:4" x14ac:dyDescent="0.35">
      <c r="A24" s="26">
        <v>21</v>
      </c>
      <c r="B24" s="27">
        <v>190030505</v>
      </c>
      <c r="C24" s="26">
        <v>33.5</v>
      </c>
      <c r="D24" s="14">
        <f t="shared" si="0"/>
        <v>67</v>
      </c>
    </row>
    <row r="25" spans="1:4" x14ac:dyDescent="0.35">
      <c r="A25" s="26">
        <v>22</v>
      </c>
      <c r="B25" s="27">
        <v>190030560</v>
      </c>
      <c r="C25" s="26">
        <v>15</v>
      </c>
      <c r="D25" s="14">
        <f t="shared" si="0"/>
        <v>30</v>
      </c>
    </row>
    <row r="26" spans="1:4" ht="15" customHeight="1" x14ac:dyDescent="0.35">
      <c r="A26" s="26">
        <v>23</v>
      </c>
      <c r="B26" s="27">
        <v>190030717</v>
      </c>
      <c r="C26" s="26">
        <v>41</v>
      </c>
      <c r="D26" s="14">
        <f t="shared" si="0"/>
        <v>82</v>
      </c>
    </row>
    <row r="27" spans="1:4" x14ac:dyDescent="0.35">
      <c r="A27" s="26">
        <v>24</v>
      </c>
      <c r="B27" s="27">
        <v>190030737</v>
      </c>
      <c r="C27" s="26" t="s">
        <v>33</v>
      </c>
      <c r="D27" s="14" t="e">
        <f t="shared" si="0"/>
        <v>#VALUE!</v>
      </c>
    </row>
    <row r="28" spans="1:4" x14ac:dyDescent="0.35">
      <c r="A28" s="26">
        <v>25</v>
      </c>
      <c r="B28" s="27">
        <v>190030757</v>
      </c>
      <c r="C28" s="26">
        <v>21</v>
      </c>
      <c r="D28" s="14">
        <f t="shared" si="0"/>
        <v>42</v>
      </c>
    </row>
    <row r="29" spans="1:4" x14ac:dyDescent="0.35">
      <c r="A29" s="26">
        <v>26</v>
      </c>
      <c r="B29" s="27">
        <v>190030758</v>
      </c>
      <c r="C29" s="26">
        <v>33</v>
      </c>
      <c r="D29" s="14">
        <f t="shared" si="0"/>
        <v>66</v>
      </c>
    </row>
    <row r="30" spans="1:4" x14ac:dyDescent="0.35">
      <c r="A30" s="26">
        <v>27</v>
      </c>
      <c r="B30" s="27">
        <v>190030759</v>
      </c>
      <c r="C30" s="26">
        <v>34.5</v>
      </c>
      <c r="D30" s="14">
        <f t="shared" si="0"/>
        <v>69</v>
      </c>
    </row>
    <row r="31" spans="1:4" ht="15" customHeight="1" x14ac:dyDescent="0.35">
      <c r="A31" s="26">
        <v>28</v>
      </c>
      <c r="B31" s="27">
        <v>190030803</v>
      </c>
      <c r="C31" s="26">
        <v>39</v>
      </c>
      <c r="D31" s="14">
        <f t="shared" si="0"/>
        <v>78</v>
      </c>
    </row>
    <row r="32" spans="1:4" x14ac:dyDescent="0.35">
      <c r="A32" s="26">
        <v>29</v>
      </c>
      <c r="B32" s="27">
        <v>190030816</v>
      </c>
      <c r="C32" s="26">
        <v>22</v>
      </c>
      <c r="D32" s="14">
        <f t="shared" si="0"/>
        <v>44</v>
      </c>
    </row>
    <row r="33" spans="1:4" x14ac:dyDescent="0.35">
      <c r="A33" s="26">
        <v>30</v>
      </c>
      <c r="B33" s="27">
        <v>190030884</v>
      </c>
      <c r="C33" s="26">
        <v>34</v>
      </c>
      <c r="D33" s="14">
        <f t="shared" si="0"/>
        <v>68</v>
      </c>
    </row>
    <row r="34" spans="1:4" x14ac:dyDescent="0.35">
      <c r="A34" s="26">
        <v>31</v>
      </c>
      <c r="B34" s="27">
        <v>190030918</v>
      </c>
      <c r="C34" s="26">
        <v>36.5</v>
      </c>
      <c r="D34" s="14">
        <f t="shared" si="0"/>
        <v>73</v>
      </c>
    </row>
    <row r="35" spans="1:4" x14ac:dyDescent="0.35">
      <c r="A35" s="26">
        <v>32</v>
      </c>
      <c r="B35" s="27">
        <v>190031001</v>
      </c>
      <c r="C35" s="26">
        <v>36.5</v>
      </c>
      <c r="D35" s="14">
        <f t="shared" si="0"/>
        <v>73</v>
      </c>
    </row>
    <row r="36" spans="1:4" x14ac:dyDescent="0.35">
      <c r="A36" s="26">
        <v>33</v>
      </c>
      <c r="B36" s="27">
        <v>190031244</v>
      </c>
      <c r="C36" s="26">
        <v>38.5</v>
      </c>
      <c r="D36" s="14">
        <f t="shared" ref="D36:D67" si="1">IF(C$4:C$137="A","A",(C36/D$154)*100)</f>
        <v>77</v>
      </c>
    </row>
    <row r="37" spans="1:4" ht="15" customHeight="1" x14ac:dyDescent="0.35">
      <c r="A37" s="26">
        <v>34</v>
      </c>
      <c r="B37" s="27">
        <v>190031246</v>
      </c>
      <c r="C37" s="26">
        <v>40.5</v>
      </c>
      <c r="D37" s="14">
        <f t="shared" si="1"/>
        <v>81</v>
      </c>
    </row>
    <row r="38" spans="1:4" x14ac:dyDescent="0.35">
      <c r="A38" s="26">
        <v>35</v>
      </c>
      <c r="B38" s="27">
        <v>190031255</v>
      </c>
      <c r="C38" s="26" t="s">
        <v>33</v>
      </c>
      <c r="D38" s="14" t="e">
        <f t="shared" si="1"/>
        <v>#VALUE!</v>
      </c>
    </row>
    <row r="39" spans="1:4" x14ac:dyDescent="0.35">
      <c r="A39" s="26">
        <v>36</v>
      </c>
      <c r="B39" s="27">
        <v>190031304</v>
      </c>
      <c r="C39" s="26">
        <v>39.5</v>
      </c>
      <c r="D39" s="14">
        <f t="shared" si="1"/>
        <v>79</v>
      </c>
    </row>
    <row r="40" spans="1:4" x14ac:dyDescent="0.35">
      <c r="A40" s="26">
        <v>37</v>
      </c>
      <c r="B40" s="27">
        <v>190031389</v>
      </c>
      <c r="C40" s="26">
        <v>38.5</v>
      </c>
      <c r="D40" s="14">
        <f t="shared" si="1"/>
        <v>77</v>
      </c>
    </row>
    <row r="41" spans="1:4" x14ac:dyDescent="0.35">
      <c r="A41" s="26">
        <v>38</v>
      </c>
      <c r="B41" s="27">
        <v>190031400</v>
      </c>
      <c r="C41" s="26">
        <v>28</v>
      </c>
      <c r="D41" s="14">
        <f t="shared" si="1"/>
        <v>56.000000000000007</v>
      </c>
    </row>
    <row r="42" spans="1:4" x14ac:dyDescent="0.35">
      <c r="A42" s="26">
        <v>39</v>
      </c>
      <c r="B42" s="27">
        <v>190031452</v>
      </c>
      <c r="C42" s="26">
        <v>38</v>
      </c>
      <c r="D42" s="14">
        <f t="shared" si="1"/>
        <v>76</v>
      </c>
    </row>
    <row r="43" spans="1:4" x14ac:dyDescent="0.35">
      <c r="A43" s="26">
        <v>40</v>
      </c>
      <c r="B43" s="27">
        <v>190031477</v>
      </c>
      <c r="C43" s="26">
        <v>37</v>
      </c>
      <c r="D43" s="14">
        <f t="shared" si="1"/>
        <v>74</v>
      </c>
    </row>
    <row r="44" spans="1:4" x14ac:dyDescent="0.35">
      <c r="A44" s="26">
        <v>41</v>
      </c>
      <c r="B44" s="27">
        <v>190031487</v>
      </c>
      <c r="C44" s="26">
        <v>36</v>
      </c>
      <c r="D44" s="14">
        <f t="shared" si="1"/>
        <v>72</v>
      </c>
    </row>
    <row r="45" spans="1:4" x14ac:dyDescent="0.35">
      <c r="A45" s="26">
        <v>42</v>
      </c>
      <c r="B45" s="27">
        <v>190031498</v>
      </c>
      <c r="C45" s="26">
        <v>26</v>
      </c>
      <c r="D45" s="14">
        <f t="shared" si="1"/>
        <v>52</v>
      </c>
    </row>
    <row r="46" spans="1:4" x14ac:dyDescent="0.35">
      <c r="A46" s="26">
        <v>43</v>
      </c>
      <c r="B46" s="27">
        <v>190031519</v>
      </c>
      <c r="C46" s="26" t="s">
        <v>33</v>
      </c>
      <c r="D46" s="14" t="e">
        <f t="shared" si="1"/>
        <v>#VALUE!</v>
      </c>
    </row>
    <row r="47" spans="1:4" x14ac:dyDescent="0.35">
      <c r="A47" s="26">
        <v>44</v>
      </c>
      <c r="B47" s="27">
        <v>190031555</v>
      </c>
      <c r="C47" s="26" t="s">
        <v>33</v>
      </c>
      <c r="D47" s="14" t="e">
        <f t="shared" si="1"/>
        <v>#VALUE!</v>
      </c>
    </row>
    <row r="48" spans="1:4" x14ac:dyDescent="0.35">
      <c r="A48" s="26">
        <v>45</v>
      </c>
      <c r="B48" s="27">
        <v>190031629</v>
      </c>
      <c r="C48" s="26">
        <v>29</v>
      </c>
      <c r="D48" s="14">
        <f t="shared" si="1"/>
        <v>57.999999999999993</v>
      </c>
    </row>
    <row r="49" spans="1:4" x14ac:dyDescent="0.35">
      <c r="A49" s="26">
        <v>46</v>
      </c>
      <c r="B49" s="27">
        <v>190031675</v>
      </c>
      <c r="C49" s="26">
        <v>18</v>
      </c>
      <c r="D49" s="14">
        <f t="shared" si="1"/>
        <v>36</v>
      </c>
    </row>
    <row r="50" spans="1:4" x14ac:dyDescent="0.35">
      <c r="A50" s="26">
        <v>47</v>
      </c>
      <c r="B50" s="27">
        <v>190031771</v>
      </c>
      <c r="C50" s="26">
        <v>27</v>
      </c>
      <c r="D50" s="14">
        <f t="shared" si="1"/>
        <v>54</v>
      </c>
    </row>
    <row r="51" spans="1:4" x14ac:dyDescent="0.35">
      <c r="A51" s="26">
        <v>48</v>
      </c>
      <c r="B51" s="27">
        <v>190031842</v>
      </c>
      <c r="C51" s="26">
        <v>34.5</v>
      </c>
      <c r="D51" s="14">
        <f t="shared" si="1"/>
        <v>69</v>
      </c>
    </row>
    <row r="52" spans="1:4" x14ac:dyDescent="0.35">
      <c r="A52" s="26">
        <v>49</v>
      </c>
      <c r="B52" s="27">
        <v>190031867</v>
      </c>
      <c r="C52" s="26">
        <v>18</v>
      </c>
      <c r="D52" s="14">
        <f t="shared" si="1"/>
        <v>36</v>
      </c>
    </row>
    <row r="53" spans="1:4" x14ac:dyDescent="0.35">
      <c r="A53" s="26">
        <v>50</v>
      </c>
      <c r="B53" s="27">
        <v>190031931</v>
      </c>
      <c r="C53" s="26">
        <v>35.5</v>
      </c>
      <c r="D53" s="14">
        <f t="shared" si="1"/>
        <v>71</v>
      </c>
    </row>
    <row r="54" spans="1:4" x14ac:dyDescent="0.35">
      <c r="A54" s="26">
        <v>51</v>
      </c>
      <c r="B54" s="27">
        <v>190031965</v>
      </c>
      <c r="C54" s="26">
        <v>3</v>
      </c>
      <c r="D54" s="14">
        <f t="shared" si="1"/>
        <v>6</v>
      </c>
    </row>
    <row r="55" spans="1:4" x14ac:dyDescent="0.35">
      <c r="A55" s="26">
        <v>52</v>
      </c>
      <c r="B55" s="27">
        <v>190031976</v>
      </c>
      <c r="C55" s="26">
        <v>21</v>
      </c>
      <c r="D55" s="14">
        <f t="shared" si="1"/>
        <v>42</v>
      </c>
    </row>
    <row r="56" spans="1:4" x14ac:dyDescent="0.35">
      <c r="A56" s="26">
        <v>53</v>
      </c>
      <c r="B56" s="27">
        <v>190031987</v>
      </c>
      <c r="C56" s="26">
        <v>37.5</v>
      </c>
      <c r="D56" s="14">
        <f t="shared" si="1"/>
        <v>75</v>
      </c>
    </row>
    <row r="57" spans="1:4" x14ac:dyDescent="0.35">
      <c r="A57" s="26">
        <v>54</v>
      </c>
      <c r="B57" s="27">
        <v>190032000</v>
      </c>
      <c r="C57" s="26">
        <v>30.5</v>
      </c>
      <c r="D57" s="14">
        <f t="shared" si="1"/>
        <v>61</v>
      </c>
    </row>
    <row r="58" spans="1:4" x14ac:dyDescent="0.35">
      <c r="A58" s="26">
        <v>55</v>
      </c>
      <c r="B58" s="27">
        <v>190032022</v>
      </c>
      <c r="C58" s="26" t="s">
        <v>34</v>
      </c>
      <c r="D58" s="14">
        <f t="shared" si="1"/>
        <v>0</v>
      </c>
    </row>
    <row r="59" spans="1:4" x14ac:dyDescent="0.35">
      <c r="A59" s="26">
        <v>56</v>
      </c>
      <c r="B59" s="27">
        <v>190032033</v>
      </c>
      <c r="C59" s="26">
        <v>40</v>
      </c>
      <c r="D59" s="14">
        <f t="shared" si="1"/>
        <v>80</v>
      </c>
    </row>
    <row r="60" spans="1:4" x14ac:dyDescent="0.35">
      <c r="A60" s="26">
        <v>57</v>
      </c>
      <c r="B60" s="27">
        <v>190032037</v>
      </c>
      <c r="C60" s="26">
        <v>37.5</v>
      </c>
      <c r="D60" s="14">
        <f t="shared" si="1"/>
        <v>75</v>
      </c>
    </row>
    <row r="61" spans="1:4" x14ac:dyDescent="0.35">
      <c r="A61" s="26">
        <v>58</v>
      </c>
      <c r="B61" s="27">
        <v>190032047</v>
      </c>
      <c r="C61" s="26">
        <v>5</v>
      </c>
      <c r="D61" s="14">
        <f t="shared" si="1"/>
        <v>10</v>
      </c>
    </row>
    <row r="62" spans="1:4" x14ac:dyDescent="0.35">
      <c r="A62" s="26">
        <v>59</v>
      </c>
      <c r="B62" s="27">
        <v>190032059</v>
      </c>
      <c r="C62" s="26">
        <v>28</v>
      </c>
      <c r="D62" s="14">
        <f t="shared" si="1"/>
        <v>56.000000000000007</v>
      </c>
    </row>
    <row r="63" spans="1:4" x14ac:dyDescent="0.35">
      <c r="A63" s="26">
        <v>60</v>
      </c>
      <c r="B63" s="27">
        <v>190032063</v>
      </c>
      <c r="C63" s="26">
        <v>38</v>
      </c>
      <c r="D63" s="14">
        <f t="shared" si="1"/>
        <v>76</v>
      </c>
    </row>
    <row r="64" spans="1:4" x14ac:dyDescent="0.35">
      <c r="A64" s="26">
        <v>61</v>
      </c>
      <c r="B64" s="26">
        <v>190032078</v>
      </c>
      <c r="C64" s="26">
        <v>29</v>
      </c>
      <c r="D64" s="14">
        <f t="shared" si="1"/>
        <v>57.999999999999993</v>
      </c>
    </row>
    <row r="65" spans="1:4" x14ac:dyDescent="0.35">
      <c r="A65" s="26">
        <v>62</v>
      </c>
      <c r="B65" s="26">
        <v>190032115</v>
      </c>
      <c r="C65" s="26">
        <v>21</v>
      </c>
      <c r="D65" s="14">
        <f t="shared" si="1"/>
        <v>42</v>
      </c>
    </row>
    <row r="66" spans="1:4" x14ac:dyDescent="0.35">
      <c r="A66" s="26">
        <v>63</v>
      </c>
      <c r="B66" s="26">
        <v>190039024</v>
      </c>
      <c r="C66" s="26">
        <v>32</v>
      </c>
      <c r="D66" s="14">
        <f t="shared" si="1"/>
        <v>64</v>
      </c>
    </row>
    <row r="67" spans="1:4" x14ac:dyDescent="0.35">
      <c r="A67" s="26">
        <v>64</v>
      </c>
      <c r="B67" s="26">
        <v>190030056</v>
      </c>
      <c r="C67" s="26">
        <v>35</v>
      </c>
      <c r="D67" s="14">
        <f t="shared" si="1"/>
        <v>70</v>
      </c>
    </row>
    <row r="68" spans="1:4" x14ac:dyDescent="0.35">
      <c r="A68" s="26">
        <v>65</v>
      </c>
      <c r="B68" s="26">
        <v>190030076</v>
      </c>
      <c r="C68" s="26">
        <v>32.5</v>
      </c>
      <c r="D68" s="14">
        <f t="shared" ref="D68:D99" si="2">IF(C$4:C$137="A","A",(C68/D$154)*100)</f>
        <v>65</v>
      </c>
    </row>
    <row r="69" spans="1:4" x14ac:dyDescent="0.35">
      <c r="A69" s="26">
        <v>66</v>
      </c>
      <c r="B69" s="26">
        <v>190030093</v>
      </c>
      <c r="C69" s="26" t="s">
        <v>33</v>
      </c>
      <c r="D69" s="14" t="e">
        <f t="shared" si="2"/>
        <v>#VALUE!</v>
      </c>
    </row>
    <row r="70" spans="1:4" x14ac:dyDescent="0.35">
      <c r="A70" s="26">
        <v>67</v>
      </c>
      <c r="B70" s="26">
        <v>190030114</v>
      </c>
      <c r="C70" s="26" t="s">
        <v>33</v>
      </c>
      <c r="D70" s="14" t="e">
        <f t="shared" si="2"/>
        <v>#VALUE!</v>
      </c>
    </row>
    <row r="71" spans="1:4" x14ac:dyDescent="0.35">
      <c r="A71" s="26">
        <v>68</v>
      </c>
      <c r="B71" s="26">
        <v>190030134</v>
      </c>
      <c r="C71" s="26">
        <v>29</v>
      </c>
      <c r="D71" s="14">
        <f t="shared" si="2"/>
        <v>57.999999999999993</v>
      </c>
    </row>
    <row r="72" spans="1:4" x14ac:dyDescent="0.35">
      <c r="A72" s="26">
        <v>69</v>
      </c>
      <c r="B72" s="26">
        <v>190030189</v>
      </c>
      <c r="C72" s="26">
        <v>20</v>
      </c>
      <c r="D72" s="14">
        <f t="shared" si="2"/>
        <v>40</v>
      </c>
    </row>
    <row r="73" spans="1:4" x14ac:dyDescent="0.35">
      <c r="A73" s="26">
        <v>70</v>
      </c>
      <c r="B73" s="26">
        <v>190030208</v>
      </c>
      <c r="C73" s="26">
        <v>27.5</v>
      </c>
      <c r="D73" s="14">
        <f t="shared" si="2"/>
        <v>55.000000000000007</v>
      </c>
    </row>
    <row r="74" spans="1:4" x14ac:dyDescent="0.35">
      <c r="A74" s="26">
        <v>71</v>
      </c>
      <c r="B74" s="26">
        <v>190030251</v>
      </c>
      <c r="C74" s="26">
        <v>44.5</v>
      </c>
      <c r="D74" s="14">
        <f t="shared" si="2"/>
        <v>89</v>
      </c>
    </row>
    <row r="75" spans="1:4" x14ac:dyDescent="0.35">
      <c r="A75" s="26">
        <v>72</v>
      </c>
      <c r="B75" s="26">
        <v>190030277</v>
      </c>
      <c r="C75" s="26">
        <v>37.5</v>
      </c>
      <c r="D75" s="14">
        <f t="shared" si="2"/>
        <v>75</v>
      </c>
    </row>
    <row r="76" spans="1:4" x14ac:dyDescent="0.35">
      <c r="A76" s="26">
        <v>73</v>
      </c>
      <c r="B76" s="26">
        <v>190030287</v>
      </c>
      <c r="C76" s="26">
        <v>33.5</v>
      </c>
      <c r="D76" s="14">
        <f t="shared" si="2"/>
        <v>67</v>
      </c>
    </row>
    <row r="77" spans="1:4" x14ac:dyDescent="0.35">
      <c r="A77" s="26">
        <v>74</v>
      </c>
      <c r="B77" s="26">
        <v>190030316</v>
      </c>
      <c r="C77" s="26">
        <v>33</v>
      </c>
      <c r="D77" s="14">
        <f t="shared" si="2"/>
        <v>66</v>
      </c>
    </row>
    <row r="78" spans="1:4" x14ac:dyDescent="0.35">
      <c r="A78" s="26">
        <v>75</v>
      </c>
      <c r="B78" s="26">
        <v>190030341</v>
      </c>
      <c r="C78" s="26">
        <v>12.5</v>
      </c>
      <c r="D78" s="14">
        <f t="shared" si="2"/>
        <v>25</v>
      </c>
    </row>
    <row r="79" spans="1:4" x14ac:dyDescent="0.35">
      <c r="A79" s="26">
        <v>76</v>
      </c>
      <c r="B79" s="26">
        <v>190030344</v>
      </c>
      <c r="C79" s="26">
        <v>33</v>
      </c>
      <c r="D79" s="14">
        <f t="shared" si="2"/>
        <v>66</v>
      </c>
    </row>
    <row r="80" spans="1:4" x14ac:dyDescent="0.35">
      <c r="A80" s="26">
        <v>77</v>
      </c>
      <c r="B80" s="26">
        <v>190030382</v>
      </c>
      <c r="C80" s="26">
        <v>42.5</v>
      </c>
      <c r="D80" s="14">
        <f t="shared" si="2"/>
        <v>85</v>
      </c>
    </row>
    <row r="81" spans="1:4" x14ac:dyDescent="0.35">
      <c r="A81" s="26">
        <v>78</v>
      </c>
      <c r="B81" s="26">
        <v>190030398</v>
      </c>
      <c r="C81" s="26">
        <v>22</v>
      </c>
      <c r="D81" s="14">
        <f t="shared" si="2"/>
        <v>44</v>
      </c>
    </row>
    <row r="82" spans="1:4" x14ac:dyDescent="0.35">
      <c r="A82" s="26">
        <v>79</v>
      </c>
      <c r="B82" s="26">
        <v>190030453</v>
      </c>
      <c r="C82" s="26">
        <v>29</v>
      </c>
      <c r="D82" s="14">
        <f t="shared" si="2"/>
        <v>57.999999999999993</v>
      </c>
    </row>
    <row r="83" spans="1:4" x14ac:dyDescent="0.35">
      <c r="A83" s="26">
        <v>80</v>
      </c>
      <c r="B83" s="26">
        <v>190030605</v>
      </c>
      <c r="C83" s="26">
        <v>38</v>
      </c>
      <c r="D83" s="14">
        <f t="shared" si="2"/>
        <v>76</v>
      </c>
    </row>
    <row r="84" spans="1:4" x14ac:dyDescent="0.35">
      <c r="A84" s="26">
        <v>81</v>
      </c>
      <c r="B84" s="26">
        <v>190030615</v>
      </c>
      <c r="C84" s="26">
        <v>15.5</v>
      </c>
      <c r="D84" s="14">
        <f t="shared" si="2"/>
        <v>31</v>
      </c>
    </row>
    <row r="85" spans="1:4" x14ac:dyDescent="0.35">
      <c r="A85" s="26">
        <v>82</v>
      </c>
      <c r="B85" s="26">
        <v>190030658</v>
      </c>
      <c r="C85" s="26">
        <v>30.5</v>
      </c>
      <c r="D85" s="14">
        <f t="shared" si="2"/>
        <v>61</v>
      </c>
    </row>
    <row r="86" spans="1:4" x14ac:dyDescent="0.35">
      <c r="A86" s="26">
        <v>83</v>
      </c>
      <c r="B86" s="26">
        <v>190030663</v>
      </c>
      <c r="C86" s="26">
        <v>9</v>
      </c>
      <c r="D86" s="14">
        <f t="shared" si="2"/>
        <v>18</v>
      </c>
    </row>
    <row r="87" spans="1:4" x14ac:dyDescent="0.35">
      <c r="A87" s="26">
        <v>84</v>
      </c>
      <c r="B87" s="26">
        <v>190030777</v>
      </c>
      <c r="C87" s="26" t="s">
        <v>33</v>
      </c>
      <c r="D87" s="14" t="e">
        <f t="shared" si="2"/>
        <v>#VALUE!</v>
      </c>
    </row>
    <row r="88" spans="1:4" x14ac:dyDescent="0.35">
      <c r="A88" s="26">
        <v>85</v>
      </c>
      <c r="B88" s="26">
        <v>190030778</v>
      </c>
      <c r="C88" s="26" t="s">
        <v>33</v>
      </c>
      <c r="D88" s="14" t="e">
        <f t="shared" si="2"/>
        <v>#VALUE!</v>
      </c>
    </row>
    <row r="89" spans="1:4" x14ac:dyDescent="0.35">
      <c r="A89" s="26">
        <v>86</v>
      </c>
      <c r="B89" s="26">
        <v>190030780</v>
      </c>
      <c r="C89" s="26">
        <v>28</v>
      </c>
      <c r="D89" s="14">
        <f t="shared" si="2"/>
        <v>56.000000000000007</v>
      </c>
    </row>
    <row r="90" spans="1:4" x14ac:dyDescent="0.35">
      <c r="A90" s="26">
        <v>87</v>
      </c>
      <c r="B90" s="26">
        <v>190030810</v>
      </c>
      <c r="C90" s="26">
        <v>20</v>
      </c>
      <c r="D90" s="14">
        <f t="shared" si="2"/>
        <v>40</v>
      </c>
    </row>
    <row r="91" spans="1:4" x14ac:dyDescent="0.35">
      <c r="A91" s="26">
        <v>88</v>
      </c>
      <c r="B91" s="26">
        <v>190030849</v>
      </c>
      <c r="C91" s="26">
        <v>21</v>
      </c>
      <c r="D91" s="14">
        <f t="shared" si="2"/>
        <v>42</v>
      </c>
    </row>
    <row r="92" spans="1:4" x14ac:dyDescent="0.35">
      <c r="A92" s="26">
        <v>89</v>
      </c>
      <c r="B92" s="26">
        <v>190030853</v>
      </c>
      <c r="C92" s="26" t="s">
        <v>33</v>
      </c>
      <c r="D92" s="14" t="e">
        <f t="shared" si="2"/>
        <v>#VALUE!</v>
      </c>
    </row>
    <row r="93" spans="1:4" x14ac:dyDescent="0.35">
      <c r="A93" s="26">
        <v>90</v>
      </c>
      <c r="B93" s="26">
        <v>190030942</v>
      </c>
      <c r="C93" s="26">
        <v>35.5</v>
      </c>
      <c r="D93" s="14">
        <f t="shared" si="2"/>
        <v>71</v>
      </c>
    </row>
    <row r="94" spans="1:4" x14ac:dyDescent="0.35">
      <c r="A94" s="26">
        <v>91</v>
      </c>
      <c r="B94" s="26">
        <v>190030999</v>
      </c>
      <c r="C94" s="26" t="s">
        <v>33</v>
      </c>
      <c r="D94" s="14" t="e">
        <f t="shared" si="2"/>
        <v>#VALUE!</v>
      </c>
    </row>
    <row r="95" spans="1:4" x14ac:dyDescent="0.35">
      <c r="A95" s="26">
        <v>92</v>
      </c>
      <c r="B95" s="26">
        <v>190031160</v>
      </c>
      <c r="C95" s="26">
        <v>18.5</v>
      </c>
      <c r="D95" s="14">
        <f t="shared" si="2"/>
        <v>37</v>
      </c>
    </row>
    <row r="96" spans="1:4" x14ac:dyDescent="0.35">
      <c r="A96" s="26">
        <v>93</v>
      </c>
      <c r="B96" s="26">
        <v>190031183</v>
      </c>
      <c r="C96" s="26">
        <v>37.5</v>
      </c>
      <c r="D96" s="14">
        <f t="shared" si="2"/>
        <v>75</v>
      </c>
    </row>
    <row r="97" spans="1:4" x14ac:dyDescent="0.35">
      <c r="A97" s="26">
        <v>94</v>
      </c>
      <c r="B97" s="26">
        <v>190031262</v>
      </c>
      <c r="C97" s="26">
        <v>33.5</v>
      </c>
      <c r="D97" s="14">
        <f t="shared" si="2"/>
        <v>67</v>
      </c>
    </row>
    <row r="98" spans="1:4" x14ac:dyDescent="0.35">
      <c r="A98" s="26">
        <v>95</v>
      </c>
      <c r="B98" s="26">
        <v>190031340</v>
      </c>
      <c r="C98" s="26">
        <v>33.5</v>
      </c>
      <c r="D98" s="14">
        <f t="shared" si="2"/>
        <v>67</v>
      </c>
    </row>
    <row r="99" spans="1:4" x14ac:dyDescent="0.35">
      <c r="A99" s="26">
        <v>96</v>
      </c>
      <c r="B99" s="26">
        <v>190031468</v>
      </c>
      <c r="C99" s="26">
        <v>34.5</v>
      </c>
      <c r="D99" s="14">
        <f t="shared" si="2"/>
        <v>69</v>
      </c>
    </row>
    <row r="100" spans="1:4" x14ac:dyDescent="0.35">
      <c r="A100" s="26">
        <v>97</v>
      </c>
      <c r="B100" s="26">
        <v>190031491</v>
      </c>
      <c r="C100" s="26">
        <v>42</v>
      </c>
      <c r="D100" s="14">
        <f t="shared" ref="D100:D131" si="3">IF(C$4:C$137="A","A",(C100/D$154)*100)</f>
        <v>84</v>
      </c>
    </row>
    <row r="101" spans="1:4" x14ac:dyDescent="0.35">
      <c r="A101" s="26">
        <v>98</v>
      </c>
      <c r="B101" s="26">
        <v>190031626</v>
      </c>
      <c r="C101" s="26">
        <v>2</v>
      </c>
      <c r="D101" s="14">
        <f t="shared" si="3"/>
        <v>4</v>
      </c>
    </row>
    <row r="102" spans="1:4" x14ac:dyDescent="0.35">
      <c r="A102" s="26">
        <v>99</v>
      </c>
      <c r="B102" s="26">
        <v>190031628</v>
      </c>
      <c r="C102" s="26" t="s">
        <v>33</v>
      </c>
      <c r="D102" s="14" t="e">
        <f t="shared" si="3"/>
        <v>#VALUE!</v>
      </c>
    </row>
    <row r="103" spans="1:4" x14ac:dyDescent="0.35">
      <c r="A103" s="26">
        <v>100</v>
      </c>
      <c r="B103" s="26">
        <v>190031685</v>
      </c>
      <c r="C103" s="26" t="s">
        <v>33</v>
      </c>
      <c r="D103" s="14" t="e">
        <f t="shared" si="3"/>
        <v>#VALUE!</v>
      </c>
    </row>
    <row r="104" spans="1:4" x14ac:dyDescent="0.35">
      <c r="A104" s="26">
        <v>101</v>
      </c>
      <c r="B104" s="26">
        <v>190031691</v>
      </c>
      <c r="C104" s="26">
        <v>34</v>
      </c>
      <c r="D104" s="14">
        <f t="shared" si="3"/>
        <v>68</v>
      </c>
    </row>
    <row r="105" spans="1:4" x14ac:dyDescent="0.35">
      <c r="A105" s="26">
        <v>102</v>
      </c>
      <c r="B105" s="26">
        <v>190031762</v>
      </c>
      <c r="C105" s="26" t="s">
        <v>33</v>
      </c>
      <c r="D105" s="14" t="e">
        <f t="shared" si="3"/>
        <v>#VALUE!</v>
      </c>
    </row>
    <row r="106" spans="1:4" x14ac:dyDescent="0.35">
      <c r="A106" s="26">
        <v>103</v>
      </c>
      <c r="B106" s="26">
        <v>190031772</v>
      </c>
      <c r="C106" s="26">
        <v>28</v>
      </c>
      <c r="D106" s="14">
        <f t="shared" si="3"/>
        <v>56.000000000000007</v>
      </c>
    </row>
    <row r="107" spans="1:4" x14ac:dyDescent="0.35">
      <c r="A107" s="26">
        <v>104</v>
      </c>
      <c r="B107" s="26">
        <v>190031828</v>
      </c>
      <c r="C107" s="26" t="s">
        <v>33</v>
      </c>
      <c r="D107" s="14" t="e">
        <f t="shared" si="3"/>
        <v>#VALUE!</v>
      </c>
    </row>
    <row r="108" spans="1:4" x14ac:dyDescent="0.35">
      <c r="A108" s="26">
        <v>105</v>
      </c>
      <c r="B108" s="26">
        <v>190031914</v>
      </c>
      <c r="C108" s="26">
        <v>28</v>
      </c>
      <c r="D108" s="14">
        <f t="shared" si="3"/>
        <v>56.000000000000007</v>
      </c>
    </row>
    <row r="109" spans="1:4" x14ac:dyDescent="0.35">
      <c r="A109" s="26">
        <v>106</v>
      </c>
      <c r="B109" s="26">
        <v>190031920</v>
      </c>
      <c r="C109" s="26" t="s">
        <v>33</v>
      </c>
      <c r="D109" s="14" t="e">
        <f t="shared" si="3"/>
        <v>#VALUE!</v>
      </c>
    </row>
    <row r="110" spans="1:4" x14ac:dyDescent="0.35">
      <c r="A110" s="26">
        <v>107</v>
      </c>
      <c r="B110" s="26">
        <v>190031924</v>
      </c>
      <c r="C110" s="26">
        <v>3</v>
      </c>
      <c r="D110" s="14">
        <f t="shared" si="3"/>
        <v>6</v>
      </c>
    </row>
    <row r="111" spans="1:4" x14ac:dyDescent="0.35">
      <c r="A111" s="26">
        <v>108</v>
      </c>
      <c r="B111" s="26">
        <v>190032068</v>
      </c>
      <c r="C111" s="26">
        <v>28.5</v>
      </c>
      <c r="D111" s="14">
        <f t="shared" si="3"/>
        <v>56.999999999999993</v>
      </c>
    </row>
    <row r="112" spans="1:4" x14ac:dyDescent="0.35">
      <c r="A112" s="26">
        <v>109</v>
      </c>
      <c r="B112" s="26">
        <v>190032080</v>
      </c>
      <c r="C112" s="26">
        <v>21.5</v>
      </c>
      <c r="D112" s="14">
        <f t="shared" si="3"/>
        <v>43</v>
      </c>
    </row>
    <row r="113" spans="1:4" x14ac:dyDescent="0.35">
      <c r="A113" s="26">
        <v>110</v>
      </c>
      <c r="B113" s="26">
        <v>190032092</v>
      </c>
      <c r="C113" s="26">
        <v>32.5</v>
      </c>
      <c r="D113" s="14">
        <f t="shared" si="3"/>
        <v>65</v>
      </c>
    </row>
    <row r="114" spans="1:4" x14ac:dyDescent="0.35">
      <c r="A114" s="26">
        <v>111</v>
      </c>
      <c r="B114" s="26">
        <v>190032116</v>
      </c>
      <c r="C114" s="26">
        <v>41.5</v>
      </c>
      <c r="D114" s="14">
        <f t="shared" si="3"/>
        <v>83</v>
      </c>
    </row>
    <row r="115" spans="1:4" x14ac:dyDescent="0.35">
      <c r="A115" s="26">
        <v>112</v>
      </c>
      <c r="B115" s="26">
        <v>190032119</v>
      </c>
      <c r="C115" s="26">
        <v>30</v>
      </c>
      <c r="D115" s="14">
        <f t="shared" si="3"/>
        <v>60</v>
      </c>
    </row>
    <row r="116" spans="1:4" x14ac:dyDescent="0.35">
      <c r="A116" s="26">
        <v>113</v>
      </c>
      <c r="B116" s="26">
        <v>190032120</v>
      </c>
      <c r="C116" s="26">
        <v>8</v>
      </c>
      <c r="D116" s="14">
        <f t="shared" si="3"/>
        <v>16</v>
      </c>
    </row>
    <row r="117" spans="1:4" x14ac:dyDescent="0.35">
      <c r="A117" s="26">
        <v>114</v>
      </c>
      <c r="B117" s="26">
        <v>190032130</v>
      </c>
      <c r="C117" s="26" t="s">
        <v>33</v>
      </c>
      <c r="D117" s="14" t="e">
        <f t="shared" si="3"/>
        <v>#VALUE!</v>
      </c>
    </row>
    <row r="118" spans="1:4" x14ac:dyDescent="0.35">
      <c r="A118" s="26">
        <v>115</v>
      </c>
      <c r="B118" s="26">
        <v>190039005</v>
      </c>
      <c r="C118" s="26">
        <v>42</v>
      </c>
      <c r="D118" s="14">
        <f t="shared" si="3"/>
        <v>84</v>
      </c>
    </row>
    <row r="119" spans="1:4" x14ac:dyDescent="0.35">
      <c r="A119" s="26">
        <v>116</v>
      </c>
      <c r="B119" s="26">
        <v>190039007</v>
      </c>
      <c r="C119" s="26">
        <v>39.5</v>
      </c>
      <c r="D119" s="14">
        <f t="shared" si="3"/>
        <v>79</v>
      </c>
    </row>
    <row r="120" spans="1:4" x14ac:dyDescent="0.35">
      <c r="A120" s="26">
        <v>117</v>
      </c>
      <c r="B120" s="26">
        <v>190039026</v>
      </c>
      <c r="C120" s="26">
        <v>35.5</v>
      </c>
      <c r="D120" s="14">
        <f t="shared" si="3"/>
        <v>71</v>
      </c>
    </row>
    <row r="121" spans="1:4" x14ac:dyDescent="0.35">
      <c r="A121" s="26">
        <v>118</v>
      </c>
      <c r="B121" s="26">
        <v>190030267</v>
      </c>
      <c r="C121" s="26">
        <v>24.5</v>
      </c>
      <c r="D121" s="14">
        <f t="shared" si="3"/>
        <v>49</v>
      </c>
    </row>
    <row r="122" spans="1:4" x14ac:dyDescent="0.35">
      <c r="A122" s="26">
        <v>119</v>
      </c>
      <c r="B122" s="26">
        <v>190030271</v>
      </c>
      <c r="C122" s="26">
        <v>41.5</v>
      </c>
      <c r="D122" s="14">
        <f t="shared" si="3"/>
        <v>83</v>
      </c>
    </row>
    <row r="123" spans="1:4" x14ac:dyDescent="0.35">
      <c r="A123" s="26">
        <v>120</v>
      </c>
      <c r="B123" s="26">
        <v>190030655</v>
      </c>
      <c r="C123" s="26">
        <v>31.5</v>
      </c>
      <c r="D123" s="14">
        <f t="shared" si="3"/>
        <v>63</v>
      </c>
    </row>
    <row r="124" spans="1:4" x14ac:dyDescent="0.35">
      <c r="A124" s="26">
        <v>121</v>
      </c>
      <c r="B124" s="26">
        <v>190030678</v>
      </c>
      <c r="C124" s="26">
        <v>36.5</v>
      </c>
      <c r="D124" s="14">
        <f t="shared" si="3"/>
        <v>73</v>
      </c>
    </row>
    <row r="125" spans="1:4" x14ac:dyDescent="0.35">
      <c r="A125" s="26">
        <v>122</v>
      </c>
      <c r="B125" s="26">
        <v>190031237</v>
      </c>
      <c r="C125" s="26">
        <v>32</v>
      </c>
      <c r="D125" s="14">
        <f t="shared" si="3"/>
        <v>64</v>
      </c>
    </row>
    <row r="126" spans="1:4" x14ac:dyDescent="0.35">
      <c r="A126" s="26">
        <v>123</v>
      </c>
      <c r="B126" s="26">
        <v>190031346</v>
      </c>
      <c r="C126" s="26">
        <v>26</v>
      </c>
      <c r="D126" s="14">
        <f t="shared" si="3"/>
        <v>52</v>
      </c>
    </row>
    <row r="127" spans="1:4" x14ac:dyDescent="0.35">
      <c r="A127" s="26">
        <v>124</v>
      </c>
      <c r="B127" s="26">
        <v>190031600</v>
      </c>
      <c r="C127" s="26">
        <v>38.5</v>
      </c>
      <c r="D127" s="14">
        <f t="shared" si="3"/>
        <v>77</v>
      </c>
    </row>
    <row r="128" spans="1:4" x14ac:dyDescent="0.35">
      <c r="A128" s="26">
        <v>125</v>
      </c>
      <c r="B128" s="26">
        <v>190031608</v>
      </c>
      <c r="C128" s="26">
        <v>9.5</v>
      </c>
      <c r="D128" s="14">
        <f t="shared" si="3"/>
        <v>19</v>
      </c>
    </row>
    <row r="129" spans="1:4" x14ac:dyDescent="0.35">
      <c r="A129" s="26">
        <v>126</v>
      </c>
      <c r="B129" s="26">
        <v>190031810</v>
      </c>
      <c r="C129" s="26" t="s">
        <v>33</v>
      </c>
      <c r="D129" s="14" t="e">
        <f t="shared" si="3"/>
        <v>#VALUE!</v>
      </c>
    </row>
    <row r="130" spans="1:4" x14ac:dyDescent="0.35">
      <c r="A130" s="26">
        <v>127</v>
      </c>
      <c r="B130" s="26">
        <v>190031826</v>
      </c>
      <c r="C130" s="26">
        <v>22</v>
      </c>
      <c r="D130" s="14">
        <f t="shared" si="3"/>
        <v>44</v>
      </c>
    </row>
    <row r="131" spans="1:4" x14ac:dyDescent="0.35">
      <c r="A131" s="26">
        <v>128</v>
      </c>
      <c r="B131" s="26">
        <v>190031827</v>
      </c>
      <c r="C131" s="26">
        <v>30</v>
      </c>
      <c r="D131" s="14">
        <f t="shared" si="3"/>
        <v>60</v>
      </c>
    </row>
    <row r="132" spans="1:4" x14ac:dyDescent="0.35">
      <c r="A132" s="26">
        <v>129</v>
      </c>
      <c r="B132" s="26">
        <v>190031935</v>
      </c>
      <c r="C132" s="26" t="s">
        <v>33</v>
      </c>
      <c r="D132" s="14" t="e">
        <f t="shared" ref="D132:D137" si="4">IF(C$4:C$137="A","A",(C132/D$154)*100)</f>
        <v>#VALUE!</v>
      </c>
    </row>
    <row r="133" spans="1:4" x14ac:dyDescent="0.35">
      <c r="A133" s="26">
        <v>130</v>
      </c>
      <c r="B133" s="26">
        <v>190032069</v>
      </c>
      <c r="C133" s="26">
        <v>30</v>
      </c>
      <c r="D133" s="14">
        <f t="shared" si="4"/>
        <v>60</v>
      </c>
    </row>
    <row r="134" spans="1:4" x14ac:dyDescent="0.35">
      <c r="A134" s="26">
        <v>131</v>
      </c>
      <c r="B134" s="26">
        <v>190032097</v>
      </c>
      <c r="C134" s="26">
        <v>24</v>
      </c>
      <c r="D134" s="14">
        <f t="shared" si="4"/>
        <v>48</v>
      </c>
    </row>
    <row r="135" spans="1:4" x14ac:dyDescent="0.35">
      <c r="A135" s="26">
        <v>132</v>
      </c>
      <c r="B135" s="28">
        <v>190039006</v>
      </c>
      <c r="C135" s="26">
        <v>33.5</v>
      </c>
      <c r="D135" s="14">
        <f t="shared" si="4"/>
        <v>67</v>
      </c>
    </row>
    <row r="136" spans="1:4" x14ac:dyDescent="0.35">
      <c r="A136" s="26">
        <v>133</v>
      </c>
      <c r="B136" s="26">
        <v>190039011</v>
      </c>
      <c r="C136" s="26">
        <v>37.5</v>
      </c>
      <c r="D136" s="14">
        <f t="shared" si="4"/>
        <v>75</v>
      </c>
    </row>
    <row r="137" spans="1:4" x14ac:dyDescent="0.35">
      <c r="A137" s="26">
        <v>134</v>
      </c>
      <c r="B137" s="26">
        <v>190050076</v>
      </c>
      <c r="C137" s="26">
        <v>34</v>
      </c>
      <c r="D137" s="14">
        <f t="shared" si="4"/>
        <v>68</v>
      </c>
    </row>
    <row r="154" spans="2:4" x14ac:dyDescent="0.35">
      <c r="B154" s="15" t="s">
        <v>5</v>
      </c>
      <c r="C154" s="15"/>
      <c r="D154" s="17">
        <v>50</v>
      </c>
    </row>
    <row r="155" spans="2:4" x14ac:dyDescent="0.35">
      <c r="B155" s="15" t="s">
        <v>10</v>
      </c>
      <c r="C155" s="15"/>
      <c r="D155" s="17">
        <v>0</v>
      </c>
    </row>
    <row r="156" spans="2:4" x14ac:dyDescent="0.35">
      <c r="B156" s="15" t="s">
        <v>11</v>
      </c>
      <c r="C156" s="15"/>
      <c r="D156" s="17">
        <f>COUNTIFS(D4:D137,"&gt;=11",D4:D137,"&lt;=20")</f>
        <v>4</v>
      </c>
    </row>
    <row r="157" spans="2:4" x14ac:dyDescent="0.35">
      <c r="B157" s="15" t="s">
        <v>12</v>
      </c>
      <c r="C157" s="15"/>
      <c r="D157" s="17">
        <f>COUNTIFS(D4:D137,"&gt;=21",D4:D137,"&lt;=30")</f>
        <v>2</v>
      </c>
    </row>
    <row r="158" spans="2:4" x14ac:dyDescent="0.35">
      <c r="B158" s="15" t="s">
        <v>13</v>
      </c>
      <c r="C158" s="15"/>
      <c r="D158" s="17">
        <f>COUNTIFS(D4:D137,"&gt;=31",D4:D137,"&lt;=40")</f>
        <v>6</v>
      </c>
    </row>
    <row r="159" spans="2:4" x14ac:dyDescent="0.35">
      <c r="B159" s="15" t="s">
        <v>15</v>
      </c>
      <c r="C159" s="15"/>
      <c r="D159" s="17">
        <f>COUNTIFS(D4:D137,"&gt;=41",D4:D137,"&lt;=50")</f>
        <v>11</v>
      </c>
    </row>
    <row r="160" spans="2:4" x14ac:dyDescent="0.35">
      <c r="B160" s="15" t="s">
        <v>14</v>
      </c>
      <c r="C160" s="15"/>
      <c r="D160" s="17">
        <f>COUNTIFS(D4:D137,"&gt;=51",D4:D137, "&lt;=60")</f>
        <v>19</v>
      </c>
    </row>
    <row r="161" spans="2:4" x14ac:dyDescent="0.35">
      <c r="B161" s="16" t="s">
        <v>16</v>
      </c>
      <c r="C161" s="16"/>
      <c r="D161" s="17">
        <f>COUNTIFS(D4:D137,"&gt;=61",D4:D137, "&lt;=70")</f>
        <v>26</v>
      </c>
    </row>
    <row r="162" spans="2:4" x14ac:dyDescent="0.35">
      <c r="B162" s="15" t="s">
        <v>17</v>
      </c>
      <c r="C162" s="16"/>
      <c r="D162" s="17">
        <v>38</v>
      </c>
    </row>
    <row r="163" spans="2:4" x14ac:dyDescent="0.35">
      <c r="B163" s="15" t="s">
        <v>18</v>
      </c>
      <c r="C163" s="16"/>
      <c r="D163" s="17">
        <v>10</v>
      </c>
    </row>
    <row r="164" spans="2:4" x14ac:dyDescent="0.35">
      <c r="B164" s="15" t="s">
        <v>19</v>
      </c>
      <c r="C164" s="15"/>
      <c r="D164" s="17">
        <f>COUNTIFS(D4:D137,"&gt;=91",D4:D137, "&lt;=100")</f>
        <v>0</v>
      </c>
    </row>
    <row r="165" spans="2:4" x14ac:dyDescent="0.35">
      <c r="B165" s="15" t="s">
        <v>6</v>
      </c>
      <c r="C165" s="15"/>
      <c r="D165" s="17">
        <v>18</v>
      </c>
    </row>
    <row r="166" spans="2:4" x14ac:dyDescent="0.35">
      <c r="B166" s="15" t="s">
        <v>4</v>
      </c>
      <c r="C166" s="15"/>
      <c r="D166" s="17">
        <f>SUM(D155:D165)</f>
        <v>134</v>
      </c>
    </row>
  </sheetData>
  <mergeCells count="1">
    <mergeCell ref="C2:D2"/>
  </mergeCells>
  <conditionalFormatting sqref="B4:B66">
    <cfRule type="duplicateValues" dxfId="0" priority="1" stopIfTrue="1"/>
  </conditionalFormatting>
  <pageMargins left="1.4173228346456694" right="0.62992125984251968" top="0.31496062992125984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"/>
  <sheetViews>
    <sheetView workbookViewId="0">
      <selection activeCell="G24" sqref="G24"/>
    </sheetView>
  </sheetViews>
  <sheetFormatPr defaultRowHeight="14.5" x14ac:dyDescent="0.35"/>
  <cols>
    <col min="2" max="2" width="34.7265625" customWidth="1"/>
    <col min="3" max="3" width="11.7265625" customWidth="1"/>
    <col min="4" max="4" width="21.7265625" style="7" customWidth="1"/>
  </cols>
  <sheetData>
    <row r="1" spans="1:4" s="3" customFormat="1" ht="68.25" customHeight="1" x14ac:dyDescent="0.35">
      <c r="D1" s="6"/>
    </row>
    <row r="2" spans="1:4" s="3" customFormat="1" ht="32.25" customHeight="1" x14ac:dyDescent="0.45">
      <c r="B2" s="12" t="s">
        <v>8</v>
      </c>
      <c r="C2" s="37" t="s">
        <v>21</v>
      </c>
      <c r="D2" s="37"/>
    </row>
    <row r="3" spans="1:4" s="3" customFormat="1" ht="43.5" x14ac:dyDescent="0.35">
      <c r="A3" s="10" t="s">
        <v>1</v>
      </c>
      <c r="B3" s="11" t="s">
        <v>2</v>
      </c>
      <c r="C3" s="10" t="s">
        <v>3</v>
      </c>
      <c r="D3" s="11" t="s">
        <v>7</v>
      </c>
    </row>
    <row r="4" spans="1:4" s="3" customFormat="1" x14ac:dyDescent="0.35">
      <c r="A4" s="8">
        <v>1</v>
      </c>
      <c r="B4" s="9"/>
      <c r="C4" s="14"/>
      <c r="D4" s="14">
        <f>IF(C$4:C$75="A","A",(C4/D$92)*100)</f>
        <v>0</v>
      </c>
    </row>
    <row r="5" spans="1:4" s="3" customFormat="1" x14ac:dyDescent="0.35">
      <c r="A5" s="8">
        <v>2</v>
      </c>
      <c r="B5" s="9"/>
      <c r="C5" s="14"/>
      <c r="D5" s="14">
        <f t="shared" ref="D5:D68" si="0">IF(C$4:C$75="A","A",(C5/D$92)*100)</f>
        <v>0</v>
      </c>
    </row>
    <row r="6" spans="1:4" s="3" customFormat="1" x14ac:dyDescent="0.35">
      <c r="A6" s="8">
        <v>3</v>
      </c>
      <c r="B6" s="9"/>
      <c r="C6" s="14"/>
      <c r="D6" s="14">
        <f t="shared" si="0"/>
        <v>0</v>
      </c>
    </row>
    <row r="7" spans="1:4" ht="15" customHeight="1" x14ac:dyDescent="0.35">
      <c r="A7" s="8">
        <v>4</v>
      </c>
      <c r="B7" s="9"/>
      <c r="C7" s="14"/>
      <c r="D7" s="14">
        <f t="shared" si="0"/>
        <v>0</v>
      </c>
    </row>
    <row r="8" spans="1:4" ht="15" customHeight="1" x14ac:dyDescent="0.35">
      <c r="A8" s="8">
        <v>5</v>
      </c>
      <c r="B8" s="9"/>
      <c r="C8" s="14"/>
      <c r="D8" s="14">
        <f t="shared" si="0"/>
        <v>0</v>
      </c>
    </row>
    <row r="9" spans="1:4" ht="15" customHeight="1" x14ac:dyDescent="0.35">
      <c r="A9" s="8">
        <v>6</v>
      </c>
      <c r="B9" s="9"/>
      <c r="C9" s="14"/>
      <c r="D9" s="14">
        <f t="shared" si="0"/>
        <v>0</v>
      </c>
    </row>
    <row r="10" spans="1:4" ht="15" customHeight="1" x14ac:dyDescent="0.35">
      <c r="A10" s="8">
        <v>7</v>
      </c>
      <c r="B10" s="9"/>
      <c r="C10" s="14"/>
      <c r="D10" s="14">
        <f t="shared" si="0"/>
        <v>0</v>
      </c>
    </row>
    <row r="11" spans="1:4" x14ac:dyDescent="0.35">
      <c r="A11" s="8">
        <v>8</v>
      </c>
      <c r="B11" s="9"/>
      <c r="C11" s="14"/>
      <c r="D11" s="14">
        <f t="shared" si="0"/>
        <v>0</v>
      </c>
    </row>
    <row r="12" spans="1:4" x14ac:dyDescent="0.35">
      <c r="A12" s="8">
        <v>9</v>
      </c>
      <c r="B12" s="9"/>
      <c r="C12" s="14"/>
      <c r="D12" s="14">
        <f t="shared" si="0"/>
        <v>0</v>
      </c>
    </row>
    <row r="13" spans="1:4" x14ac:dyDescent="0.35">
      <c r="A13" s="8">
        <v>10</v>
      </c>
      <c r="B13" s="9"/>
      <c r="C13" s="14"/>
      <c r="D13" s="14">
        <f t="shared" si="0"/>
        <v>0</v>
      </c>
    </row>
    <row r="14" spans="1:4" x14ac:dyDescent="0.35">
      <c r="A14" s="8">
        <v>11</v>
      </c>
      <c r="B14" s="9"/>
      <c r="C14" s="14"/>
      <c r="D14" s="14">
        <f t="shared" si="0"/>
        <v>0</v>
      </c>
    </row>
    <row r="15" spans="1:4" x14ac:dyDescent="0.35">
      <c r="A15" s="8">
        <v>12</v>
      </c>
      <c r="B15" s="9"/>
      <c r="C15" s="14"/>
      <c r="D15" s="14">
        <f t="shared" si="0"/>
        <v>0</v>
      </c>
    </row>
    <row r="16" spans="1:4" ht="15" customHeight="1" x14ac:dyDescent="0.35">
      <c r="A16" s="8">
        <v>13</v>
      </c>
      <c r="B16" s="9"/>
      <c r="C16" s="14"/>
      <c r="D16" s="14">
        <f t="shared" si="0"/>
        <v>0</v>
      </c>
    </row>
    <row r="17" spans="1:4" x14ac:dyDescent="0.35">
      <c r="A17" s="8">
        <v>14</v>
      </c>
      <c r="B17" s="9"/>
      <c r="C17" s="14"/>
      <c r="D17" s="14">
        <f t="shared" si="0"/>
        <v>0</v>
      </c>
    </row>
    <row r="18" spans="1:4" x14ac:dyDescent="0.35">
      <c r="A18" s="8">
        <v>15</v>
      </c>
      <c r="B18" s="9"/>
      <c r="C18" s="14"/>
      <c r="D18" s="14">
        <f t="shared" si="0"/>
        <v>0</v>
      </c>
    </row>
    <row r="19" spans="1:4" x14ac:dyDescent="0.35">
      <c r="A19" s="8">
        <v>16</v>
      </c>
      <c r="B19" s="9"/>
      <c r="C19" s="14"/>
      <c r="D19" s="14">
        <f t="shared" si="0"/>
        <v>0</v>
      </c>
    </row>
    <row r="20" spans="1:4" x14ac:dyDescent="0.35">
      <c r="A20" s="8">
        <v>17</v>
      </c>
      <c r="B20" s="9"/>
      <c r="C20" s="14"/>
      <c r="D20" s="14">
        <f t="shared" si="0"/>
        <v>0</v>
      </c>
    </row>
    <row r="21" spans="1:4" ht="15" customHeight="1" x14ac:dyDescent="0.35">
      <c r="A21" s="8">
        <v>18</v>
      </c>
      <c r="B21" s="9"/>
      <c r="C21" s="14"/>
      <c r="D21" s="14">
        <f t="shared" si="0"/>
        <v>0</v>
      </c>
    </row>
    <row r="22" spans="1:4" x14ac:dyDescent="0.35">
      <c r="A22" s="8">
        <v>19</v>
      </c>
      <c r="B22" s="9"/>
      <c r="C22" s="14"/>
      <c r="D22" s="14">
        <f t="shared" si="0"/>
        <v>0</v>
      </c>
    </row>
    <row r="23" spans="1:4" x14ac:dyDescent="0.35">
      <c r="A23" s="8">
        <v>20</v>
      </c>
      <c r="B23" s="9"/>
      <c r="C23" s="14"/>
      <c r="D23" s="14">
        <f t="shared" si="0"/>
        <v>0</v>
      </c>
    </row>
    <row r="24" spans="1:4" x14ac:dyDescent="0.35">
      <c r="A24" s="8">
        <v>21</v>
      </c>
      <c r="B24" s="9"/>
      <c r="C24" s="14"/>
      <c r="D24" s="14">
        <f t="shared" si="0"/>
        <v>0</v>
      </c>
    </row>
    <row r="25" spans="1:4" x14ac:dyDescent="0.35">
      <c r="A25" s="8">
        <v>22</v>
      </c>
      <c r="B25" s="9"/>
      <c r="C25" s="14"/>
      <c r="D25" s="14">
        <f t="shared" si="0"/>
        <v>0</v>
      </c>
    </row>
    <row r="26" spans="1:4" ht="15" customHeight="1" x14ac:dyDescent="0.35">
      <c r="A26" s="8">
        <v>23</v>
      </c>
      <c r="B26" s="9"/>
      <c r="C26" s="14"/>
      <c r="D26" s="14">
        <f t="shared" si="0"/>
        <v>0</v>
      </c>
    </row>
    <row r="27" spans="1:4" x14ac:dyDescent="0.35">
      <c r="A27" s="8">
        <v>24</v>
      </c>
      <c r="B27" s="9"/>
      <c r="C27" s="14"/>
      <c r="D27" s="14">
        <f t="shared" si="0"/>
        <v>0</v>
      </c>
    </row>
    <row r="28" spans="1:4" x14ac:dyDescent="0.35">
      <c r="A28" s="8">
        <v>25</v>
      </c>
      <c r="B28" s="9"/>
      <c r="C28" s="14"/>
      <c r="D28" s="14">
        <f t="shared" si="0"/>
        <v>0</v>
      </c>
    </row>
    <row r="29" spans="1:4" x14ac:dyDescent="0.35">
      <c r="A29" s="8">
        <v>26</v>
      </c>
      <c r="B29" s="9"/>
      <c r="C29" s="14"/>
      <c r="D29" s="14">
        <f t="shared" si="0"/>
        <v>0</v>
      </c>
    </row>
    <row r="30" spans="1:4" x14ac:dyDescent="0.35">
      <c r="A30" s="8">
        <v>27</v>
      </c>
      <c r="B30" s="9"/>
      <c r="C30" s="14"/>
      <c r="D30" s="14">
        <f t="shared" si="0"/>
        <v>0</v>
      </c>
    </row>
    <row r="31" spans="1:4" ht="15" customHeight="1" x14ac:dyDescent="0.35">
      <c r="A31" s="8">
        <v>28</v>
      </c>
      <c r="B31" s="9"/>
      <c r="C31" s="14"/>
      <c r="D31" s="14">
        <f t="shared" si="0"/>
        <v>0</v>
      </c>
    </row>
    <row r="32" spans="1:4" x14ac:dyDescent="0.35">
      <c r="A32" s="8">
        <v>29</v>
      </c>
      <c r="B32" s="9"/>
      <c r="C32" s="14"/>
      <c r="D32" s="14">
        <f t="shared" si="0"/>
        <v>0</v>
      </c>
    </row>
    <row r="33" spans="1:4" x14ac:dyDescent="0.35">
      <c r="A33" s="8">
        <v>30</v>
      </c>
      <c r="B33" s="9"/>
      <c r="C33" s="14"/>
      <c r="D33" s="14">
        <f t="shared" si="0"/>
        <v>0</v>
      </c>
    </row>
    <row r="34" spans="1:4" x14ac:dyDescent="0.35">
      <c r="A34" s="8">
        <v>31</v>
      </c>
      <c r="B34" s="9"/>
      <c r="C34" s="14"/>
      <c r="D34" s="14">
        <f t="shared" si="0"/>
        <v>0</v>
      </c>
    </row>
    <row r="35" spans="1:4" x14ac:dyDescent="0.35">
      <c r="A35" s="8">
        <v>32</v>
      </c>
      <c r="B35" s="9"/>
      <c r="C35" s="14"/>
      <c r="D35" s="14">
        <f t="shared" si="0"/>
        <v>0</v>
      </c>
    </row>
    <row r="36" spans="1:4" x14ac:dyDescent="0.35">
      <c r="A36" s="8">
        <v>33</v>
      </c>
      <c r="B36" s="9"/>
      <c r="C36" s="14"/>
      <c r="D36" s="14">
        <f t="shared" si="0"/>
        <v>0</v>
      </c>
    </row>
    <row r="37" spans="1:4" ht="15" customHeight="1" x14ac:dyDescent="0.35">
      <c r="A37" s="8">
        <v>34</v>
      </c>
      <c r="B37" s="9"/>
      <c r="C37" s="14"/>
      <c r="D37" s="14">
        <f t="shared" si="0"/>
        <v>0</v>
      </c>
    </row>
    <row r="38" spans="1:4" x14ac:dyDescent="0.35">
      <c r="A38" s="8">
        <v>35</v>
      </c>
      <c r="B38" s="9"/>
      <c r="C38" s="14"/>
      <c r="D38" s="14">
        <f t="shared" si="0"/>
        <v>0</v>
      </c>
    </row>
    <row r="39" spans="1:4" x14ac:dyDescent="0.35">
      <c r="A39" s="8">
        <v>36</v>
      </c>
      <c r="B39" s="9"/>
      <c r="C39" s="14"/>
      <c r="D39" s="14">
        <f t="shared" si="0"/>
        <v>0</v>
      </c>
    </row>
    <row r="40" spans="1:4" x14ac:dyDescent="0.35">
      <c r="A40" s="8">
        <v>37</v>
      </c>
      <c r="B40" s="9"/>
      <c r="C40" s="14"/>
      <c r="D40" s="14">
        <f t="shared" si="0"/>
        <v>0</v>
      </c>
    </row>
    <row r="41" spans="1:4" x14ac:dyDescent="0.35">
      <c r="A41" s="8">
        <v>38</v>
      </c>
      <c r="B41" s="9"/>
      <c r="C41" s="14"/>
      <c r="D41" s="14">
        <f t="shared" si="0"/>
        <v>0</v>
      </c>
    </row>
    <row r="42" spans="1:4" x14ac:dyDescent="0.35">
      <c r="A42" s="8">
        <v>39</v>
      </c>
      <c r="B42" s="9"/>
      <c r="C42" s="14"/>
      <c r="D42" s="14">
        <f t="shared" si="0"/>
        <v>0</v>
      </c>
    </row>
    <row r="43" spans="1:4" x14ac:dyDescent="0.35">
      <c r="A43" s="8">
        <v>40</v>
      </c>
      <c r="B43" s="9"/>
      <c r="C43" s="14"/>
      <c r="D43" s="14">
        <f t="shared" si="0"/>
        <v>0</v>
      </c>
    </row>
    <row r="44" spans="1:4" x14ac:dyDescent="0.35">
      <c r="A44" s="8">
        <v>41</v>
      </c>
      <c r="B44" s="9"/>
      <c r="C44" s="14"/>
      <c r="D44" s="14">
        <f t="shared" si="0"/>
        <v>0</v>
      </c>
    </row>
    <row r="45" spans="1:4" x14ac:dyDescent="0.35">
      <c r="A45" s="8">
        <v>42</v>
      </c>
      <c r="B45" s="9"/>
      <c r="C45" s="14"/>
      <c r="D45" s="14">
        <f t="shared" si="0"/>
        <v>0</v>
      </c>
    </row>
    <row r="46" spans="1:4" x14ac:dyDescent="0.35">
      <c r="A46" s="8">
        <v>43</v>
      </c>
      <c r="B46" s="9"/>
      <c r="C46" s="14"/>
      <c r="D46" s="14">
        <f t="shared" si="0"/>
        <v>0</v>
      </c>
    </row>
    <row r="47" spans="1:4" x14ac:dyDescent="0.35">
      <c r="A47" s="8">
        <v>44</v>
      </c>
      <c r="B47" s="9"/>
      <c r="C47" s="14"/>
      <c r="D47" s="14">
        <f t="shared" si="0"/>
        <v>0</v>
      </c>
    </row>
    <row r="48" spans="1:4" x14ac:dyDescent="0.35">
      <c r="A48" s="8">
        <v>45</v>
      </c>
      <c r="B48" s="9"/>
      <c r="C48" s="14"/>
      <c r="D48" s="14">
        <f t="shared" si="0"/>
        <v>0</v>
      </c>
    </row>
    <row r="49" spans="1:4" x14ac:dyDescent="0.35">
      <c r="A49" s="8">
        <v>46</v>
      </c>
      <c r="B49" s="9"/>
      <c r="C49" s="14"/>
      <c r="D49" s="14">
        <f t="shared" si="0"/>
        <v>0</v>
      </c>
    </row>
    <row r="50" spans="1:4" x14ac:dyDescent="0.35">
      <c r="A50" s="8">
        <v>47</v>
      </c>
      <c r="B50" s="9"/>
      <c r="C50" s="14"/>
      <c r="D50" s="14">
        <f t="shared" si="0"/>
        <v>0</v>
      </c>
    </row>
    <row r="51" spans="1:4" x14ac:dyDescent="0.35">
      <c r="A51" s="8">
        <v>48</v>
      </c>
      <c r="B51" s="9"/>
      <c r="C51" s="14"/>
      <c r="D51" s="14">
        <f t="shared" si="0"/>
        <v>0</v>
      </c>
    </row>
    <row r="52" spans="1:4" x14ac:dyDescent="0.35">
      <c r="A52" s="8">
        <v>49</v>
      </c>
      <c r="B52" s="9"/>
      <c r="C52" s="14"/>
      <c r="D52" s="14">
        <f t="shared" si="0"/>
        <v>0</v>
      </c>
    </row>
    <row r="53" spans="1:4" x14ac:dyDescent="0.35">
      <c r="A53" s="8">
        <v>50</v>
      </c>
      <c r="B53" s="9"/>
      <c r="C53" s="14"/>
      <c r="D53" s="14">
        <f t="shared" si="0"/>
        <v>0</v>
      </c>
    </row>
    <row r="54" spans="1:4" x14ac:dyDescent="0.35">
      <c r="A54" s="8">
        <v>51</v>
      </c>
      <c r="B54" s="9"/>
      <c r="C54" s="14"/>
      <c r="D54" s="14">
        <f t="shared" si="0"/>
        <v>0</v>
      </c>
    </row>
    <row r="55" spans="1:4" x14ac:dyDescent="0.35">
      <c r="A55" s="8">
        <v>52</v>
      </c>
      <c r="B55" s="9"/>
      <c r="C55" s="14"/>
      <c r="D55" s="14">
        <f t="shared" si="0"/>
        <v>0</v>
      </c>
    </row>
    <row r="56" spans="1:4" x14ac:dyDescent="0.35">
      <c r="A56" s="8">
        <v>53</v>
      </c>
      <c r="B56" s="9"/>
      <c r="C56" s="14"/>
      <c r="D56" s="14">
        <f t="shared" si="0"/>
        <v>0</v>
      </c>
    </row>
    <row r="57" spans="1:4" x14ac:dyDescent="0.35">
      <c r="A57" s="8">
        <v>54</v>
      </c>
      <c r="B57" s="9"/>
      <c r="C57" s="14"/>
      <c r="D57" s="14">
        <f t="shared" si="0"/>
        <v>0</v>
      </c>
    </row>
    <row r="58" spans="1:4" x14ac:dyDescent="0.35">
      <c r="A58" s="8">
        <v>55</v>
      </c>
      <c r="B58" s="9"/>
      <c r="C58" s="14"/>
      <c r="D58" s="14">
        <f t="shared" si="0"/>
        <v>0</v>
      </c>
    </row>
    <row r="59" spans="1:4" x14ac:dyDescent="0.35">
      <c r="A59" s="8">
        <v>56</v>
      </c>
      <c r="B59" s="9"/>
      <c r="C59" s="14"/>
      <c r="D59" s="14">
        <f t="shared" si="0"/>
        <v>0</v>
      </c>
    </row>
    <row r="60" spans="1:4" x14ac:dyDescent="0.35">
      <c r="A60" s="8">
        <v>57</v>
      </c>
      <c r="B60" s="9"/>
      <c r="C60" s="14"/>
      <c r="D60" s="14">
        <f t="shared" si="0"/>
        <v>0</v>
      </c>
    </row>
    <row r="61" spans="1:4" x14ac:dyDescent="0.35">
      <c r="A61" s="8">
        <v>58</v>
      </c>
      <c r="B61" s="9"/>
      <c r="C61" s="14"/>
      <c r="D61" s="14">
        <f t="shared" si="0"/>
        <v>0</v>
      </c>
    </row>
    <row r="62" spans="1:4" x14ac:dyDescent="0.35">
      <c r="A62" s="8">
        <v>59</v>
      </c>
      <c r="B62" s="9"/>
      <c r="C62" s="14"/>
      <c r="D62" s="14">
        <f t="shared" si="0"/>
        <v>0</v>
      </c>
    </row>
    <row r="63" spans="1:4" x14ac:dyDescent="0.35">
      <c r="A63" s="8">
        <v>60</v>
      </c>
      <c r="B63" s="9"/>
      <c r="C63" s="14"/>
      <c r="D63" s="14">
        <f t="shared" si="0"/>
        <v>0</v>
      </c>
    </row>
    <row r="64" spans="1:4" x14ac:dyDescent="0.35">
      <c r="A64" s="8">
        <v>61</v>
      </c>
      <c r="B64" s="9"/>
      <c r="C64" s="14"/>
      <c r="D64" s="14">
        <f t="shared" si="0"/>
        <v>0</v>
      </c>
    </row>
    <row r="65" spans="1:4" x14ac:dyDescent="0.35">
      <c r="A65" s="8">
        <v>62</v>
      </c>
      <c r="B65" s="9"/>
      <c r="C65" s="14"/>
      <c r="D65" s="14">
        <f t="shared" si="0"/>
        <v>0</v>
      </c>
    </row>
    <row r="66" spans="1:4" x14ac:dyDescent="0.35">
      <c r="A66" s="8">
        <v>63</v>
      </c>
      <c r="B66" s="9"/>
      <c r="C66" s="14"/>
      <c r="D66" s="14">
        <f t="shared" si="0"/>
        <v>0</v>
      </c>
    </row>
    <row r="67" spans="1:4" x14ac:dyDescent="0.35">
      <c r="A67" s="8">
        <v>64</v>
      </c>
      <c r="B67" s="9"/>
      <c r="C67" s="14"/>
      <c r="D67" s="14">
        <f t="shared" si="0"/>
        <v>0</v>
      </c>
    </row>
    <row r="68" spans="1:4" x14ac:dyDescent="0.35">
      <c r="A68" s="8">
        <v>65</v>
      </c>
      <c r="B68" s="9"/>
      <c r="C68" s="14"/>
      <c r="D68" s="14">
        <f t="shared" si="0"/>
        <v>0</v>
      </c>
    </row>
    <row r="69" spans="1:4" x14ac:dyDescent="0.35">
      <c r="A69" s="8">
        <v>66</v>
      </c>
      <c r="B69" s="9"/>
      <c r="C69" s="14"/>
      <c r="D69" s="14">
        <f t="shared" ref="D69:D75" si="1">IF(C$4:C$75="A","A",(C69/D$92)*100)</f>
        <v>0</v>
      </c>
    </row>
    <row r="70" spans="1:4" x14ac:dyDescent="0.35">
      <c r="A70" s="8">
        <v>67</v>
      </c>
      <c r="B70" s="9"/>
      <c r="C70" s="14"/>
      <c r="D70" s="14">
        <f t="shared" si="1"/>
        <v>0</v>
      </c>
    </row>
    <row r="71" spans="1:4" x14ac:dyDescent="0.35">
      <c r="A71" s="8">
        <v>68</v>
      </c>
      <c r="B71" s="9"/>
      <c r="C71" s="14"/>
      <c r="D71" s="14">
        <f t="shared" si="1"/>
        <v>0</v>
      </c>
    </row>
    <row r="72" spans="1:4" x14ac:dyDescent="0.35">
      <c r="A72" s="8">
        <v>69</v>
      </c>
      <c r="B72" s="9"/>
      <c r="C72" s="14"/>
      <c r="D72" s="14">
        <f t="shared" si="1"/>
        <v>0</v>
      </c>
    </row>
    <row r="73" spans="1:4" x14ac:dyDescent="0.35">
      <c r="A73" s="8">
        <v>70</v>
      </c>
      <c r="B73" s="9"/>
      <c r="C73" s="14"/>
      <c r="D73" s="14">
        <f t="shared" si="1"/>
        <v>0</v>
      </c>
    </row>
    <row r="74" spans="1:4" x14ac:dyDescent="0.35">
      <c r="A74" s="8">
        <v>71</v>
      </c>
      <c r="B74" s="9"/>
      <c r="C74" s="14"/>
      <c r="D74" s="14">
        <f t="shared" si="1"/>
        <v>0</v>
      </c>
    </row>
    <row r="75" spans="1:4" x14ac:dyDescent="0.35">
      <c r="A75" s="8">
        <v>72</v>
      </c>
      <c r="B75" s="9"/>
      <c r="C75" s="14"/>
      <c r="D75" s="14">
        <f t="shared" si="1"/>
        <v>0</v>
      </c>
    </row>
    <row r="92" spans="2:4" x14ac:dyDescent="0.35">
      <c r="B92" s="15" t="s">
        <v>5</v>
      </c>
      <c r="C92" s="15"/>
      <c r="D92" s="17">
        <v>25</v>
      </c>
    </row>
    <row r="93" spans="2:4" x14ac:dyDescent="0.35">
      <c r="B93" s="15" t="s">
        <v>10</v>
      </c>
      <c r="C93" s="15"/>
      <c r="D93" s="17">
        <f>COUNTIF(D4:D75,"&lt;=10")</f>
        <v>72</v>
      </c>
    </row>
    <row r="94" spans="2:4" x14ac:dyDescent="0.35">
      <c r="B94" s="15" t="s">
        <v>11</v>
      </c>
      <c r="C94" s="15"/>
      <c r="D94" s="17">
        <f>COUNTIFS(D4:D75,"&gt;=11",D4:D75,"&lt;=20")</f>
        <v>0</v>
      </c>
    </row>
    <row r="95" spans="2:4" x14ac:dyDescent="0.35">
      <c r="B95" s="15" t="s">
        <v>12</v>
      </c>
      <c r="C95" s="15"/>
      <c r="D95" s="17">
        <f>COUNTIFS(D4:D75,"&gt;=21",D4:D75,"&lt;=30")</f>
        <v>0</v>
      </c>
    </row>
    <row r="96" spans="2:4" x14ac:dyDescent="0.35">
      <c r="B96" s="15" t="s">
        <v>13</v>
      </c>
      <c r="C96" s="15"/>
      <c r="D96" s="17">
        <f>COUNTIFS(D4:D75,"&gt;=31",D4:D75,"&lt;=40")</f>
        <v>0</v>
      </c>
    </row>
    <row r="97" spans="2:5" x14ac:dyDescent="0.35">
      <c r="B97" s="15" t="s">
        <v>15</v>
      </c>
      <c r="C97" s="15"/>
      <c r="D97" s="17">
        <f>COUNTIFS(D4:D75,"&gt;=41",D4:D75,"&lt;=50")</f>
        <v>0</v>
      </c>
    </row>
    <row r="98" spans="2:5" x14ac:dyDescent="0.35">
      <c r="B98" s="15" t="s">
        <v>14</v>
      </c>
      <c r="C98" s="15"/>
      <c r="D98" s="17">
        <f>COUNTIFS(D4:D75,"&gt;=51",D4:D75, "&lt;=60")</f>
        <v>0</v>
      </c>
    </row>
    <row r="99" spans="2:5" x14ac:dyDescent="0.35">
      <c r="B99" s="16" t="s">
        <v>16</v>
      </c>
      <c r="C99" s="16"/>
      <c r="D99" s="17">
        <f>COUNTIFS(D4:D75,"&gt;=61",D4:D75, "&lt;=70")</f>
        <v>0</v>
      </c>
    </row>
    <row r="100" spans="2:5" x14ac:dyDescent="0.35">
      <c r="B100" s="15" t="s">
        <v>17</v>
      </c>
      <c r="C100" s="16"/>
      <c r="D100" s="17">
        <f>COUNTIFS(D4:D75,"&gt;=71",D4:D75,"&lt;=80")</f>
        <v>0</v>
      </c>
    </row>
    <row r="101" spans="2:5" x14ac:dyDescent="0.35">
      <c r="B101" s="15" t="s">
        <v>18</v>
      </c>
      <c r="C101" s="16"/>
      <c r="D101" s="17">
        <f>COUNTIFS(D4:D75,"&gt;=81",D4:D75,"&lt;=90")</f>
        <v>0</v>
      </c>
    </row>
    <row r="102" spans="2:5" x14ac:dyDescent="0.35">
      <c r="B102" s="15" t="s">
        <v>19</v>
      </c>
      <c r="C102" s="15"/>
      <c r="D102" s="17">
        <f>COUNTIFS(D4:D75,"&gt;=91",D4:D75, "&lt;=100")</f>
        <v>0</v>
      </c>
    </row>
    <row r="103" spans="2:5" x14ac:dyDescent="0.35">
      <c r="B103" s="15" t="s">
        <v>6</v>
      </c>
      <c r="C103" s="15"/>
      <c r="D103" s="17">
        <f>COUNTIF(D4:D75,"A")</f>
        <v>0</v>
      </c>
    </row>
    <row r="104" spans="2:5" x14ac:dyDescent="0.35">
      <c r="B104" s="15" t="s">
        <v>4</v>
      </c>
      <c r="C104" s="15"/>
      <c r="D104" s="17">
        <f>SUM(D93:D103)</f>
        <v>72</v>
      </c>
      <c r="E104" t="str">
        <f>IF(A75&lt;&gt;D104,"students count Mis Match","")</f>
        <v/>
      </c>
    </row>
  </sheetData>
  <mergeCells count="1">
    <mergeCell ref="C2:D2"/>
  </mergeCells>
  <pageMargins left="1.4173228346456694" right="0.62992125984251968" top="0.31496062992125984" bottom="0.35433070866141736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4"/>
  <sheetViews>
    <sheetView workbookViewId="0">
      <selection activeCell="K10" sqref="K10"/>
    </sheetView>
  </sheetViews>
  <sheetFormatPr defaultRowHeight="14.5" x14ac:dyDescent="0.35"/>
  <cols>
    <col min="2" max="2" width="34.7265625" customWidth="1"/>
    <col min="3" max="3" width="11.7265625" customWidth="1"/>
    <col min="4" max="4" width="21.7265625" style="7" customWidth="1"/>
  </cols>
  <sheetData>
    <row r="1" spans="1:4" s="3" customFormat="1" ht="68.25" customHeight="1" x14ac:dyDescent="0.35">
      <c r="D1" s="6"/>
    </row>
    <row r="2" spans="1:4" s="3" customFormat="1" ht="32.25" customHeight="1" x14ac:dyDescent="0.45">
      <c r="B2" s="12" t="s">
        <v>9</v>
      </c>
      <c r="C2" s="37" t="s">
        <v>22</v>
      </c>
      <c r="D2" s="37"/>
    </row>
    <row r="3" spans="1:4" s="3" customFormat="1" ht="43.5" x14ac:dyDescent="0.35">
      <c r="A3" s="10" t="s">
        <v>1</v>
      </c>
      <c r="B3" s="11" t="s">
        <v>2</v>
      </c>
      <c r="C3" s="10" t="s">
        <v>3</v>
      </c>
      <c r="D3" s="11" t="s">
        <v>7</v>
      </c>
    </row>
    <row r="4" spans="1:4" s="3" customFormat="1" x14ac:dyDescent="0.35">
      <c r="A4" s="8">
        <v>1</v>
      </c>
      <c r="B4" s="9"/>
      <c r="C4" s="14"/>
      <c r="D4" s="14">
        <f>IF(C$4:C$75="A","A",(C4/D$92)*100)</f>
        <v>0</v>
      </c>
    </row>
    <row r="5" spans="1:4" s="3" customFormat="1" x14ac:dyDescent="0.35">
      <c r="A5" s="8">
        <v>2</v>
      </c>
      <c r="B5" s="9"/>
      <c r="C5" s="14"/>
      <c r="D5" s="14">
        <f t="shared" ref="D5:D68" si="0">IF(C$4:C$75="A","A",(C5/D$92)*100)</f>
        <v>0</v>
      </c>
    </row>
    <row r="6" spans="1:4" s="3" customFormat="1" x14ac:dyDescent="0.35">
      <c r="A6" s="8">
        <v>3</v>
      </c>
      <c r="B6" s="9"/>
      <c r="C6" s="14"/>
      <c r="D6" s="14">
        <f t="shared" si="0"/>
        <v>0</v>
      </c>
    </row>
    <row r="7" spans="1:4" ht="15" customHeight="1" x14ac:dyDescent="0.35">
      <c r="A7" s="8">
        <v>4</v>
      </c>
      <c r="B7" s="9"/>
      <c r="C7" s="14"/>
      <c r="D7" s="14">
        <f t="shared" si="0"/>
        <v>0</v>
      </c>
    </row>
    <row r="8" spans="1:4" ht="15" customHeight="1" x14ac:dyDescent="0.35">
      <c r="A8" s="8">
        <v>5</v>
      </c>
      <c r="B8" s="9"/>
      <c r="C8" s="14"/>
      <c r="D8" s="14">
        <f t="shared" si="0"/>
        <v>0</v>
      </c>
    </row>
    <row r="9" spans="1:4" ht="15" customHeight="1" x14ac:dyDescent="0.35">
      <c r="A9" s="8">
        <v>6</v>
      </c>
      <c r="B9" s="9"/>
      <c r="C9" s="14"/>
      <c r="D9" s="14">
        <f t="shared" si="0"/>
        <v>0</v>
      </c>
    </row>
    <row r="10" spans="1:4" ht="15" customHeight="1" x14ac:dyDescent="0.35">
      <c r="A10" s="8">
        <v>7</v>
      </c>
      <c r="B10" s="9"/>
      <c r="C10" s="14"/>
      <c r="D10" s="14">
        <f t="shared" si="0"/>
        <v>0</v>
      </c>
    </row>
    <row r="11" spans="1:4" x14ac:dyDescent="0.35">
      <c r="A11" s="8">
        <v>8</v>
      </c>
      <c r="B11" s="9"/>
      <c r="C11" s="14"/>
      <c r="D11" s="14">
        <f t="shared" si="0"/>
        <v>0</v>
      </c>
    </row>
    <row r="12" spans="1:4" x14ac:dyDescent="0.35">
      <c r="A12" s="8">
        <v>9</v>
      </c>
      <c r="B12" s="9"/>
      <c r="C12" s="14"/>
      <c r="D12" s="14">
        <f t="shared" si="0"/>
        <v>0</v>
      </c>
    </row>
    <row r="13" spans="1:4" x14ac:dyDescent="0.35">
      <c r="A13" s="8">
        <v>10</v>
      </c>
      <c r="B13" s="9"/>
      <c r="C13" s="14"/>
      <c r="D13" s="14">
        <f t="shared" si="0"/>
        <v>0</v>
      </c>
    </row>
    <row r="14" spans="1:4" x14ac:dyDescent="0.35">
      <c r="A14" s="8">
        <v>11</v>
      </c>
      <c r="B14" s="9"/>
      <c r="C14" s="14"/>
      <c r="D14" s="14">
        <f t="shared" si="0"/>
        <v>0</v>
      </c>
    </row>
    <row r="15" spans="1:4" x14ac:dyDescent="0.35">
      <c r="A15" s="8">
        <v>12</v>
      </c>
      <c r="B15" s="9"/>
      <c r="C15" s="14"/>
      <c r="D15" s="14">
        <f t="shared" si="0"/>
        <v>0</v>
      </c>
    </row>
    <row r="16" spans="1:4" ht="15" customHeight="1" x14ac:dyDescent="0.35">
      <c r="A16" s="8">
        <v>13</v>
      </c>
      <c r="B16" s="9"/>
      <c r="C16" s="14"/>
      <c r="D16" s="14">
        <f t="shared" si="0"/>
        <v>0</v>
      </c>
    </row>
    <row r="17" spans="1:4" x14ac:dyDescent="0.35">
      <c r="A17" s="8">
        <v>14</v>
      </c>
      <c r="B17" s="9"/>
      <c r="C17" s="14"/>
      <c r="D17" s="14">
        <f t="shared" si="0"/>
        <v>0</v>
      </c>
    </row>
    <row r="18" spans="1:4" x14ac:dyDescent="0.35">
      <c r="A18" s="8">
        <v>15</v>
      </c>
      <c r="B18" s="9"/>
      <c r="C18" s="14"/>
      <c r="D18" s="14">
        <f t="shared" si="0"/>
        <v>0</v>
      </c>
    </row>
    <row r="19" spans="1:4" x14ac:dyDescent="0.35">
      <c r="A19" s="8">
        <v>16</v>
      </c>
      <c r="B19" s="9"/>
      <c r="C19" s="14"/>
      <c r="D19" s="14">
        <f t="shared" si="0"/>
        <v>0</v>
      </c>
    </row>
    <row r="20" spans="1:4" x14ac:dyDescent="0.35">
      <c r="A20" s="8">
        <v>17</v>
      </c>
      <c r="B20" s="9"/>
      <c r="C20" s="14"/>
      <c r="D20" s="14">
        <f t="shared" si="0"/>
        <v>0</v>
      </c>
    </row>
    <row r="21" spans="1:4" ht="15" customHeight="1" x14ac:dyDescent="0.35">
      <c r="A21" s="8">
        <v>18</v>
      </c>
      <c r="B21" s="9"/>
      <c r="C21" s="14"/>
      <c r="D21" s="14">
        <f t="shared" si="0"/>
        <v>0</v>
      </c>
    </row>
    <row r="22" spans="1:4" x14ac:dyDescent="0.35">
      <c r="A22" s="8">
        <v>19</v>
      </c>
      <c r="B22" s="9"/>
      <c r="C22" s="14"/>
      <c r="D22" s="14">
        <f t="shared" si="0"/>
        <v>0</v>
      </c>
    </row>
    <row r="23" spans="1:4" x14ac:dyDescent="0.35">
      <c r="A23" s="8">
        <v>20</v>
      </c>
      <c r="B23" s="9"/>
      <c r="C23" s="14"/>
      <c r="D23" s="14">
        <f t="shared" si="0"/>
        <v>0</v>
      </c>
    </row>
    <row r="24" spans="1:4" x14ac:dyDescent="0.35">
      <c r="A24" s="8">
        <v>21</v>
      </c>
      <c r="B24" s="9"/>
      <c r="C24" s="14"/>
      <c r="D24" s="14">
        <f t="shared" si="0"/>
        <v>0</v>
      </c>
    </row>
    <row r="25" spans="1:4" x14ac:dyDescent="0.35">
      <c r="A25" s="8">
        <v>22</v>
      </c>
      <c r="B25" s="9"/>
      <c r="C25" s="14"/>
      <c r="D25" s="14">
        <f t="shared" si="0"/>
        <v>0</v>
      </c>
    </row>
    <row r="26" spans="1:4" ht="15" customHeight="1" x14ac:dyDescent="0.35">
      <c r="A26" s="8">
        <v>23</v>
      </c>
      <c r="B26" s="9"/>
      <c r="C26" s="14"/>
      <c r="D26" s="14">
        <f t="shared" si="0"/>
        <v>0</v>
      </c>
    </row>
    <row r="27" spans="1:4" x14ac:dyDescent="0.35">
      <c r="A27" s="8">
        <v>24</v>
      </c>
      <c r="B27" s="9"/>
      <c r="C27" s="14"/>
      <c r="D27" s="14">
        <f t="shared" si="0"/>
        <v>0</v>
      </c>
    </row>
    <row r="28" spans="1:4" x14ac:dyDescent="0.35">
      <c r="A28" s="8">
        <v>25</v>
      </c>
      <c r="B28" s="9"/>
      <c r="C28" s="14"/>
      <c r="D28" s="14">
        <f t="shared" si="0"/>
        <v>0</v>
      </c>
    </row>
    <row r="29" spans="1:4" x14ac:dyDescent="0.35">
      <c r="A29" s="8">
        <v>26</v>
      </c>
      <c r="B29" s="9"/>
      <c r="C29" s="14"/>
      <c r="D29" s="14">
        <f t="shared" si="0"/>
        <v>0</v>
      </c>
    </row>
    <row r="30" spans="1:4" x14ac:dyDescent="0.35">
      <c r="A30" s="8">
        <v>27</v>
      </c>
      <c r="B30" s="9"/>
      <c r="C30" s="14"/>
      <c r="D30" s="14">
        <f t="shared" si="0"/>
        <v>0</v>
      </c>
    </row>
    <row r="31" spans="1:4" ht="15" customHeight="1" x14ac:dyDescent="0.35">
      <c r="A31" s="8">
        <v>28</v>
      </c>
      <c r="B31" s="9"/>
      <c r="C31" s="14"/>
      <c r="D31" s="14">
        <f t="shared" si="0"/>
        <v>0</v>
      </c>
    </row>
    <row r="32" spans="1:4" x14ac:dyDescent="0.35">
      <c r="A32" s="8">
        <v>29</v>
      </c>
      <c r="B32" s="9"/>
      <c r="C32" s="14"/>
      <c r="D32" s="14">
        <f t="shared" si="0"/>
        <v>0</v>
      </c>
    </row>
    <row r="33" spans="1:4" x14ac:dyDescent="0.35">
      <c r="A33" s="8">
        <v>30</v>
      </c>
      <c r="B33" s="9"/>
      <c r="C33" s="14"/>
      <c r="D33" s="14">
        <f t="shared" si="0"/>
        <v>0</v>
      </c>
    </row>
    <row r="34" spans="1:4" x14ac:dyDescent="0.35">
      <c r="A34" s="8">
        <v>31</v>
      </c>
      <c r="B34" s="9"/>
      <c r="C34" s="14"/>
      <c r="D34" s="14">
        <f t="shared" si="0"/>
        <v>0</v>
      </c>
    </row>
    <row r="35" spans="1:4" x14ac:dyDescent="0.35">
      <c r="A35" s="8">
        <v>32</v>
      </c>
      <c r="B35" s="9"/>
      <c r="C35" s="14"/>
      <c r="D35" s="14">
        <f t="shared" si="0"/>
        <v>0</v>
      </c>
    </row>
    <row r="36" spans="1:4" x14ac:dyDescent="0.35">
      <c r="A36" s="8">
        <v>33</v>
      </c>
      <c r="B36" s="9"/>
      <c r="C36" s="14"/>
      <c r="D36" s="14">
        <f t="shared" si="0"/>
        <v>0</v>
      </c>
    </row>
    <row r="37" spans="1:4" ht="15" customHeight="1" x14ac:dyDescent="0.35">
      <c r="A37" s="8">
        <v>34</v>
      </c>
      <c r="B37" s="9"/>
      <c r="C37" s="14"/>
      <c r="D37" s="14">
        <f t="shared" si="0"/>
        <v>0</v>
      </c>
    </row>
    <row r="38" spans="1:4" x14ac:dyDescent="0.35">
      <c r="A38" s="8">
        <v>35</v>
      </c>
      <c r="B38" s="9"/>
      <c r="C38" s="14"/>
      <c r="D38" s="14">
        <f t="shared" si="0"/>
        <v>0</v>
      </c>
    </row>
    <row r="39" spans="1:4" x14ac:dyDescent="0.35">
      <c r="A39" s="8">
        <v>36</v>
      </c>
      <c r="B39" s="9"/>
      <c r="C39" s="14"/>
      <c r="D39" s="14">
        <f t="shared" si="0"/>
        <v>0</v>
      </c>
    </row>
    <row r="40" spans="1:4" x14ac:dyDescent="0.35">
      <c r="A40" s="8">
        <v>37</v>
      </c>
      <c r="B40" s="9"/>
      <c r="C40" s="14"/>
      <c r="D40" s="14">
        <f t="shared" si="0"/>
        <v>0</v>
      </c>
    </row>
    <row r="41" spans="1:4" x14ac:dyDescent="0.35">
      <c r="A41" s="8">
        <v>38</v>
      </c>
      <c r="B41" s="9"/>
      <c r="C41" s="14"/>
      <c r="D41" s="14">
        <f t="shared" si="0"/>
        <v>0</v>
      </c>
    </row>
    <row r="42" spans="1:4" x14ac:dyDescent="0.35">
      <c r="A42" s="8">
        <v>39</v>
      </c>
      <c r="B42" s="9"/>
      <c r="C42" s="14"/>
      <c r="D42" s="14">
        <f t="shared" si="0"/>
        <v>0</v>
      </c>
    </row>
    <row r="43" spans="1:4" x14ac:dyDescent="0.35">
      <c r="A43" s="8">
        <v>40</v>
      </c>
      <c r="B43" s="9"/>
      <c r="C43" s="14"/>
      <c r="D43" s="14">
        <f t="shared" si="0"/>
        <v>0</v>
      </c>
    </row>
    <row r="44" spans="1:4" x14ac:dyDescent="0.35">
      <c r="A44" s="8">
        <v>41</v>
      </c>
      <c r="B44" s="9"/>
      <c r="C44" s="14"/>
      <c r="D44" s="14">
        <f t="shared" si="0"/>
        <v>0</v>
      </c>
    </row>
    <row r="45" spans="1:4" x14ac:dyDescent="0.35">
      <c r="A45" s="8">
        <v>42</v>
      </c>
      <c r="B45" s="9"/>
      <c r="C45" s="14"/>
      <c r="D45" s="14">
        <f t="shared" si="0"/>
        <v>0</v>
      </c>
    </row>
    <row r="46" spans="1:4" x14ac:dyDescent="0.35">
      <c r="A46" s="8">
        <v>43</v>
      </c>
      <c r="B46" s="9"/>
      <c r="C46" s="14"/>
      <c r="D46" s="14">
        <f t="shared" si="0"/>
        <v>0</v>
      </c>
    </row>
    <row r="47" spans="1:4" x14ac:dyDescent="0.35">
      <c r="A47" s="8">
        <v>44</v>
      </c>
      <c r="B47" s="9"/>
      <c r="C47" s="14"/>
      <c r="D47" s="14">
        <f t="shared" si="0"/>
        <v>0</v>
      </c>
    </row>
    <row r="48" spans="1:4" x14ac:dyDescent="0.35">
      <c r="A48" s="8">
        <v>45</v>
      </c>
      <c r="B48" s="9"/>
      <c r="C48" s="14"/>
      <c r="D48" s="14">
        <f t="shared" si="0"/>
        <v>0</v>
      </c>
    </row>
    <row r="49" spans="1:4" x14ac:dyDescent="0.35">
      <c r="A49" s="8">
        <v>46</v>
      </c>
      <c r="B49" s="9"/>
      <c r="C49" s="14"/>
      <c r="D49" s="14">
        <f t="shared" si="0"/>
        <v>0</v>
      </c>
    </row>
    <row r="50" spans="1:4" x14ac:dyDescent="0.35">
      <c r="A50" s="8">
        <v>47</v>
      </c>
      <c r="B50" s="9"/>
      <c r="C50" s="14"/>
      <c r="D50" s="14">
        <f t="shared" si="0"/>
        <v>0</v>
      </c>
    </row>
    <row r="51" spans="1:4" x14ac:dyDescent="0.35">
      <c r="A51" s="8">
        <v>48</v>
      </c>
      <c r="B51" s="9"/>
      <c r="C51" s="14"/>
      <c r="D51" s="14">
        <f t="shared" si="0"/>
        <v>0</v>
      </c>
    </row>
    <row r="52" spans="1:4" x14ac:dyDescent="0.35">
      <c r="A52" s="8">
        <v>49</v>
      </c>
      <c r="B52" s="9"/>
      <c r="C52" s="14"/>
      <c r="D52" s="14">
        <f t="shared" si="0"/>
        <v>0</v>
      </c>
    </row>
    <row r="53" spans="1:4" x14ac:dyDescent="0.35">
      <c r="A53" s="8">
        <v>50</v>
      </c>
      <c r="B53" s="9"/>
      <c r="C53" s="14"/>
      <c r="D53" s="14">
        <f t="shared" si="0"/>
        <v>0</v>
      </c>
    </row>
    <row r="54" spans="1:4" x14ac:dyDescent="0.35">
      <c r="A54" s="8">
        <v>51</v>
      </c>
      <c r="B54" s="9"/>
      <c r="C54" s="14"/>
      <c r="D54" s="14">
        <f t="shared" si="0"/>
        <v>0</v>
      </c>
    </row>
    <row r="55" spans="1:4" x14ac:dyDescent="0.35">
      <c r="A55" s="8">
        <v>52</v>
      </c>
      <c r="B55" s="9"/>
      <c r="C55" s="14"/>
      <c r="D55" s="14">
        <f t="shared" si="0"/>
        <v>0</v>
      </c>
    </row>
    <row r="56" spans="1:4" x14ac:dyDescent="0.35">
      <c r="A56" s="8">
        <v>53</v>
      </c>
      <c r="B56" s="9"/>
      <c r="C56" s="14"/>
      <c r="D56" s="14">
        <f t="shared" si="0"/>
        <v>0</v>
      </c>
    </row>
    <row r="57" spans="1:4" x14ac:dyDescent="0.35">
      <c r="A57" s="8">
        <v>54</v>
      </c>
      <c r="B57" s="9"/>
      <c r="C57" s="14"/>
      <c r="D57" s="14">
        <f t="shared" si="0"/>
        <v>0</v>
      </c>
    </row>
    <row r="58" spans="1:4" x14ac:dyDescent="0.35">
      <c r="A58" s="8">
        <v>55</v>
      </c>
      <c r="B58" s="9"/>
      <c r="C58" s="14"/>
      <c r="D58" s="14">
        <f t="shared" si="0"/>
        <v>0</v>
      </c>
    </row>
    <row r="59" spans="1:4" x14ac:dyDescent="0.35">
      <c r="A59" s="8">
        <v>56</v>
      </c>
      <c r="B59" s="9"/>
      <c r="C59" s="14"/>
      <c r="D59" s="14">
        <f t="shared" si="0"/>
        <v>0</v>
      </c>
    </row>
    <row r="60" spans="1:4" x14ac:dyDescent="0.35">
      <c r="A60" s="8">
        <v>57</v>
      </c>
      <c r="B60" s="9"/>
      <c r="C60" s="14"/>
      <c r="D60" s="14">
        <f t="shared" si="0"/>
        <v>0</v>
      </c>
    </row>
    <row r="61" spans="1:4" x14ac:dyDescent="0.35">
      <c r="A61" s="8">
        <v>58</v>
      </c>
      <c r="B61" s="9"/>
      <c r="C61" s="14"/>
      <c r="D61" s="14">
        <f t="shared" si="0"/>
        <v>0</v>
      </c>
    </row>
    <row r="62" spans="1:4" x14ac:dyDescent="0.35">
      <c r="A62" s="8">
        <v>59</v>
      </c>
      <c r="B62" s="9"/>
      <c r="C62" s="14"/>
      <c r="D62" s="14">
        <f t="shared" si="0"/>
        <v>0</v>
      </c>
    </row>
    <row r="63" spans="1:4" x14ac:dyDescent="0.35">
      <c r="A63" s="8">
        <v>60</v>
      </c>
      <c r="B63" s="9"/>
      <c r="C63" s="14"/>
      <c r="D63" s="14">
        <f t="shared" si="0"/>
        <v>0</v>
      </c>
    </row>
    <row r="64" spans="1:4" x14ac:dyDescent="0.35">
      <c r="A64" s="8">
        <v>61</v>
      </c>
      <c r="B64" s="9"/>
      <c r="C64" s="14"/>
      <c r="D64" s="14">
        <f t="shared" si="0"/>
        <v>0</v>
      </c>
    </row>
    <row r="65" spans="1:4" x14ac:dyDescent="0.35">
      <c r="A65" s="8">
        <v>62</v>
      </c>
      <c r="B65" s="9"/>
      <c r="C65" s="14"/>
      <c r="D65" s="14">
        <f t="shared" si="0"/>
        <v>0</v>
      </c>
    </row>
    <row r="66" spans="1:4" x14ac:dyDescent="0.35">
      <c r="A66" s="8">
        <v>63</v>
      </c>
      <c r="B66" s="9"/>
      <c r="C66" s="14"/>
      <c r="D66" s="14">
        <f t="shared" si="0"/>
        <v>0</v>
      </c>
    </row>
    <row r="67" spans="1:4" x14ac:dyDescent="0.35">
      <c r="A67" s="8">
        <v>64</v>
      </c>
      <c r="B67" s="9"/>
      <c r="C67" s="14"/>
      <c r="D67" s="14">
        <f t="shared" si="0"/>
        <v>0</v>
      </c>
    </row>
    <row r="68" spans="1:4" x14ac:dyDescent="0.35">
      <c r="A68" s="8">
        <v>65</v>
      </c>
      <c r="B68" s="9"/>
      <c r="C68" s="14"/>
      <c r="D68" s="14">
        <f t="shared" si="0"/>
        <v>0</v>
      </c>
    </row>
    <row r="69" spans="1:4" x14ac:dyDescent="0.35">
      <c r="A69" s="8">
        <v>66</v>
      </c>
      <c r="B69" s="9"/>
      <c r="C69" s="14"/>
      <c r="D69" s="14">
        <f t="shared" ref="D69:D75" si="1">IF(C$4:C$75="A","A",(C69/D$92)*100)</f>
        <v>0</v>
      </c>
    </row>
    <row r="70" spans="1:4" x14ac:dyDescent="0.35">
      <c r="A70" s="8">
        <v>67</v>
      </c>
      <c r="B70" s="9"/>
      <c r="C70" s="14"/>
      <c r="D70" s="14">
        <f t="shared" si="1"/>
        <v>0</v>
      </c>
    </row>
    <row r="71" spans="1:4" x14ac:dyDescent="0.35">
      <c r="A71" s="8">
        <v>68</v>
      </c>
      <c r="B71" s="9"/>
      <c r="C71" s="14"/>
      <c r="D71" s="14">
        <f t="shared" si="1"/>
        <v>0</v>
      </c>
    </row>
    <row r="72" spans="1:4" x14ac:dyDescent="0.35">
      <c r="A72" s="8">
        <v>69</v>
      </c>
      <c r="B72" s="9"/>
      <c r="C72" s="14"/>
      <c r="D72" s="14">
        <f t="shared" si="1"/>
        <v>0</v>
      </c>
    </row>
    <row r="73" spans="1:4" x14ac:dyDescent="0.35">
      <c r="A73" s="8">
        <v>70</v>
      </c>
      <c r="B73" s="9"/>
      <c r="C73" s="14"/>
      <c r="D73" s="14">
        <f t="shared" si="1"/>
        <v>0</v>
      </c>
    </row>
    <row r="74" spans="1:4" x14ac:dyDescent="0.35">
      <c r="A74" s="8">
        <v>71</v>
      </c>
      <c r="B74" s="9"/>
      <c r="C74" s="14"/>
      <c r="D74" s="14">
        <f t="shared" si="1"/>
        <v>0</v>
      </c>
    </row>
    <row r="75" spans="1:4" x14ac:dyDescent="0.35">
      <c r="A75" s="8">
        <v>72</v>
      </c>
      <c r="B75" s="9"/>
      <c r="C75" s="14"/>
      <c r="D75" s="14">
        <f t="shared" si="1"/>
        <v>0</v>
      </c>
    </row>
    <row r="92" spans="2:4" x14ac:dyDescent="0.35">
      <c r="B92" s="15" t="s">
        <v>5</v>
      </c>
      <c r="C92" s="15"/>
      <c r="D92" s="17">
        <v>25</v>
      </c>
    </row>
    <row r="93" spans="2:4" x14ac:dyDescent="0.35">
      <c r="B93" s="15" t="s">
        <v>10</v>
      </c>
      <c r="C93" s="15"/>
      <c r="D93" s="17">
        <f>COUNTIF(D4:D75,"&lt;=10")</f>
        <v>72</v>
      </c>
    </row>
    <row r="94" spans="2:4" x14ac:dyDescent="0.35">
      <c r="B94" s="15" t="s">
        <v>11</v>
      </c>
      <c r="C94" s="15"/>
      <c r="D94" s="17">
        <f>COUNTIFS(D4:D75,"&gt;=11",D4:D75,"&lt;=20")</f>
        <v>0</v>
      </c>
    </row>
    <row r="95" spans="2:4" x14ac:dyDescent="0.35">
      <c r="B95" s="15" t="s">
        <v>12</v>
      </c>
      <c r="C95" s="15"/>
      <c r="D95" s="17">
        <f>COUNTIFS(D4:D75,"&gt;=21",D4:D75,"&lt;=30")</f>
        <v>0</v>
      </c>
    </row>
    <row r="96" spans="2:4" x14ac:dyDescent="0.35">
      <c r="B96" s="15" t="s">
        <v>13</v>
      </c>
      <c r="C96" s="15"/>
      <c r="D96" s="17">
        <f>COUNTIFS(D4:D75,"&gt;=31",D4:D75,"&lt;=40")</f>
        <v>0</v>
      </c>
    </row>
    <row r="97" spans="2:5" x14ac:dyDescent="0.35">
      <c r="B97" s="15" t="s">
        <v>15</v>
      </c>
      <c r="C97" s="15"/>
      <c r="D97" s="17">
        <f>COUNTIFS(D4:D75,"&gt;=41",D4:D75,"&lt;=50")</f>
        <v>0</v>
      </c>
    </row>
    <row r="98" spans="2:5" x14ac:dyDescent="0.35">
      <c r="B98" s="15" t="s">
        <v>14</v>
      </c>
      <c r="C98" s="15"/>
      <c r="D98" s="17">
        <f>COUNTIFS(D4:D75,"&gt;=51",D4:D75, "&lt;=60")</f>
        <v>0</v>
      </c>
    </row>
    <row r="99" spans="2:5" x14ac:dyDescent="0.35">
      <c r="B99" s="16" t="s">
        <v>16</v>
      </c>
      <c r="C99" s="16"/>
      <c r="D99" s="17">
        <f>COUNTIFS(D4:D75,"&gt;=61",D4:D75, "&lt;=70")</f>
        <v>0</v>
      </c>
    </row>
    <row r="100" spans="2:5" x14ac:dyDescent="0.35">
      <c r="B100" s="15" t="s">
        <v>17</v>
      </c>
      <c r="C100" s="16"/>
      <c r="D100" s="17">
        <f>COUNTIFS(D4:D75,"&gt;=71",D4:D75,"&lt;=80")</f>
        <v>0</v>
      </c>
    </row>
    <row r="101" spans="2:5" x14ac:dyDescent="0.35">
      <c r="B101" s="15" t="s">
        <v>18</v>
      </c>
      <c r="C101" s="16"/>
      <c r="D101" s="17">
        <f>COUNTIFS(D4:D75,"&gt;=81",D4:D75,"&lt;=90")</f>
        <v>0</v>
      </c>
    </row>
    <row r="102" spans="2:5" x14ac:dyDescent="0.35">
      <c r="B102" s="15" t="s">
        <v>19</v>
      </c>
      <c r="C102" s="15"/>
      <c r="D102" s="17">
        <f>COUNTIFS(D4:D75,"&gt;=91",D4:D75, "&lt;=100")</f>
        <v>0</v>
      </c>
    </row>
    <row r="103" spans="2:5" x14ac:dyDescent="0.35">
      <c r="B103" s="15" t="s">
        <v>6</v>
      </c>
      <c r="C103" s="15"/>
      <c r="D103" s="17">
        <f>COUNTIF(D4:D75,"A")</f>
        <v>0</v>
      </c>
    </row>
    <row r="104" spans="2:5" x14ac:dyDescent="0.35">
      <c r="B104" s="15" t="s">
        <v>4</v>
      </c>
      <c r="C104" s="15"/>
      <c r="D104" s="17">
        <f>SUM(D93:D103)</f>
        <v>72</v>
      </c>
      <c r="E104" t="str">
        <f>IF(A75&lt;&gt;D104,"students count Mis Match","")</f>
        <v/>
      </c>
    </row>
  </sheetData>
  <mergeCells count="1">
    <mergeCell ref="C2:D2"/>
  </mergeCells>
  <pageMargins left="1.4173228346456694" right="0.62992125984251968" top="0.31496062992125984" bottom="0.35433070866141736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Course Details</vt:lpstr>
      <vt:lpstr>Third  Analysis Report </vt:lpstr>
      <vt:lpstr>Skill  Insemester Analysis</vt:lpstr>
      <vt:lpstr>Skill Endsemester Analysis</vt:lpstr>
      <vt:lpstr>'Skill  Insemester Analysis'!Print_Area</vt:lpstr>
      <vt:lpstr>'Skill Endsemester Analysis'!Print_Area</vt:lpstr>
      <vt:lpstr>'Third  Analysis Report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</dc:creator>
  <cp:lastModifiedBy>Srithar Suganthi</cp:lastModifiedBy>
  <cp:lastPrinted>2019-07-15T07:02:25Z</cp:lastPrinted>
  <dcterms:created xsi:type="dcterms:W3CDTF">2019-07-10T05:48:50Z</dcterms:created>
  <dcterms:modified xsi:type="dcterms:W3CDTF">2022-04-05T07:22:30Z</dcterms:modified>
</cp:coreProperties>
</file>