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8460" activeTab="3"/>
  </bookViews>
  <sheets>
    <sheet name="Anova" sheetId="1" r:id="rId1"/>
    <sheet name="t-test(5th)" sheetId="2" r:id="rId2"/>
    <sheet name="t-test(4th)" sheetId="3" r:id="rId3"/>
    <sheet name="Anova 2nd" sheetId="4" r:id="rId4"/>
  </sheets>
  <calcPr calcId="124519"/>
</workbook>
</file>

<file path=xl/calcChain.xml><?xml version="1.0" encoding="utf-8"?>
<calcChain xmlns="http://schemas.openxmlformats.org/spreadsheetml/2006/main">
  <c r="I20" i="4"/>
  <c r="I21"/>
  <c r="I22"/>
  <c r="I23"/>
  <c r="I24"/>
  <c r="I25"/>
  <c r="I27" s="1"/>
  <c r="I26"/>
  <c r="D20"/>
  <c r="D27" s="1"/>
  <c r="D21"/>
  <c r="D22"/>
  <c r="D23"/>
  <c r="D24"/>
  <c r="D25"/>
  <c r="D26"/>
  <c r="N27"/>
  <c r="N20"/>
  <c r="N21"/>
  <c r="N22"/>
  <c r="N23"/>
  <c r="N24"/>
  <c r="N25"/>
  <c r="N26"/>
  <c r="N19"/>
  <c r="M20"/>
  <c r="M21"/>
  <c r="M22"/>
  <c r="M23"/>
  <c r="M24"/>
  <c r="M25"/>
  <c r="M26"/>
  <c r="M19"/>
  <c r="I19"/>
  <c r="H20"/>
  <c r="H21"/>
  <c r="H22"/>
  <c r="H23"/>
  <c r="H24"/>
  <c r="H25"/>
  <c r="H26"/>
  <c r="H19"/>
  <c r="D19"/>
  <c r="C20"/>
  <c r="C21"/>
  <c r="C22"/>
  <c r="C23"/>
  <c r="C24"/>
  <c r="C25"/>
  <c r="C26"/>
  <c r="C19"/>
  <c r="B29" l="1"/>
  <c r="B17" l="1"/>
  <c r="B16"/>
  <c r="C16" s="1"/>
  <c r="C15"/>
  <c r="B15"/>
  <c r="C14"/>
  <c r="B14"/>
  <c r="B12"/>
  <c r="G10"/>
  <c r="D10"/>
  <c r="A10"/>
  <c r="C18" i="1" l="1"/>
  <c r="A14" i="3" l="1"/>
  <c r="A13"/>
  <c r="C17" i="1"/>
  <c r="S12"/>
  <c r="N12"/>
  <c r="I12"/>
  <c r="S3"/>
  <c r="S4"/>
  <c r="S5"/>
  <c r="S6"/>
  <c r="S7"/>
  <c r="S8"/>
  <c r="S9"/>
  <c r="S10"/>
  <c r="S11"/>
  <c r="S2"/>
  <c r="R3"/>
  <c r="R4"/>
  <c r="R5"/>
  <c r="R6"/>
  <c r="R7"/>
  <c r="R8"/>
  <c r="R9"/>
  <c r="R10"/>
  <c r="R11"/>
  <c r="R2"/>
  <c r="N3"/>
  <c r="N4"/>
  <c r="N5"/>
  <c r="N6"/>
  <c r="N7"/>
  <c r="N8"/>
  <c r="N9"/>
  <c r="N10"/>
  <c r="N11"/>
  <c r="N2"/>
  <c r="M3"/>
  <c r="M4"/>
  <c r="M5"/>
  <c r="M6"/>
  <c r="M7"/>
  <c r="M8"/>
  <c r="M9"/>
  <c r="M10"/>
  <c r="M11"/>
  <c r="M2"/>
  <c r="I3"/>
  <c r="I4"/>
  <c r="I5"/>
  <c r="I6"/>
  <c r="I7"/>
  <c r="I8"/>
  <c r="I9"/>
  <c r="I10"/>
  <c r="I11"/>
  <c r="I2"/>
  <c r="H3"/>
  <c r="H4"/>
  <c r="H5"/>
  <c r="H6"/>
  <c r="H7"/>
  <c r="H8"/>
  <c r="H9"/>
  <c r="H10"/>
  <c r="H11"/>
  <c r="H2"/>
  <c r="D13"/>
  <c r="C14"/>
  <c r="B14"/>
  <c r="A14"/>
  <c r="C13"/>
  <c r="B13"/>
</calcChain>
</file>

<file path=xl/sharedStrings.xml><?xml version="1.0" encoding="utf-8"?>
<sst xmlns="http://schemas.openxmlformats.org/spreadsheetml/2006/main" count="44" uniqueCount="42">
  <si>
    <t>mean</t>
  </si>
  <si>
    <t>ssb=</t>
  </si>
  <si>
    <t>a</t>
  </si>
  <si>
    <t>b</t>
  </si>
  <si>
    <t>c</t>
  </si>
  <si>
    <t>a-mean</t>
  </si>
  <si>
    <t>b-mean</t>
  </si>
  <si>
    <t>c-mean</t>
  </si>
  <si>
    <t>5th question-t test</t>
  </si>
  <si>
    <t xml:space="preserve">and mean equal to 105 as my null hypothesis </t>
  </si>
  <si>
    <t xml:space="preserve">Assuming mean greater than 105 dollars as alternate hypothesis </t>
  </si>
  <si>
    <t>Sample mean =125</t>
  </si>
  <si>
    <t>population mean = 105</t>
  </si>
  <si>
    <t>sd = 14</t>
  </si>
  <si>
    <t>n=25</t>
  </si>
  <si>
    <t>upon calculation t = 7.142</t>
  </si>
  <si>
    <t>df = 24</t>
  </si>
  <si>
    <t>looking up in t table for 24 with 5% as alpha level we see the value is 1.711</t>
  </si>
  <si>
    <t>on comparing it with the t value we can see that it as below t value which means it falls under acceptance level so the training is a success as the rejection point is above 7</t>
  </si>
  <si>
    <t>by this we can reject null hypothesis and accept alternate hypothesis.</t>
  </si>
  <si>
    <t>sd</t>
  </si>
  <si>
    <t>sample size</t>
  </si>
  <si>
    <t xml:space="preserve">df </t>
  </si>
  <si>
    <t>s/n</t>
  </si>
  <si>
    <t>total ssg=</t>
  </si>
  <si>
    <t>F</t>
  </si>
  <si>
    <t>F value at 95%</t>
  </si>
  <si>
    <t>fail to reject N0</t>
  </si>
  <si>
    <t>t value</t>
  </si>
  <si>
    <t>The confidence interval lies between 99.505 and 102.155</t>
  </si>
  <si>
    <t>Financial</t>
  </si>
  <si>
    <t>Energy</t>
  </si>
  <si>
    <t>Utilities</t>
  </si>
  <si>
    <t>mean sample</t>
  </si>
  <si>
    <t>financial mean sqaure</t>
  </si>
  <si>
    <t>energy mean square</t>
  </si>
  <si>
    <t>utilities mean square</t>
  </si>
  <si>
    <t>SUM</t>
  </si>
  <si>
    <t>Sum of squares</t>
  </si>
  <si>
    <t>Total sum of sqaures</t>
  </si>
  <si>
    <t xml:space="preserve">f ratio </t>
  </si>
  <si>
    <t>f 95%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</si>
</sst>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2"/>
  <sheetViews>
    <sheetView workbookViewId="0">
      <selection activeCell="B22" sqref="B22:C22"/>
    </sheetView>
  </sheetViews>
  <sheetFormatPr defaultRowHeight="15"/>
  <cols>
    <col min="1" max="1" width="9.140625" customWidth="1"/>
  </cols>
  <sheetData>
    <row r="1" spans="1:19">
      <c r="A1" t="s">
        <v>2</v>
      </c>
      <c r="B1" t="s">
        <v>3</v>
      </c>
      <c r="C1" t="s">
        <v>4</v>
      </c>
      <c r="I1" t="s">
        <v>5</v>
      </c>
      <c r="N1" t="s">
        <v>6</v>
      </c>
      <c r="S1" t="s">
        <v>7</v>
      </c>
    </row>
    <row r="2" spans="1:19">
      <c r="A2">
        <v>27</v>
      </c>
      <c r="B2">
        <v>63</v>
      </c>
      <c r="C2">
        <v>52</v>
      </c>
      <c r="F2">
        <v>27</v>
      </c>
      <c r="G2">
        <v>50</v>
      </c>
      <c r="H2">
        <f>F2-G2</f>
        <v>-23</v>
      </c>
      <c r="I2">
        <f>H2*H2</f>
        <v>529</v>
      </c>
      <c r="K2">
        <v>63</v>
      </c>
      <c r="L2">
        <v>53</v>
      </c>
      <c r="M2">
        <f>K2-L2</f>
        <v>10</v>
      </c>
      <c r="N2">
        <f>M2*M2</f>
        <v>100</v>
      </c>
      <c r="P2">
        <v>52</v>
      </c>
      <c r="Q2">
        <v>44</v>
      </c>
      <c r="R2">
        <f>P2-Q2</f>
        <v>8</v>
      </c>
      <c r="S2">
        <f>R2*R2</f>
        <v>64</v>
      </c>
    </row>
    <row r="3" spans="1:19">
      <c r="A3">
        <v>43</v>
      </c>
      <c r="B3">
        <v>43</v>
      </c>
      <c r="C3">
        <v>60</v>
      </c>
      <c r="F3">
        <v>43</v>
      </c>
      <c r="G3">
        <v>50</v>
      </c>
      <c r="H3">
        <f t="shared" ref="H3:H11" si="0">F3-G3</f>
        <v>-7</v>
      </c>
      <c r="I3">
        <f t="shared" ref="I3:I11" si="1">H3*H3</f>
        <v>49</v>
      </c>
      <c r="K3">
        <v>43</v>
      </c>
      <c r="L3">
        <v>53</v>
      </c>
      <c r="M3">
        <f t="shared" ref="M3:M11" si="2">K3-L3</f>
        <v>-10</v>
      </c>
      <c r="N3">
        <f t="shared" ref="N3:N11" si="3">M3*M3</f>
        <v>100</v>
      </c>
      <c r="P3">
        <v>60</v>
      </c>
      <c r="Q3">
        <v>44</v>
      </c>
      <c r="R3">
        <f t="shared" ref="R3:R11" si="4">P3-Q3</f>
        <v>16</v>
      </c>
      <c r="S3">
        <f t="shared" ref="S3:S11" si="5">R3*R3</f>
        <v>256</v>
      </c>
    </row>
    <row r="4" spans="1:19">
      <c r="A4">
        <v>64</v>
      </c>
      <c r="B4">
        <v>52</v>
      </c>
      <c r="C4">
        <v>37</v>
      </c>
      <c r="F4">
        <v>64</v>
      </c>
      <c r="G4">
        <v>50</v>
      </c>
      <c r="H4">
        <f t="shared" si="0"/>
        <v>14</v>
      </c>
      <c r="I4">
        <f t="shared" si="1"/>
        <v>196</v>
      </c>
      <c r="K4">
        <v>52</v>
      </c>
      <c r="L4">
        <v>53</v>
      </c>
      <c r="M4">
        <f t="shared" si="2"/>
        <v>-1</v>
      </c>
      <c r="N4">
        <f t="shared" si="3"/>
        <v>1</v>
      </c>
      <c r="P4">
        <v>37</v>
      </c>
      <c r="Q4">
        <v>44</v>
      </c>
      <c r="R4">
        <f t="shared" si="4"/>
        <v>-7</v>
      </c>
      <c r="S4">
        <f t="shared" si="5"/>
        <v>49</v>
      </c>
    </row>
    <row r="5" spans="1:19">
      <c r="A5">
        <v>62</v>
      </c>
      <c r="B5">
        <v>58</v>
      </c>
      <c r="C5">
        <v>40</v>
      </c>
      <c r="F5">
        <v>62</v>
      </c>
      <c r="G5">
        <v>50</v>
      </c>
      <c r="H5">
        <f t="shared" si="0"/>
        <v>12</v>
      </c>
      <c r="I5">
        <f t="shared" si="1"/>
        <v>144</v>
      </c>
      <c r="K5">
        <v>58</v>
      </c>
      <c r="L5">
        <v>53</v>
      </c>
      <c r="M5">
        <f t="shared" si="2"/>
        <v>5</v>
      </c>
      <c r="N5">
        <f t="shared" si="3"/>
        <v>25</v>
      </c>
      <c r="P5">
        <v>40</v>
      </c>
      <c r="Q5">
        <v>44</v>
      </c>
      <c r="R5">
        <f t="shared" si="4"/>
        <v>-4</v>
      </c>
      <c r="S5">
        <f t="shared" si="5"/>
        <v>16</v>
      </c>
    </row>
    <row r="6" spans="1:19">
      <c r="A6">
        <v>44</v>
      </c>
      <c r="B6">
        <v>54</v>
      </c>
      <c r="C6">
        <v>23</v>
      </c>
      <c r="F6">
        <v>44</v>
      </c>
      <c r="G6">
        <v>50</v>
      </c>
      <c r="H6">
        <f t="shared" si="0"/>
        <v>-6</v>
      </c>
      <c r="I6">
        <f t="shared" si="1"/>
        <v>36</v>
      </c>
      <c r="K6">
        <v>54</v>
      </c>
      <c r="L6">
        <v>53</v>
      </c>
      <c r="M6">
        <f t="shared" si="2"/>
        <v>1</v>
      </c>
      <c r="N6">
        <f t="shared" si="3"/>
        <v>1</v>
      </c>
      <c r="P6">
        <v>23</v>
      </c>
      <c r="Q6">
        <v>44</v>
      </c>
      <c r="R6">
        <f t="shared" si="4"/>
        <v>-21</v>
      </c>
      <c r="S6">
        <f t="shared" si="5"/>
        <v>441</v>
      </c>
    </row>
    <row r="7" spans="1:19">
      <c r="A7">
        <v>54</v>
      </c>
      <c r="B7">
        <v>50</v>
      </c>
      <c r="C7">
        <v>39</v>
      </c>
      <c r="F7">
        <v>54</v>
      </c>
      <c r="G7">
        <v>50</v>
      </c>
      <c r="H7">
        <f t="shared" si="0"/>
        <v>4</v>
      </c>
      <c r="I7">
        <f t="shared" si="1"/>
        <v>16</v>
      </c>
      <c r="K7">
        <v>50</v>
      </c>
      <c r="L7">
        <v>53</v>
      </c>
      <c r="M7">
        <f t="shared" si="2"/>
        <v>-3</v>
      </c>
      <c r="N7">
        <f t="shared" si="3"/>
        <v>9</v>
      </c>
      <c r="P7">
        <v>39</v>
      </c>
      <c r="Q7">
        <v>44</v>
      </c>
      <c r="R7">
        <f t="shared" si="4"/>
        <v>-5</v>
      </c>
      <c r="S7">
        <f t="shared" si="5"/>
        <v>25</v>
      </c>
    </row>
    <row r="8" spans="1:19">
      <c r="A8">
        <v>57</v>
      </c>
      <c r="B8">
        <v>65</v>
      </c>
      <c r="C8">
        <v>55</v>
      </c>
      <c r="F8">
        <v>57</v>
      </c>
      <c r="G8">
        <v>50</v>
      </c>
      <c r="H8">
        <f t="shared" si="0"/>
        <v>7</v>
      </c>
      <c r="I8">
        <f t="shared" si="1"/>
        <v>49</v>
      </c>
      <c r="K8">
        <v>65</v>
      </c>
      <c r="L8">
        <v>53</v>
      </c>
      <c r="M8">
        <f t="shared" si="2"/>
        <v>12</v>
      </c>
      <c r="N8">
        <f t="shared" si="3"/>
        <v>144</v>
      </c>
      <c r="P8">
        <v>55</v>
      </c>
      <c r="Q8">
        <v>44</v>
      </c>
      <c r="R8">
        <f t="shared" si="4"/>
        <v>11</v>
      </c>
      <c r="S8">
        <f t="shared" si="5"/>
        <v>121</v>
      </c>
    </row>
    <row r="9" spans="1:19">
      <c r="A9">
        <v>49</v>
      </c>
      <c r="B9">
        <v>53</v>
      </c>
      <c r="C9">
        <v>52</v>
      </c>
      <c r="F9">
        <v>49</v>
      </c>
      <c r="G9">
        <v>50</v>
      </c>
      <c r="H9">
        <f t="shared" si="0"/>
        <v>-1</v>
      </c>
      <c r="I9">
        <f t="shared" si="1"/>
        <v>1</v>
      </c>
      <c r="K9">
        <v>53</v>
      </c>
      <c r="L9">
        <v>53</v>
      </c>
      <c r="M9">
        <f t="shared" si="2"/>
        <v>0</v>
      </c>
      <c r="N9">
        <f t="shared" si="3"/>
        <v>0</v>
      </c>
      <c r="P9">
        <v>52</v>
      </c>
      <c r="Q9">
        <v>44</v>
      </c>
      <c r="R9">
        <f t="shared" si="4"/>
        <v>8</v>
      </c>
      <c r="S9">
        <f t="shared" si="5"/>
        <v>64</v>
      </c>
    </row>
    <row r="10" spans="1:19">
      <c r="A10">
        <v>31</v>
      </c>
      <c r="B10">
        <v>43</v>
      </c>
      <c r="C10">
        <v>43</v>
      </c>
      <c r="F10">
        <v>31</v>
      </c>
      <c r="G10">
        <v>50</v>
      </c>
      <c r="H10">
        <f t="shared" si="0"/>
        <v>-19</v>
      </c>
      <c r="I10">
        <f t="shared" si="1"/>
        <v>361</v>
      </c>
      <c r="K10">
        <v>43</v>
      </c>
      <c r="L10">
        <v>53</v>
      </c>
      <c r="M10">
        <f t="shared" si="2"/>
        <v>-10</v>
      </c>
      <c r="N10">
        <f t="shared" si="3"/>
        <v>100</v>
      </c>
      <c r="P10">
        <v>43</v>
      </c>
      <c r="Q10">
        <v>44</v>
      </c>
      <c r="R10">
        <f t="shared" si="4"/>
        <v>-1</v>
      </c>
      <c r="S10">
        <f t="shared" si="5"/>
        <v>1</v>
      </c>
    </row>
    <row r="11" spans="1:19">
      <c r="A11">
        <v>69</v>
      </c>
      <c r="B11">
        <v>49</v>
      </c>
      <c r="C11">
        <v>39</v>
      </c>
      <c r="F11">
        <v>69</v>
      </c>
      <c r="G11">
        <v>50</v>
      </c>
      <c r="H11">
        <f t="shared" si="0"/>
        <v>19</v>
      </c>
      <c r="I11">
        <f t="shared" si="1"/>
        <v>361</v>
      </c>
      <c r="K11">
        <v>49</v>
      </c>
      <c r="L11">
        <v>53</v>
      </c>
      <c r="M11">
        <f t="shared" si="2"/>
        <v>-4</v>
      </c>
      <c r="N11">
        <f t="shared" si="3"/>
        <v>16</v>
      </c>
      <c r="P11">
        <v>39</v>
      </c>
      <c r="Q11">
        <v>44</v>
      </c>
      <c r="R11">
        <f t="shared" si="4"/>
        <v>-5</v>
      </c>
      <c r="S11">
        <f t="shared" si="5"/>
        <v>25</v>
      </c>
    </row>
    <row r="12" spans="1:19">
      <c r="A12" t="s">
        <v>0</v>
      </c>
      <c r="I12">
        <f>AVERAGE(I2:I11)</f>
        <v>174.2</v>
      </c>
      <c r="N12">
        <f>AVERAGE(N2:N11)</f>
        <v>49.6</v>
      </c>
      <c r="S12">
        <f>(AVERAGE(S2:S11))</f>
        <v>106.2</v>
      </c>
    </row>
    <row r="13" spans="1:19">
      <c r="A13">
        <v>50</v>
      </c>
      <c r="B13">
        <f>AVERAGE(B2:B11)</f>
        <v>53</v>
      </c>
      <c r="C13">
        <f>AVERAGE(C2:C11)</f>
        <v>44</v>
      </c>
      <c r="D13">
        <f>AVERAGE(A13:C13)</f>
        <v>49</v>
      </c>
    </row>
    <row r="14" spans="1:19">
      <c r="A14">
        <f>STDEV(A2:A11)</f>
        <v>13.912424503139471</v>
      </c>
      <c r="B14">
        <f>STDEV(B2:B11)</f>
        <v>7.4236858171066959</v>
      </c>
      <c r="C14">
        <f>STDEV(C2:C11)</f>
        <v>10.862780491200215</v>
      </c>
    </row>
    <row r="16" spans="1:19">
      <c r="B16" t="s">
        <v>1</v>
      </c>
      <c r="C16">
        <v>42</v>
      </c>
    </row>
    <row r="17" spans="2:3">
      <c r="B17" t="s">
        <v>24</v>
      </c>
      <c r="C17">
        <f>I12+N12+S12</f>
        <v>330</v>
      </c>
    </row>
    <row r="18" spans="2:3">
      <c r="B18" t="s">
        <v>25</v>
      </c>
      <c r="C18">
        <f>1.7181</f>
        <v>1.7181</v>
      </c>
    </row>
    <row r="19" spans="2:3">
      <c r="B19" t="s">
        <v>26</v>
      </c>
      <c r="C19">
        <v>3.35</v>
      </c>
    </row>
    <row r="22" spans="2:3">
      <c r="B22" s="1" t="s">
        <v>27</v>
      </c>
      <c r="C2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3"/>
  <sheetViews>
    <sheetView workbookViewId="0">
      <selection activeCell="B22" sqref="B20:C22"/>
    </sheetView>
  </sheetViews>
  <sheetFormatPr defaultRowHeight="15"/>
  <cols>
    <col min="1" max="1" width="60.140625" customWidth="1"/>
  </cols>
  <sheetData>
    <row r="1" spans="1:1">
      <c r="A1" t="s">
        <v>8</v>
      </c>
    </row>
    <row r="3" spans="1:1">
      <c r="A3" t="s">
        <v>10</v>
      </c>
    </row>
    <row r="4" spans="1:1">
      <c r="A4" t="s">
        <v>9</v>
      </c>
    </row>
    <row r="5" spans="1:1">
      <c r="A5" t="s">
        <v>11</v>
      </c>
    </row>
    <row r="6" spans="1:1">
      <c r="A6" t="s">
        <v>12</v>
      </c>
    </row>
    <row r="7" spans="1:1">
      <c r="A7" t="s">
        <v>13</v>
      </c>
    </row>
    <row r="8" spans="1:1">
      <c r="A8" t="s">
        <v>14</v>
      </c>
    </row>
    <row r="9" spans="1:1">
      <c r="A9" t="s">
        <v>15</v>
      </c>
    </row>
    <row r="10" spans="1:1">
      <c r="A10" t="s">
        <v>16</v>
      </c>
    </row>
    <row r="11" spans="1:1">
      <c r="A11" t="s">
        <v>17</v>
      </c>
    </row>
    <row r="12" spans="1:1">
      <c r="A12" t="s">
        <v>18</v>
      </c>
    </row>
    <row r="13" spans="1:1">
      <c r="A13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B21"/>
  <sheetViews>
    <sheetView workbookViewId="0">
      <selection activeCell="D18" sqref="D18"/>
    </sheetView>
  </sheetViews>
  <sheetFormatPr defaultRowHeight="15"/>
  <sheetData>
    <row r="3" spans="1:2">
      <c r="A3">
        <v>100.5</v>
      </c>
    </row>
    <row r="4" spans="1:2">
      <c r="A4">
        <v>101.3</v>
      </c>
    </row>
    <row r="5" spans="1:2">
      <c r="A5">
        <v>99.5</v>
      </c>
    </row>
    <row r="6" spans="1:2">
      <c r="A6">
        <v>98.6</v>
      </c>
    </row>
    <row r="7" spans="1:2">
      <c r="A7">
        <v>104</v>
      </c>
    </row>
    <row r="8" spans="1:2">
      <c r="A8">
        <v>103.1</v>
      </c>
    </row>
    <row r="9" spans="1:2">
      <c r="A9">
        <v>100.5</v>
      </c>
    </row>
    <row r="10" spans="1:2">
      <c r="A10">
        <v>99.8</v>
      </c>
    </row>
    <row r="11" spans="1:2">
      <c r="A11">
        <v>98.6</v>
      </c>
    </row>
    <row r="12" spans="1:2">
      <c r="A12">
        <v>102.4</v>
      </c>
    </row>
    <row r="13" spans="1:2">
      <c r="A13">
        <f>AVERAGE(A3:A12)</f>
        <v>100.83</v>
      </c>
      <c r="B13" t="s">
        <v>0</v>
      </c>
    </row>
    <row r="14" spans="1:2">
      <c r="A14">
        <f>STDEV(A3:A12)</f>
        <v>1.8523558573399306</v>
      </c>
      <c r="B14" t="s">
        <v>20</v>
      </c>
    </row>
    <row r="15" spans="1:2">
      <c r="A15">
        <v>10</v>
      </c>
      <c r="B15" t="s">
        <v>21</v>
      </c>
    </row>
    <row r="16" spans="1:2">
      <c r="A16" t="s">
        <v>22</v>
      </c>
      <c r="B16">
        <v>9</v>
      </c>
    </row>
    <row r="17" spans="1:2">
      <c r="A17" t="s">
        <v>28</v>
      </c>
      <c r="B17">
        <v>1.41</v>
      </c>
    </row>
    <row r="18" spans="1:2">
      <c r="A18" t="s">
        <v>23</v>
      </c>
      <c r="B18">
        <v>0.58499999999999996</v>
      </c>
    </row>
    <row r="21" spans="1:2">
      <c r="A21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33"/>
  <sheetViews>
    <sheetView tabSelected="1" workbookViewId="0">
      <selection activeCell="E33" sqref="E33"/>
    </sheetView>
  </sheetViews>
  <sheetFormatPr defaultRowHeight="15"/>
  <cols>
    <col min="1" max="1" width="20.7109375" bestFit="1" customWidth="1"/>
  </cols>
  <sheetData>
    <row r="1" spans="1:7">
      <c r="A1" t="s">
        <v>30</v>
      </c>
      <c r="D1" t="s">
        <v>31</v>
      </c>
      <c r="G1" t="s">
        <v>32</v>
      </c>
    </row>
    <row r="2" spans="1:7">
      <c r="A2">
        <v>10.76</v>
      </c>
      <c r="D2">
        <v>12.72</v>
      </c>
      <c r="G2">
        <v>11.88</v>
      </c>
    </row>
    <row r="3" spans="1:7">
      <c r="A3">
        <v>15.05</v>
      </c>
      <c r="D3">
        <v>13.91</v>
      </c>
      <c r="G3">
        <v>5.86</v>
      </c>
    </row>
    <row r="4" spans="1:7">
      <c r="A4">
        <v>17.010000000000002</v>
      </c>
      <c r="D4">
        <v>6.43</v>
      </c>
      <c r="G4">
        <v>13.46</v>
      </c>
    </row>
    <row r="5" spans="1:7">
      <c r="A5">
        <v>5.07</v>
      </c>
      <c r="D5">
        <v>11.19</v>
      </c>
      <c r="G5">
        <v>9.9</v>
      </c>
    </row>
    <row r="6" spans="1:7">
      <c r="A6">
        <v>19.5</v>
      </c>
      <c r="D6">
        <v>18.79</v>
      </c>
      <c r="G6">
        <v>3.95</v>
      </c>
    </row>
    <row r="7" spans="1:7">
      <c r="A7">
        <v>8.16</v>
      </c>
      <c r="D7">
        <v>20.73</v>
      </c>
      <c r="G7">
        <v>3.44</v>
      </c>
    </row>
    <row r="8" spans="1:7">
      <c r="A8">
        <v>10.38</v>
      </c>
      <c r="D8">
        <v>9.6</v>
      </c>
      <c r="G8">
        <v>7.11</v>
      </c>
    </row>
    <row r="9" spans="1:7">
      <c r="A9">
        <v>6.75</v>
      </c>
      <c r="D9">
        <v>17.399999999999999</v>
      </c>
      <c r="G9">
        <v>15.7</v>
      </c>
    </row>
    <row r="10" spans="1:7">
      <c r="A10">
        <f>AVERAGE(A2:A9)</f>
        <v>11.585000000000001</v>
      </c>
      <c r="D10">
        <f>AVERAGE(D2:D9)</f>
        <v>13.846249999999998</v>
      </c>
      <c r="G10">
        <f>AVERAGE(G2:G9)</f>
        <v>8.9124999999999996</v>
      </c>
    </row>
    <row r="12" spans="1:7">
      <c r="A12" t="s">
        <v>33</v>
      </c>
      <c r="B12">
        <f>AVERAGE(A10:G10)</f>
        <v>11.447916666666666</v>
      </c>
    </row>
    <row r="14" spans="1:7">
      <c r="A14" t="s">
        <v>34</v>
      </c>
      <c r="B14">
        <f>(B12-A10)</f>
        <v>-0.13708333333333478</v>
      </c>
      <c r="C14">
        <f>B14*B14</f>
        <v>1.8791840277778173E-2</v>
      </c>
    </row>
    <row r="15" spans="1:7">
      <c r="A15" t="s">
        <v>35</v>
      </c>
      <c r="B15">
        <f>(B12-D10)</f>
        <v>-2.3983333333333317</v>
      </c>
      <c r="C15">
        <f t="shared" ref="C15:C16" si="0">B15*B15</f>
        <v>5.7520027777777694</v>
      </c>
    </row>
    <row r="16" spans="1:7">
      <c r="A16" t="s">
        <v>36</v>
      </c>
      <c r="B16">
        <f>(B12-G10)</f>
        <v>2.5354166666666664</v>
      </c>
      <c r="C16">
        <f>B16*B16</f>
        <v>6.42833767361111</v>
      </c>
    </row>
    <row r="17" spans="1:14">
      <c r="A17" t="s">
        <v>37</v>
      </c>
      <c r="B17">
        <f>C14+C15+C16</f>
        <v>12.199132291666658</v>
      </c>
    </row>
    <row r="18" spans="1:14">
      <c r="A18" t="s">
        <v>38</v>
      </c>
    </row>
    <row r="19" spans="1:14">
      <c r="A19">
        <v>10.76</v>
      </c>
      <c r="B19">
        <v>11.585000000000001</v>
      </c>
      <c r="C19">
        <f>(B19-A19)</f>
        <v>0.82500000000000107</v>
      </c>
      <c r="D19">
        <f>C19*C19</f>
        <v>0.68062500000000181</v>
      </c>
      <c r="F19">
        <v>12.72</v>
      </c>
      <c r="G19">
        <v>13.846</v>
      </c>
      <c r="H19">
        <f>G19-F19</f>
        <v>1.1259999999999994</v>
      </c>
      <c r="I19">
        <f>H19*H19</f>
        <v>1.2678759999999987</v>
      </c>
      <c r="K19">
        <v>11.88</v>
      </c>
      <c r="L19">
        <v>8.9124999999999996</v>
      </c>
      <c r="M19">
        <f>(L19-K19)</f>
        <v>-2.9675000000000011</v>
      </c>
      <c r="N19">
        <f>(M19*M19)</f>
        <v>8.8060562500000064</v>
      </c>
    </row>
    <row r="20" spans="1:14">
      <c r="A20">
        <v>15.05</v>
      </c>
      <c r="B20">
        <v>11.585000000000001</v>
      </c>
      <c r="C20">
        <f t="shared" ref="C20:C26" si="1">(B20-A20)</f>
        <v>-3.4649999999999999</v>
      </c>
      <c r="D20">
        <f t="shared" ref="D20:D26" si="2">C20*C20</f>
        <v>12.006224999999999</v>
      </c>
      <c r="F20">
        <v>13.91</v>
      </c>
      <c r="G20">
        <v>13.846</v>
      </c>
      <c r="H20">
        <f t="shared" ref="H20:H26" si="3">G20-F20</f>
        <v>-6.4000000000000057E-2</v>
      </c>
      <c r="I20">
        <f t="shared" ref="I20:I26" si="4">H20*H20</f>
        <v>4.0960000000000076E-3</v>
      </c>
      <c r="K20">
        <v>5.86</v>
      </c>
      <c r="L20">
        <v>8.9124999999999996</v>
      </c>
      <c r="M20">
        <f t="shared" ref="M20:M26" si="5">(L20-K20)</f>
        <v>3.0524999999999993</v>
      </c>
      <c r="N20">
        <f t="shared" ref="N20:N26" si="6">(M20*M20)</f>
        <v>9.3177562499999951</v>
      </c>
    </row>
    <row r="21" spans="1:14">
      <c r="A21">
        <v>17.010000000000002</v>
      </c>
      <c r="B21">
        <v>11.585000000000001</v>
      </c>
      <c r="C21">
        <f t="shared" si="1"/>
        <v>-5.4250000000000007</v>
      </c>
      <c r="D21">
        <f t="shared" si="2"/>
        <v>29.430625000000006</v>
      </c>
      <c r="F21">
        <v>6.43</v>
      </c>
      <c r="G21">
        <v>13.846</v>
      </c>
      <c r="H21">
        <f t="shared" si="3"/>
        <v>7.4160000000000004</v>
      </c>
      <c r="I21">
        <f t="shared" si="4"/>
        <v>54.997056000000008</v>
      </c>
      <c r="K21">
        <v>13.46</v>
      </c>
      <c r="L21">
        <v>8.9124999999999996</v>
      </c>
      <c r="M21">
        <f t="shared" si="5"/>
        <v>-4.5475000000000012</v>
      </c>
      <c r="N21">
        <f t="shared" si="6"/>
        <v>20.679756250000011</v>
      </c>
    </row>
    <row r="22" spans="1:14">
      <c r="A22">
        <v>5.07</v>
      </c>
      <c r="B22">
        <v>11.585000000000001</v>
      </c>
      <c r="C22">
        <f t="shared" si="1"/>
        <v>6.5150000000000006</v>
      </c>
      <c r="D22">
        <f t="shared" si="2"/>
        <v>42.445225000000008</v>
      </c>
      <c r="F22">
        <v>11.19</v>
      </c>
      <c r="G22">
        <v>13.846</v>
      </c>
      <c r="H22">
        <f t="shared" si="3"/>
        <v>2.6560000000000006</v>
      </c>
      <c r="I22">
        <f t="shared" si="4"/>
        <v>7.0543360000000028</v>
      </c>
      <c r="K22">
        <v>9.9</v>
      </c>
      <c r="L22">
        <v>8.9124999999999996</v>
      </c>
      <c r="M22">
        <f t="shared" si="5"/>
        <v>-0.98750000000000071</v>
      </c>
      <c r="N22">
        <f t="shared" si="6"/>
        <v>0.97515625000000139</v>
      </c>
    </row>
    <row r="23" spans="1:14">
      <c r="A23">
        <v>19.5</v>
      </c>
      <c r="B23">
        <v>11.585000000000001</v>
      </c>
      <c r="C23">
        <f t="shared" si="1"/>
        <v>-7.9149999999999991</v>
      </c>
      <c r="D23">
        <f t="shared" si="2"/>
        <v>62.647224999999985</v>
      </c>
      <c r="F23">
        <v>18.79</v>
      </c>
      <c r="G23">
        <v>13.846</v>
      </c>
      <c r="H23">
        <f t="shared" si="3"/>
        <v>-4.9439999999999991</v>
      </c>
      <c r="I23">
        <f t="shared" si="4"/>
        <v>24.443135999999992</v>
      </c>
      <c r="K23">
        <v>3.95</v>
      </c>
      <c r="L23">
        <v>8.9124999999999996</v>
      </c>
      <c r="M23">
        <f t="shared" si="5"/>
        <v>4.9624999999999995</v>
      </c>
      <c r="N23">
        <f t="shared" si="6"/>
        <v>24.626406249999995</v>
      </c>
    </row>
    <row r="24" spans="1:14">
      <c r="A24">
        <v>8.16</v>
      </c>
      <c r="B24">
        <v>11.585000000000001</v>
      </c>
      <c r="C24">
        <f t="shared" si="1"/>
        <v>3.4250000000000007</v>
      </c>
      <c r="D24">
        <f t="shared" si="2"/>
        <v>11.730625000000005</v>
      </c>
      <c r="F24">
        <v>20.73</v>
      </c>
      <c r="G24">
        <v>13.846</v>
      </c>
      <c r="H24">
        <f t="shared" si="3"/>
        <v>-6.8840000000000003</v>
      </c>
      <c r="I24">
        <f t="shared" si="4"/>
        <v>47.389456000000003</v>
      </c>
      <c r="K24">
        <v>3.44</v>
      </c>
      <c r="L24">
        <v>8.9124999999999996</v>
      </c>
      <c r="M24">
        <f t="shared" si="5"/>
        <v>5.4725000000000001</v>
      </c>
      <c r="N24">
        <f t="shared" si="6"/>
        <v>29.94825625</v>
      </c>
    </row>
    <row r="25" spans="1:14">
      <c r="A25">
        <v>10.38</v>
      </c>
      <c r="B25">
        <v>11.585000000000001</v>
      </c>
      <c r="C25">
        <f t="shared" si="1"/>
        <v>1.2050000000000001</v>
      </c>
      <c r="D25">
        <f t="shared" si="2"/>
        <v>1.4520250000000001</v>
      </c>
      <c r="F25">
        <v>9.6</v>
      </c>
      <c r="G25">
        <v>13.846</v>
      </c>
      <c r="H25">
        <f t="shared" si="3"/>
        <v>4.2460000000000004</v>
      </c>
      <c r="I25">
        <f t="shared" si="4"/>
        <v>18.028516000000003</v>
      </c>
      <c r="K25">
        <v>7.11</v>
      </c>
      <c r="L25">
        <v>8.9124999999999996</v>
      </c>
      <c r="M25">
        <f t="shared" si="5"/>
        <v>1.8024999999999993</v>
      </c>
      <c r="N25">
        <f t="shared" si="6"/>
        <v>3.2490062499999977</v>
      </c>
    </row>
    <row r="26" spans="1:14">
      <c r="A26">
        <v>6.75</v>
      </c>
      <c r="B26">
        <v>11.585000000000001</v>
      </c>
      <c r="C26">
        <f t="shared" si="1"/>
        <v>4.8350000000000009</v>
      </c>
      <c r="D26">
        <f t="shared" si="2"/>
        <v>23.37722500000001</v>
      </c>
      <c r="F26">
        <v>17.399999999999999</v>
      </c>
      <c r="G26">
        <v>13.846</v>
      </c>
      <c r="H26">
        <f t="shared" si="3"/>
        <v>-3.5539999999999985</v>
      </c>
      <c r="I26">
        <f t="shared" si="4"/>
        <v>12.630915999999988</v>
      </c>
      <c r="K26">
        <v>15.7</v>
      </c>
      <c r="L26">
        <v>8.9124999999999996</v>
      </c>
      <c r="M26">
        <f t="shared" si="5"/>
        <v>-6.7874999999999996</v>
      </c>
      <c r="N26">
        <f t="shared" si="6"/>
        <v>46.070156249999997</v>
      </c>
    </row>
    <row r="27" spans="1:14">
      <c r="D27">
        <f>SUM(D19:D26)</f>
        <v>183.7698</v>
      </c>
      <c r="I27">
        <f>SUM(I19:I26)</f>
        <v>165.81538799999998</v>
      </c>
      <c r="N27">
        <f>SUM(N19:N26)</f>
        <v>143.67255</v>
      </c>
    </row>
    <row r="29" spans="1:14">
      <c r="A29" t="s">
        <v>39</v>
      </c>
      <c r="B29">
        <f>SUM(D27:I27:N27)</f>
        <v>493.25773800000002</v>
      </c>
    </row>
    <row r="30" spans="1:14">
      <c r="A30" t="s">
        <v>40</v>
      </c>
      <c r="B30">
        <v>2.4900000000000002</v>
      </c>
    </row>
    <row r="31" spans="1:14">
      <c r="A31" t="s">
        <v>41</v>
      </c>
      <c r="B31">
        <v>3.35</v>
      </c>
    </row>
    <row r="33" spans="1:2">
      <c r="A33" s="1" t="s">
        <v>27</v>
      </c>
      <c r="B3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Anova</vt:lpstr>
      <vt:lpstr>t-test(5th)</vt:lpstr>
      <vt:lpstr>t-test(4th)</vt:lpstr>
      <vt:lpstr>Anova 2nd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Srivatsa</dc:creator>
  <cp:lastModifiedBy>Srivatsa</cp:lastModifiedBy>
  <dcterms:created xsi:type="dcterms:W3CDTF">2022-04-17T02:57:23Z</dcterms:created>
  <dcterms:modified xsi:type="dcterms:W3CDTF">2022-04-17T05:31:11Z</dcterms:modified>
</cp:coreProperties>
</file>