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024B4BD-4004-43EF-809B-D6CC435F101B}" xr6:coauthVersionLast="47" xr6:coauthVersionMax="47" xr10:uidLastSave="{00000000-0000-0000-0000-000000000000}"/>
  <bookViews>
    <workbookView xWindow="-108" yWindow="-108" windowWidth="23256" windowHeight="12456" xr2:uid="{DAEF1AEA-3E8D-45C2-B3FC-25138ACDF400}"/>
  </bookViews>
  <sheets>
    <sheet name="Final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001" i="1" l="1"/>
  <c r="AG1001" i="1"/>
  <c r="AF1001" i="1"/>
  <c r="AE1001" i="1"/>
  <c r="AD1001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AH1000" i="1"/>
  <c r="AG1000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AH995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AH994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AH989" i="1"/>
  <c r="AG989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AH986" i="1"/>
  <c r="AG986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AH985" i="1"/>
  <c r="AG985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AH984" i="1"/>
  <c r="AG984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AH983" i="1"/>
  <c r="AG983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AH982" i="1"/>
  <c r="AG982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AH981" i="1"/>
  <c r="AG981" i="1"/>
  <c r="AF981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AH980" i="1"/>
  <c r="AG980" i="1"/>
  <c r="AF980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AH977" i="1"/>
  <c r="AG977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AH976" i="1"/>
  <c r="AG976" i="1"/>
  <c r="AF976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AH975" i="1"/>
  <c r="AG975" i="1"/>
  <c r="AF975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AH974" i="1"/>
  <c r="AG974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AH973" i="1"/>
  <c r="AG973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AH972" i="1"/>
  <c r="AG972" i="1"/>
  <c r="AF972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AH971" i="1"/>
  <c r="AG971" i="1"/>
  <c r="AF971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AH970" i="1"/>
  <c r="AG970" i="1"/>
  <c r="AF970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AH969" i="1"/>
  <c r="AG969" i="1"/>
  <c r="AF969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AH967" i="1"/>
  <c r="AG967" i="1"/>
  <c r="AF967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AH966" i="1"/>
  <c r="AG966" i="1"/>
  <c r="AF966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AH965" i="1"/>
  <c r="AG965" i="1"/>
  <c r="AF965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AH964" i="1"/>
  <c r="AG964" i="1"/>
  <c r="AF964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AH963" i="1"/>
  <c r="AG963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AH962" i="1"/>
  <c r="AG962" i="1"/>
  <c r="AF962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AH961" i="1"/>
  <c r="AG961" i="1"/>
  <c r="AF961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AH960" i="1"/>
  <c r="AG960" i="1"/>
  <c r="AF960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AH959" i="1"/>
  <c r="AG959" i="1"/>
  <c r="AF959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AH958" i="1"/>
  <c r="AG958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AH957" i="1"/>
  <c r="AG957" i="1"/>
  <c r="AF957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AH955" i="1"/>
  <c r="AG955" i="1"/>
  <c r="AF955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AH954" i="1"/>
  <c r="AG954" i="1"/>
  <c r="AF954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AH953" i="1"/>
  <c r="AG953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AH952" i="1"/>
  <c r="AG952" i="1"/>
  <c r="AF952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AH950" i="1"/>
  <c r="AG950" i="1"/>
  <c r="AF950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AH949" i="1"/>
  <c r="AG949" i="1"/>
  <c r="AF949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AH947" i="1"/>
  <c r="AG947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AH946" i="1"/>
  <c r="AG946" i="1"/>
  <c r="AF946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AH945" i="1"/>
  <c r="AG945" i="1"/>
  <c r="AF945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AH944" i="1"/>
  <c r="AG944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AH943" i="1"/>
  <c r="AG943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AH941" i="1"/>
  <c r="AG941" i="1"/>
  <c r="AF941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AH940" i="1"/>
  <c r="AG940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AH939" i="1"/>
  <c r="AG939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AH936" i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AH934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AH932" i="1"/>
  <c r="AG932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AH930" i="1"/>
  <c r="AG930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AH929" i="1"/>
  <c r="AG929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AH911" i="1"/>
  <c r="AG911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AH910" i="1"/>
  <c r="AG910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AH907" i="1"/>
  <c r="AG907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AH906" i="1"/>
  <c r="AG906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AH905" i="1"/>
  <c r="AG905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AH904" i="1"/>
  <c r="AG904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AH902" i="1"/>
  <c r="AG902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AH901" i="1"/>
  <c r="AG901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AH900" i="1"/>
  <c r="AG900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AH899" i="1"/>
  <c r="AG899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AH897" i="1"/>
  <c r="AG897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AH891" i="1"/>
  <c r="AG891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AH890" i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AH889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<sst xmlns="http://schemas.openxmlformats.org/spreadsheetml/2006/main" count="36" uniqueCount="36">
  <si>
    <t>instant</t>
  </si>
  <si>
    <t>dteday</t>
  </si>
  <si>
    <t>season</t>
  </si>
  <si>
    <t>Hour</t>
  </si>
  <si>
    <t>Holiday</t>
  </si>
  <si>
    <t>Weekday</t>
  </si>
  <si>
    <t>Weathersit</t>
  </si>
  <si>
    <t>Temperature</t>
  </si>
  <si>
    <t>atemp</t>
  </si>
  <si>
    <t>Humidity</t>
  </si>
  <si>
    <t>Windspeed</t>
  </si>
  <si>
    <t>Casual</t>
  </si>
  <si>
    <t>Registered</t>
  </si>
  <si>
    <t>cnt (Total Rentais)</t>
  </si>
  <si>
    <t>TimeOfDay</t>
  </si>
  <si>
    <t>WeatherCondition</t>
  </si>
  <si>
    <t>DateType</t>
  </si>
  <si>
    <t>Year</t>
  </si>
  <si>
    <t>Month</t>
  </si>
  <si>
    <t>Day</t>
  </si>
  <si>
    <t>Len(Hr)</t>
  </si>
  <si>
    <t>MonthName</t>
  </si>
  <si>
    <t>WeekdayName</t>
  </si>
  <si>
    <t>WeekOfYear</t>
  </si>
  <si>
    <t>TempCategory</t>
  </si>
  <si>
    <t>RentalType</t>
  </si>
  <si>
    <t>Casual Ratio</t>
  </si>
  <si>
    <t>Registered Ratio</t>
  </si>
  <si>
    <t>Humidity_pct (%)</t>
  </si>
  <si>
    <t>Feels_like_Temp</t>
  </si>
  <si>
    <t>Windspeed_km/hr</t>
  </si>
  <si>
    <t>casual_to_registered_ratio</t>
  </si>
  <si>
    <t>Humidity_Level</t>
  </si>
  <si>
    <t>Windspeed_Values</t>
  </si>
  <si>
    <t>A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</si>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</sst>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D9F2D0"/>
        <bgColor rgb="FFD9F2D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D873"/>
      </top>
      <bottom style="thin">
        <color rgb="FF8ED873"/>
      </bottom>
      <diagonal/>
    </border>
    <border>
      <left/>
      <right style="thin">
        <color rgb="FF8ED873"/>
      </right>
      <top style="thin">
        <color rgb="FF8ED873"/>
      </top>
      <bottom style="thin">
        <color rgb="FF8ED873"/>
      </bottom>
      <diagonal/>
    </border>
    <border>
      <left style="thin">
        <color rgb="FF8ED873"/>
      </left>
      <right/>
      <top style="thin">
        <color rgb="FF8ED873"/>
      </top>
      <bottom style="thin">
        <color rgb="FF8ED87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3" fillId="4" borderId="1" xfId="0" applyFont="1" applyFill="1" applyBorder="1"/>
    <xf numFmtId="1" fontId="2" fillId="4" borderId="2" xfId="0" applyNumberFormat="1" applyFont="1" applyFill="1" applyBorder="1"/>
    <xf numFmtId="0" fontId="2" fillId="4" borderId="3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2" fillId="5" borderId="2" xfId="0" applyFont="1" applyFill="1" applyBorder="1"/>
    <xf numFmtId="0" fontId="2" fillId="4" borderId="4" xfId="0" applyFont="1" applyFill="1" applyBorder="1"/>
    <xf numFmtId="14" fontId="2" fillId="4" borderId="2" xfId="0" applyNumberFormat="1" applyFont="1" applyFill="1" applyBorder="1"/>
    <xf numFmtId="0" fontId="2" fillId="0" borderId="4" xfId="0" applyFont="1" applyBorder="1"/>
    <xf numFmtId="14" fontId="2" fillId="0" borderId="2" xfId="0" applyNumberFormat="1" applyFont="1" applyBorder="1"/>
    <xf numFmtId="0" fontId="2" fillId="0" borderId="3" xfId="0" applyFont="1" applyBorder="1"/>
  </cellXfs>
  <cellStyles count="1">
    <cellStyle name="Normal" xfId="0" builtinId="0"/>
  </cellStyles>
  <dxfs count="6">
    <dxf>
      <font>
        <b/>
        <color theme="0"/>
      </font>
      <fill>
        <patternFill patternType="solid">
          <fgColor rgb="FF95DCF7"/>
          <bgColor rgb="FF95DCF7"/>
        </patternFill>
      </fill>
    </dxf>
    <dxf>
      <font>
        <b/>
        <color theme="0"/>
      </font>
      <fill>
        <patternFill patternType="solid">
          <fgColor rgb="FF0B769F"/>
          <bgColor rgb="FF0B769F"/>
        </patternFill>
      </fill>
    </dxf>
    <dxf>
      <font>
        <b/>
      </font>
      <fill>
        <patternFill patternType="solid">
          <fgColor rgb="FF60CBF3"/>
          <bgColor rgb="FF60CBF3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Final Dataset-style" pivot="0" count="3" xr9:uid="{F3109341-3855-48B5-A48E-86D3CB7F83EA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444B8-1A8A-4C2E-97F2-DC715153B8A8}" name="Table_4" displayName="Table_4" ref="A1:AH1001">
  <tableColumns count="34">
    <tableColumn id="1" xr3:uid="{C1B29C0A-BEE8-4573-89A0-78A706D0D397}" name="instant"/>
    <tableColumn id="2" xr3:uid="{AE925239-9CD5-4F63-8AED-8EEC020B351A}" name="dteday"/>
    <tableColumn id="3" xr3:uid="{66C23780-A086-4C10-8C76-0918D0A9FC21}" name="season"/>
    <tableColumn id="4" xr3:uid="{24272586-51F6-4C89-8493-D9431C1960A2}" name="Hour"/>
    <tableColumn id="5" xr3:uid="{51E851EB-09F1-4F5F-A30C-ECBB429E000B}" name="Holiday"/>
    <tableColumn id="6" xr3:uid="{C7EF510E-6E04-42D1-826C-FC2ECABD23FC}" name="Weekday"/>
    <tableColumn id="7" xr3:uid="{0E210CC9-CEBF-4FDE-8996-26EE28A9E450}" name="Weathersit"/>
    <tableColumn id="8" xr3:uid="{7BB930AC-1FB2-4E0A-AEA0-A1A4212AA4C2}" name="Temperature"/>
    <tableColumn id="9" xr3:uid="{C47A81F1-31A8-490C-A925-DE1BD4849FDC}" name="atemp"/>
    <tableColumn id="10" xr3:uid="{C935ADE7-229D-499C-A575-D69021814AAB}" name="Humidity"/>
    <tableColumn id="11" xr3:uid="{F5C498B3-E455-4345-AB11-8C33361F39CE}" name="Windspeed"/>
    <tableColumn id="12" xr3:uid="{9D64354F-EFCB-463C-932B-5D40280D6444}" name="Casual"/>
    <tableColumn id="13" xr3:uid="{0ABFD5D8-5181-4E9D-A7F1-DBF111B4A53E}" name="Registered"/>
    <tableColumn id="14" xr3:uid="{9D202C93-C283-4EB3-989E-09DF8AB682B4}" name="cnt (Total Rentais)"/>
    <tableColumn id="15" xr3:uid="{570C320D-25B8-4BCC-BD64-9B3A3B60304E}" name="TimeOfDay">
      <calculatedColumnFormula>IF(AND('Final Dataset'!$D2&gt;=5,'Final Dataset'!$D2&lt;12),"Morning",IF(AND('Final Dataset'!$D2&gt;=12,'Final Dataset'!$D2&lt;17),"Afternoon",IF(AND('Final Dataset'!$D2&gt;=17,'Final Dataset'!$D2&lt;21),"Evening","Night")))</calculatedColumnFormula>
    </tableColumn>
    <tableColumn id="16" xr3:uid="{7D89B19A-3F09-483B-A6E9-F31153F6C7F7}" name="WeatherCondition">
      <calculatedColumnFormula>IF('Final Dataset'!$G2=1,"Clear/Few clouds",IF('Final Dataset'!$G2=2,"Mist/Cloudy",IF('Final Dataset'!$G2=3,"Light Snow/Rain","Heavy Rain/Snow/Storm")))</calculatedColumnFormula>
    </tableColumn>
    <tableColumn id="17" xr3:uid="{9DF892D8-2139-4919-AC25-70E31C1F94B8}" name="DateType">
      <calculatedColumnFormula>IF(OR('Final Dataset'!$F2=0,'Final Dataset'!$F2=6),"Weekend","Weekday")</calculatedColumnFormula>
    </tableColumn>
    <tableColumn id="18" xr3:uid="{2405F452-15DC-4EA8-9BD4-9EA15435717D}" name="Year">
      <calculatedColumnFormula>LEFT(TEXT('Final Dataset'!$B2,"yyyy-mm-dd"),4)</calculatedColumnFormula>
    </tableColumn>
    <tableColumn id="19" xr3:uid="{3617F7B2-1701-4CE3-BFED-A2B3710B28C9}" name="Month">
      <calculatedColumnFormula>MID(TEXT('Final Dataset'!$B2,"yyyy-mm-dd"),6,2)</calculatedColumnFormula>
    </tableColumn>
    <tableColumn id="20" xr3:uid="{A99E7F5F-1EFF-4BA5-8AA9-FAF2A6C49187}" name="Day">
      <calculatedColumnFormula>RIGHT(TEXT('Final Dataset'!$B2,"yyyy-mm-dd"),2)</calculatedColumnFormula>
    </tableColumn>
    <tableColumn id="21" xr3:uid="{F2866BD8-4D4D-40D6-8FBB-95A3C3855175}" name="Len(Hr)">
      <calculatedColumnFormula>LEN('Final Dataset'!$D2)</calculatedColumnFormula>
    </tableColumn>
    <tableColumn id="22" xr3:uid="{A17BC3A2-2F9E-43C6-A3EF-32EFF005F439}" name="MonthName">
      <calculatedColumnFormula>TEXT('Final Dataset'!$B2, "mmmm")</calculatedColumnFormula>
    </tableColumn>
    <tableColumn id="23" xr3:uid="{D288B28E-8F96-459E-A5F2-4941790F1C64}" name="WeekdayName">
      <calculatedColumnFormula>TEXT('Final Dataset'!$B2, "dddd")</calculatedColumnFormula>
    </tableColumn>
    <tableColumn id="24" xr3:uid="{217FD137-6E4F-430C-BB0E-7446A57B3EA0}" name="WeekOfYear">
      <calculatedColumnFormula>WEEKNUM('Final Dataset'!$B2, 2)</calculatedColumnFormula>
    </tableColumn>
    <tableColumn id="25" xr3:uid="{BE6CB5A1-4A13-4307-8A83-C27302816E76}" name="TempCategory">
      <calculatedColumnFormula>IF('Final Dataset'!$H2&lt;=0.3,"Cold",IF('Final Dataset'!$H2&lt;=0.6,"Mild","Hot"))</calculatedColumnFormula>
    </tableColumn>
    <tableColumn id="26" xr3:uid="{38CCAC5F-BF6C-44C5-9EE3-8F5FECB142C0}" name="RentalType">
      <calculatedColumnFormula>IF('Final Dataset'!$L2&gt;'Final Dataset'!$M2,"Casual Dominant","Registered Dominant")</calculatedColumnFormula>
    </tableColumn>
    <tableColumn id="27" xr3:uid="{689710C7-FE64-45C8-9301-998C8A37AEC9}" name="Casual Ratio">
      <calculatedColumnFormula>'Final Dataset'!$L2/'Final Dataset'!$N2</calculatedColumnFormula>
    </tableColumn>
    <tableColumn id="28" xr3:uid="{7414605A-F358-4E0E-AE66-A743E35A0B37}" name="Registered Ratio">
      <calculatedColumnFormula>'Final Dataset'!$M2/'Final Dataset'!$N2</calculatedColumnFormula>
    </tableColumn>
    <tableColumn id="29" xr3:uid="{A92330F4-12D8-497A-8B86-D7999B812A6A}" name="Humidity_pct (%)">
      <calculatedColumnFormula>'Final Dataset'!$J2*100</calculatedColumnFormula>
    </tableColumn>
    <tableColumn id="30" xr3:uid="{1724EF1B-E353-4CF1-8E0D-67238573B588}" name="Feels_like_Temp">
      <calculatedColumnFormula>'Final Dataset'!$I2*50</calculatedColumnFormula>
    </tableColumn>
    <tableColumn id="31" xr3:uid="{03092462-B381-4813-BAA2-69627615BF04}" name="Windspeed_km/hr">
      <calculatedColumnFormula>'Final Dataset'!$K2*67</calculatedColumnFormula>
    </tableColumn>
    <tableColumn id="32" xr3:uid="{ACBB99F9-DD11-4DC8-8F3F-5B1C8A2FE6F5}" name="casual_to_registered_ratio">
      <calculatedColumnFormula>IFERROR('Final Dataset'!$AA2/'Final Dataset'!$AB2,0)</calculatedColumnFormula>
    </tableColumn>
    <tableColumn id="33" xr3:uid="{9B1753F6-F23F-4D27-BF96-D599FA6567BB}" name="Humidity_Level">
      <calculatedColumnFormula>IF('Final Dataset'!$AC2&lt;40,"Low",IF('Final Dataset'!$AC2&lt;=70,"Moderate","High"))</calculatedColumnFormula>
    </tableColumn>
    <tableColumn id="34" xr3:uid="{B60281B2-9AE8-4347-ADAC-9CBB335701EC}" name="Windspeed_Values">
      <calculatedColumnFormula>IF('Final Dataset'!$AE2&lt;10,"Calm",IF('Final Dataset'!$AE2&lt;=25,"Breezy","Windy"))</calculatedColumnFormula>
    </tableColumn>
  </tableColumns>
  <tableStyleInfo name="Final Datas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BFBE-385E-4472-AEC7-D21CC063AA27}">
  <dimension ref="A1:AH1001"/>
  <sheetViews>
    <sheetView tabSelected="1" topLeftCell="A2" workbookViewId="0">
      <selection sqref="A1:XFD1048576"/>
    </sheetView>
  </sheetViews>
  <sheetFormatPr defaultColWidth="12.6640625" defaultRowHeight="15" customHeight="1" x14ac:dyDescent="0.3"/>
  <cols>
    <col min="1" max="1" width="6.77734375" bestFit="1" customWidth="1"/>
    <col min="2" max="2" width="10.33203125" bestFit="1" customWidth="1"/>
    <col min="3" max="3" width="6.77734375" bestFit="1" customWidth="1"/>
    <col min="4" max="4" width="5.109375" bestFit="1" customWidth="1"/>
    <col min="5" max="5" width="7.33203125" bestFit="1" customWidth="1"/>
    <col min="6" max="6" width="8.88671875" bestFit="1" customWidth="1"/>
    <col min="7" max="7" width="10.109375" bestFit="1" customWidth="1"/>
    <col min="8" max="8" width="11.88671875" bestFit="1" customWidth="1"/>
    <col min="9" max="9" width="8" bestFit="1" customWidth="1"/>
    <col min="10" max="10" width="8.6640625" bestFit="1" customWidth="1"/>
    <col min="11" max="11" width="10.44140625" bestFit="1" customWidth="1"/>
    <col min="12" max="12" width="6.44140625" bestFit="1" customWidth="1"/>
    <col min="13" max="13" width="9.77734375" bestFit="1" customWidth="1"/>
    <col min="14" max="14" width="16.33203125" bestFit="1" customWidth="1"/>
    <col min="15" max="15" width="10.33203125" bestFit="1" customWidth="1"/>
    <col min="16" max="16" width="21.33203125" bestFit="1" customWidth="1"/>
    <col min="17" max="17" width="9" bestFit="1" customWidth="1"/>
    <col min="18" max="18" width="5" bestFit="1" customWidth="1"/>
    <col min="19" max="19" width="6.77734375" bestFit="1" customWidth="1"/>
    <col min="20" max="20" width="4.21875" bestFit="1" customWidth="1"/>
    <col min="21" max="21" width="7.21875" bestFit="1" customWidth="1"/>
    <col min="22" max="22" width="11.77734375" bestFit="1" customWidth="1"/>
    <col min="23" max="23" width="14" bestFit="1" customWidth="1"/>
    <col min="24" max="24" width="11.44140625" bestFit="1" customWidth="1"/>
    <col min="25" max="25" width="13.44140625" bestFit="1" customWidth="1"/>
    <col min="26" max="26" width="18.21875" bestFit="1" customWidth="1"/>
    <col min="27" max="27" width="12" bestFit="1" customWidth="1"/>
    <col min="28" max="28" width="14.6640625" bestFit="1" customWidth="1"/>
    <col min="29" max="29" width="15.6640625" bestFit="1" customWidth="1"/>
    <col min="30" max="30" width="14.88671875" bestFit="1" customWidth="1"/>
    <col min="31" max="31" width="16.88671875" bestFit="1" customWidth="1"/>
    <col min="32" max="32" width="23.5546875" bestFit="1" customWidth="1"/>
    <col min="33" max="33" width="14.109375" bestFit="1" customWidth="1"/>
    <col min="34" max="34" width="17.21875" bestFit="1" customWidth="1"/>
  </cols>
  <sheetData>
    <row r="1" spans="1:3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</row>
    <row r="2" spans="1:34" ht="14.25" customHeight="1" x14ac:dyDescent="0.3">
      <c r="A2" s="5">
        <v>1</v>
      </c>
      <c r="B2" s="6">
        <v>40544</v>
      </c>
      <c r="C2" s="5">
        <v>1</v>
      </c>
      <c r="D2" s="5">
        <v>0</v>
      </c>
      <c r="E2" s="5" t="b">
        <v>0</v>
      </c>
      <c r="F2" s="5">
        <v>6</v>
      </c>
      <c r="G2" s="5">
        <v>1</v>
      </c>
      <c r="H2" s="5">
        <v>0.24</v>
      </c>
      <c r="I2" s="7">
        <v>0.28789999999999999</v>
      </c>
      <c r="J2" s="5">
        <v>0.81</v>
      </c>
      <c r="K2" s="5">
        <v>0</v>
      </c>
      <c r="L2" s="5">
        <v>3</v>
      </c>
      <c r="M2" s="5">
        <v>13</v>
      </c>
      <c r="N2" s="5">
        <v>16</v>
      </c>
      <c r="O2" s="5" t="str">
        <f>IF(AND('Final Dataset'!$D2&gt;=5,'Final Dataset'!$D2&lt;12),"Morning",IF(AND('Final Dataset'!$D2&gt;=12,'Final Dataset'!$D2&lt;17),"Afternoon",IF(AND('Final Dataset'!$D2&gt;=17,'Final Dataset'!$D2&lt;21),"Evening","Night")))</f>
        <v>Night</v>
      </c>
      <c r="P2" s="8" t="str">
        <f>IF('Final Dataset'!$G2=1,"Clear/Few clouds",IF('Final Dataset'!$G2=2,"Mist/Cloudy",IF('Final Dataset'!$G2=3,"Light Snow/Rain","Heavy Rain/Snow/Storm")))</f>
        <v>Clear/Few clouds</v>
      </c>
      <c r="Q2" s="5" t="str">
        <f>IF(OR('Final Dataset'!$F2=0,'Final Dataset'!$F2=6),"Weekend","Weekday")</f>
        <v>Weekend</v>
      </c>
      <c r="R2" s="5" t="str">
        <f>LEFT(TEXT('Final Dataset'!$B2,"yyyy-mm-dd"),4)</f>
        <v>2011</v>
      </c>
      <c r="S2" s="5" t="str">
        <f>MID(TEXT('Final Dataset'!$B2,"yyyy-mm-dd"),6,2)</f>
        <v>01</v>
      </c>
      <c r="T2" s="5" t="str">
        <f>RIGHT(TEXT('Final Dataset'!$B2,"yyyy-mm-dd"),2)</f>
        <v>01</v>
      </c>
      <c r="U2" s="5">
        <f>LEN('Final Dataset'!$D2)</f>
        <v>1</v>
      </c>
      <c r="V2" s="5" t="str">
        <f>TEXT('Final Dataset'!$B2, "mmmm")</f>
        <v>January</v>
      </c>
      <c r="W2" s="5" t="str">
        <f>TEXT('Final Dataset'!$B2, "dddd")</f>
        <v>Saturday</v>
      </c>
      <c r="X2" s="5">
        <f>WEEKNUM('Final Dataset'!$B2, 2)</f>
        <v>1</v>
      </c>
      <c r="Y2" s="5" t="str">
        <f>IF('Final Dataset'!$H2&lt;=0.3,"Cold",IF('Final Dataset'!$H2&lt;=0.6,"Mild","Hot"))</f>
        <v>Cold</v>
      </c>
      <c r="Z2" s="7" t="str">
        <f>IF('Final Dataset'!$L2&gt;'Final Dataset'!$M2,"Casual Dominant","Registered Dominant")</f>
        <v>Registered Dominant</v>
      </c>
      <c r="AA2" s="7">
        <f>'Final Dataset'!$L2/'Final Dataset'!$N2</f>
        <v>0.1875</v>
      </c>
      <c r="AB2" s="7">
        <f>'Final Dataset'!$M2/'Final Dataset'!$N2</f>
        <v>0.8125</v>
      </c>
      <c r="AC2" s="9">
        <f>'Final Dataset'!$J2*100</f>
        <v>81</v>
      </c>
      <c r="AD2" s="7">
        <f>'Final Dataset'!$I2*50</f>
        <v>14.395</v>
      </c>
      <c r="AE2" s="9">
        <f>'Final Dataset'!$K2*67</f>
        <v>0</v>
      </c>
      <c r="AF2" s="7">
        <f>IFERROR('Final Dataset'!$AA2/'Final Dataset'!$AB2,0)</f>
        <v>0.23076923076923078</v>
      </c>
      <c r="AG2" s="7" t="str">
        <f>IF('Final Dataset'!$AC2&lt;40,"Low",IF('Final Dataset'!$AC2&lt;=70,"Moderate","High"))</f>
        <v>High</v>
      </c>
      <c r="AH2" s="10" t="str">
        <f>IF('Final Dataset'!$AE2&lt;10,"Calm",IF('Final Dataset'!$AE2&lt;=25,"Breezy","Windy"))</f>
        <v>Calm</v>
      </c>
    </row>
    <row r="3" spans="1:34" ht="14.25" customHeight="1" x14ac:dyDescent="0.3">
      <c r="A3" s="11">
        <v>2</v>
      </c>
      <c r="B3" s="12">
        <v>40544</v>
      </c>
      <c r="C3" s="11">
        <v>1</v>
      </c>
      <c r="D3" s="11">
        <v>1</v>
      </c>
      <c r="E3" s="11" t="b">
        <v>0</v>
      </c>
      <c r="F3" s="11">
        <v>6</v>
      </c>
      <c r="G3" s="11">
        <v>1</v>
      </c>
      <c r="H3" s="11">
        <v>0.22</v>
      </c>
      <c r="I3" s="13">
        <v>0.2727</v>
      </c>
      <c r="J3" s="11">
        <v>0.8</v>
      </c>
      <c r="K3" s="11">
        <v>0</v>
      </c>
      <c r="L3" s="11">
        <v>8</v>
      </c>
      <c r="M3" s="11">
        <v>32</v>
      </c>
      <c r="N3" s="11">
        <v>40</v>
      </c>
      <c r="O3" s="5" t="str">
        <f>IF(AND('Final Dataset'!$D3&gt;=5,'Final Dataset'!$D3&lt;12),"Morning",IF(AND('Final Dataset'!$D3&gt;=12,'Final Dataset'!$D3&lt;17),"Afternoon",IF(AND('Final Dataset'!$D3&gt;=17,'Final Dataset'!$D3&lt;21),"Evening","Night")))</f>
        <v>Night</v>
      </c>
      <c r="P3" s="8" t="str">
        <f>IF('Final Dataset'!$G3=1,"Clear/Few clouds",IF('Final Dataset'!$G3=2,"Mist/Cloudy",IF('Final Dataset'!$G3=3,"Light Snow/Rain","Heavy Rain/Snow/Storm")))</f>
        <v>Clear/Few clouds</v>
      </c>
      <c r="Q3" s="5" t="str">
        <f>IF(OR('Final Dataset'!$F3=0,'Final Dataset'!$F3=6),"Weekend","Weekday")</f>
        <v>Weekend</v>
      </c>
      <c r="R3" s="5" t="str">
        <f>LEFT(TEXT('Final Dataset'!$B3,"yyyy-mm-dd"),4)</f>
        <v>2011</v>
      </c>
      <c r="S3" s="5" t="str">
        <f>MID(TEXT('Final Dataset'!$B3,"yyyy-mm-dd"),6,2)</f>
        <v>01</v>
      </c>
      <c r="T3" s="5" t="str">
        <f>RIGHT(TEXT('Final Dataset'!$B3,"yyyy-mm-dd"),2)</f>
        <v>01</v>
      </c>
      <c r="U3" s="5">
        <f>LEN('Final Dataset'!$D3)</f>
        <v>1</v>
      </c>
      <c r="V3" s="5" t="str">
        <f>TEXT('Final Dataset'!$B3, "mmmm")</f>
        <v>January</v>
      </c>
      <c r="W3" s="5" t="str">
        <f>TEXT('Final Dataset'!$B3, "dddd")</f>
        <v>Saturday</v>
      </c>
      <c r="X3" s="5">
        <f>WEEKNUM('Final Dataset'!$B3, 2)</f>
        <v>1</v>
      </c>
      <c r="Y3" s="5" t="str">
        <f>IF('Final Dataset'!$H3&lt;=0.3,"Cold",IF('Final Dataset'!$H3&lt;=0.6,"Mild","Hot"))</f>
        <v>Cold</v>
      </c>
      <c r="Z3" s="7" t="str">
        <f>IF('Final Dataset'!$L3&gt;'Final Dataset'!$M3,"Casual Dominant","Registered Dominant")</f>
        <v>Registered Dominant</v>
      </c>
      <c r="AA3" s="7">
        <f>'Final Dataset'!$L3/'Final Dataset'!$N3</f>
        <v>0.2</v>
      </c>
      <c r="AB3" s="7">
        <f>'Final Dataset'!$M3/'Final Dataset'!$N3</f>
        <v>0.8</v>
      </c>
      <c r="AC3" s="9">
        <f>'Final Dataset'!$J3*100</f>
        <v>80</v>
      </c>
      <c r="AD3" s="7">
        <f>'Final Dataset'!$I3*50</f>
        <v>13.635</v>
      </c>
      <c r="AE3" s="9">
        <f>'Final Dataset'!$K3*67</f>
        <v>0</v>
      </c>
      <c r="AF3" s="7">
        <f>IFERROR('Final Dataset'!$AA3/'Final Dataset'!$AB3,0)</f>
        <v>0.25</v>
      </c>
      <c r="AG3" s="7" t="str">
        <f>IF('Final Dataset'!$AC3&lt;40,"Low",IF('Final Dataset'!$AC3&lt;=70,"Moderate","High"))</f>
        <v>High</v>
      </c>
      <c r="AH3" s="10" t="str">
        <f>IF('Final Dataset'!$AE3&lt;10,"Calm",IF('Final Dataset'!$AE3&lt;=25,"Breezy","Windy"))</f>
        <v>Calm</v>
      </c>
    </row>
    <row r="4" spans="1:34" ht="14.25" customHeight="1" x14ac:dyDescent="0.3">
      <c r="A4" s="5">
        <v>3</v>
      </c>
      <c r="B4" s="6">
        <v>40544</v>
      </c>
      <c r="C4" s="5">
        <v>1</v>
      </c>
      <c r="D4" s="5">
        <v>2</v>
      </c>
      <c r="E4" s="5" t="b">
        <v>0</v>
      </c>
      <c r="F4" s="5">
        <v>6</v>
      </c>
      <c r="G4" s="5">
        <v>1</v>
      </c>
      <c r="H4" s="5">
        <v>0.22</v>
      </c>
      <c r="I4" s="7">
        <v>0.2727</v>
      </c>
      <c r="J4" s="5">
        <v>0.8</v>
      </c>
      <c r="K4" s="5">
        <v>0</v>
      </c>
      <c r="L4" s="5">
        <v>5</v>
      </c>
      <c r="M4" s="5">
        <v>27</v>
      </c>
      <c r="N4" s="5">
        <v>32</v>
      </c>
      <c r="O4" s="5" t="str">
        <f>IF(AND('Final Dataset'!$D4&gt;=5,'Final Dataset'!$D4&lt;12),"Morning",IF(AND('Final Dataset'!$D4&gt;=12,'Final Dataset'!$D4&lt;17),"Afternoon",IF(AND('Final Dataset'!$D4&gt;=17,'Final Dataset'!$D4&lt;21),"Evening","Night")))</f>
        <v>Night</v>
      </c>
      <c r="P4" s="8" t="str">
        <f>IF('Final Dataset'!$G4=1,"Clear/Few clouds",IF('Final Dataset'!$G4=2,"Mist/Cloudy",IF('Final Dataset'!$G4=3,"Light Snow/Rain","Heavy Rain/Snow/Storm")))</f>
        <v>Clear/Few clouds</v>
      </c>
      <c r="Q4" s="5" t="str">
        <f>IF(OR('Final Dataset'!$F4=0,'Final Dataset'!$F4=6),"Weekend","Weekday")</f>
        <v>Weekend</v>
      </c>
      <c r="R4" s="5" t="str">
        <f>LEFT(TEXT('Final Dataset'!$B4,"yyyy-mm-dd"),4)</f>
        <v>2011</v>
      </c>
      <c r="S4" s="5" t="str">
        <f>MID(TEXT('Final Dataset'!$B4,"yyyy-mm-dd"),6,2)</f>
        <v>01</v>
      </c>
      <c r="T4" s="5" t="str">
        <f>RIGHT(TEXT('Final Dataset'!$B4,"yyyy-mm-dd"),2)</f>
        <v>01</v>
      </c>
      <c r="U4" s="5">
        <f>LEN('Final Dataset'!$D4)</f>
        <v>1</v>
      </c>
      <c r="V4" s="5" t="str">
        <f>TEXT('Final Dataset'!$B4, "mmmm")</f>
        <v>January</v>
      </c>
      <c r="W4" s="5" t="str">
        <f>TEXT('Final Dataset'!$B4, "dddd")</f>
        <v>Saturday</v>
      </c>
      <c r="X4" s="5">
        <f>WEEKNUM('Final Dataset'!$B4, 2)</f>
        <v>1</v>
      </c>
      <c r="Y4" s="5" t="str">
        <f>IF('Final Dataset'!$H4&lt;=0.3,"Cold",IF('Final Dataset'!$H4&lt;=0.6,"Mild","Hot"))</f>
        <v>Cold</v>
      </c>
      <c r="Z4" s="7" t="str">
        <f>IF('Final Dataset'!$L4&gt;'Final Dataset'!$M4,"Casual Dominant","Registered Dominant")</f>
        <v>Registered Dominant</v>
      </c>
      <c r="AA4" s="7">
        <f>'Final Dataset'!$L4/'Final Dataset'!$N4</f>
        <v>0.15625</v>
      </c>
      <c r="AB4" s="7">
        <f>'Final Dataset'!$M4/'Final Dataset'!$N4</f>
        <v>0.84375</v>
      </c>
      <c r="AC4" s="9">
        <f>'Final Dataset'!$J4*100</f>
        <v>80</v>
      </c>
      <c r="AD4" s="7">
        <f>'Final Dataset'!$I4*50</f>
        <v>13.635</v>
      </c>
      <c r="AE4" s="9">
        <f>'Final Dataset'!$K4*67</f>
        <v>0</v>
      </c>
      <c r="AF4" s="7">
        <f>IFERROR('Final Dataset'!$AA4/'Final Dataset'!$AB4,0)</f>
        <v>0.18518518518518517</v>
      </c>
      <c r="AG4" s="7" t="str">
        <f>IF('Final Dataset'!$AC4&lt;40,"Low",IF('Final Dataset'!$AC4&lt;=70,"Moderate","High"))</f>
        <v>High</v>
      </c>
      <c r="AH4" s="10" t="str">
        <f>IF('Final Dataset'!$AE4&lt;10,"Calm",IF('Final Dataset'!$AE4&lt;=25,"Breezy","Windy"))</f>
        <v>Calm</v>
      </c>
    </row>
    <row r="5" spans="1:34" ht="14.25" customHeight="1" x14ac:dyDescent="0.3">
      <c r="A5" s="11">
        <v>4</v>
      </c>
      <c r="B5" s="12">
        <v>40544</v>
      </c>
      <c r="C5" s="11">
        <v>1</v>
      </c>
      <c r="D5" s="11">
        <v>3</v>
      </c>
      <c r="E5" s="11" t="b">
        <v>0</v>
      </c>
      <c r="F5" s="11">
        <v>6</v>
      </c>
      <c r="G5" s="11">
        <v>1</v>
      </c>
      <c r="H5" s="11">
        <v>0.24</v>
      </c>
      <c r="I5" s="13">
        <v>0.28789999999999999</v>
      </c>
      <c r="J5" s="11">
        <v>0.75</v>
      </c>
      <c r="K5" s="11">
        <v>0</v>
      </c>
      <c r="L5" s="11">
        <v>3</v>
      </c>
      <c r="M5" s="11">
        <v>10</v>
      </c>
      <c r="N5" s="11">
        <v>13</v>
      </c>
      <c r="O5" s="5" t="str">
        <f>IF(AND('Final Dataset'!$D5&gt;=5,'Final Dataset'!$D5&lt;12),"Morning",IF(AND('Final Dataset'!$D5&gt;=12,'Final Dataset'!$D5&lt;17),"Afternoon",IF(AND('Final Dataset'!$D5&gt;=17,'Final Dataset'!$D5&lt;21),"Evening","Night")))</f>
        <v>Night</v>
      </c>
      <c r="P5" s="8" t="str">
        <f>IF('Final Dataset'!$G5=1,"Clear/Few clouds",IF('Final Dataset'!$G5=2,"Mist/Cloudy",IF('Final Dataset'!$G5=3,"Light Snow/Rain","Heavy Rain/Snow/Storm")))</f>
        <v>Clear/Few clouds</v>
      </c>
      <c r="Q5" s="5" t="str">
        <f>IF(OR('Final Dataset'!$F5=0,'Final Dataset'!$F5=6),"Weekend","Weekday")</f>
        <v>Weekend</v>
      </c>
      <c r="R5" s="5" t="str">
        <f>LEFT(TEXT('Final Dataset'!$B5,"yyyy-mm-dd"),4)</f>
        <v>2011</v>
      </c>
      <c r="S5" s="5" t="str">
        <f>MID(TEXT('Final Dataset'!$B5,"yyyy-mm-dd"),6,2)</f>
        <v>01</v>
      </c>
      <c r="T5" s="5" t="str">
        <f>RIGHT(TEXT('Final Dataset'!$B5,"yyyy-mm-dd"),2)</f>
        <v>01</v>
      </c>
      <c r="U5" s="5">
        <f>LEN('Final Dataset'!$D5)</f>
        <v>1</v>
      </c>
      <c r="V5" s="5" t="str">
        <f>TEXT('Final Dataset'!$B5, "mmmm")</f>
        <v>January</v>
      </c>
      <c r="W5" s="5" t="str">
        <f>TEXT('Final Dataset'!$B5, "dddd")</f>
        <v>Saturday</v>
      </c>
      <c r="X5" s="5">
        <f>WEEKNUM('Final Dataset'!$B5, 2)</f>
        <v>1</v>
      </c>
      <c r="Y5" s="5" t="str">
        <f>IF('Final Dataset'!$H5&lt;=0.3,"Cold",IF('Final Dataset'!$H5&lt;=0.6,"Mild","Hot"))</f>
        <v>Cold</v>
      </c>
      <c r="Z5" s="7" t="str">
        <f>IF('Final Dataset'!$L5&gt;'Final Dataset'!$M5,"Casual Dominant","Registered Dominant")</f>
        <v>Registered Dominant</v>
      </c>
      <c r="AA5" s="7">
        <f>'Final Dataset'!$L5/'Final Dataset'!$N5</f>
        <v>0.23076923076923078</v>
      </c>
      <c r="AB5" s="7">
        <f>'Final Dataset'!$M5/'Final Dataset'!$N5</f>
        <v>0.76923076923076927</v>
      </c>
      <c r="AC5" s="9">
        <f>'Final Dataset'!$J5*100</f>
        <v>75</v>
      </c>
      <c r="AD5" s="7">
        <f>'Final Dataset'!$I5*50</f>
        <v>14.395</v>
      </c>
      <c r="AE5" s="9">
        <f>'Final Dataset'!$K5*67</f>
        <v>0</v>
      </c>
      <c r="AF5" s="7">
        <f>IFERROR('Final Dataset'!$AA5/'Final Dataset'!$AB5,0)</f>
        <v>0.3</v>
      </c>
      <c r="AG5" s="7" t="str">
        <f>IF('Final Dataset'!$AC5&lt;40,"Low",IF('Final Dataset'!$AC5&lt;=70,"Moderate","High"))</f>
        <v>High</v>
      </c>
      <c r="AH5" s="10" t="str">
        <f>IF('Final Dataset'!$AE5&lt;10,"Calm",IF('Final Dataset'!$AE5&lt;=25,"Breezy","Windy"))</f>
        <v>Calm</v>
      </c>
    </row>
    <row r="6" spans="1:34" ht="14.25" customHeight="1" x14ac:dyDescent="0.3">
      <c r="A6" s="5">
        <v>5</v>
      </c>
      <c r="B6" s="6">
        <v>40544</v>
      </c>
      <c r="C6" s="5">
        <v>1</v>
      </c>
      <c r="D6" s="5">
        <v>4</v>
      </c>
      <c r="E6" s="5" t="b">
        <v>0</v>
      </c>
      <c r="F6" s="5">
        <v>6</v>
      </c>
      <c r="G6" s="5">
        <v>1</v>
      </c>
      <c r="H6" s="5">
        <v>0.24</v>
      </c>
      <c r="I6" s="7">
        <v>0.28789999999999999</v>
      </c>
      <c r="J6" s="5">
        <v>0.75</v>
      </c>
      <c r="K6" s="5">
        <v>0</v>
      </c>
      <c r="L6" s="5">
        <v>0</v>
      </c>
      <c r="M6" s="5">
        <v>1</v>
      </c>
      <c r="N6" s="5">
        <v>1</v>
      </c>
      <c r="O6" s="5" t="str">
        <f>IF(AND('Final Dataset'!$D6&gt;=5,'Final Dataset'!$D6&lt;12),"Morning",IF(AND('Final Dataset'!$D6&gt;=12,'Final Dataset'!$D6&lt;17),"Afternoon",IF(AND('Final Dataset'!$D6&gt;=17,'Final Dataset'!$D6&lt;21),"Evening","Night")))</f>
        <v>Night</v>
      </c>
      <c r="P6" s="8" t="str">
        <f>IF('Final Dataset'!$G6=1,"Clear/Few clouds",IF('Final Dataset'!$G6=2,"Mist/Cloudy",IF('Final Dataset'!$G6=3,"Light Snow/Rain","Heavy Rain/Snow/Storm")))</f>
        <v>Clear/Few clouds</v>
      </c>
      <c r="Q6" s="5" t="str">
        <f>IF(OR('Final Dataset'!$F6=0,'Final Dataset'!$F6=6),"Weekend","Weekday")</f>
        <v>Weekend</v>
      </c>
      <c r="R6" s="5" t="str">
        <f>LEFT(TEXT('Final Dataset'!$B6,"yyyy-mm-dd"),4)</f>
        <v>2011</v>
      </c>
      <c r="S6" s="5" t="str">
        <f>MID(TEXT('Final Dataset'!$B6,"yyyy-mm-dd"),6,2)</f>
        <v>01</v>
      </c>
      <c r="T6" s="5" t="str">
        <f>RIGHT(TEXT('Final Dataset'!$B6,"yyyy-mm-dd"),2)</f>
        <v>01</v>
      </c>
      <c r="U6" s="5">
        <f>LEN('Final Dataset'!$D6)</f>
        <v>1</v>
      </c>
      <c r="V6" s="5" t="str">
        <f>TEXT('Final Dataset'!$B6, "mmmm")</f>
        <v>January</v>
      </c>
      <c r="W6" s="5" t="str">
        <f>TEXT('Final Dataset'!$B6, "dddd")</f>
        <v>Saturday</v>
      </c>
      <c r="X6" s="5">
        <f>WEEKNUM('Final Dataset'!$B6, 2)</f>
        <v>1</v>
      </c>
      <c r="Y6" s="5" t="str">
        <f>IF('Final Dataset'!$H6&lt;=0.3,"Cold",IF('Final Dataset'!$H6&lt;=0.6,"Mild","Hot"))</f>
        <v>Cold</v>
      </c>
      <c r="Z6" s="7" t="str">
        <f>IF('Final Dataset'!$L6&gt;'Final Dataset'!$M6,"Casual Dominant","Registered Dominant")</f>
        <v>Registered Dominant</v>
      </c>
      <c r="AA6" s="7">
        <f>'Final Dataset'!$L6/'Final Dataset'!$N6</f>
        <v>0</v>
      </c>
      <c r="AB6" s="7">
        <f>'Final Dataset'!$M6/'Final Dataset'!$N6</f>
        <v>1</v>
      </c>
      <c r="AC6" s="9">
        <f>'Final Dataset'!$J6*100</f>
        <v>75</v>
      </c>
      <c r="AD6" s="7">
        <f>'Final Dataset'!$I6*50</f>
        <v>14.395</v>
      </c>
      <c r="AE6" s="9">
        <f>'Final Dataset'!$K6*67</f>
        <v>0</v>
      </c>
      <c r="AF6" s="7">
        <f>IFERROR('Final Dataset'!$AA6/'Final Dataset'!$AB6,0)</f>
        <v>0</v>
      </c>
      <c r="AG6" s="7" t="str">
        <f>IF('Final Dataset'!$AC6&lt;40,"Low",IF('Final Dataset'!$AC6&lt;=70,"Moderate","High"))</f>
        <v>High</v>
      </c>
      <c r="AH6" s="10" t="str">
        <f>IF('Final Dataset'!$AE6&lt;10,"Calm",IF('Final Dataset'!$AE6&lt;=25,"Breezy","Windy"))</f>
        <v>Calm</v>
      </c>
    </row>
    <row r="7" spans="1:34" ht="14.25" customHeight="1" x14ac:dyDescent="0.3">
      <c r="A7" s="11">
        <v>6</v>
      </c>
      <c r="B7" s="12">
        <v>40544</v>
      </c>
      <c r="C7" s="11">
        <v>1</v>
      </c>
      <c r="D7" s="11">
        <v>5</v>
      </c>
      <c r="E7" s="11" t="b">
        <v>0</v>
      </c>
      <c r="F7" s="11">
        <v>6</v>
      </c>
      <c r="G7" s="11">
        <v>2</v>
      </c>
      <c r="H7" s="11">
        <v>0.24</v>
      </c>
      <c r="I7" s="13">
        <v>0.2576</v>
      </c>
      <c r="J7" s="11">
        <v>0.75</v>
      </c>
      <c r="K7" s="11">
        <v>8.9599999999999999E-2</v>
      </c>
      <c r="L7" s="11">
        <v>0</v>
      </c>
      <c r="M7" s="11">
        <v>1</v>
      </c>
      <c r="N7" s="11">
        <v>1</v>
      </c>
      <c r="O7" s="5" t="str">
        <f>IF(AND('Final Dataset'!$D7&gt;=5,'Final Dataset'!$D7&lt;12),"Morning",IF(AND('Final Dataset'!$D7&gt;=12,'Final Dataset'!$D7&lt;17),"Afternoon",IF(AND('Final Dataset'!$D7&gt;=17,'Final Dataset'!$D7&lt;21),"Evening","Night")))</f>
        <v>Morning</v>
      </c>
      <c r="P7" s="8" t="str">
        <f>IF('Final Dataset'!$G7=1,"Clear/Few clouds",IF('Final Dataset'!$G7=2,"Mist/Cloudy",IF('Final Dataset'!$G7=3,"Light Snow/Rain","Heavy Rain/Snow/Storm")))</f>
        <v>Mist/Cloudy</v>
      </c>
      <c r="Q7" s="5" t="str">
        <f>IF(OR('Final Dataset'!$F7=0,'Final Dataset'!$F7=6),"Weekend","Weekday")</f>
        <v>Weekend</v>
      </c>
      <c r="R7" s="5" t="str">
        <f>LEFT(TEXT('Final Dataset'!$B7,"yyyy-mm-dd"),4)</f>
        <v>2011</v>
      </c>
      <c r="S7" s="5" t="str">
        <f>MID(TEXT('Final Dataset'!$B7,"yyyy-mm-dd"),6,2)</f>
        <v>01</v>
      </c>
      <c r="T7" s="5" t="str">
        <f>RIGHT(TEXT('Final Dataset'!$B7,"yyyy-mm-dd"),2)</f>
        <v>01</v>
      </c>
      <c r="U7" s="5">
        <f>LEN('Final Dataset'!$D7)</f>
        <v>1</v>
      </c>
      <c r="V7" s="5" t="str">
        <f>TEXT('Final Dataset'!$B7, "mmmm")</f>
        <v>January</v>
      </c>
      <c r="W7" s="5" t="str">
        <f>TEXT('Final Dataset'!$B7, "dddd")</f>
        <v>Saturday</v>
      </c>
      <c r="X7" s="5">
        <f>WEEKNUM('Final Dataset'!$B7, 2)</f>
        <v>1</v>
      </c>
      <c r="Y7" s="5" t="str">
        <f>IF('Final Dataset'!$H7&lt;=0.3,"Cold",IF('Final Dataset'!$H7&lt;=0.6,"Mild","Hot"))</f>
        <v>Cold</v>
      </c>
      <c r="Z7" s="7" t="str">
        <f>IF('Final Dataset'!$L7&gt;'Final Dataset'!$M7,"Casual Dominant","Registered Dominant")</f>
        <v>Registered Dominant</v>
      </c>
      <c r="AA7" s="7">
        <f>'Final Dataset'!$L7/'Final Dataset'!$N7</f>
        <v>0</v>
      </c>
      <c r="AB7" s="7">
        <f>'Final Dataset'!$M7/'Final Dataset'!$N7</f>
        <v>1</v>
      </c>
      <c r="AC7" s="9">
        <f>'Final Dataset'!$J7*100</f>
        <v>75</v>
      </c>
      <c r="AD7" s="7">
        <f>'Final Dataset'!$I7*50</f>
        <v>12.879999999999999</v>
      </c>
      <c r="AE7" s="9">
        <f>'Final Dataset'!$K7*67</f>
        <v>6.0031999999999996</v>
      </c>
      <c r="AF7" s="7">
        <f>IFERROR('Final Dataset'!$AA7/'Final Dataset'!$AB7,0)</f>
        <v>0</v>
      </c>
      <c r="AG7" s="7" t="str">
        <f>IF('Final Dataset'!$AC7&lt;40,"Low",IF('Final Dataset'!$AC7&lt;=70,"Moderate","High"))</f>
        <v>High</v>
      </c>
      <c r="AH7" s="10" t="str">
        <f>IF('Final Dataset'!$AE7&lt;10,"Calm",IF('Final Dataset'!$AE7&lt;=25,"Breezy","Windy"))</f>
        <v>Calm</v>
      </c>
    </row>
    <row r="8" spans="1:34" ht="14.25" customHeight="1" x14ac:dyDescent="0.3">
      <c r="A8" s="5">
        <v>7</v>
      </c>
      <c r="B8" s="6">
        <v>40544</v>
      </c>
      <c r="C8" s="5">
        <v>1</v>
      </c>
      <c r="D8" s="5" t="s">
        <v>34</v>
      </c>
      <c r="E8" s="5" t="b">
        <v>0</v>
      </c>
      <c r="F8" s="5">
        <v>6</v>
      </c>
      <c r="G8" s="5">
        <v>1</v>
      </c>
      <c r="H8" s="5">
        <v>0.22</v>
      </c>
      <c r="I8" s="7">
        <v>0.2727</v>
      </c>
      <c r="J8" s="5">
        <v>0.8</v>
      </c>
      <c r="K8" s="5">
        <v>0</v>
      </c>
      <c r="L8" s="5">
        <v>2</v>
      </c>
      <c r="M8" s="5">
        <v>0</v>
      </c>
      <c r="N8" s="5">
        <v>2</v>
      </c>
      <c r="O8" s="5" t="str">
        <f>IF(AND('Final Dataset'!$D8&gt;=5,'Final Dataset'!$D8&lt;12),"Morning",IF(AND('Final Dataset'!$D8&gt;=12,'Final Dataset'!$D8&lt;17),"Afternoon",IF(AND('Final Dataset'!$D8&gt;=17,'Final Dataset'!$D8&lt;21),"Evening","Night")))</f>
        <v>Night</v>
      </c>
      <c r="P8" s="8" t="str">
        <f>IF('Final Dataset'!$G8=1,"Clear/Few clouds",IF('Final Dataset'!$G8=2,"Mist/Cloudy",IF('Final Dataset'!$G8=3,"Light Snow/Rain","Heavy Rain/Snow/Storm")))</f>
        <v>Clear/Few clouds</v>
      </c>
      <c r="Q8" s="5" t="str">
        <f>IF(OR('Final Dataset'!$F8=0,'Final Dataset'!$F8=6),"Weekend","Weekday")</f>
        <v>Weekend</v>
      </c>
      <c r="R8" s="5" t="str">
        <f>LEFT(TEXT('Final Dataset'!$B8,"yyyy-mm-dd"),4)</f>
        <v>2011</v>
      </c>
      <c r="S8" s="5" t="str">
        <f>MID(TEXT('Final Dataset'!$B8,"yyyy-mm-dd"),6,2)</f>
        <v>01</v>
      </c>
      <c r="T8" s="5" t="str">
        <f>RIGHT(TEXT('Final Dataset'!$B8,"yyyy-mm-dd"),2)</f>
        <v>01</v>
      </c>
      <c r="U8" s="5">
        <f>LEN('Final Dataset'!$D8)</f>
        <v>1</v>
      </c>
      <c r="V8" s="5" t="str">
        <f>TEXT('Final Dataset'!$B8, "mmmm")</f>
        <v>January</v>
      </c>
      <c r="W8" s="5" t="str">
        <f>TEXT('Final Dataset'!$B8, "dddd")</f>
        <v>Saturday</v>
      </c>
      <c r="X8" s="5">
        <f>WEEKNUM('Final Dataset'!$B8, 2)</f>
        <v>1</v>
      </c>
      <c r="Y8" s="5" t="str">
        <f>IF('Final Dataset'!$H8&lt;=0.3,"Cold",IF('Final Dataset'!$H8&lt;=0.6,"Mild","Hot"))</f>
        <v>Cold</v>
      </c>
      <c r="Z8" s="7" t="str">
        <f>IF('Final Dataset'!$L8&gt;'Final Dataset'!$M8,"Casual Dominant","Registered Dominant")</f>
        <v>Casual Dominant</v>
      </c>
      <c r="AA8" s="7">
        <f>'Final Dataset'!$L8/'Final Dataset'!$N8</f>
        <v>1</v>
      </c>
      <c r="AB8" s="7">
        <f>'Final Dataset'!$M8/'Final Dataset'!$N8</f>
        <v>0</v>
      </c>
      <c r="AC8" s="9">
        <f>'Final Dataset'!$J8*100</f>
        <v>80</v>
      </c>
      <c r="AD8" s="7">
        <f>'Final Dataset'!$I8*50</f>
        <v>13.635</v>
      </c>
      <c r="AE8" s="9">
        <f>'Final Dataset'!$K8*67</f>
        <v>0</v>
      </c>
      <c r="AF8" s="7">
        <f>IFERROR('Final Dataset'!$AA8/'Final Dataset'!$AB8,0)</f>
        <v>0</v>
      </c>
      <c r="AG8" s="7" t="str">
        <f>IF('Final Dataset'!$AC8&lt;40,"Low",IF('Final Dataset'!$AC8&lt;=70,"Moderate","High"))</f>
        <v>High</v>
      </c>
      <c r="AH8" s="10" t="str">
        <f>IF('Final Dataset'!$AE8&lt;10,"Calm",IF('Final Dataset'!$AE8&lt;=25,"Breezy","Windy"))</f>
        <v>Calm</v>
      </c>
    </row>
    <row r="9" spans="1:34" ht="14.25" customHeight="1" x14ac:dyDescent="0.3">
      <c r="A9" s="11">
        <v>8</v>
      </c>
      <c r="B9" s="12">
        <v>40544</v>
      </c>
      <c r="C9" s="11">
        <v>1</v>
      </c>
      <c r="D9" s="11">
        <v>7</v>
      </c>
      <c r="E9" s="11" t="b">
        <v>0</v>
      </c>
      <c r="F9" s="11" t="s">
        <v>35</v>
      </c>
      <c r="G9" s="11">
        <v>1</v>
      </c>
      <c r="H9" s="11">
        <v>0.2</v>
      </c>
      <c r="I9" s="13">
        <v>0.2576</v>
      </c>
      <c r="J9" s="11">
        <v>0.86</v>
      </c>
      <c r="K9" s="11">
        <v>0</v>
      </c>
      <c r="L9" s="11">
        <v>1</v>
      </c>
      <c r="M9" s="11">
        <v>2</v>
      </c>
      <c r="N9" s="11">
        <v>3</v>
      </c>
      <c r="O9" s="5" t="str">
        <f>IF(AND('Final Dataset'!$D9&gt;=5,'Final Dataset'!$D9&lt;12),"Morning",IF(AND('Final Dataset'!$D9&gt;=12,'Final Dataset'!$D9&lt;17),"Afternoon",IF(AND('Final Dataset'!$D9&gt;=17,'Final Dataset'!$D9&lt;21),"Evening","Night")))</f>
        <v>Morning</v>
      </c>
      <c r="P9" s="8" t="str">
        <f>IF('Final Dataset'!$G9=1,"Clear/Few clouds",IF('Final Dataset'!$G9=2,"Mist/Cloudy",IF('Final Dataset'!$G9=3,"Light Snow/Rain","Heavy Rain/Snow/Storm")))</f>
        <v>Clear/Few clouds</v>
      </c>
      <c r="Q9" s="5" t="str">
        <f>IF(OR('Final Dataset'!$F9=0,'Final Dataset'!$F9=6),"Weekend","Weekday")</f>
        <v>Weekday</v>
      </c>
      <c r="R9" s="5" t="str">
        <f>LEFT(TEXT('Final Dataset'!$B9,"yyyy-mm-dd"),4)</f>
        <v>2011</v>
      </c>
      <c r="S9" s="5" t="str">
        <f>MID(TEXT('Final Dataset'!$B9,"yyyy-mm-dd"),6,2)</f>
        <v>01</v>
      </c>
      <c r="T9" s="5" t="str">
        <f>RIGHT(TEXT('Final Dataset'!$B9,"yyyy-mm-dd"),2)</f>
        <v>01</v>
      </c>
      <c r="U9" s="5">
        <f>LEN('Final Dataset'!$D9)</f>
        <v>1</v>
      </c>
      <c r="V9" s="5" t="str">
        <f>TEXT('Final Dataset'!$B9, "mmmm")</f>
        <v>January</v>
      </c>
      <c r="W9" s="5" t="str">
        <f>TEXT('Final Dataset'!$B9, "dddd")</f>
        <v>Saturday</v>
      </c>
      <c r="X9" s="5">
        <f>WEEKNUM('Final Dataset'!$B9, 2)</f>
        <v>1</v>
      </c>
      <c r="Y9" s="5" t="str">
        <f>IF('Final Dataset'!$H9&lt;=0.3,"Cold",IF('Final Dataset'!$H9&lt;=0.6,"Mild","Hot"))</f>
        <v>Cold</v>
      </c>
      <c r="Z9" s="7" t="str">
        <f>IF('Final Dataset'!$L9&gt;'Final Dataset'!$M9,"Casual Dominant","Registered Dominant")</f>
        <v>Registered Dominant</v>
      </c>
      <c r="AA9" s="7">
        <f>'Final Dataset'!$L9/'Final Dataset'!$N9</f>
        <v>0.33333333333333331</v>
      </c>
      <c r="AB9" s="7">
        <f>'Final Dataset'!$M9/'Final Dataset'!$N9</f>
        <v>0.66666666666666663</v>
      </c>
      <c r="AC9" s="9">
        <f>'Final Dataset'!$J9*100</f>
        <v>86</v>
      </c>
      <c r="AD9" s="7">
        <f>'Final Dataset'!$I9*50</f>
        <v>12.879999999999999</v>
      </c>
      <c r="AE9" s="9">
        <f>'Final Dataset'!$K9*67</f>
        <v>0</v>
      </c>
      <c r="AF9" s="7">
        <f>IFERROR('Final Dataset'!$AA9/'Final Dataset'!$AB9,0)</f>
        <v>0.5</v>
      </c>
      <c r="AG9" s="7" t="str">
        <f>IF('Final Dataset'!$AC9&lt;40,"Low",IF('Final Dataset'!$AC9&lt;=70,"Moderate","High"))</f>
        <v>High</v>
      </c>
      <c r="AH9" s="10" t="str">
        <f>IF('Final Dataset'!$AE9&lt;10,"Calm",IF('Final Dataset'!$AE9&lt;=25,"Breezy","Windy"))</f>
        <v>Calm</v>
      </c>
    </row>
    <row r="10" spans="1:34" ht="14.25" customHeight="1" x14ac:dyDescent="0.3">
      <c r="A10" s="5">
        <v>9</v>
      </c>
      <c r="B10" s="6">
        <v>40544</v>
      </c>
      <c r="C10" s="5">
        <v>1</v>
      </c>
      <c r="D10" s="5">
        <v>8</v>
      </c>
      <c r="E10" s="5" t="b">
        <v>0</v>
      </c>
      <c r="F10" s="5">
        <v>6</v>
      </c>
      <c r="G10" s="5">
        <v>1</v>
      </c>
      <c r="H10" s="5">
        <v>0.24</v>
      </c>
      <c r="I10" s="14">
        <v>0.19993</v>
      </c>
      <c r="J10" s="5">
        <v>0.75</v>
      </c>
      <c r="K10" s="5">
        <v>0</v>
      </c>
      <c r="L10" s="5">
        <v>1</v>
      </c>
      <c r="M10" s="5">
        <v>7</v>
      </c>
      <c r="N10" s="5">
        <v>8</v>
      </c>
      <c r="O10" s="5" t="str">
        <f>IF(AND('Final Dataset'!$D10&gt;=5,'Final Dataset'!$D10&lt;12),"Morning",IF(AND('Final Dataset'!$D10&gt;=12,'Final Dataset'!$D10&lt;17),"Afternoon",IF(AND('Final Dataset'!$D10&gt;=17,'Final Dataset'!$D10&lt;21),"Evening","Night")))</f>
        <v>Morning</v>
      </c>
      <c r="P10" s="8" t="str">
        <f>IF('Final Dataset'!$G10=1,"Clear/Few clouds",IF('Final Dataset'!$G10=2,"Mist/Cloudy",IF('Final Dataset'!$G10=3,"Light Snow/Rain","Heavy Rain/Snow/Storm")))</f>
        <v>Clear/Few clouds</v>
      </c>
      <c r="Q10" s="5" t="str">
        <f>IF(OR('Final Dataset'!$F10=0,'Final Dataset'!$F10=6),"Weekend","Weekday")</f>
        <v>Weekend</v>
      </c>
      <c r="R10" s="5" t="str">
        <f>LEFT(TEXT('Final Dataset'!$B10,"yyyy-mm-dd"),4)</f>
        <v>2011</v>
      </c>
      <c r="S10" s="5" t="str">
        <f>MID(TEXT('Final Dataset'!$B10,"yyyy-mm-dd"),6,2)</f>
        <v>01</v>
      </c>
      <c r="T10" s="5" t="str">
        <f>RIGHT(TEXT('Final Dataset'!$B10,"yyyy-mm-dd"),2)</f>
        <v>01</v>
      </c>
      <c r="U10" s="5">
        <f>LEN('Final Dataset'!$D10)</f>
        <v>1</v>
      </c>
      <c r="V10" s="5" t="str">
        <f>TEXT('Final Dataset'!$B10, "mmmm")</f>
        <v>January</v>
      </c>
      <c r="W10" s="5" t="str">
        <f>TEXT('Final Dataset'!$B10, "dddd")</f>
        <v>Saturday</v>
      </c>
      <c r="X10" s="5">
        <f>WEEKNUM('Final Dataset'!$B10, 2)</f>
        <v>1</v>
      </c>
      <c r="Y10" s="5" t="str">
        <f>IF('Final Dataset'!$H10&lt;=0.3,"Cold",IF('Final Dataset'!$H10&lt;=0.6,"Mild","Hot"))</f>
        <v>Cold</v>
      </c>
      <c r="Z10" s="7" t="str">
        <f>IF('Final Dataset'!$L10&gt;'Final Dataset'!$M10,"Casual Dominant","Registered Dominant")</f>
        <v>Registered Dominant</v>
      </c>
      <c r="AA10" s="7">
        <f>'Final Dataset'!$L10/'Final Dataset'!$N10</f>
        <v>0.125</v>
      </c>
      <c r="AB10" s="7">
        <f>'Final Dataset'!$M10/'Final Dataset'!$N10</f>
        <v>0.875</v>
      </c>
      <c r="AC10" s="9">
        <f>'Final Dataset'!$J10*100</f>
        <v>75</v>
      </c>
      <c r="AD10" s="7">
        <f>'Final Dataset'!$I10*50</f>
        <v>9.9964999999999993</v>
      </c>
      <c r="AE10" s="9">
        <f>'Final Dataset'!$K10*67</f>
        <v>0</v>
      </c>
      <c r="AF10" s="7">
        <f>IFERROR('Final Dataset'!$AA10/'Final Dataset'!$AB10,0)</f>
        <v>0.14285714285714285</v>
      </c>
      <c r="AG10" s="7" t="str">
        <f>IF('Final Dataset'!$AC10&lt;40,"Low",IF('Final Dataset'!$AC10&lt;=70,"Moderate","High"))</f>
        <v>High</v>
      </c>
      <c r="AH10" s="10" t="str">
        <f>IF('Final Dataset'!$AE10&lt;10,"Calm",IF('Final Dataset'!$AE10&lt;=25,"Breezy","Windy"))</f>
        <v>Calm</v>
      </c>
    </row>
    <row r="11" spans="1:34" ht="14.25" customHeight="1" x14ac:dyDescent="0.3">
      <c r="A11" s="11">
        <v>10</v>
      </c>
      <c r="B11" s="12">
        <v>40544</v>
      </c>
      <c r="C11" s="11">
        <v>1</v>
      </c>
      <c r="D11" s="11">
        <v>9</v>
      </c>
      <c r="E11" s="11" t="b">
        <v>0</v>
      </c>
      <c r="F11" s="11">
        <v>6</v>
      </c>
      <c r="G11" s="11">
        <v>1</v>
      </c>
      <c r="H11" s="11">
        <v>0.32</v>
      </c>
      <c r="I11" s="13">
        <v>0.34849999999999998</v>
      </c>
      <c r="J11" s="11">
        <v>0.76</v>
      </c>
      <c r="K11" s="11">
        <v>0</v>
      </c>
      <c r="L11" s="11">
        <v>8</v>
      </c>
      <c r="M11" s="11">
        <v>6</v>
      </c>
      <c r="N11" s="11">
        <v>14</v>
      </c>
      <c r="O11" s="5" t="str">
        <f>IF(AND('Final Dataset'!$D11&gt;=5,'Final Dataset'!$D11&lt;12),"Morning",IF(AND('Final Dataset'!$D11&gt;=12,'Final Dataset'!$D11&lt;17),"Afternoon",IF(AND('Final Dataset'!$D11&gt;=17,'Final Dataset'!$D11&lt;21),"Evening","Night")))</f>
        <v>Morning</v>
      </c>
      <c r="P11" s="8" t="str">
        <f>IF('Final Dataset'!$G11=1,"Clear/Few clouds",IF('Final Dataset'!$G11=2,"Mist/Cloudy",IF('Final Dataset'!$G11=3,"Light Snow/Rain","Heavy Rain/Snow/Storm")))</f>
        <v>Clear/Few clouds</v>
      </c>
      <c r="Q11" s="5" t="str">
        <f>IF(OR('Final Dataset'!$F11=0,'Final Dataset'!$F11=6),"Weekend","Weekday")</f>
        <v>Weekend</v>
      </c>
      <c r="R11" s="5" t="str">
        <f>LEFT(TEXT('Final Dataset'!$B11,"yyyy-mm-dd"),4)</f>
        <v>2011</v>
      </c>
      <c r="S11" s="5" t="str">
        <f>MID(TEXT('Final Dataset'!$B11,"yyyy-mm-dd"),6,2)</f>
        <v>01</v>
      </c>
      <c r="T11" s="5" t="str">
        <f>RIGHT(TEXT('Final Dataset'!$B11,"yyyy-mm-dd"),2)</f>
        <v>01</v>
      </c>
      <c r="U11" s="5">
        <f>LEN('Final Dataset'!$D11)</f>
        <v>1</v>
      </c>
      <c r="V11" s="5" t="str">
        <f>TEXT('Final Dataset'!$B11, "mmmm")</f>
        <v>January</v>
      </c>
      <c r="W11" s="5" t="str">
        <f>TEXT('Final Dataset'!$B11, "dddd")</f>
        <v>Saturday</v>
      </c>
      <c r="X11" s="5">
        <f>WEEKNUM('Final Dataset'!$B11, 2)</f>
        <v>1</v>
      </c>
      <c r="Y11" s="5" t="str">
        <f>IF('Final Dataset'!$H11&lt;=0.3,"Cold",IF('Final Dataset'!$H11&lt;=0.6,"Mild","Hot"))</f>
        <v>Mild</v>
      </c>
      <c r="Z11" s="7" t="str">
        <f>IF('Final Dataset'!$L11&gt;'Final Dataset'!$M11,"Casual Dominant","Registered Dominant")</f>
        <v>Casual Dominant</v>
      </c>
      <c r="AA11" s="7">
        <f>'Final Dataset'!$L11/'Final Dataset'!$N11</f>
        <v>0.5714285714285714</v>
      </c>
      <c r="AB11" s="7">
        <f>'Final Dataset'!$M11/'Final Dataset'!$N11</f>
        <v>0.42857142857142855</v>
      </c>
      <c r="AC11" s="9">
        <f>'Final Dataset'!$J11*100</f>
        <v>76</v>
      </c>
      <c r="AD11" s="7">
        <f>'Final Dataset'!$I11*50</f>
        <v>17.424999999999997</v>
      </c>
      <c r="AE11" s="9">
        <f>'Final Dataset'!$K11*67</f>
        <v>0</v>
      </c>
      <c r="AF11" s="7">
        <f>IFERROR('Final Dataset'!$AA11/'Final Dataset'!$AB11,0)</f>
        <v>1.3333333333333333</v>
      </c>
      <c r="AG11" s="7" t="str">
        <f>IF('Final Dataset'!$AC11&lt;40,"Low",IF('Final Dataset'!$AC11&lt;=70,"Moderate","High"))</f>
        <v>High</v>
      </c>
      <c r="AH11" s="10" t="str">
        <f>IF('Final Dataset'!$AE11&lt;10,"Calm",IF('Final Dataset'!$AE11&lt;=25,"Breezy","Windy"))</f>
        <v>Calm</v>
      </c>
    </row>
    <row r="12" spans="1:34" ht="14.25" customHeight="1" x14ac:dyDescent="0.3">
      <c r="A12" s="5">
        <v>11</v>
      </c>
      <c r="B12" s="6">
        <v>40544</v>
      </c>
      <c r="C12" s="5">
        <v>1</v>
      </c>
      <c r="D12" s="5">
        <v>10</v>
      </c>
      <c r="E12" s="5" t="b">
        <v>0</v>
      </c>
      <c r="F12" s="5">
        <v>6</v>
      </c>
      <c r="G12" s="5">
        <v>1</v>
      </c>
      <c r="H12" s="5">
        <v>0.38</v>
      </c>
      <c r="I12" s="7">
        <v>0.39389999999999997</v>
      </c>
      <c r="J12" s="5">
        <v>0.76</v>
      </c>
      <c r="K12" s="5">
        <v>0.25369999999999998</v>
      </c>
      <c r="L12" s="5">
        <v>12</v>
      </c>
      <c r="M12" s="5">
        <v>24</v>
      </c>
      <c r="N12" s="5">
        <v>36</v>
      </c>
      <c r="O12" s="5" t="str">
        <f>IF(AND('Final Dataset'!$D12&gt;=5,'Final Dataset'!$D12&lt;12),"Morning",IF(AND('Final Dataset'!$D12&gt;=12,'Final Dataset'!$D12&lt;17),"Afternoon",IF(AND('Final Dataset'!$D12&gt;=17,'Final Dataset'!$D12&lt;21),"Evening","Night")))</f>
        <v>Morning</v>
      </c>
      <c r="P12" s="8" t="str">
        <f>IF('Final Dataset'!$G12=1,"Clear/Few clouds",IF('Final Dataset'!$G12=2,"Mist/Cloudy",IF('Final Dataset'!$G12=3,"Light Snow/Rain","Heavy Rain/Snow/Storm")))</f>
        <v>Clear/Few clouds</v>
      </c>
      <c r="Q12" s="5" t="str">
        <f>IF(OR('Final Dataset'!$F12=0,'Final Dataset'!$F12=6),"Weekend","Weekday")</f>
        <v>Weekend</v>
      </c>
      <c r="R12" s="5" t="str">
        <f>LEFT(TEXT('Final Dataset'!$B12,"yyyy-mm-dd"),4)</f>
        <v>2011</v>
      </c>
      <c r="S12" s="5" t="str">
        <f>MID(TEXT('Final Dataset'!$B12,"yyyy-mm-dd"),6,2)</f>
        <v>01</v>
      </c>
      <c r="T12" s="5" t="str">
        <f>RIGHT(TEXT('Final Dataset'!$B12,"yyyy-mm-dd"),2)</f>
        <v>01</v>
      </c>
      <c r="U12" s="5">
        <f>LEN('Final Dataset'!$D12)</f>
        <v>2</v>
      </c>
      <c r="V12" s="5" t="str">
        <f>TEXT('Final Dataset'!$B12, "mmmm")</f>
        <v>January</v>
      </c>
      <c r="W12" s="5" t="str">
        <f>TEXT('Final Dataset'!$B12, "dddd")</f>
        <v>Saturday</v>
      </c>
      <c r="X12" s="5">
        <f>WEEKNUM('Final Dataset'!$B12, 2)</f>
        <v>1</v>
      </c>
      <c r="Y12" s="5" t="str">
        <f>IF('Final Dataset'!$H12&lt;=0.3,"Cold",IF('Final Dataset'!$H12&lt;=0.6,"Mild","Hot"))</f>
        <v>Mild</v>
      </c>
      <c r="Z12" s="7" t="str">
        <f>IF('Final Dataset'!$L12&gt;'Final Dataset'!$M12,"Casual Dominant","Registered Dominant")</f>
        <v>Registered Dominant</v>
      </c>
      <c r="AA12" s="7">
        <f>'Final Dataset'!$L12/'Final Dataset'!$N12</f>
        <v>0.33333333333333331</v>
      </c>
      <c r="AB12" s="7">
        <f>'Final Dataset'!$M12/'Final Dataset'!$N12</f>
        <v>0.66666666666666663</v>
      </c>
      <c r="AC12" s="9">
        <f>'Final Dataset'!$J12*100</f>
        <v>76</v>
      </c>
      <c r="AD12" s="7">
        <f>'Final Dataset'!$I12*50</f>
        <v>19.695</v>
      </c>
      <c r="AE12" s="9">
        <f>'Final Dataset'!$K12*67</f>
        <v>16.997899999999998</v>
      </c>
      <c r="AF12" s="7">
        <f>IFERROR('Final Dataset'!$AA12/'Final Dataset'!$AB12,0)</f>
        <v>0.5</v>
      </c>
      <c r="AG12" s="7" t="str">
        <f>IF('Final Dataset'!$AC12&lt;40,"Low",IF('Final Dataset'!$AC12&lt;=70,"Moderate","High"))</f>
        <v>High</v>
      </c>
      <c r="AH12" s="10" t="str">
        <f>IF('Final Dataset'!$AE12&lt;10,"Calm",IF('Final Dataset'!$AE12&lt;=25,"Breezy","Windy"))</f>
        <v>Breezy</v>
      </c>
    </row>
    <row r="13" spans="1:34" ht="14.25" customHeight="1" x14ac:dyDescent="0.3">
      <c r="A13" s="11">
        <v>12</v>
      </c>
      <c r="B13" s="12">
        <v>40544</v>
      </c>
      <c r="C13" s="11">
        <v>1</v>
      </c>
      <c r="D13" s="11">
        <v>11</v>
      </c>
      <c r="E13" s="11" t="b">
        <v>0</v>
      </c>
      <c r="F13" s="11">
        <v>6</v>
      </c>
      <c r="G13" s="11">
        <v>1</v>
      </c>
      <c r="H13" s="11">
        <v>0.36</v>
      </c>
      <c r="I13" s="13">
        <v>0.33329999999999999</v>
      </c>
      <c r="J13" s="11">
        <v>0.81</v>
      </c>
      <c r="K13" s="11">
        <v>0.28360000000000002</v>
      </c>
      <c r="L13" s="11">
        <v>26</v>
      </c>
      <c r="M13" s="11">
        <v>30</v>
      </c>
      <c r="N13" s="11">
        <v>56</v>
      </c>
      <c r="O13" s="5" t="str">
        <f>IF(AND('Final Dataset'!$D13&gt;=5,'Final Dataset'!$D13&lt;12),"Morning",IF(AND('Final Dataset'!$D13&gt;=12,'Final Dataset'!$D13&lt;17),"Afternoon",IF(AND('Final Dataset'!$D13&gt;=17,'Final Dataset'!$D13&lt;21),"Evening","Night")))</f>
        <v>Morning</v>
      </c>
      <c r="P13" s="8" t="str">
        <f>IF('Final Dataset'!$G13=1,"Clear/Few clouds",IF('Final Dataset'!$G13=2,"Mist/Cloudy",IF('Final Dataset'!$G13=3,"Light Snow/Rain","Heavy Rain/Snow/Storm")))</f>
        <v>Clear/Few clouds</v>
      </c>
      <c r="Q13" s="5" t="str">
        <f>IF(OR('Final Dataset'!$F13=0,'Final Dataset'!$F13=6),"Weekend","Weekday")</f>
        <v>Weekend</v>
      </c>
      <c r="R13" s="5" t="str">
        <f>LEFT(TEXT('Final Dataset'!$B13,"yyyy-mm-dd"),4)</f>
        <v>2011</v>
      </c>
      <c r="S13" s="5" t="str">
        <f>MID(TEXT('Final Dataset'!$B13,"yyyy-mm-dd"),6,2)</f>
        <v>01</v>
      </c>
      <c r="T13" s="5" t="str">
        <f>RIGHT(TEXT('Final Dataset'!$B13,"yyyy-mm-dd"),2)</f>
        <v>01</v>
      </c>
      <c r="U13" s="5">
        <f>LEN('Final Dataset'!$D13)</f>
        <v>2</v>
      </c>
      <c r="V13" s="5" t="str">
        <f>TEXT('Final Dataset'!$B13, "mmmm")</f>
        <v>January</v>
      </c>
      <c r="W13" s="5" t="str">
        <f>TEXT('Final Dataset'!$B13, "dddd")</f>
        <v>Saturday</v>
      </c>
      <c r="X13" s="5">
        <f>WEEKNUM('Final Dataset'!$B13, 2)</f>
        <v>1</v>
      </c>
      <c r="Y13" s="5" t="str">
        <f>IF('Final Dataset'!$H13&lt;=0.3,"Cold",IF('Final Dataset'!$H13&lt;=0.6,"Mild","Hot"))</f>
        <v>Mild</v>
      </c>
      <c r="Z13" s="7" t="str">
        <f>IF('Final Dataset'!$L13&gt;'Final Dataset'!$M13,"Casual Dominant","Registered Dominant")</f>
        <v>Registered Dominant</v>
      </c>
      <c r="AA13" s="7">
        <f>'Final Dataset'!$L13/'Final Dataset'!$N13</f>
        <v>0.4642857142857143</v>
      </c>
      <c r="AB13" s="7">
        <f>'Final Dataset'!$M13/'Final Dataset'!$N13</f>
        <v>0.5357142857142857</v>
      </c>
      <c r="AC13" s="9">
        <f>'Final Dataset'!$J13*100</f>
        <v>81</v>
      </c>
      <c r="AD13" s="7">
        <f>'Final Dataset'!$I13*50</f>
        <v>16.664999999999999</v>
      </c>
      <c r="AE13" s="9">
        <f>'Final Dataset'!$K13*67</f>
        <v>19.001200000000001</v>
      </c>
      <c r="AF13" s="7">
        <f>IFERROR('Final Dataset'!$AA13/'Final Dataset'!$AB13,0)</f>
        <v>0.8666666666666667</v>
      </c>
      <c r="AG13" s="7" t="str">
        <f>IF('Final Dataset'!$AC13&lt;40,"Low",IF('Final Dataset'!$AC13&lt;=70,"Moderate","High"))</f>
        <v>High</v>
      </c>
      <c r="AH13" s="10" t="str">
        <f>IF('Final Dataset'!$AE13&lt;10,"Calm",IF('Final Dataset'!$AE13&lt;=25,"Breezy","Windy"))</f>
        <v>Breezy</v>
      </c>
    </row>
    <row r="14" spans="1:34" ht="14.25" customHeight="1" x14ac:dyDescent="0.3">
      <c r="A14" s="5">
        <v>13</v>
      </c>
      <c r="B14" s="6">
        <v>40544</v>
      </c>
      <c r="C14" s="5">
        <v>1</v>
      </c>
      <c r="D14" s="5">
        <v>12</v>
      </c>
      <c r="E14" s="5" t="b">
        <v>0</v>
      </c>
      <c r="F14" s="5">
        <v>6</v>
      </c>
      <c r="G14" s="5">
        <v>1</v>
      </c>
      <c r="H14" s="5">
        <v>0.42</v>
      </c>
      <c r="I14" s="7">
        <v>0.42420000000000002</v>
      </c>
      <c r="J14" s="5">
        <v>0.77</v>
      </c>
      <c r="K14" s="5">
        <v>0.28360000000000002</v>
      </c>
      <c r="L14" s="5">
        <v>29</v>
      </c>
      <c r="M14" s="5">
        <v>55</v>
      </c>
      <c r="N14" s="5">
        <v>84</v>
      </c>
      <c r="O14" s="5" t="str">
        <f>IF(AND('Final Dataset'!$D14&gt;=5,'Final Dataset'!$D14&lt;12),"Morning",IF(AND('Final Dataset'!$D14&gt;=12,'Final Dataset'!$D14&lt;17),"Afternoon",IF(AND('Final Dataset'!$D14&gt;=17,'Final Dataset'!$D14&lt;21),"Evening","Night")))</f>
        <v>Afternoon</v>
      </c>
      <c r="P14" s="8" t="str">
        <f>IF('Final Dataset'!$G14=1,"Clear/Few clouds",IF('Final Dataset'!$G14=2,"Mist/Cloudy",IF('Final Dataset'!$G14=3,"Light Snow/Rain","Heavy Rain/Snow/Storm")))</f>
        <v>Clear/Few clouds</v>
      </c>
      <c r="Q14" s="5" t="str">
        <f>IF(OR('Final Dataset'!$F14=0,'Final Dataset'!$F14=6),"Weekend","Weekday")</f>
        <v>Weekend</v>
      </c>
      <c r="R14" s="5" t="str">
        <f>LEFT(TEXT('Final Dataset'!$B14,"yyyy-mm-dd"),4)</f>
        <v>2011</v>
      </c>
      <c r="S14" s="5" t="str">
        <f>MID(TEXT('Final Dataset'!$B14,"yyyy-mm-dd"),6,2)</f>
        <v>01</v>
      </c>
      <c r="T14" s="5" t="str">
        <f>RIGHT(TEXT('Final Dataset'!$B14,"yyyy-mm-dd"),2)</f>
        <v>01</v>
      </c>
      <c r="U14" s="5">
        <f>LEN('Final Dataset'!$D14)</f>
        <v>2</v>
      </c>
      <c r="V14" s="5" t="str">
        <f>TEXT('Final Dataset'!$B14, "mmmm")</f>
        <v>January</v>
      </c>
      <c r="W14" s="5" t="str">
        <f>TEXT('Final Dataset'!$B14, "dddd")</f>
        <v>Saturday</v>
      </c>
      <c r="X14" s="5">
        <f>WEEKNUM('Final Dataset'!$B14, 2)</f>
        <v>1</v>
      </c>
      <c r="Y14" s="5" t="str">
        <f>IF('Final Dataset'!$H14&lt;=0.3,"Cold",IF('Final Dataset'!$H14&lt;=0.6,"Mild","Hot"))</f>
        <v>Mild</v>
      </c>
      <c r="Z14" s="7" t="str">
        <f>IF('Final Dataset'!$L14&gt;'Final Dataset'!$M14,"Casual Dominant","Registered Dominant")</f>
        <v>Registered Dominant</v>
      </c>
      <c r="AA14" s="7">
        <f>'Final Dataset'!$L14/'Final Dataset'!$N14</f>
        <v>0.34523809523809523</v>
      </c>
      <c r="AB14" s="7">
        <f>'Final Dataset'!$M14/'Final Dataset'!$N14</f>
        <v>0.65476190476190477</v>
      </c>
      <c r="AC14" s="9">
        <f>'Final Dataset'!$J14*100</f>
        <v>77</v>
      </c>
      <c r="AD14" s="7">
        <f>'Final Dataset'!$I14*50</f>
        <v>21.21</v>
      </c>
      <c r="AE14" s="9">
        <f>'Final Dataset'!$K14*67</f>
        <v>19.001200000000001</v>
      </c>
      <c r="AF14" s="7">
        <f>IFERROR('Final Dataset'!$AA14/'Final Dataset'!$AB14,0)</f>
        <v>0.52727272727272723</v>
      </c>
      <c r="AG14" s="7" t="str">
        <f>IF('Final Dataset'!$AC14&lt;40,"Low",IF('Final Dataset'!$AC14&lt;=70,"Moderate","High"))</f>
        <v>High</v>
      </c>
      <c r="AH14" s="10" t="str">
        <f>IF('Final Dataset'!$AE14&lt;10,"Calm",IF('Final Dataset'!$AE14&lt;=25,"Breezy","Windy"))</f>
        <v>Breezy</v>
      </c>
    </row>
    <row r="15" spans="1:34" ht="14.25" customHeight="1" x14ac:dyDescent="0.3">
      <c r="A15" s="11">
        <v>14</v>
      </c>
      <c r="B15" s="12">
        <v>40544</v>
      </c>
      <c r="C15" s="11">
        <v>1</v>
      </c>
      <c r="D15" s="11">
        <v>13</v>
      </c>
      <c r="E15" s="11" t="b">
        <v>0</v>
      </c>
      <c r="F15" s="11">
        <v>6</v>
      </c>
      <c r="G15" s="11">
        <v>2</v>
      </c>
      <c r="H15" s="11">
        <v>0.46</v>
      </c>
      <c r="I15" s="13">
        <v>0.45450000000000002</v>
      </c>
      <c r="J15" s="11">
        <v>0.72</v>
      </c>
      <c r="K15" s="11">
        <v>0.29849999999999999</v>
      </c>
      <c r="L15" s="11">
        <v>47</v>
      </c>
      <c r="M15" s="11">
        <v>47</v>
      </c>
      <c r="N15" s="11">
        <v>94</v>
      </c>
      <c r="O15" s="5" t="str">
        <f>IF(AND('Final Dataset'!$D15&gt;=5,'Final Dataset'!$D15&lt;12),"Morning",IF(AND('Final Dataset'!$D15&gt;=12,'Final Dataset'!$D15&lt;17),"Afternoon",IF(AND('Final Dataset'!$D15&gt;=17,'Final Dataset'!$D15&lt;21),"Evening","Night")))</f>
        <v>Afternoon</v>
      </c>
      <c r="P15" s="8" t="str">
        <f>IF('Final Dataset'!$G15=1,"Clear/Few clouds",IF('Final Dataset'!$G15=2,"Mist/Cloudy",IF('Final Dataset'!$G15=3,"Light Snow/Rain","Heavy Rain/Snow/Storm")))</f>
        <v>Mist/Cloudy</v>
      </c>
      <c r="Q15" s="5" t="str">
        <f>IF(OR('Final Dataset'!$F15=0,'Final Dataset'!$F15=6),"Weekend","Weekday")</f>
        <v>Weekend</v>
      </c>
      <c r="R15" s="5" t="str">
        <f>LEFT(TEXT('Final Dataset'!$B15,"yyyy-mm-dd"),4)</f>
        <v>2011</v>
      </c>
      <c r="S15" s="5" t="str">
        <f>MID(TEXT('Final Dataset'!$B15,"yyyy-mm-dd"),6,2)</f>
        <v>01</v>
      </c>
      <c r="T15" s="5" t="str">
        <f>RIGHT(TEXT('Final Dataset'!$B15,"yyyy-mm-dd"),2)</f>
        <v>01</v>
      </c>
      <c r="U15" s="5">
        <f>LEN('Final Dataset'!$D15)</f>
        <v>2</v>
      </c>
      <c r="V15" s="5" t="str">
        <f>TEXT('Final Dataset'!$B15, "mmmm")</f>
        <v>January</v>
      </c>
      <c r="W15" s="5" t="str">
        <f>TEXT('Final Dataset'!$B15, "dddd")</f>
        <v>Saturday</v>
      </c>
      <c r="X15" s="5">
        <f>WEEKNUM('Final Dataset'!$B15, 2)</f>
        <v>1</v>
      </c>
      <c r="Y15" s="5" t="str">
        <f>IF('Final Dataset'!$H15&lt;=0.3,"Cold",IF('Final Dataset'!$H15&lt;=0.6,"Mild","Hot"))</f>
        <v>Mild</v>
      </c>
      <c r="Z15" s="7" t="str">
        <f>IF('Final Dataset'!$L15&gt;'Final Dataset'!$M15,"Casual Dominant","Registered Dominant")</f>
        <v>Registered Dominant</v>
      </c>
      <c r="AA15" s="7">
        <f>'Final Dataset'!$L15/'Final Dataset'!$N15</f>
        <v>0.5</v>
      </c>
      <c r="AB15" s="7">
        <f>'Final Dataset'!$M15/'Final Dataset'!$N15</f>
        <v>0.5</v>
      </c>
      <c r="AC15" s="9">
        <f>'Final Dataset'!$J15*100</f>
        <v>72</v>
      </c>
      <c r="AD15" s="7">
        <f>'Final Dataset'!$I15*50</f>
        <v>22.725000000000001</v>
      </c>
      <c r="AE15" s="9">
        <f>'Final Dataset'!$K15*67</f>
        <v>19.999499999999998</v>
      </c>
      <c r="AF15" s="7">
        <f>IFERROR('Final Dataset'!$AA15/'Final Dataset'!$AB15,0)</f>
        <v>1</v>
      </c>
      <c r="AG15" s="7" t="str">
        <f>IF('Final Dataset'!$AC15&lt;40,"Low",IF('Final Dataset'!$AC15&lt;=70,"Moderate","High"))</f>
        <v>High</v>
      </c>
      <c r="AH15" s="10" t="str">
        <f>IF('Final Dataset'!$AE15&lt;10,"Calm",IF('Final Dataset'!$AE15&lt;=25,"Breezy","Windy"))</f>
        <v>Breezy</v>
      </c>
    </row>
    <row r="16" spans="1:34" ht="14.25" customHeight="1" x14ac:dyDescent="0.3">
      <c r="A16" s="5">
        <v>15</v>
      </c>
      <c r="B16" s="6">
        <v>40544</v>
      </c>
      <c r="C16" s="5">
        <v>1</v>
      </c>
      <c r="D16" s="5">
        <v>14</v>
      </c>
      <c r="E16" s="5" t="b">
        <v>0</v>
      </c>
      <c r="F16" s="5">
        <v>6</v>
      </c>
      <c r="G16" s="5">
        <v>2</v>
      </c>
      <c r="H16" s="5">
        <v>0.46</v>
      </c>
      <c r="I16" s="7">
        <v>0.45450000000000002</v>
      </c>
      <c r="J16" s="5">
        <v>0.72</v>
      </c>
      <c r="K16" s="5">
        <v>0.28360000000000002</v>
      </c>
      <c r="L16" s="5">
        <v>35</v>
      </c>
      <c r="M16" s="5">
        <v>71</v>
      </c>
      <c r="N16" s="5">
        <v>106</v>
      </c>
      <c r="O16" s="5" t="str">
        <f>IF(AND('Final Dataset'!$D16&gt;=5,'Final Dataset'!$D16&lt;12),"Morning",IF(AND('Final Dataset'!$D16&gt;=12,'Final Dataset'!$D16&lt;17),"Afternoon",IF(AND('Final Dataset'!$D16&gt;=17,'Final Dataset'!$D16&lt;21),"Evening","Night")))</f>
        <v>Afternoon</v>
      </c>
      <c r="P16" s="8" t="str">
        <f>IF('Final Dataset'!$G16=1,"Clear/Few clouds",IF('Final Dataset'!$G16=2,"Mist/Cloudy",IF('Final Dataset'!$G16=3,"Light Snow/Rain","Heavy Rain/Snow/Storm")))</f>
        <v>Mist/Cloudy</v>
      </c>
      <c r="Q16" s="5" t="str">
        <f>IF(OR('Final Dataset'!$F16=0,'Final Dataset'!$F16=6),"Weekend","Weekday")</f>
        <v>Weekend</v>
      </c>
      <c r="R16" s="5" t="str">
        <f>LEFT(TEXT('Final Dataset'!$B16,"yyyy-mm-dd"),4)</f>
        <v>2011</v>
      </c>
      <c r="S16" s="5" t="str">
        <f>MID(TEXT('Final Dataset'!$B16,"yyyy-mm-dd"),6,2)</f>
        <v>01</v>
      </c>
      <c r="T16" s="5" t="str">
        <f>RIGHT(TEXT('Final Dataset'!$B16,"yyyy-mm-dd"),2)</f>
        <v>01</v>
      </c>
      <c r="U16" s="5">
        <f>LEN('Final Dataset'!$D16)</f>
        <v>2</v>
      </c>
      <c r="V16" s="5" t="str">
        <f>TEXT('Final Dataset'!$B16, "mmmm")</f>
        <v>January</v>
      </c>
      <c r="W16" s="5" t="str">
        <f>TEXT('Final Dataset'!$B16, "dddd")</f>
        <v>Saturday</v>
      </c>
      <c r="X16" s="5">
        <f>WEEKNUM('Final Dataset'!$B16, 2)</f>
        <v>1</v>
      </c>
      <c r="Y16" s="5" t="str">
        <f>IF('Final Dataset'!$H16&lt;=0.3,"Cold",IF('Final Dataset'!$H16&lt;=0.6,"Mild","Hot"))</f>
        <v>Mild</v>
      </c>
      <c r="Z16" s="7" t="str">
        <f>IF('Final Dataset'!$L16&gt;'Final Dataset'!$M16,"Casual Dominant","Registered Dominant")</f>
        <v>Registered Dominant</v>
      </c>
      <c r="AA16" s="7">
        <f>'Final Dataset'!$L16/'Final Dataset'!$N16</f>
        <v>0.330188679245283</v>
      </c>
      <c r="AB16" s="7">
        <f>'Final Dataset'!$M16/'Final Dataset'!$N16</f>
        <v>0.66981132075471694</v>
      </c>
      <c r="AC16" s="9">
        <f>'Final Dataset'!$J16*100</f>
        <v>72</v>
      </c>
      <c r="AD16" s="7">
        <f>'Final Dataset'!$I16*50</f>
        <v>22.725000000000001</v>
      </c>
      <c r="AE16" s="9">
        <f>'Final Dataset'!$K16*67</f>
        <v>19.001200000000001</v>
      </c>
      <c r="AF16" s="7">
        <f>IFERROR('Final Dataset'!$AA16/'Final Dataset'!$AB16,0)</f>
        <v>0.49295774647887325</v>
      </c>
      <c r="AG16" s="7" t="str">
        <f>IF('Final Dataset'!$AC16&lt;40,"Low",IF('Final Dataset'!$AC16&lt;=70,"Moderate","High"))</f>
        <v>High</v>
      </c>
      <c r="AH16" s="10" t="str">
        <f>IF('Final Dataset'!$AE16&lt;10,"Calm",IF('Final Dataset'!$AE16&lt;=25,"Breezy","Windy"))</f>
        <v>Breezy</v>
      </c>
    </row>
    <row r="17" spans="1:34" ht="14.25" customHeight="1" x14ac:dyDescent="0.3">
      <c r="A17" s="11">
        <v>16</v>
      </c>
      <c r="B17" s="12">
        <v>40544</v>
      </c>
      <c r="C17" s="11">
        <v>1</v>
      </c>
      <c r="D17" s="11">
        <v>15</v>
      </c>
      <c r="E17" s="11" t="b">
        <v>0</v>
      </c>
      <c r="F17" s="11">
        <v>6</v>
      </c>
      <c r="G17" s="11">
        <v>2</v>
      </c>
      <c r="H17" s="11">
        <v>0.44</v>
      </c>
      <c r="I17" s="13">
        <v>0.43940000000000001</v>
      </c>
      <c r="J17" s="11">
        <v>0.77</v>
      </c>
      <c r="K17" s="11">
        <v>0.29849999999999999</v>
      </c>
      <c r="L17" s="11">
        <v>40</v>
      </c>
      <c r="M17" s="11">
        <v>70</v>
      </c>
      <c r="N17" s="11">
        <v>110</v>
      </c>
      <c r="O17" s="5" t="str">
        <f>IF(AND('Final Dataset'!$D17&gt;=5,'Final Dataset'!$D17&lt;12),"Morning",IF(AND('Final Dataset'!$D17&gt;=12,'Final Dataset'!$D17&lt;17),"Afternoon",IF(AND('Final Dataset'!$D17&gt;=17,'Final Dataset'!$D17&lt;21),"Evening","Night")))</f>
        <v>Afternoon</v>
      </c>
      <c r="P17" s="8" t="str">
        <f>IF('Final Dataset'!$G17=1,"Clear/Few clouds",IF('Final Dataset'!$G17=2,"Mist/Cloudy",IF('Final Dataset'!$G17=3,"Light Snow/Rain","Heavy Rain/Snow/Storm")))</f>
        <v>Mist/Cloudy</v>
      </c>
      <c r="Q17" s="5" t="str">
        <f>IF(OR('Final Dataset'!$F17=0,'Final Dataset'!$F17=6),"Weekend","Weekday")</f>
        <v>Weekend</v>
      </c>
      <c r="R17" s="5" t="str">
        <f>LEFT(TEXT('Final Dataset'!$B17,"yyyy-mm-dd"),4)</f>
        <v>2011</v>
      </c>
      <c r="S17" s="5" t="str">
        <f>MID(TEXT('Final Dataset'!$B17,"yyyy-mm-dd"),6,2)</f>
        <v>01</v>
      </c>
      <c r="T17" s="5" t="str">
        <f>RIGHT(TEXT('Final Dataset'!$B17,"yyyy-mm-dd"),2)</f>
        <v>01</v>
      </c>
      <c r="U17" s="5">
        <f>LEN('Final Dataset'!$D17)</f>
        <v>2</v>
      </c>
      <c r="V17" s="5" t="str">
        <f>TEXT('Final Dataset'!$B17, "mmmm")</f>
        <v>January</v>
      </c>
      <c r="W17" s="5" t="str">
        <f>TEXT('Final Dataset'!$B17, "dddd")</f>
        <v>Saturday</v>
      </c>
      <c r="X17" s="5">
        <f>WEEKNUM('Final Dataset'!$B17, 2)</f>
        <v>1</v>
      </c>
      <c r="Y17" s="5" t="str">
        <f>IF('Final Dataset'!$H17&lt;=0.3,"Cold",IF('Final Dataset'!$H17&lt;=0.6,"Mild","Hot"))</f>
        <v>Mild</v>
      </c>
      <c r="Z17" s="7" t="str">
        <f>IF('Final Dataset'!$L17&gt;'Final Dataset'!$M17,"Casual Dominant","Registered Dominant")</f>
        <v>Registered Dominant</v>
      </c>
      <c r="AA17" s="7">
        <f>'Final Dataset'!$L17/'Final Dataset'!$N17</f>
        <v>0.36363636363636365</v>
      </c>
      <c r="AB17" s="7">
        <f>'Final Dataset'!$M17/'Final Dataset'!$N17</f>
        <v>0.63636363636363635</v>
      </c>
      <c r="AC17" s="9">
        <f>'Final Dataset'!$J17*100</f>
        <v>77</v>
      </c>
      <c r="AD17" s="7">
        <f>'Final Dataset'!$I17*50</f>
        <v>21.97</v>
      </c>
      <c r="AE17" s="9">
        <f>'Final Dataset'!$K17*67</f>
        <v>19.999499999999998</v>
      </c>
      <c r="AF17" s="7">
        <f>IFERROR('Final Dataset'!$AA17/'Final Dataset'!$AB17,0)</f>
        <v>0.57142857142857151</v>
      </c>
      <c r="AG17" s="7" t="str">
        <f>IF('Final Dataset'!$AC17&lt;40,"Low",IF('Final Dataset'!$AC17&lt;=70,"Moderate","High"))</f>
        <v>High</v>
      </c>
      <c r="AH17" s="10" t="str">
        <f>IF('Final Dataset'!$AE17&lt;10,"Calm",IF('Final Dataset'!$AE17&lt;=25,"Breezy","Windy"))</f>
        <v>Breezy</v>
      </c>
    </row>
    <row r="18" spans="1:34" ht="14.25" customHeight="1" x14ac:dyDescent="0.3">
      <c r="A18" s="5">
        <v>17</v>
      </c>
      <c r="B18" s="6">
        <v>40544</v>
      </c>
      <c r="C18" s="5">
        <v>1</v>
      </c>
      <c r="D18" s="5">
        <v>16</v>
      </c>
      <c r="E18" s="5" t="b">
        <v>0</v>
      </c>
      <c r="F18" s="5">
        <v>6</v>
      </c>
      <c r="G18" s="5">
        <v>2</v>
      </c>
      <c r="H18" s="5">
        <v>0.42</v>
      </c>
      <c r="I18" s="7">
        <v>0.42420000000000002</v>
      </c>
      <c r="J18" s="5">
        <v>0.82</v>
      </c>
      <c r="K18" s="5">
        <v>0.29849999999999999</v>
      </c>
      <c r="L18" s="5">
        <v>41</v>
      </c>
      <c r="M18" s="5">
        <v>52</v>
      </c>
      <c r="N18" s="5">
        <v>93</v>
      </c>
      <c r="O18" s="5" t="str">
        <f>IF(AND('Final Dataset'!$D18&gt;=5,'Final Dataset'!$D18&lt;12),"Morning",IF(AND('Final Dataset'!$D18&gt;=12,'Final Dataset'!$D18&lt;17),"Afternoon",IF(AND('Final Dataset'!$D18&gt;=17,'Final Dataset'!$D18&lt;21),"Evening","Night")))</f>
        <v>Afternoon</v>
      </c>
      <c r="P18" s="8" t="str">
        <f>IF('Final Dataset'!$G18=1,"Clear/Few clouds",IF('Final Dataset'!$G18=2,"Mist/Cloudy",IF('Final Dataset'!$G18=3,"Light Snow/Rain","Heavy Rain/Snow/Storm")))</f>
        <v>Mist/Cloudy</v>
      </c>
      <c r="Q18" s="5" t="str">
        <f>IF(OR('Final Dataset'!$F18=0,'Final Dataset'!$F18=6),"Weekend","Weekday")</f>
        <v>Weekend</v>
      </c>
      <c r="R18" s="5" t="str">
        <f>LEFT(TEXT('Final Dataset'!$B18,"yyyy-mm-dd"),4)</f>
        <v>2011</v>
      </c>
      <c r="S18" s="5" t="str">
        <f>MID(TEXT('Final Dataset'!$B18,"yyyy-mm-dd"),6,2)</f>
        <v>01</v>
      </c>
      <c r="T18" s="5" t="str">
        <f>RIGHT(TEXT('Final Dataset'!$B18,"yyyy-mm-dd"),2)</f>
        <v>01</v>
      </c>
      <c r="U18" s="5">
        <f>LEN('Final Dataset'!$D18)</f>
        <v>2</v>
      </c>
      <c r="V18" s="5" t="str">
        <f>TEXT('Final Dataset'!$B18, "mmmm")</f>
        <v>January</v>
      </c>
      <c r="W18" s="5" t="str">
        <f>TEXT('Final Dataset'!$B18, "dddd")</f>
        <v>Saturday</v>
      </c>
      <c r="X18" s="5">
        <f>WEEKNUM('Final Dataset'!$B18, 2)</f>
        <v>1</v>
      </c>
      <c r="Y18" s="5" t="str">
        <f>IF('Final Dataset'!$H18&lt;=0.3,"Cold",IF('Final Dataset'!$H18&lt;=0.6,"Mild","Hot"))</f>
        <v>Mild</v>
      </c>
      <c r="Z18" s="7" t="str">
        <f>IF('Final Dataset'!$L18&gt;'Final Dataset'!$M18,"Casual Dominant","Registered Dominant")</f>
        <v>Registered Dominant</v>
      </c>
      <c r="AA18" s="7">
        <f>'Final Dataset'!$L18/'Final Dataset'!$N18</f>
        <v>0.44086021505376344</v>
      </c>
      <c r="AB18" s="7">
        <f>'Final Dataset'!$M18/'Final Dataset'!$N18</f>
        <v>0.55913978494623651</v>
      </c>
      <c r="AC18" s="9">
        <f>'Final Dataset'!$J18*100</f>
        <v>82</v>
      </c>
      <c r="AD18" s="7">
        <f>'Final Dataset'!$I18*50</f>
        <v>21.21</v>
      </c>
      <c r="AE18" s="9">
        <f>'Final Dataset'!$K18*67</f>
        <v>19.999499999999998</v>
      </c>
      <c r="AF18" s="7">
        <f>IFERROR('Final Dataset'!$AA18/'Final Dataset'!$AB18,0)</f>
        <v>0.78846153846153855</v>
      </c>
      <c r="AG18" s="7" t="str">
        <f>IF('Final Dataset'!$AC18&lt;40,"Low",IF('Final Dataset'!$AC18&lt;=70,"Moderate","High"))</f>
        <v>High</v>
      </c>
      <c r="AH18" s="10" t="str">
        <f>IF('Final Dataset'!$AE18&lt;10,"Calm",IF('Final Dataset'!$AE18&lt;=25,"Breezy","Windy"))</f>
        <v>Breezy</v>
      </c>
    </row>
    <row r="19" spans="1:34" ht="14.25" customHeight="1" x14ac:dyDescent="0.3">
      <c r="A19" s="11">
        <v>18</v>
      </c>
      <c r="B19" s="12">
        <v>40544</v>
      </c>
      <c r="C19" s="11">
        <v>1</v>
      </c>
      <c r="D19" s="11">
        <v>17</v>
      </c>
      <c r="E19" s="11" t="b">
        <v>0</v>
      </c>
      <c r="F19" s="11">
        <v>6</v>
      </c>
      <c r="G19" s="11">
        <v>2</v>
      </c>
      <c r="H19" s="11">
        <v>0.44</v>
      </c>
      <c r="I19" s="14">
        <v>0.19993</v>
      </c>
      <c r="J19" s="11">
        <v>0.82</v>
      </c>
      <c r="K19" s="11">
        <v>0.28360000000000002</v>
      </c>
      <c r="L19" s="11">
        <v>15</v>
      </c>
      <c r="M19" s="11">
        <v>52</v>
      </c>
      <c r="N19" s="11">
        <v>67</v>
      </c>
      <c r="O19" s="5" t="str">
        <f>IF(AND('Final Dataset'!$D19&gt;=5,'Final Dataset'!$D19&lt;12),"Morning",IF(AND('Final Dataset'!$D19&gt;=12,'Final Dataset'!$D19&lt;17),"Afternoon",IF(AND('Final Dataset'!$D19&gt;=17,'Final Dataset'!$D19&lt;21),"Evening","Night")))</f>
        <v>Evening</v>
      </c>
      <c r="P19" s="8" t="str">
        <f>IF('Final Dataset'!$G19=1,"Clear/Few clouds",IF('Final Dataset'!$G19=2,"Mist/Cloudy",IF('Final Dataset'!$G19=3,"Light Snow/Rain","Heavy Rain/Snow/Storm")))</f>
        <v>Mist/Cloudy</v>
      </c>
      <c r="Q19" s="5" t="str">
        <f>IF(OR('Final Dataset'!$F19=0,'Final Dataset'!$F19=6),"Weekend","Weekday")</f>
        <v>Weekend</v>
      </c>
      <c r="R19" s="5" t="str">
        <f>LEFT(TEXT('Final Dataset'!$B19,"yyyy-mm-dd"),4)</f>
        <v>2011</v>
      </c>
      <c r="S19" s="5" t="str">
        <f>MID(TEXT('Final Dataset'!$B19,"yyyy-mm-dd"),6,2)</f>
        <v>01</v>
      </c>
      <c r="T19" s="5" t="str">
        <f>RIGHT(TEXT('Final Dataset'!$B19,"yyyy-mm-dd"),2)</f>
        <v>01</v>
      </c>
      <c r="U19" s="5">
        <f>LEN('Final Dataset'!$D19)</f>
        <v>2</v>
      </c>
      <c r="V19" s="5" t="str">
        <f>TEXT('Final Dataset'!$B19, "mmmm")</f>
        <v>January</v>
      </c>
      <c r="W19" s="5" t="str">
        <f>TEXT('Final Dataset'!$B19, "dddd")</f>
        <v>Saturday</v>
      </c>
      <c r="X19" s="5">
        <f>WEEKNUM('Final Dataset'!$B19, 2)</f>
        <v>1</v>
      </c>
      <c r="Y19" s="5" t="str">
        <f>IF('Final Dataset'!$H19&lt;=0.3,"Cold",IF('Final Dataset'!$H19&lt;=0.6,"Mild","Hot"))</f>
        <v>Mild</v>
      </c>
      <c r="Z19" s="7" t="str">
        <f>IF('Final Dataset'!$L19&gt;'Final Dataset'!$M19,"Casual Dominant","Registered Dominant")</f>
        <v>Registered Dominant</v>
      </c>
      <c r="AA19" s="7">
        <f>'Final Dataset'!$L19/'Final Dataset'!$N19</f>
        <v>0.22388059701492538</v>
      </c>
      <c r="AB19" s="7">
        <f>'Final Dataset'!$M19/'Final Dataset'!$N19</f>
        <v>0.77611940298507465</v>
      </c>
      <c r="AC19" s="9">
        <f>'Final Dataset'!$J19*100</f>
        <v>82</v>
      </c>
      <c r="AD19" s="7">
        <f>'Final Dataset'!$I19*50</f>
        <v>9.9964999999999993</v>
      </c>
      <c r="AE19" s="9">
        <f>'Final Dataset'!$K19*67</f>
        <v>19.001200000000001</v>
      </c>
      <c r="AF19" s="7">
        <f>IFERROR('Final Dataset'!$AA19/'Final Dataset'!$AB19,0)</f>
        <v>0.28846153846153849</v>
      </c>
      <c r="AG19" s="7" t="str">
        <f>IF('Final Dataset'!$AC19&lt;40,"Low",IF('Final Dataset'!$AC19&lt;=70,"Moderate","High"))</f>
        <v>High</v>
      </c>
      <c r="AH19" s="10" t="str">
        <f>IF('Final Dataset'!$AE19&lt;10,"Calm",IF('Final Dataset'!$AE19&lt;=25,"Breezy","Windy"))</f>
        <v>Breezy</v>
      </c>
    </row>
    <row r="20" spans="1:34" ht="14.25" customHeight="1" x14ac:dyDescent="0.3">
      <c r="A20" s="5">
        <v>19</v>
      </c>
      <c r="B20" s="6">
        <v>40544</v>
      </c>
      <c r="C20" s="5">
        <v>1</v>
      </c>
      <c r="D20" s="5">
        <v>18</v>
      </c>
      <c r="E20" s="5" t="b">
        <v>0</v>
      </c>
      <c r="F20" s="5">
        <v>6</v>
      </c>
      <c r="G20" s="5">
        <v>3</v>
      </c>
      <c r="H20" s="5">
        <v>0.42</v>
      </c>
      <c r="I20" s="7">
        <v>0.42420000000000002</v>
      </c>
      <c r="J20" s="5">
        <v>0.88</v>
      </c>
      <c r="K20" s="5">
        <v>0.25369999999999998</v>
      </c>
      <c r="L20" s="5">
        <v>9</v>
      </c>
      <c r="M20" s="5">
        <v>26</v>
      </c>
      <c r="N20" s="5">
        <v>35</v>
      </c>
      <c r="O20" s="5" t="str">
        <f>IF(AND('Final Dataset'!$D20&gt;=5,'Final Dataset'!$D20&lt;12),"Morning",IF(AND('Final Dataset'!$D20&gt;=12,'Final Dataset'!$D20&lt;17),"Afternoon",IF(AND('Final Dataset'!$D20&gt;=17,'Final Dataset'!$D20&lt;21),"Evening","Night")))</f>
        <v>Evening</v>
      </c>
      <c r="P20" s="8" t="str">
        <f>IF('Final Dataset'!$G20=1,"Clear/Few clouds",IF('Final Dataset'!$G20=2,"Mist/Cloudy",IF('Final Dataset'!$G20=3,"Light Snow/Rain","Heavy Rain/Snow/Storm")))</f>
        <v>Light Snow/Rain</v>
      </c>
      <c r="Q20" s="5" t="str">
        <f>IF(OR('Final Dataset'!$F20=0,'Final Dataset'!$F20=6),"Weekend","Weekday")</f>
        <v>Weekend</v>
      </c>
      <c r="R20" s="5" t="str">
        <f>LEFT(TEXT('Final Dataset'!$B20,"yyyy-mm-dd"),4)</f>
        <v>2011</v>
      </c>
      <c r="S20" s="5" t="str">
        <f>MID(TEXT('Final Dataset'!$B20,"yyyy-mm-dd"),6,2)</f>
        <v>01</v>
      </c>
      <c r="T20" s="5" t="str">
        <f>RIGHT(TEXT('Final Dataset'!$B20,"yyyy-mm-dd"),2)</f>
        <v>01</v>
      </c>
      <c r="U20" s="5">
        <f>LEN('Final Dataset'!$D20)</f>
        <v>2</v>
      </c>
      <c r="V20" s="5" t="str">
        <f>TEXT('Final Dataset'!$B20, "mmmm")</f>
        <v>January</v>
      </c>
      <c r="W20" s="5" t="str">
        <f>TEXT('Final Dataset'!$B20, "dddd")</f>
        <v>Saturday</v>
      </c>
      <c r="X20" s="5">
        <f>WEEKNUM('Final Dataset'!$B20, 2)</f>
        <v>1</v>
      </c>
      <c r="Y20" s="5" t="str">
        <f>IF('Final Dataset'!$H20&lt;=0.3,"Cold",IF('Final Dataset'!$H20&lt;=0.6,"Mild","Hot"))</f>
        <v>Mild</v>
      </c>
      <c r="Z20" s="7" t="str">
        <f>IF('Final Dataset'!$L20&gt;'Final Dataset'!$M20,"Casual Dominant","Registered Dominant")</f>
        <v>Registered Dominant</v>
      </c>
      <c r="AA20" s="7">
        <f>'Final Dataset'!$L20/'Final Dataset'!$N20</f>
        <v>0.25714285714285712</v>
      </c>
      <c r="AB20" s="7">
        <f>'Final Dataset'!$M20/'Final Dataset'!$N20</f>
        <v>0.74285714285714288</v>
      </c>
      <c r="AC20" s="9">
        <f>'Final Dataset'!$J20*100</f>
        <v>88</v>
      </c>
      <c r="AD20" s="7">
        <f>'Final Dataset'!$I20*50</f>
        <v>21.21</v>
      </c>
      <c r="AE20" s="9">
        <f>'Final Dataset'!$K20*67</f>
        <v>16.997899999999998</v>
      </c>
      <c r="AF20" s="7">
        <f>IFERROR('Final Dataset'!$AA20/'Final Dataset'!$AB20,0)</f>
        <v>0.34615384615384609</v>
      </c>
      <c r="AG20" s="7" t="str">
        <f>IF('Final Dataset'!$AC20&lt;40,"Low",IF('Final Dataset'!$AC20&lt;=70,"Moderate","High"))</f>
        <v>High</v>
      </c>
      <c r="AH20" s="10" t="str">
        <f>IF('Final Dataset'!$AE20&lt;10,"Calm",IF('Final Dataset'!$AE20&lt;=25,"Breezy","Windy"))</f>
        <v>Breezy</v>
      </c>
    </row>
    <row r="21" spans="1:34" ht="14.25" customHeight="1" x14ac:dyDescent="0.3">
      <c r="A21" s="11">
        <v>20</v>
      </c>
      <c r="B21" s="12">
        <v>40544</v>
      </c>
      <c r="C21" s="11">
        <v>1</v>
      </c>
      <c r="D21" s="11">
        <v>19</v>
      </c>
      <c r="E21" s="11" t="b">
        <v>0</v>
      </c>
      <c r="F21" s="11">
        <v>6</v>
      </c>
      <c r="G21" s="11">
        <v>3</v>
      </c>
      <c r="H21" s="11">
        <v>0.42</v>
      </c>
      <c r="I21" s="13">
        <v>0.42420000000000002</v>
      </c>
      <c r="J21" s="11">
        <v>0.88</v>
      </c>
      <c r="K21" s="11">
        <v>0.25369999999999998</v>
      </c>
      <c r="L21" s="11">
        <v>6</v>
      </c>
      <c r="M21" s="11">
        <v>31</v>
      </c>
      <c r="N21" s="11">
        <v>37</v>
      </c>
      <c r="O21" s="5" t="str">
        <f>IF(AND('Final Dataset'!$D21&gt;=5,'Final Dataset'!$D21&lt;12),"Morning",IF(AND('Final Dataset'!$D21&gt;=12,'Final Dataset'!$D21&lt;17),"Afternoon",IF(AND('Final Dataset'!$D21&gt;=17,'Final Dataset'!$D21&lt;21),"Evening","Night")))</f>
        <v>Evening</v>
      </c>
      <c r="P21" s="8" t="str">
        <f>IF('Final Dataset'!$G21=1,"Clear/Few clouds",IF('Final Dataset'!$G21=2,"Mist/Cloudy",IF('Final Dataset'!$G21=3,"Light Snow/Rain","Heavy Rain/Snow/Storm")))</f>
        <v>Light Snow/Rain</v>
      </c>
      <c r="Q21" s="5" t="str">
        <f>IF(OR('Final Dataset'!$F21=0,'Final Dataset'!$F21=6),"Weekend","Weekday")</f>
        <v>Weekend</v>
      </c>
      <c r="R21" s="5" t="str">
        <f>LEFT(TEXT('Final Dataset'!$B21,"yyyy-mm-dd"),4)</f>
        <v>2011</v>
      </c>
      <c r="S21" s="5" t="str">
        <f>MID(TEXT('Final Dataset'!$B21,"yyyy-mm-dd"),6,2)</f>
        <v>01</v>
      </c>
      <c r="T21" s="5" t="str">
        <f>RIGHT(TEXT('Final Dataset'!$B21,"yyyy-mm-dd"),2)</f>
        <v>01</v>
      </c>
      <c r="U21" s="5">
        <f>LEN('Final Dataset'!$D21)</f>
        <v>2</v>
      </c>
      <c r="V21" s="5" t="str">
        <f>TEXT('Final Dataset'!$B21, "mmmm")</f>
        <v>January</v>
      </c>
      <c r="W21" s="5" t="str">
        <f>TEXT('Final Dataset'!$B21, "dddd")</f>
        <v>Saturday</v>
      </c>
      <c r="X21" s="5">
        <f>WEEKNUM('Final Dataset'!$B21, 2)</f>
        <v>1</v>
      </c>
      <c r="Y21" s="5" t="str">
        <f>IF('Final Dataset'!$H21&lt;=0.3,"Cold",IF('Final Dataset'!$H21&lt;=0.6,"Mild","Hot"))</f>
        <v>Mild</v>
      </c>
      <c r="Z21" s="7" t="str">
        <f>IF('Final Dataset'!$L21&gt;'Final Dataset'!$M21,"Casual Dominant","Registered Dominant")</f>
        <v>Registered Dominant</v>
      </c>
      <c r="AA21" s="7">
        <f>'Final Dataset'!$L21/'Final Dataset'!$N21</f>
        <v>0.16216216216216217</v>
      </c>
      <c r="AB21" s="7">
        <f>'Final Dataset'!$M21/'Final Dataset'!$N21</f>
        <v>0.83783783783783783</v>
      </c>
      <c r="AC21" s="9">
        <f>'Final Dataset'!$J21*100</f>
        <v>88</v>
      </c>
      <c r="AD21" s="7">
        <f>'Final Dataset'!$I21*50</f>
        <v>21.21</v>
      </c>
      <c r="AE21" s="9">
        <f>'Final Dataset'!$K21*67</f>
        <v>16.997899999999998</v>
      </c>
      <c r="AF21" s="7">
        <f>IFERROR('Final Dataset'!$AA21/'Final Dataset'!$AB21,0)</f>
        <v>0.19354838709677422</v>
      </c>
      <c r="AG21" s="7" t="str">
        <f>IF('Final Dataset'!$AC21&lt;40,"Low",IF('Final Dataset'!$AC21&lt;=70,"Moderate","High"))</f>
        <v>High</v>
      </c>
      <c r="AH21" s="10" t="str">
        <f>IF('Final Dataset'!$AE21&lt;10,"Calm",IF('Final Dataset'!$AE21&lt;=25,"Breezy","Windy"))</f>
        <v>Breezy</v>
      </c>
    </row>
    <row r="22" spans="1:34" ht="14.25" customHeight="1" x14ac:dyDescent="0.3">
      <c r="A22" s="5">
        <v>21</v>
      </c>
      <c r="B22" s="6">
        <v>40544</v>
      </c>
      <c r="C22" s="5">
        <v>1</v>
      </c>
      <c r="D22" s="5">
        <v>20</v>
      </c>
      <c r="E22" s="5" t="b">
        <v>0</v>
      </c>
      <c r="F22" s="5">
        <v>6</v>
      </c>
      <c r="G22" s="5">
        <v>2</v>
      </c>
      <c r="H22" s="5">
        <v>0.4</v>
      </c>
      <c r="I22" s="7">
        <v>0.40910000000000002</v>
      </c>
      <c r="J22" s="5">
        <v>0.87</v>
      </c>
      <c r="K22" s="5">
        <v>0.25369999999999998</v>
      </c>
      <c r="L22" s="5">
        <v>11</v>
      </c>
      <c r="M22" s="5">
        <v>25</v>
      </c>
      <c r="N22" s="5">
        <v>36</v>
      </c>
      <c r="O22" s="5" t="str">
        <f>IF(AND('Final Dataset'!$D22&gt;=5,'Final Dataset'!$D22&lt;12),"Morning",IF(AND('Final Dataset'!$D22&gt;=12,'Final Dataset'!$D22&lt;17),"Afternoon",IF(AND('Final Dataset'!$D22&gt;=17,'Final Dataset'!$D22&lt;21),"Evening","Night")))</f>
        <v>Evening</v>
      </c>
      <c r="P22" s="8" t="str">
        <f>IF('Final Dataset'!$G22=1,"Clear/Few clouds",IF('Final Dataset'!$G22=2,"Mist/Cloudy",IF('Final Dataset'!$G22=3,"Light Snow/Rain","Heavy Rain/Snow/Storm")))</f>
        <v>Mist/Cloudy</v>
      </c>
      <c r="Q22" s="5" t="str">
        <f>IF(OR('Final Dataset'!$F22=0,'Final Dataset'!$F22=6),"Weekend","Weekday")</f>
        <v>Weekend</v>
      </c>
      <c r="R22" s="5" t="str">
        <f>LEFT(TEXT('Final Dataset'!$B22,"yyyy-mm-dd"),4)</f>
        <v>2011</v>
      </c>
      <c r="S22" s="5" t="str">
        <f>MID(TEXT('Final Dataset'!$B22,"yyyy-mm-dd"),6,2)</f>
        <v>01</v>
      </c>
      <c r="T22" s="5" t="str">
        <f>RIGHT(TEXT('Final Dataset'!$B22,"yyyy-mm-dd"),2)</f>
        <v>01</v>
      </c>
      <c r="U22" s="5">
        <f>LEN('Final Dataset'!$D22)</f>
        <v>2</v>
      </c>
      <c r="V22" s="5" t="str">
        <f>TEXT('Final Dataset'!$B22, "mmmm")</f>
        <v>January</v>
      </c>
      <c r="W22" s="5" t="str">
        <f>TEXT('Final Dataset'!$B22, "dddd")</f>
        <v>Saturday</v>
      </c>
      <c r="X22" s="5">
        <f>WEEKNUM('Final Dataset'!$B22, 2)</f>
        <v>1</v>
      </c>
      <c r="Y22" s="5" t="str">
        <f>IF('Final Dataset'!$H22&lt;=0.3,"Cold",IF('Final Dataset'!$H22&lt;=0.6,"Mild","Hot"))</f>
        <v>Mild</v>
      </c>
      <c r="Z22" s="7" t="str">
        <f>IF('Final Dataset'!$L22&gt;'Final Dataset'!$M22,"Casual Dominant","Registered Dominant")</f>
        <v>Registered Dominant</v>
      </c>
      <c r="AA22" s="7">
        <f>'Final Dataset'!$L22/'Final Dataset'!$N22</f>
        <v>0.30555555555555558</v>
      </c>
      <c r="AB22" s="7">
        <f>'Final Dataset'!$M22/'Final Dataset'!$N22</f>
        <v>0.69444444444444442</v>
      </c>
      <c r="AC22" s="9">
        <f>'Final Dataset'!$J22*100</f>
        <v>87</v>
      </c>
      <c r="AD22" s="7">
        <f>'Final Dataset'!$I22*50</f>
        <v>20.455000000000002</v>
      </c>
      <c r="AE22" s="9">
        <f>'Final Dataset'!$K22*67</f>
        <v>16.997899999999998</v>
      </c>
      <c r="AF22" s="7">
        <f>IFERROR('Final Dataset'!$AA22/'Final Dataset'!$AB22,0)</f>
        <v>0.44000000000000006</v>
      </c>
      <c r="AG22" s="7" t="str">
        <f>IF('Final Dataset'!$AC22&lt;40,"Low",IF('Final Dataset'!$AC22&lt;=70,"Moderate","High"))</f>
        <v>High</v>
      </c>
      <c r="AH22" s="10" t="str">
        <f>IF('Final Dataset'!$AE22&lt;10,"Calm",IF('Final Dataset'!$AE22&lt;=25,"Breezy","Windy"))</f>
        <v>Breezy</v>
      </c>
    </row>
    <row r="23" spans="1:34" ht="14.25" customHeight="1" x14ac:dyDescent="0.3">
      <c r="A23" s="11">
        <v>22</v>
      </c>
      <c r="B23" s="12">
        <v>40544</v>
      </c>
      <c r="C23" s="11">
        <v>1</v>
      </c>
      <c r="D23" s="11">
        <v>21</v>
      </c>
      <c r="E23" s="11" t="b">
        <v>0</v>
      </c>
      <c r="F23" s="11">
        <v>6</v>
      </c>
      <c r="G23" s="11">
        <v>2</v>
      </c>
      <c r="H23" s="11">
        <v>0.4</v>
      </c>
      <c r="I23" s="13">
        <v>0.40910000000000002</v>
      </c>
      <c r="J23" s="11">
        <v>0.87</v>
      </c>
      <c r="K23" s="11">
        <v>0.19400000000000001</v>
      </c>
      <c r="L23" s="11">
        <v>3</v>
      </c>
      <c r="M23" s="11">
        <v>31</v>
      </c>
      <c r="N23" s="11">
        <v>34</v>
      </c>
      <c r="O23" s="5" t="str">
        <f>IF(AND('Final Dataset'!$D23&gt;=5,'Final Dataset'!$D23&lt;12),"Morning",IF(AND('Final Dataset'!$D23&gt;=12,'Final Dataset'!$D23&lt;17),"Afternoon",IF(AND('Final Dataset'!$D23&gt;=17,'Final Dataset'!$D23&lt;21),"Evening","Night")))</f>
        <v>Night</v>
      </c>
      <c r="P23" s="8" t="str">
        <f>IF('Final Dataset'!$G23=1,"Clear/Few clouds",IF('Final Dataset'!$G23=2,"Mist/Cloudy",IF('Final Dataset'!$G23=3,"Light Snow/Rain","Heavy Rain/Snow/Storm")))</f>
        <v>Mist/Cloudy</v>
      </c>
      <c r="Q23" s="5" t="str">
        <f>IF(OR('Final Dataset'!$F23=0,'Final Dataset'!$F23=6),"Weekend","Weekday")</f>
        <v>Weekend</v>
      </c>
      <c r="R23" s="5" t="str">
        <f>LEFT(TEXT('Final Dataset'!$B23,"yyyy-mm-dd"),4)</f>
        <v>2011</v>
      </c>
      <c r="S23" s="5" t="str">
        <f>MID(TEXT('Final Dataset'!$B23,"yyyy-mm-dd"),6,2)</f>
        <v>01</v>
      </c>
      <c r="T23" s="5" t="str">
        <f>RIGHT(TEXT('Final Dataset'!$B23,"yyyy-mm-dd"),2)</f>
        <v>01</v>
      </c>
      <c r="U23" s="5">
        <f>LEN('Final Dataset'!$D23)</f>
        <v>2</v>
      </c>
      <c r="V23" s="5" t="str">
        <f>TEXT('Final Dataset'!$B23, "mmmm")</f>
        <v>January</v>
      </c>
      <c r="W23" s="5" t="str">
        <f>TEXT('Final Dataset'!$B23, "dddd")</f>
        <v>Saturday</v>
      </c>
      <c r="X23" s="5">
        <f>WEEKNUM('Final Dataset'!$B23, 2)</f>
        <v>1</v>
      </c>
      <c r="Y23" s="5" t="str">
        <f>IF('Final Dataset'!$H23&lt;=0.3,"Cold",IF('Final Dataset'!$H23&lt;=0.6,"Mild","Hot"))</f>
        <v>Mild</v>
      </c>
      <c r="Z23" s="7" t="str">
        <f>IF('Final Dataset'!$L23&gt;'Final Dataset'!$M23,"Casual Dominant","Registered Dominant")</f>
        <v>Registered Dominant</v>
      </c>
      <c r="AA23" s="7">
        <f>'Final Dataset'!$L23/'Final Dataset'!$N23</f>
        <v>8.8235294117647065E-2</v>
      </c>
      <c r="AB23" s="7">
        <f>'Final Dataset'!$M23/'Final Dataset'!$N23</f>
        <v>0.91176470588235292</v>
      </c>
      <c r="AC23" s="9">
        <f>'Final Dataset'!$J23*100</f>
        <v>87</v>
      </c>
      <c r="AD23" s="7">
        <f>'Final Dataset'!$I23*50</f>
        <v>20.455000000000002</v>
      </c>
      <c r="AE23" s="9">
        <f>'Final Dataset'!$K23*67</f>
        <v>12.998000000000001</v>
      </c>
      <c r="AF23" s="7">
        <f>IFERROR('Final Dataset'!$AA23/'Final Dataset'!$AB23,0)</f>
        <v>9.6774193548387108E-2</v>
      </c>
      <c r="AG23" s="7" t="str">
        <f>IF('Final Dataset'!$AC23&lt;40,"Low",IF('Final Dataset'!$AC23&lt;=70,"Moderate","High"))</f>
        <v>High</v>
      </c>
      <c r="AH23" s="10" t="str">
        <f>IF('Final Dataset'!$AE23&lt;10,"Calm",IF('Final Dataset'!$AE23&lt;=25,"Breezy","Windy"))</f>
        <v>Breezy</v>
      </c>
    </row>
    <row r="24" spans="1:34" ht="14.25" customHeight="1" x14ac:dyDescent="0.3">
      <c r="A24" s="5">
        <v>23</v>
      </c>
      <c r="B24" s="6">
        <v>40544</v>
      </c>
      <c r="C24" s="5">
        <v>1</v>
      </c>
      <c r="D24" s="5">
        <v>22</v>
      </c>
      <c r="E24" s="5" t="b">
        <v>0</v>
      </c>
      <c r="F24" s="5">
        <v>6</v>
      </c>
      <c r="G24" s="5">
        <v>2</v>
      </c>
      <c r="H24" s="5">
        <v>0.4</v>
      </c>
      <c r="I24" s="7">
        <v>0.40910000000000002</v>
      </c>
      <c r="J24" s="5">
        <v>0.94</v>
      </c>
      <c r="K24" s="5">
        <v>0.22389999999999999</v>
      </c>
      <c r="L24" s="5">
        <v>11</v>
      </c>
      <c r="M24" s="5">
        <v>17</v>
      </c>
      <c r="N24" s="5">
        <v>28</v>
      </c>
      <c r="O24" s="5" t="str">
        <f>IF(AND('Final Dataset'!$D24&gt;=5,'Final Dataset'!$D24&lt;12),"Morning",IF(AND('Final Dataset'!$D24&gt;=12,'Final Dataset'!$D24&lt;17),"Afternoon",IF(AND('Final Dataset'!$D24&gt;=17,'Final Dataset'!$D24&lt;21),"Evening","Night")))</f>
        <v>Night</v>
      </c>
      <c r="P24" s="8" t="str">
        <f>IF('Final Dataset'!$G24=1,"Clear/Few clouds",IF('Final Dataset'!$G24=2,"Mist/Cloudy",IF('Final Dataset'!$G24=3,"Light Snow/Rain","Heavy Rain/Snow/Storm")))</f>
        <v>Mist/Cloudy</v>
      </c>
      <c r="Q24" s="5" t="str">
        <f>IF(OR('Final Dataset'!$F24=0,'Final Dataset'!$F24=6),"Weekend","Weekday")</f>
        <v>Weekend</v>
      </c>
      <c r="R24" s="5" t="str">
        <f>LEFT(TEXT('Final Dataset'!$B24,"yyyy-mm-dd"),4)</f>
        <v>2011</v>
      </c>
      <c r="S24" s="5" t="str">
        <f>MID(TEXT('Final Dataset'!$B24,"yyyy-mm-dd"),6,2)</f>
        <v>01</v>
      </c>
      <c r="T24" s="5" t="str">
        <f>RIGHT(TEXT('Final Dataset'!$B24,"yyyy-mm-dd"),2)</f>
        <v>01</v>
      </c>
      <c r="U24" s="5">
        <f>LEN('Final Dataset'!$D24)</f>
        <v>2</v>
      </c>
      <c r="V24" s="5" t="str">
        <f>TEXT('Final Dataset'!$B24, "mmmm")</f>
        <v>January</v>
      </c>
      <c r="W24" s="5" t="str">
        <f>TEXT('Final Dataset'!$B24, "dddd")</f>
        <v>Saturday</v>
      </c>
      <c r="X24" s="5">
        <f>WEEKNUM('Final Dataset'!$B24, 2)</f>
        <v>1</v>
      </c>
      <c r="Y24" s="5" t="str">
        <f>IF('Final Dataset'!$H24&lt;=0.3,"Cold",IF('Final Dataset'!$H24&lt;=0.6,"Mild","Hot"))</f>
        <v>Mild</v>
      </c>
      <c r="Z24" s="7" t="str">
        <f>IF('Final Dataset'!$L24&gt;'Final Dataset'!$M24,"Casual Dominant","Registered Dominant")</f>
        <v>Registered Dominant</v>
      </c>
      <c r="AA24" s="7">
        <f>'Final Dataset'!$L24/'Final Dataset'!$N24</f>
        <v>0.39285714285714285</v>
      </c>
      <c r="AB24" s="7">
        <f>'Final Dataset'!$M24/'Final Dataset'!$N24</f>
        <v>0.6071428571428571</v>
      </c>
      <c r="AC24" s="9">
        <f>'Final Dataset'!$J24*100</f>
        <v>94</v>
      </c>
      <c r="AD24" s="7">
        <f>'Final Dataset'!$I24*50</f>
        <v>20.455000000000002</v>
      </c>
      <c r="AE24" s="9">
        <f>'Final Dataset'!$K24*67</f>
        <v>15.001299999999999</v>
      </c>
      <c r="AF24" s="7">
        <f>IFERROR('Final Dataset'!$AA24/'Final Dataset'!$AB24,0)</f>
        <v>0.6470588235294118</v>
      </c>
      <c r="AG24" s="7" t="str">
        <f>IF('Final Dataset'!$AC24&lt;40,"Low",IF('Final Dataset'!$AC24&lt;=70,"Moderate","High"))</f>
        <v>High</v>
      </c>
      <c r="AH24" s="10" t="str">
        <f>IF('Final Dataset'!$AE24&lt;10,"Calm",IF('Final Dataset'!$AE24&lt;=25,"Breezy","Windy"))</f>
        <v>Breezy</v>
      </c>
    </row>
    <row r="25" spans="1:34" ht="14.25" customHeight="1" x14ac:dyDescent="0.3">
      <c r="A25" s="11">
        <v>24</v>
      </c>
      <c r="B25" s="12">
        <v>40544</v>
      </c>
      <c r="C25" s="11">
        <v>1</v>
      </c>
      <c r="D25" s="11">
        <v>23</v>
      </c>
      <c r="E25" s="11" t="b">
        <v>0</v>
      </c>
      <c r="F25" s="11">
        <v>6</v>
      </c>
      <c r="G25" s="11">
        <v>2</v>
      </c>
      <c r="H25" s="11">
        <v>0.46</v>
      </c>
      <c r="I25" s="14">
        <v>0.1993</v>
      </c>
      <c r="J25" s="11">
        <v>0.88</v>
      </c>
      <c r="K25" s="11">
        <v>0.29849999999999999</v>
      </c>
      <c r="L25" s="11">
        <v>15</v>
      </c>
      <c r="M25" s="11">
        <v>24</v>
      </c>
      <c r="N25" s="11">
        <v>39</v>
      </c>
      <c r="O25" s="5" t="str">
        <f>IF(AND('Final Dataset'!$D25&gt;=5,'Final Dataset'!$D25&lt;12),"Morning",IF(AND('Final Dataset'!$D25&gt;=12,'Final Dataset'!$D25&lt;17),"Afternoon",IF(AND('Final Dataset'!$D25&gt;=17,'Final Dataset'!$D25&lt;21),"Evening","Night")))</f>
        <v>Night</v>
      </c>
      <c r="P25" s="8" t="str">
        <f>IF('Final Dataset'!$G25=1,"Clear/Few clouds",IF('Final Dataset'!$G25=2,"Mist/Cloudy",IF('Final Dataset'!$G25=3,"Light Snow/Rain","Heavy Rain/Snow/Storm")))</f>
        <v>Mist/Cloudy</v>
      </c>
      <c r="Q25" s="5" t="str">
        <f>IF(OR('Final Dataset'!$F25=0,'Final Dataset'!$F25=6),"Weekend","Weekday")</f>
        <v>Weekend</v>
      </c>
      <c r="R25" s="5" t="str">
        <f>LEFT(TEXT('Final Dataset'!$B25,"yyyy-mm-dd"),4)</f>
        <v>2011</v>
      </c>
      <c r="S25" s="5" t="str">
        <f>MID(TEXT('Final Dataset'!$B25,"yyyy-mm-dd"),6,2)</f>
        <v>01</v>
      </c>
      <c r="T25" s="5" t="str">
        <f>RIGHT(TEXT('Final Dataset'!$B25,"yyyy-mm-dd"),2)</f>
        <v>01</v>
      </c>
      <c r="U25" s="5">
        <f>LEN('Final Dataset'!$D25)</f>
        <v>2</v>
      </c>
      <c r="V25" s="5" t="str">
        <f>TEXT('Final Dataset'!$B25, "mmmm")</f>
        <v>January</v>
      </c>
      <c r="W25" s="5" t="str">
        <f>TEXT('Final Dataset'!$B25, "dddd")</f>
        <v>Saturday</v>
      </c>
      <c r="X25" s="5">
        <f>WEEKNUM('Final Dataset'!$B25, 2)</f>
        <v>1</v>
      </c>
      <c r="Y25" s="5" t="str">
        <f>IF('Final Dataset'!$H25&lt;=0.3,"Cold",IF('Final Dataset'!$H25&lt;=0.6,"Mild","Hot"))</f>
        <v>Mild</v>
      </c>
      <c r="Z25" s="7" t="str">
        <f>IF('Final Dataset'!$L25&gt;'Final Dataset'!$M25,"Casual Dominant","Registered Dominant")</f>
        <v>Registered Dominant</v>
      </c>
      <c r="AA25" s="7">
        <f>'Final Dataset'!$L25/'Final Dataset'!$N25</f>
        <v>0.38461538461538464</v>
      </c>
      <c r="AB25" s="7">
        <f>'Final Dataset'!$M25/'Final Dataset'!$N25</f>
        <v>0.61538461538461542</v>
      </c>
      <c r="AC25" s="9">
        <f>'Final Dataset'!$J25*100</f>
        <v>88</v>
      </c>
      <c r="AD25" s="7">
        <f>'Final Dataset'!$I25*50</f>
        <v>9.9649999999999999</v>
      </c>
      <c r="AE25" s="9">
        <f>'Final Dataset'!$K25*67</f>
        <v>19.999499999999998</v>
      </c>
      <c r="AF25" s="7">
        <f>IFERROR('Final Dataset'!$AA25/'Final Dataset'!$AB25,0)</f>
        <v>0.625</v>
      </c>
      <c r="AG25" s="7" t="str">
        <f>IF('Final Dataset'!$AC25&lt;40,"Low",IF('Final Dataset'!$AC25&lt;=70,"Moderate","High"))</f>
        <v>High</v>
      </c>
      <c r="AH25" s="10" t="str">
        <f>IF('Final Dataset'!$AE25&lt;10,"Calm",IF('Final Dataset'!$AE25&lt;=25,"Breezy","Windy"))</f>
        <v>Breezy</v>
      </c>
    </row>
    <row r="26" spans="1:34" ht="14.25" customHeight="1" x14ac:dyDescent="0.3">
      <c r="A26" s="5">
        <v>25</v>
      </c>
      <c r="B26" s="6">
        <v>40545</v>
      </c>
      <c r="C26" s="5">
        <v>1</v>
      </c>
      <c r="D26" s="5">
        <v>0</v>
      </c>
      <c r="E26" s="5" t="b">
        <v>0</v>
      </c>
      <c r="F26" s="5">
        <v>0</v>
      </c>
      <c r="G26" s="5">
        <v>2</v>
      </c>
      <c r="H26" s="5">
        <v>0.46</v>
      </c>
      <c r="I26" s="7">
        <v>0.45450000000000002</v>
      </c>
      <c r="J26" s="5">
        <v>0.88</v>
      </c>
      <c r="K26" s="5">
        <v>0.29849999999999999</v>
      </c>
      <c r="L26" s="5">
        <v>4</v>
      </c>
      <c r="M26" s="5">
        <v>13</v>
      </c>
      <c r="N26" s="5">
        <v>17</v>
      </c>
      <c r="O26" s="5" t="str">
        <f>IF(AND('Final Dataset'!$D26&gt;=5,'Final Dataset'!$D26&lt;12),"Morning",IF(AND('Final Dataset'!$D26&gt;=12,'Final Dataset'!$D26&lt;17),"Afternoon",IF(AND('Final Dataset'!$D26&gt;=17,'Final Dataset'!$D26&lt;21),"Evening","Night")))</f>
        <v>Night</v>
      </c>
      <c r="P26" s="8" t="str">
        <f>IF('Final Dataset'!$G26=1,"Clear/Few clouds",IF('Final Dataset'!$G26=2,"Mist/Cloudy",IF('Final Dataset'!$G26=3,"Light Snow/Rain","Heavy Rain/Snow/Storm")))</f>
        <v>Mist/Cloudy</v>
      </c>
      <c r="Q26" s="5" t="str">
        <f>IF(OR('Final Dataset'!$F26=0,'Final Dataset'!$F26=6),"Weekend","Weekday")</f>
        <v>Weekend</v>
      </c>
      <c r="R26" s="5" t="str">
        <f>LEFT(TEXT('Final Dataset'!$B26,"yyyy-mm-dd"),4)</f>
        <v>2011</v>
      </c>
      <c r="S26" s="5" t="str">
        <f>MID(TEXT('Final Dataset'!$B26,"yyyy-mm-dd"),6,2)</f>
        <v>01</v>
      </c>
      <c r="T26" s="5" t="str">
        <f>RIGHT(TEXT('Final Dataset'!$B26,"yyyy-mm-dd"),2)</f>
        <v>02</v>
      </c>
      <c r="U26" s="5">
        <f>LEN('Final Dataset'!$D26)</f>
        <v>1</v>
      </c>
      <c r="V26" s="5" t="str">
        <f>TEXT('Final Dataset'!$B26, "mmmm")</f>
        <v>January</v>
      </c>
      <c r="W26" s="5" t="str">
        <f>TEXT('Final Dataset'!$B26, "dddd")</f>
        <v>Sunday</v>
      </c>
      <c r="X26" s="5">
        <f>WEEKNUM('Final Dataset'!$B26, 2)</f>
        <v>1</v>
      </c>
      <c r="Y26" s="5" t="str">
        <f>IF('Final Dataset'!$H26&lt;=0.3,"Cold",IF('Final Dataset'!$H26&lt;=0.6,"Mild","Hot"))</f>
        <v>Mild</v>
      </c>
      <c r="Z26" s="7" t="str">
        <f>IF('Final Dataset'!$L26&gt;'Final Dataset'!$M26,"Casual Dominant","Registered Dominant")</f>
        <v>Registered Dominant</v>
      </c>
      <c r="AA26" s="7">
        <f>'Final Dataset'!$L26/'Final Dataset'!$N26</f>
        <v>0.23529411764705882</v>
      </c>
      <c r="AB26" s="7">
        <f>'Final Dataset'!$M26/'Final Dataset'!$N26</f>
        <v>0.76470588235294112</v>
      </c>
      <c r="AC26" s="9">
        <f>'Final Dataset'!$J26*100</f>
        <v>88</v>
      </c>
      <c r="AD26" s="7">
        <f>'Final Dataset'!$I26*50</f>
        <v>22.725000000000001</v>
      </c>
      <c r="AE26" s="9">
        <f>'Final Dataset'!$K26*67</f>
        <v>19.999499999999998</v>
      </c>
      <c r="AF26" s="7">
        <f>IFERROR('Final Dataset'!$AA26/'Final Dataset'!$AB26,0)</f>
        <v>0.30769230769230771</v>
      </c>
      <c r="AG26" s="7" t="str">
        <f>IF('Final Dataset'!$AC26&lt;40,"Low",IF('Final Dataset'!$AC26&lt;=70,"Moderate","High"))</f>
        <v>High</v>
      </c>
      <c r="AH26" s="10" t="str">
        <f>IF('Final Dataset'!$AE26&lt;10,"Calm",IF('Final Dataset'!$AE26&lt;=25,"Breezy","Windy"))</f>
        <v>Breezy</v>
      </c>
    </row>
    <row r="27" spans="1:34" ht="14.25" customHeight="1" x14ac:dyDescent="0.3">
      <c r="A27" s="11">
        <v>26</v>
      </c>
      <c r="B27" s="12">
        <v>40545</v>
      </c>
      <c r="C27" s="11">
        <v>1</v>
      </c>
      <c r="D27" s="11">
        <v>1</v>
      </c>
      <c r="E27" s="11" t="b">
        <v>0</v>
      </c>
      <c r="F27" s="11">
        <v>0</v>
      </c>
      <c r="G27" s="11">
        <v>2</v>
      </c>
      <c r="H27" s="11">
        <v>0.44</v>
      </c>
      <c r="I27" s="13">
        <v>0.43940000000000001</v>
      </c>
      <c r="J27" s="11">
        <v>0.94</v>
      </c>
      <c r="K27" s="11">
        <v>0.25369999999999998</v>
      </c>
      <c r="L27" s="11">
        <v>1</v>
      </c>
      <c r="M27" s="11">
        <v>16</v>
      </c>
      <c r="N27" s="11">
        <v>17</v>
      </c>
      <c r="O27" s="5" t="str">
        <f>IF(AND('Final Dataset'!$D27&gt;=5,'Final Dataset'!$D27&lt;12),"Morning",IF(AND('Final Dataset'!$D27&gt;=12,'Final Dataset'!$D27&lt;17),"Afternoon",IF(AND('Final Dataset'!$D27&gt;=17,'Final Dataset'!$D27&lt;21),"Evening","Night")))</f>
        <v>Night</v>
      </c>
      <c r="P27" s="8" t="str">
        <f>IF('Final Dataset'!$G27=1,"Clear/Few clouds",IF('Final Dataset'!$G27=2,"Mist/Cloudy",IF('Final Dataset'!$G27=3,"Light Snow/Rain","Heavy Rain/Snow/Storm")))</f>
        <v>Mist/Cloudy</v>
      </c>
      <c r="Q27" s="5" t="str">
        <f>IF(OR('Final Dataset'!$F27=0,'Final Dataset'!$F27=6),"Weekend","Weekday")</f>
        <v>Weekend</v>
      </c>
      <c r="R27" s="5" t="str">
        <f>LEFT(TEXT('Final Dataset'!$B27,"yyyy-mm-dd"),4)</f>
        <v>2011</v>
      </c>
      <c r="S27" s="5" t="str">
        <f>MID(TEXT('Final Dataset'!$B27,"yyyy-mm-dd"),6,2)</f>
        <v>01</v>
      </c>
      <c r="T27" s="5" t="str">
        <f>RIGHT(TEXT('Final Dataset'!$B27,"yyyy-mm-dd"),2)</f>
        <v>02</v>
      </c>
      <c r="U27" s="5">
        <f>LEN('Final Dataset'!$D27)</f>
        <v>1</v>
      </c>
      <c r="V27" s="5" t="str">
        <f>TEXT('Final Dataset'!$B27, "mmmm")</f>
        <v>January</v>
      </c>
      <c r="W27" s="5" t="str">
        <f>TEXT('Final Dataset'!$B27, "dddd")</f>
        <v>Sunday</v>
      </c>
      <c r="X27" s="5">
        <f>WEEKNUM('Final Dataset'!$B27, 2)</f>
        <v>1</v>
      </c>
      <c r="Y27" s="5" t="str">
        <f>IF('Final Dataset'!$H27&lt;=0.3,"Cold",IF('Final Dataset'!$H27&lt;=0.6,"Mild","Hot"))</f>
        <v>Mild</v>
      </c>
      <c r="Z27" s="7" t="str">
        <f>IF('Final Dataset'!$L27&gt;'Final Dataset'!$M27,"Casual Dominant","Registered Dominant")</f>
        <v>Registered Dominant</v>
      </c>
      <c r="AA27" s="7">
        <f>'Final Dataset'!$L27/'Final Dataset'!$N27</f>
        <v>5.8823529411764705E-2</v>
      </c>
      <c r="AB27" s="7">
        <f>'Final Dataset'!$M27/'Final Dataset'!$N27</f>
        <v>0.94117647058823528</v>
      </c>
      <c r="AC27" s="9">
        <f>'Final Dataset'!$J27*100</f>
        <v>94</v>
      </c>
      <c r="AD27" s="7">
        <f>'Final Dataset'!$I27*50</f>
        <v>21.97</v>
      </c>
      <c r="AE27" s="9">
        <f>'Final Dataset'!$K27*67</f>
        <v>16.997899999999998</v>
      </c>
      <c r="AF27" s="7">
        <f>IFERROR('Final Dataset'!$AA27/'Final Dataset'!$AB27,0)</f>
        <v>6.25E-2</v>
      </c>
      <c r="AG27" s="7" t="str">
        <f>IF('Final Dataset'!$AC27&lt;40,"Low",IF('Final Dataset'!$AC27&lt;=70,"Moderate","High"))</f>
        <v>High</v>
      </c>
      <c r="AH27" s="10" t="str">
        <f>IF('Final Dataset'!$AE27&lt;10,"Calm",IF('Final Dataset'!$AE27&lt;=25,"Breezy","Windy"))</f>
        <v>Breezy</v>
      </c>
    </row>
    <row r="28" spans="1:34" ht="14.25" customHeight="1" x14ac:dyDescent="0.3">
      <c r="A28" s="5">
        <v>27</v>
      </c>
      <c r="B28" s="6">
        <v>40545</v>
      </c>
      <c r="C28" s="5">
        <v>1</v>
      </c>
      <c r="D28" s="5">
        <v>2</v>
      </c>
      <c r="E28" s="5" t="b">
        <v>0</v>
      </c>
      <c r="F28" s="5">
        <v>0</v>
      </c>
      <c r="G28" s="5">
        <v>2</v>
      </c>
      <c r="H28" s="5">
        <v>0.42</v>
      </c>
      <c r="I28" s="7">
        <v>0.42420000000000002</v>
      </c>
      <c r="J28" s="5">
        <v>1</v>
      </c>
      <c r="K28" s="5">
        <v>0.28360000000000002</v>
      </c>
      <c r="L28" s="5">
        <v>1</v>
      </c>
      <c r="M28" s="5">
        <v>8</v>
      </c>
      <c r="N28" s="5">
        <v>9</v>
      </c>
      <c r="O28" s="5" t="str">
        <f>IF(AND('Final Dataset'!$D28&gt;=5,'Final Dataset'!$D28&lt;12),"Morning",IF(AND('Final Dataset'!$D28&gt;=12,'Final Dataset'!$D28&lt;17),"Afternoon",IF(AND('Final Dataset'!$D28&gt;=17,'Final Dataset'!$D28&lt;21),"Evening","Night")))</f>
        <v>Night</v>
      </c>
      <c r="P28" s="8" t="str">
        <f>IF('Final Dataset'!$G28=1,"Clear/Few clouds",IF('Final Dataset'!$G28=2,"Mist/Cloudy",IF('Final Dataset'!$G28=3,"Light Snow/Rain","Heavy Rain/Snow/Storm")))</f>
        <v>Mist/Cloudy</v>
      </c>
      <c r="Q28" s="5" t="str">
        <f>IF(OR('Final Dataset'!$F28=0,'Final Dataset'!$F28=6),"Weekend","Weekday")</f>
        <v>Weekend</v>
      </c>
      <c r="R28" s="5" t="str">
        <f>LEFT(TEXT('Final Dataset'!$B28,"yyyy-mm-dd"),4)</f>
        <v>2011</v>
      </c>
      <c r="S28" s="5" t="str">
        <f>MID(TEXT('Final Dataset'!$B28,"yyyy-mm-dd"),6,2)</f>
        <v>01</v>
      </c>
      <c r="T28" s="5" t="str">
        <f>RIGHT(TEXT('Final Dataset'!$B28,"yyyy-mm-dd"),2)</f>
        <v>02</v>
      </c>
      <c r="U28" s="5">
        <f>LEN('Final Dataset'!$D28)</f>
        <v>1</v>
      </c>
      <c r="V28" s="5" t="str">
        <f>TEXT('Final Dataset'!$B28, "mmmm")</f>
        <v>January</v>
      </c>
      <c r="W28" s="5" t="str">
        <f>TEXT('Final Dataset'!$B28, "dddd")</f>
        <v>Sunday</v>
      </c>
      <c r="X28" s="5">
        <f>WEEKNUM('Final Dataset'!$B28, 2)</f>
        <v>1</v>
      </c>
      <c r="Y28" s="5" t="str">
        <f>IF('Final Dataset'!$H28&lt;=0.3,"Cold",IF('Final Dataset'!$H28&lt;=0.6,"Mild","Hot"))</f>
        <v>Mild</v>
      </c>
      <c r="Z28" s="7" t="str">
        <f>IF('Final Dataset'!$L28&gt;'Final Dataset'!$M28,"Casual Dominant","Registered Dominant")</f>
        <v>Registered Dominant</v>
      </c>
      <c r="AA28" s="7">
        <f>'Final Dataset'!$L28/'Final Dataset'!$N28</f>
        <v>0.1111111111111111</v>
      </c>
      <c r="AB28" s="7">
        <f>'Final Dataset'!$M28/'Final Dataset'!$N28</f>
        <v>0.88888888888888884</v>
      </c>
      <c r="AC28" s="9">
        <f>'Final Dataset'!$J28*100</f>
        <v>100</v>
      </c>
      <c r="AD28" s="7">
        <f>'Final Dataset'!$I28*50</f>
        <v>21.21</v>
      </c>
      <c r="AE28" s="9">
        <f>'Final Dataset'!$K28*67</f>
        <v>19.001200000000001</v>
      </c>
      <c r="AF28" s="7">
        <f>IFERROR('Final Dataset'!$AA28/'Final Dataset'!$AB28,0)</f>
        <v>0.125</v>
      </c>
      <c r="AG28" s="7" t="str">
        <f>IF('Final Dataset'!$AC28&lt;40,"Low",IF('Final Dataset'!$AC28&lt;=70,"Moderate","High"))</f>
        <v>High</v>
      </c>
      <c r="AH28" s="10" t="str">
        <f>IF('Final Dataset'!$AE28&lt;10,"Calm",IF('Final Dataset'!$AE28&lt;=25,"Breezy","Windy"))</f>
        <v>Breezy</v>
      </c>
    </row>
    <row r="29" spans="1:34" ht="14.25" customHeight="1" x14ac:dyDescent="0.3">
      <c r="A29" s="11">
        <v>28</v>
      </c>
      <c r="B29" s="12">
        <v>40545</v>
      </c>
      <c r="C29" s="11">
        <v>1</v>
      </c>
      <c r="D29" s="11">
        <v>3</v>
      </c>
      <c r="E29" s="11" t="b">
        <v>0</v>
      </c>
      <c r="F29" s="11">
        <v>0</v>
      </c>
      <c r="G29" s="11">
        <v>2</v>
      </c>
      <c r="H29" s="11">
        <v>0.46</v>
      </c>
      <c r="I29" s="13">
        <v>0.45450000000000002</v>
      </c>
      <c r="J29" s="11">
        <v>0.94</v>
      </c>
      <c r="K29" s="11">
        <v>0.19400000000000001</v>
      </c>
      <c r="L29" s="11">
        <v>2</v>
      </c>
      <c r="M29" s="11">
        <v>4</v>
      </c>
      <c r="N29" s="11">
        <v>6</v>
      </c>
      <c r="O29" s="5" t="str">
        <f>IF(AND('Final Dataset'!$D29&gt;=5,'Final Dataset'!$D29&lt;12),"Morning",IF(AND('Final Dataset'!$D29&gt;=12,'Final Dataset'!$D29&lt;17),"Afternoon",IF(AND('Final Dataset'!$D29&gt;=17,'Final Dataset'!$D29&lt;21),"Evening","Night")))</f>
        <v>Night</v>
      </c>
      <c r="P29" s="8" t="str">
        <f>IF('Final Dataset'!$G29=1,"Clear/Few clouds",IF('Final Dataset'!$G29=2,"Mist/Cloudy",IF('Final Dataset'!$G29=3,"Light Snow/Rain","Heavy Rain/Snow/Storm")))</f>
        <v>Mist/Cloudy</v>
      </c>
      <c r="Q29" s="5" t="str">
        <f>IF(OR('Final Dataset'!$F29=0,'Final Dataset'!$F29=6),"Weekend","Weekday")</f>
        <v>Weekend</v>
      </c>
      <c r="R29" s="5" t="str">
        <f>LEFT(TEXT('Final Dataset'!$B29,"yyyy-mm-dd"),4)</f>
        <v>2011</v>
      </c>
      <c r="S29" s="5" t="str">
        <f>MID(TEXT('Final Dataset'!$B29,"yyyy-mm-dd"),6,2)</f>
        <v>01</v>
      </c>
      <c r="T29" s="5" t="str">
        <f>RIGHT(TEXT('Final Dataset'!$B29,"yyyy-mm-dd"),2)</f>
        <v>02</v>
      </c>
      <c r="U29" s="5">
        <f>LEN('Final Dataset'!$D29)</f>
        <v>1</v>
      </c>
      <c r="V29" s="5" t="str">
        <f>TEXT('Final Dataset'!$B29, "mmmm")</f>
        <v>January</v>
      </c>
      <c r="W29" s="5" t="str">
        <f>TEXT('Final Dataset'!$B29, "dddd")</f>
        <v>Sunday</v>
      </c>
      <c r="X29" s="5">
        <f>WEEKNUM('Final Dataset'!$B29, 2)</f>
        <v>1</v>
      </c>
      <c r="Y29" s="5" t="str">
        <f>IF('Final Dataset'!$H29&lt;=0.3,"Cold",IF('Final Dataset'!$H29&lt;=0.6,"Mild","Hot"))</f>
        <v>Mild</v>
      </c>
      <c r="Z29" s="7" t="str">
        <f>IF('Final Dataset'!$L29&gt;'Final Dataset'!$M29,"Casual Dominant","Registered Dominant")</f>
        <v>Registered Dominant</v>
      </c>
      <c r="AA29" s="7">
        <f>'Final Dataset'!$L29/'Final Dataset'!$N29</f>
        <v>0.33333333333333331</v>
      </c>
      <c r="AB29" s="7">
        <f>'Final Dataset'!$M29/'Final Dataset'!$N29</f>
        <v>0.66666666666666663</v>
      </c>
      <c r="AC29" s="9">
        <f>'Final Dataset'!$J29*100</f>
        <v>94</v>
      </c>
      <c r="AD29" s="7">
        <f>'Final Dataset'!$I29*50</f>
        <v>22.725000000000001</v>
      </c>
      <c r="AE29" s="9">
        <f>'Final Dataset'!$K29*67</f>
        <v>12.998000000000001</v>
      </c>
      <c r="AF29" s="7">
        <f>IFERROR('Final Dataset'!$AA29/'Final Dataset'!$AB29,0)</f>
        <v>0.5</v>
      </c>
      <c r="AG29" s="7" t="str">
        <f>IF('Final Dataset'!$AC29&lt;40,"Low",IF('Final Dataset'!$AC29&lt;=70,"Moderate","High"))</f>
        <v>High</v>
      </c>
      <c r="AH29" s="10" t="str">
        <f>IF('Final Dataset'!$AE29&lt;10,"Calm",IF('Final Dataset'!$AE29&lt;=25,"Breezy","Windy"))</f>
        <v>Breezy</v>
      </c>
    </row>
    <row r="30" spans="1:34" ht="14.25" customHeight="1" x14ac:dyDescent="0.3">
      <c r="A30" s="5">
        <v>29</v>
      </c>
      <c r="B30" s="6">
        <v>40545</v>
      </c>
      <c r="C30" s="5">
        <v>1</v>
      </c>
      <c r="D30" s="5">
        <v>4</v>
      </c>
      <c r="E30" s="5" t="b">
        <v>0</v>
      </c>
      <c r="F30" s="5">
        <v>0</v>
      </c>
      <c r="G30" s="5">
        <v>2</v>
      </c>
      <c r="H30" s="5">
        <v>0.46</v>
      </c>
      <c r="I30" s="14">
        <v>0.1993</v>
      </c>
      <c r="J30" s="5">
        <v>0.94</v>
      </c>
      <c r="K30" s="5">
        <v>0.19400000000000001</v>
      </c>
      <c r="L30" s="5">
        <v>2</v>
      </c>
      <c r="M30" s="5">
        <v>1</v>
      </c>
      <c r="N30" s="5">
        <v>3</v>
      </c>
      <c r="O30" s="5" t="str">
        <f>IF(AND('Final Dataset'!$D30&gt;=5,'Final Dataset'!$D30&lt;12),"Morning",IF(AND('Final Dataset'!$D30&gt;=12,'Final Dataset'!$D30&lt;17),"Afternoon",IF(AND('Final Dataset'!$D30&gt;=17,'Final Dataset'!$D30&lt;21),"Evening","Night")))</f>
        <v>Night</v>
      </c>
      <c r="P30" s="8" t="str">
        <f>IF('Final Dataset'!$G30=1,"Clear/Few clouds",IF('Final Dataset'!$G30=2,"Mist/Cloudy",IF('Final Dataset'!$G30=3,"Light Snow/Rain","Heavy Rain/Snow/Storm")))</f>
        <v>Mist/Cloudy</v>
      </c>
      <c r="Q30" s="5" t="str">
        <f>IF(OR('Final Dataset'!$F30=0,'Final Dataset'!$F30=6),"Weekend","Weekday")</f>
        <v>Weekend</v>
      </c>
      <c r="R30" s="5" t="str">
        <f>LEFT(TEXT('Final Dataset'!$B30,"yyyy-mm-dd"),4)</f>
        <v>2011</v>
      </c>
      <c r="S30" s="5" t="str">
        <f>MID(TEXT('Final Dataset'!$B30,"yyyy-mm-dd"),6,2)</f>
        <v>01</v>
      </c>
      <c r="T30" s="5" t="str">
        <f>RIGHT(TEXT('Final Dataset'!$B30,"yyyy-mm-dd"),2)</f>
        <v>02</v>
      </c>
      <c r="U30" s="5">
        <f>LEN('Final Dataset'!$D30)</f>
        <v>1</v>
      </c>
      <c r="V30" s="5" t="str">
        <f>TEXT('Final Dataset'!$B30, "mmmm")</f>
        <v>January</v>
      </c>
      <c r="W30" s="5" t="str">
        <f>TEXT('Final Dataset'!$B30, "dddd")</f>
        <v>Sunday</v>
      </c>
      <c r="X30" s="5">
        <f>WEEKNUM('Final Dataset'!$B30, 2)</f>
        <v>1</v>
      </c>
      <c r="Y30" s="5" t="str">
        <f>IF('Final Dataset'!$H30&lt;=0.3,"Cold",IF('Final Dataset'!$H30&lt;=0.6,"Mild","Hot"))</f>
        <v>Mild</v>
      </c>
      <c r="Z30" s="7" t="str">
        <f>IF('Final Dataset'!$L30&gt;'Final Dataset'!$M30,"Casual Dominant","Registered Dominant")</f>
        <v>Casual Dominant</v>
      </c>
      <c r="AA30" s="7">
        <f>'Final Dataset'!$L30/'Final Dataset'!$N30</f>
        <v>0.66666666666666663</v>
      </c>
      <c r="AB30" s="7">
        <f>'Final Dataset'!$M30/'Final Dataset'!$N30</f>
        <v>0.33333333333333331</v>
      </c>
      <c r="AC30" s="9">
        <f>'Final Dataset'!$J30*100</f>
        <v>94</v>
      </c>
      <c r="AD30" s="7">
        <f>'Final Dataset'!$I30*50</f>
        <v>9.9649999999999999</v>
      </c>
      <c r="AE30" s="9">
        <f>'Final Dataset'!$K30*67</f>
        <v>12.998000000000001</v>
      </c>
      <c r="AF30" s="7">
        <f>IFERROR('Final Dataset'!$AA30/'Final Dataset'!$AB30,0)</f>
        <v>2</v>
      </c>
      <c r="AG30" s="7" t="str">
        <f>IF('Final Dataset'!$AC30&lt;40,"Low",IF('Final Dataset'!$AC30&lt;=70,"Moderate","High"))</f>
        <v>High</v>
      </c>
      <c r="AH30" s="10" t="str">
        <f>IF('Final Dataset'!$AE30&lt;10,"Calm",IF('Final Dataset'!$AE30&lt;=25,"Breezy","Windy"))</f>
        <v>Breezy</v>
      </c>
    </row>
    <row r="31" spans="1:34" ht="14.25" customHeight="1" x14ac:dyDescent="0.3">
      <c r="A31" s="11">
        <v>30</v>
      </c>
      <c r="B31" s="12">
        <v>40545</v>
      </c>
      <c r="C31" s="11">
        <v>1</v>
      </c>
      <c r="D31" s="11">
        <v>6</v>
      </c>
      <c r="E31" s="11" t="b">
        <v>0</v>
      </c>
      <c r="F31" s="11">
        <v>0</v>
      </c>
      <c r="G31" s="11">
        <v>3</v>
      </c>
      <c r="H31" s="11">
        <v>0.42</v>
      </c>
      <c r="I31" s="13">
        <v>0.42420000000000002</v>
      </c>
      <c r="J31" s="11">
        <v>0.77</v>
      </c>
      <c r="K31" s="11">
        <v>0.29849999999999999</v>
      </c>
      <c r="L31" s="11">
        <v>0</v>
      </c>
      <c r="M31" s="11">
        <v>2</v>
      </c>
      <c r="N31" s="11">
        <v>2</v>
      </c>
      <c r="O31" s="5" t="str">
        <f>IF(AND('Final Dataset'!$D31&gt;=5,'Final Dataset'!$D31&lt;12),"Morning",IF(AND('Final Dataset'!$D31&gt;=12,'Final Dataset'!$D31&lt;17),"Afternoon",IF(AND('Final Dataset'!$D31&gt;=17,'Final Dataset'!$D31&lt;21),"Evening","Night")))</f>
        <v>Morning</v>
      </c>
      <c r="P31" s="8" t="str">
        <f>IF('Final Dataset'!$G31=1,"Clear/Few clouds",IF('Final Dataset'!$G31=2,"Mist/Cloudy",IF('Final Dataset'!$G31=3,"Light Snow/Rain","Heavy Rain/Snow/Storm")))</f>
        <v>Light Snow/Rain</v>
      </c>
      <c r="Q31" s="5" t="str">
        <f>IF(OR('Final Dataset'!$F31=0,'Final Dataset'!$F31=6),"Weekend","Weekday")</f>
        <v>Weekend</v>
      </c>
      <c r="R31" s="5" t="str">
        <f>LEFT(TEXT('Final Dataset'!$B31,"yyyy-mm-dd"),4)</f>
        <v>2011</v>
      </c>
      <c r="S31" s="5" t="str">
        <f>MID(TEXT('Final Dataset'!$B31,"yyyy-mm-dd"),6,2)</f>
        <v>01</v>
      </c>
      <c r="T31" s="5" t="str">
        <f>RIGHT(TEXT('Final Dataset'!$B31,"yyyy-mm-dd"),2)</f>
        <v>02</v>
      </c>
      <c r="U31" s="5">
        <f>LEN('Final Dataset'!$D31)</f>
        <v>1</v>
      </c>
      <c r="V31" s="5" t="str">
        <f>TEXT('Final Dataset'!$B31, "mmmm")</f>
        <v>January</v>
      </c>
      <c r="W31" s="5" t="str">
        <f>TEXT('Final Dataset'!$B31, "dddd")</f>
        <v>Sunday</v>
      </c>
      <c r="X31" s="5">
        <f>WEEKNUM('Final Dataset'!$B31, 2)</f>
        <v>1</v>
      </c>
      <c r="Y31" s="5" t="str">
        <f>IF('Final Dataset'!$H31&lt;=0.3,"Cold",IF('Final Dataset'!$H31&lt;=0.6,"Mild","Hot"))</f>
        <v>Mild</v>
      </c>
      <c r="Z31" s="7" t="str">
        <f>IF('Final Dataset'!$L31&gt;'Final Dataset'!$M31,"Casual Dominant","Registered Dominant")</f>
        <v>Registered Dominant</v>
      </c>
      <c r="AA31" s="7">
        <f>'Final Dataset'!$L31/'Final Dataset'!$N31</f>
        <v>0</v>
      </c>
      <c r="AB31" s="7">
        <f>'Final Dataset'!$M31/'Final Dataset'!$N31</f>
        <v>1</v>
      </c>
      <c r="AC31" s="9">
        <f>'Final Dataset'!$J31*100</f>
        <v>77</v>
      </c>
      <c r="AD31" s="7">
        <f>'Final Dataset'!$I31*50</f>
        <v>21.21</v>
      </c>
      <c r="AE31" s="9">
        <f>'Final Dataset'!$K31*67</f>
        <v>19.999499999999998</v>
      </c>
      <c r="AF31" s="7">
        <f>IFERROR('Final Dataset'!$AA31/'Final Dataset'!$AB31,0)</f>
        <v>0</v>
      </c>
      <c r="AG31" s="7" t="str">
        <f>IF('Final Dataset'!$AC31&lt;40,"Low",IF('Final Dataset'!$AC31&lt;=70,"Moderate","High"))</f>
        <v>High</v>
      </c>
      <c r="AH31" s="10" t="str">
        <f>IF('Final Dataset'!$AE31&lt;10,"Calm",IF('Final Dataset'!$AE31&lt;=25,"Breezy","Windy"))</f>
        <v>Breezy</v>
      </c>
    </row>
    <row r="32" spans="1:34" ht="14.25" customHeight="1" x14ac:dyDescent="0.3">
      <c r="A32" s="5">
        <v>31</v>
      </c>
      <c r="B32" s="6">
        <v>40545</v>
      </c>
      <c r="C32" s="5">
        <v>1</v>
      </c>
      <c r="D32" s="5">
        <v>7</v>
      </c>
      <c r="E32" s="5" t="b">
        <v>0</v>
      </c>
      <c r="F32" s="5">
        <v>0</v>
      </c>
      <c r="G32" s="5">
        <v>2</v>
      </c>
      <c r="H32" s="5">
        <v>0.4</v>
      </c>
      <c r="I32" s="7">
        <v>0.40910000000000002</v>
      </c>
      <c r="J32" s="5">
        <v>0.76</v>
      </c>
      <c r="K32" s="5">
        <v>0.19400000000000001</v>
      </c>
      <c r="L32" s="5">
        <v>0</v>
      </c>
      <c r="M32" s="5">
        <v>1</v>
      </c>
      <c r="N32" s="5">
        <v>1</v>
      </c>
      <c r="O32" s="5" t="str">
        <f>IF(AND('Final Dataset'!$D32&gt;=5,'Final Dataset'!$D32&lt;12),"Morning",IF(AND('Final Dataset'!$D32&gt;=12,'Final Dataset'!$D32&lt;17),"Afternoon",IF(AND('Final Dataset'!$D32&gt;=17,'Final Dataset'!$D32&lt;21),"Evening","Night")))</f>
        <v>Morning</v>
      </c>
      <c r="P32" s="8" t="str">
        <f>IF('Final Dataset'!$G32=1,"Clear/Few clouds",IF('Final Dataset'!$G32=2,"Mist/Cloudy",IF('Final Dataset'!$G32=3,"Light Snow/Rain","Heavy Rain/Snow/Storm")))</f>
        <v>Mist/Cloudy</v>
      </c>
      <c r="Q32" s="5" t="str">
        <f>IF(OR('Final Dataset'!$F32=0,'Final Dataset'!$F32=6),"Weekend","Weekday")</f>
        <v>Weekend</v>
      </c>
      <c r="R32" s="5" t="str">
        <f>LEFT(TEXT('Final Dataset'!$B32,"yyyy-mm-dd"),4)</f>
        <v>2011</v>
      </c>
      <c r="S32" s="5" t="str">
        <f>MID(TEXT('Final Dataset'!$B32,"yyyy-mm-dd"),6,2)</f>
        <v>01</v>
      </c>
      <c r="T32" s="5" t="str">
        <f>RIGHT(TEXT('Final Dataset'!$B32,"yyyy-mm-dd"),2)</f>
        <v>02</v>
      </c>
      <c r="U32" s="5">
        <f>LEN('Final Dataset'!$D32)</f>
        <v>1</v>
      </c>
      <c r="V32" s="5" t="str">
        <f>TEXT('Final Dataset'!$B32, "mmmm")</f>
        <v>January</v>
      </c>
      <c r="W32" s="5" t="str">
        <f>TEXT('Final Dataset'!$B32, "dddd")</f>
        <v>Sunday</v>
      </c>
      <c r="X32" s="5">
        <f>WEEKNUM('Final Dataset'!$B32, 2)</f>
        <v>1</v>
      </c>
      <c r="Y32" s="5" t="str">
        <f>IF('Final Dataset'!$H32&lt;=0.3,"Cold",IF('Final Dataset'!$H32&lt;=0.6,"Mild","Hot"))</f>
        <v>Mild</v>
      </c>
      <c r="Z32" s="7" t="str">
        <f>IF('Final Dataset'!$L32&gt;'Final Dataset'!$M32,"Casual Dominant","Registered Dominant")</f>
        <v>Registered Dominant</v>
      </c>
      <c r="AA32" s="7">
        <f>'Final Dataset'!$L32/'Final Dataset'!$N32</f>
        <v>0</v>
      </c>
      <c r="AB32" s="7">
        <f>'Final Dataset'!$M32/'Final Dataset'!$N32</f>
        <v>1</v>
      </c>
      <c r="AC32" s="9">
        <f>'Final Dataset'!$J32*100</f>
        <v>76</v>
      </c>
      <c r="AD32" s="7">
        <f>'Final Dataset'!$I32*50</f>
        <v>20.455000000000002</v>
      </c>
      <c r="AE32" s="9">
        <f>'Final Dataset'!$K32*67</f>
        <v>12.998000000000001</v>
      </c>
      <c r="AF32" s="7">
        <f>IFERROR('Final Dataset'!$AA32/'Final Dataset'!$AB32,0)</f>
        <v>0</v>
      </c>
      <c r="AG32" s="7" t="str">
        <f>IF('Final Dataset'!$AC32&lt;40,"Low",IF('Final Dataset'!$AC32&lt;=70,"Moderate","High"))</f>
        <v>High</v>
      </c>
      <c r="AH32" s="10" t="str">
        <f>IF('Final Dataset'!$AE32&lt;10,"Calm",IF('Final Dataset'!$AE32&lt;=25,"Breezy","Windy"))</f>
        <v>Breezy</v>
      </c>
    </row>
    <row r="33" spans="1:34" ht="14.25" customHeight="1" x14ac:dyDescent="0.3">
      <c r="A33" s="11">
        <v>32</v>
      </c>
      <c r="B33" s="12">
        <v>40545</v>
      </c>
      <c r="C33" s="11">
        <v>1</v>
      </c>
      <c r="D33" s="11">
        <v>8</v>
      </c>
      <c r="E33" s="11" t="b">
        <v>0</v>
      </c>
      <c r="F33" s="11">
        <v>0</v>
      </c>
      <c r="G33" s="11">
        <v>3</v>
      </c>
      <c r="H33" s="11">
        <v>0.4</v>
      </c>
      <c r="I33" s="13">
        <v>0.40910000000000002</v>
      </c>
      <c r="J33" s="11">
        <v>0.71</v>
      </c>
      <c r="K33" s="11">
        <v>0.22389999999999999</v>
      </c>
      <c r="L33" s="11">
        <v>0</v>
      </c>
      <c r="M33" s="11">
        <v>8</v>
      </c>
      <c r="N33" s="11">
        <v>8</v>
      </c>
      <c r="O33" s="5" t="str">
        <f>IF(AND('Final Dataset'!$D33&gt;=5,'Final Dataset'!$D33&lt;12),"Morning",IF(AND('Final Dataset'!$D33&gt;=12,'Final Dataset'!$D33&lt;17),"Afternoon",IF(AND('Final Dataset'!$D33&gt;=17,'Final Dataset'!$D33&lt;21),"Evening","Night")))</f>
        <v>Morning</v>
      </c>
      <c r="P33" s="8" t="str">
        <f>IF('Final Dataset'!$G33=1,"Clear/Few clouds",IF('Final Dataset'!$G33=2,"Mist/Cloudy",IF('Final Dataset'!$G33=3,"Light Snow/Rain","Heavy Rain/Snow/Storm")))</f>
        <v>Light Snow/Rain</v>
      </c>
      <c r="Q33" s="5" t="str">
        <f>IF(OR('Final Dataset'!$F33=0,'Final Dataset'!$F33=6),"Weekend","Weekday")</f>
        <v>Weekend</v>
      </c>
      <c r="R33" s="5" t="str">
        <f>LEFT(TEXT('Final Dataset'!$B33,"yyyy-mm-dd"),4)</f>
        <v>2011</v>
      </c>
      <c r="S33" s="5" t="str">
        <f>MID(TEXT('Final Dataset'!$B33,"yyyy-mm-dd"),6,2)</f>
        <v>01</v>
      </c>
      <c r="T33" s="5" t="str">
        <f>RIGHT(TEXT('Final Dataset'!$B33,"yyyy-mm-dd"),2)</f>
        <v>02</v>
      </c>
      <c r="U33" s="5">
        <f>LEN('Final Dataset'!$D33)</f>
        <v>1</v>
      </c>
      <c r="V33" s="5" t="str">
        <f>TEXT('Final Dataset'!$B33, "mmmm")</f>
        <v>January</v>
      </c>
      <c r="W33" s="5" t="str">
        <f>TEXT('Final Dataset'!$B33, "dddd")</f>
        <v>Sunday</v>
      </c>
      <c r="X33" s="5">
        <f>WEEKNUM('Final Dataset'!$B33, 2)</f>
        <v>1</v>
      </c>
      <c r="Y33" s="5" t="str">
        <f>IF('Final Dataset'!$H33&lt;=0.3,"Cold",IF('Final Dataset'!$H33&lt;=0.6,"Mild","Hot"))</f>
        <v>Mild</v>
      </c>
      <c r="Z33" s="7" t="str">
        <f>IF('Final Dataset'!$L33&gt;'Final Dataset'!$M33,"Casual Dominant","Registered Dominant")</f>
        <v>Registered Dominant</v>
      </c>
      <c r="AA33" s="7">
        <f>'Final Dataset'!$L33/'Final Dataset'!$N33</f>
        <v>0</v>
      </c>
      <c r="AB33" s="7">
        <f>'Final Dataset'!$M33/'Final Dataset'!$N33</f>
        <v>1</v>
      </c>
      <c r="AC33" s="9">
        <f>'Final Dataset'!$J33*100</f>
        <v>71</v>
      </c>
      <c r="AD33" s="7">
        <f>'Final Dataset'!$I33*50</f>
        <v>20.455000000000002</v>
      </c>
      <c r="AE33" s="9">
        <f>'Final Dataset'!$K33*67</f>
        <v>15.001299999999999</v>
      </c>
      <c r="AF33" s="7">
        <f>IFERROR('Final Dataset'!$AA33/'Final Dataset'!$AB33,0)</f>
        <v>0</v>
      </c>
      <c r="AG33" s="7" t="str">
        <f>IF('Final Dataset'!$AC33&lt;40,"Low",IF('Final Dataset'!$AC33&lt;=70,"Moderate","High"))</f>
        <v>High</v>
      </c>
      <c r="AH33" s="10" t="str">
        <f>IF('Final Dataset'!$AE33&lt;10,"Calm",IF('Final Dataset'!$AE33&lt;=25,"Breezy","Windy"))</f>
        <v>Breezy</v>
      </c>
    </row>
    <row r="34" spans="1:34" ht="14.25" customHeight="1" x14ac:dyDescent="0.3">
      <c r="A34" s="5">
        <v>33</v>
      </c>
      <c r="B34" s="6">
        <v>40545</v>
      </c>
      <c r="C34" s="5">
        <v>1</v>
      </c>
      <c r="D34" s="5">
        <v>9</v>
      </c>
      <c r="E34" s="5" t="b">
        <v>0</v>
      </c>
      <c r="F34" s="5">
        <v>0</v>
      </c>
      <c r="G34" s="5">
        <v>2</v>
      </c>
      <c r="H34" s="5">
        <v>0.38</v>
      </c>
      <c r="I34" s="14">
        <v>0.1993</v>
      </c>
      <c r="J34" s="5">
        <v>0.76</v>
      </c>
      <c r="K34" s="5">
        <v>0.22389999999999999</v>
      </c>
      <c r="L34" s="5">
        <v>1</v>
      </c>
      <c r="M34" s="5">
        <v>19</v>
      </c>
      <c r="N34" s="5">
        <v>20</v>
      </c>
      <c r="O34" s="5" t="str">
        <f>IF(AND('Final Dataset'!$D34&gt;=5,'Final Dataset'!$D34&lt;12),"Morning",IF(AND('Final Dataset'!$D34&gt;=12,'Final Dataset'!$D34&lt;17),"Afternoon",IF(AND('Final Dataset'!$D34&gt;=17,'Final Dataset'!$D34&lt;21),"Evening","Night")))</f>
        <v>Morning</v>
      </c>
      <c r="P34" s="8" t="str">
        <f>IF('Final Dataset'!$G34=1,"Clear/Few clouds",IF('Final Dataset'!$G34=2,"Mist/Cloudy",IF('Final Dataset'!$G34=3,"Light Snow/Rain","Heavy Rain/Snow/Storm")))</f>
        <v>Mist/Cloudy</v>
      </c>
      <c r="Q34" s="5" t="str">
        <f>IF(OR('Final Dataset'!$F34=0,'Final Dataset'!$F34=6),"Weekend","Weekday")</f>
        <v>Weekend</v>
      </c>
      <c r="R34" s="5" t="str">
        <f>LEFT(TEXT('Final Dataset'!$B34,"yyyy-mm-dd"),4)</f>
        <v>2011</v>
      </c>
      <c r="S34" s="5" t="str">
        <f>MID(TEXT('Final Dataset'!$B34,"yyyy-mm-dd"),6,2)</f>
        <v>01</v>
      </c>
      <c r="T34" s="5" t="str">
        <f>RIGHT(TEXT('Final Dataset'!$B34,"yyyy-mm-dd"),2)</f>
        <v>02</v>
      </c>
      <c r="U34" s="5">
        <f>LEN('Final Dataset'!$D34)</f>
        <v>1</v>
      </c>
      <c r="V34" s="5" t="str">
        <f>TEXT('Final Dataset'!$B34, "mmmm")</f>
        <v>January</v>
      </c>
      <c r="W34" s="5" t="str">
        <f>TEXT('Final Dataset'!$B34, "dddd")</f>
        <v>Sunday</v>
      </c>
      <c r="X34" s="5">
        <f>WEEKNUM('Final Dataset'!$B34, 2)</f>
        <v>1</v>
      </c>
      <c r="Y34" s="5" t="str">
        <f>IF('Final Dataset'!$H34&lt;=0.3,"Cold",IF('Final Dataset'!$H34&lt;=0.6,"Mild","Hot"))</f>
        <v>Mild</v>
      </c>
      <c r="Z34" s="7" t="str">
        <f>IF('Final Dataset'!$L34&gt;'Final Dataset'!$M34,"Casual Dominant","Registered Dominant")</f>
        <v>Registered Dominant</v>
      </c>
      <c r="AA34" s="7">
        <f>'Final Dataset'!$L34/'Final Dataset'!$N34</f>
        <v>0.05</v>
      </c>
      <c r="AB34" s="7">
        <f>'Final Dataset'!$M34/'Final Dataset'!$N34</f>
        <v>0.95</v>
      </c>
      <c r="AC34" s="9">
        <f>'Final Dataset'!$J34*100</f>
        <v>76</v>
      </c>
      <c r="AD34" s="7">
        <f>'Final Dataset'!$I34*50</f>
        <v>9.9649999999999999</v>
      </c>
      <c r="AE34" s="9">
        <f>'Final Dataset'!$K34*67</f>
        <v>15.001299999999999</v>
      </c>
      <c r="AF34" s="7">
        <f>IFERROR('Final Dataset'!$AA34/'Final Dataset'!$AB34,0)</f>
        <v>5.2631578947368425E-2</v>
      </c>
      <c r="AG34" s="7" t="str">
        <f>IF('Final Dataset'!$AC34&lt;40,"Low",IF('Final Dataset'!$AC34&lt;=70,"Moderate","High"))</f>
        <v>High</v>
      </c>
      <c r="AH34" s="10" t="str">
        <f>IF('Final Dataset'!$AE34&lt;10,"Calm",IF('Final Dataset'!$AE34&lt;=25,"Breezy","Windy"))</f>
        <v>Breezy</v>
      </c>
    </row>
    <row r="35" spans="1:34" ht="14.25" customHeight="1" x14ac:dyDescent="0.3">
      <c r="A35" s="11">
        <v>34</v>
      </c>
      <c r="B35" s="12">
        <v>40545</v>
      </c>
      <c r="C35" s="11">
        <v>1</v>
      </c>
      <c r="D35" s="11">
        <v>10</v>
      </c>
      <c r="E35" s="11" t="b">
        <v>0</v>
      </c>
      <c r="F35" s="11">
        <v>0</v>
      </c>
      <c r="G35" s="11">
        <v>2</v>
      </c>
      <c r="H35" s="11">
        <v>0.36</v>
      </c>
      <c r="I35" s="13">
        <v>0.34849999999999998</v>
      </c>
      <c r="J35" s="11">
        <v>0.81</v>
      </c>
      <c r="K35" s="11">
        <v>0.22389999999999999</v>
      </c>
      <c r="L35" s="11">
        <v>7</v>
      </c>
      <c r="M35" s="11">
        <v>46</v>
      </c>
      <c r="N35" s="11">
        <v>53</v>
      </c>
      <c r="O35" s="5" t="str">
        <f>IF(AND('Final Dataset'!$D35&gt;=5,'Final Dataset'!$D35&lt;12),"Morning",IF(AND('Final Dataset'!$D35&gt;=12,'Final Dataset'!$D35&lt;17),"Afternoon",IF(AND('Final Dataset'!$D35&gt;=17,'Final Dataset'!$D35&lt;21),"Evening","Night")))</f>
        <v>Morning</v>
      </c>
      <c r="P35" s="8" t="str">
        <f>IF('Final Dataset'!$G35=1,"Clear/Few clouds",IF('Final Dataset'!$G35=2,"Mist/Cloudy",IF('Final Dataset'!$G35=3,"Light Snow/Rain","Heavy Rain/Snow/Storm")))</f>
        <v>Mist/Cloudy</v>
      </c>
      <c r="Q35" s="5" t="str">
        <f>IF(OR('Final Dataset'!$F35=0,'Final Dataset'!$F35=6),"Weekend","Weekday")</f>
        <v>Weekend</v>
      </c>
      <c r="R35" s="5" t="str">
        <f>LEFT(TEXT('Final Dataset'!$B35,"yyyy-mm-dd"),4)</f>
        <v>2011</v>
      </c>
      <c r="S35" s="5" t="str">
        <f>MID(TEXT('Final Dataset'!$B35,"yyyy-mm-dd"),6,2)</f>
        <v>01</v>
      </c>
      <c r="T35" s="5" t="str">
        <f>RIGHT(TEXT('Final Dataset'!$B35,"yyyy-mm-dd"),2)</f>
        <v>02</v>
      </c>
      <c r="U35" s="5">
        <f>LEN('Final Dataset'!$D35)</f>
        <v>2</v>
      </c>
      <c r="V35" s="5" t="str">
        <f>TEXT('Final Dataset'!$B35, "mmmm")</f>
        <v>January</v>
      </c>
      <c r="W35" s="5" t="str">
        <f>TEXT('Final Dataset'!$B35, "dddd")</f>
        <v>Sunday</v>
      </c>
      <c r="X35" s="5">
        <f>WEEKNUM('Final Dataset'!$B35, 2)</f>
        <v>1</v>
      </c>
      <c r="Y35" s="5" t="str">
        <f>IF('Final Dataset'!$H35&lt;=0.3,"Cold",IF('Final Dataset'!$H35&lt;=0.6,"Mild","Hot"))</f>
        <v>Mild</v>
      </c>
      <c r="Z35" s="7" t="str">
        <f>IF('Final Dataset'!$L35&gt;'Final Dataset'!$M35,"Casual Dominant","Registered Dominant")</f>
        <v>Registered Dominant</v>
      </c>
      <c r="AA35" s="7">
        <f>'Final Dataset'!$L35/'Final Dataset'!$N35</f>
        <v>0.13207547169811321</v>
      </c>
      <c r="AB35" s="7">
        <f>'Final Dataset'!$M35/'Final Dataset'!$N35</f>
        <v>0.86792452830188682</v>
      </c>
      <c r="AC35" s="9">
        <f>'Final Dataset'!$J35*100</f>
        <v>81</v>
      </c>
      <c r="AD35" s="7">
        <f>'Final Dataset'!$I35*50</f>
        <v>17.424999999999997</v>
      </c>
      <c r="AE35" s="9">
        <f>'Final Dataset'!$K35*67</f>
        <v>15.001299999999999</v>
      </c>
      <c r="AF35" s="7">
        <f>IFERROR('Final Dataset'!$AA35/'Final Dataset'!$AB35,0)</f>
        <v>0.15217391304347824</v>
      </c>
      <c r="AG35" s="7" t="str">
        <f>IF('Final Dataset'!$AC35&lt;40,"Low",IF('Final Dataset'!$AC35&lt;=70,"Moderate","High"))</f>
        <v>High</v>
      </c>
      <c r="AH35" s="10" t="str">
        <f>IF('Final Dataset'!$AE35&lt;10,"Calm",IF('Final Dataset'!$AE35&lt;=25,"Breezy","Windy"))</f>
        <v>Breezy</v>
      </c>
    </row>
    <row r="36" spans="1:34" ht="14.25" customHeight="1" x14ac:dyDescent="0.3">
      <c r="A36" s="5">
        <v>35</v>
      </c>
      <c r="B36" s="6">
        <v>40545</v>
      </c>
      <c r="C36" s="5">
        <v>1</v>
      </c>
      <c r="D36" s="5">
        <v>11</v>
      </c>
      <c r="E36" s="5" t="b">
        <v>0</v>
      </c>
      <c r="F36" s="5">
        <v>0</v>
      </c>
      <c r="G36" s="5">
        <v>2</v>
      </c>
      <c r="H36" s="5">
        <v>0.36</v>
      </c>
      <c r="I36" s="7">
        <v>0.33329999999999999</v>
      </c>
      <c r="J36" s="5">
        <v>0.71</v>
      </c>
      <c r="K36" s="5">
        <v>0.25369999999999998</v>
      </c>
      <c r="L36" s="5">
        <v>16</v>
      </c>
      <c r="M36" s="5">
        <v>54</v>
      </c>
      <c r="N36" s="5">
        <v>70</v>
      </c>
      <c r="O36" s="5" t="str">
        <f>IF(AND('Final Dataset'!$D36&gt;=5,'Final Dataset'!$D36&lt;12),"Morning",IF(AND('Final Dataset'!$D36&gt;=12,'Final Dataset'!$D36&lt;17),"Afternoon",IF(AND('Final Dataset'!$D36&gt;=17,'Final Dataset'!$D36&lt;21),"Evening","Night")))</f>
        <v>Morning</v>
      </c>
      <c r="P36" s="8" t="str">
        <f>IF('Final Dataset'!$G36=1,"Clear/Few clouds",IF('Final Dataset'!$G36=2,"Mist/Cloudy",IF('Final Dataset'!$G36=3,"Light Snow/Rain","Heavy Rain/Snow/Storm")))</f>
        <v>Mist/Cloudy</v>
      </c>
      <c r="Q36" s="5" t="str">
        <f>IF(OR('Final Dataset'!$F36=0,'Final Dataset'!$F36=6),"Weekend","Weekday")</f>
        <v>Weekend</v>
      </c>
      <c r="R36" s="5" t="str">
        <f>LEFT(TEXT('Final Dataset'!$B36,"yyyy-mm-dd"),4)</f>
        <v>2011</v>
      </c>
      <c r="S36" s="5" t="str">
        <f>MID(TEXT('Final Dataset'!$B36,"yyyy-mm-dd"),6,2)</f>
        <v>01</v>
      </c>
      <c r="T36" s="5" t="str">
        <f>RIGHT(TEXT('Final Dataset'!$B36,"yyyy-mm-dd"),2)</f>
        <v>02</v>
      </c>
      <c r="U36" s="5">
        <f>LEN('Final Dataset'!$D36)</f>
        <v>2</v>
      </c>
      <c r="V36" s="5" t="str">
        <f>TEXT('Final Dataset'!$B36, "mmmm")</f>
        <v>January</v>
      </c>
      <c r="W36" s="5" t="str">
        <f>TEXT('Final Dataset'!$B36, "dddd")</f>
        <v>Sunday</v>
      </c>
      <c r="X36" s="5">
        <f>WEEKNUM('Final Dataset'!$B36, 2)</f>
        <v>1</v>
      </c>
      <c r="Y36" s="5" t="str">
        <f>IF('Final Dataset'!$H36&lt;=0.3,"Cold",IF('Final Dataset'!$H36&lt;=0.6,"Mild","Hot"))</f>
        <v>Mild</v>
      </c>
      <c r="Z36" s="7" t="str">
        <f>IF('Final Dataset'!$L36&gt;'Final Dataset'!$M36,"Casual Dominant","Registered Dominant")</f>
        <v>Registered Dominant</v>
      </c>
      <c r="AA36" s="7">
        <f>'Final Dataset'!$L36/'Final Dataset'!$N36</f>
        <v>0.22857142857142856</v>
      </c>
      <c r="AB36" s="7">
        <f>'Final Dataset'!$M36/'Final Dataset'!$N36</f>
        <v>0.77142857142857146</v>
      </c>
      <c r="AC36" s="9">
        <f>'Final Dataset'!$J36*100</f>
        <v>71</v>
      </c>
      <c r="AD36" s="7">
        <f>'Final Dataset'!$I36*50</f>
        <v>16.664999999999999</v>
      </c>
      <c r="AE36" s="9">
        <f>'Final Dataset'!$K36*67</f>
        <v>16.997899999999998</v>
      </c>
      <c r="AF36" s="7">
        <f>IFERROR('Final Dataset'!$AA36/'Final Dataset'!$AB36,0)</f>
        <v>0.29629629629629628</v>
      </c>
      <c r="AG36" s="7" t="str">
        <f>IF('Final Dataset'!$AC36&lt;40,"Low",IF('Final Dataset'!$AC36&lt;=70,"Moderate","High"))</f>
        <v>High</v>
      </c>
      <c r="AH36" s="10" t="str">
        <f>IF('Final Dataset'!$AE36&lt;10,"Calm",IF('Final Dataset'!$AE36&lt;=25,"Breezy","Windy"))</f>
        <v>Breezy</v>
      </c>
    </row>
    <row r="37" spans="1:34" ht="14.25" customHeight="1" x14ac:dyDescent="0.3">
      <c r="A37" s="11">
        <v>36</v>
      </c>
      <c r="B37" s="12">
        <v>40545</v>
      </c>
      <c r="C37" s="11">
        <v>1</v>
      </c>
      <c r="D37" s="11">
        <v>12</v>
      </c>
      <c r="E37" s="11" t="b">
        <v>0</v>
      </c>
      <c r="F37" s="11">
        <v>0</v>
      </c>
      <c r="G37" s="11">
        <v>2</v>
      </c>
      <c r="H37" s="11">
        <v>0.36</v>
      </c>
      <c r="I37" s="13">
        <v>0.33329999999999999</v>
      </c>
      <c r="J37" s="11">
        <v>0.66</v>
      </c>
      <c r="K37" s="11">
        <v>0.29849999999999999</v>
      </c>
      <c r="L37" s="11">
        <v>20</v>
      </c>
      <c r="M37" s="11">
        <v>73</v>
      </c>
      <c r="N37" s="11">
        <v>93</v>
      </c>
      <c r="O37" s="5" t="str">
        <f>IF(AND('Final Dataset'!$D37&gt;=5,'Final Dataset'!$D37&lt;12),"Morning",IF(AND('Final Dataset'!$D37&gt;=12,'Final Dataset'!$D37&lt;17),"Afternoon",IF(AND('Final Dataset'!$D37&gt;=17,'Final Dataset'!$D37&lt;21),"Evening","Night")))</f>
        <v>Afternoon</v>
      </c>
      <c r="P37" s="8" t="str">
        <f>IF('Final Dataset'!$G37=1,"Clear/Few clouds",IF('Final Dataset'!$G37=2,"Mist/Cloudy",IF('Final Dataset'!$G37=3,"Light Snow/Rain","Heavy Rain/Snow/Storm")))</f>
        <v>Mist/Cloudy</v>
      </c>
      <c r="Q37" s="5" t="str">
        <f>IF(OR('Final Dataset'!$F37=0,'Final Dataset'!$F37=6),"Weekend","Weekday")</f>
        <v>Weekend</v>
      </c>
      <c r="R37" s="5" t="str">
        <f>LEFT(TEXT('Final Dataset'!$B37,"yyyy-mm-dd"),4)</f>
        <v>2011</v>
      </c>
      <c r="S37" s="5" t="str">
        <f>MID(TEXT('Final Dataset'!$B37,"yyyy-mm-dd"),6,2)</f>
        <v>01</v>
      </c>
      <c r="T37" s="5" t="str">
        <f>RIGHT(TEXT('Final Dataset'!$B37,"yyyy-mm-dd"),2)</f>
        <v>02</v>
      </c>
      <c r="U37" s="5">
        <f>LEN('Final Dataset'!$D37)</f>
        <v>2</v>
      </c>
      <c r="V37" s="5" t="str">
        <f>TEXT('Final Dataset'!$B37, "mmmm")</f>
        <v>January</v>
      </c>
      <c r="W37" s="5" t="str">
        <f>TEXT('Final Dataset'!$B37, "dddd")</f>
        <v>Sunday</v>
      </c>
      <c r="X37" s="5">
        <f>WEEKNUM('Final Dataset'!$B37, 2)</f>
        <v>1</v>
      </c>
      <c r="Y37" s="5" t="str">
        <f>IF('Final Dataset'!$H37&lt;=0.3,"Cold",IF('Final Dataset'!$H37&lt;=0.6,"Mild","Hot"))</f>
        <v>Mild</v>
      </c>
      <c r="Z37" s="7" t="str">
        <f>IF('Final Dataset'!$L37&gt;'Final Dataset'!$M37,"Casual Dominant","Registered Dominant")</f>
        <v>Registered Dominant</v>
      </c>
      <c r="AA37" s="7">
        <f>'Final Dataset'!$L37/'Final Dataset'!$N37</f>
        <v>0.21505376344086022</v>
      </c>
      <c r="AB37" s="7">
        <f>'Final Dataset'!$M37/'Final Dataset'!$N37</f>
        <v>0.78494623655913975</v>
      </c>
      <c r="AC37" s="9">
        <f>'Final Dataset'!$J37*100</f>
        <v>66</v>
      </c>
      <c r="AD37" s="7">
        <f>'Final Dataset'!$I37*50</f>
        <v>16.664999999999999</v>
      </c>
      <c r="AE37" s="9">
        <f>'Final Dataset'!$K37*67</f>
        <v>19.999499999999998</v>
      </c>
      <c r="AF37" s="7">
        <f>IFERROR('Final Dataset'!$AA37/'Final Dataset'!$AB37,0)</f>
        <v>0.27397260273972607</v>
      </c>
      <c r="AG37" s="7" t="str">
        <f>IF('Final Dataset'!$AC37&lt;40,"Low",IF('Final Dataset'!$AC37&lt;=70,"Moderate","High"))</f>
        <v>Moderate</v>
      </c>
      <c r="AH37" s="10" t="str">
        <f>IF('Final Dataset'!$AE37&lt;10,"Calm",IF('Final Dataset'!$AE37&lt;=25,"Breezy","Windy"))</f>
        <v>Breezy</v>
      </c>
    </row>
    <row r="38" spans="1:34" ht="14.25" customHeight="1" x14ac:dyDescent="0.3">
      <c r="A38" s="5">
        <v>37</v>
      </c>
      <c r="B38" s="6">
        <v>40545</v>
      </c>
      <c r="C38" s="5">
        <v>1</v>
      </c>
      <c r="D38" s="5">
        <v>13</v>
      </c>
      <c r="E38" s="5" t="b">
        <v>0</v>
      </c>
      <c r="F38" s="5">
        <v>0</v>
      </c>
      <c r="G38" s="5">
        <v>2</v>
      </c>
      <c r="H38" s="5">
        <v>0.36</v>
      </c>
      <c r="I38" s="7">
        <v>0.34849999999999998</v>
      </c>
      <c r="J38" s="5">
        <v>0.66</v>
      </c>
      <c r="K38" s="5">
        <v>0.1343</v>
      </c>
      <c r="L38" s="5">
        <v>11</v>
      </c>
      <c r="M38" s="5">
        <v>64</v>
      </c>
      <c r="N38" s="5">
        <v>75</v>
      </c>
      <c r="O38" s="5" t="str">
        <f>IF(AND('Final Dataset'!$D38&gt;=5,'Final Dataset'!$D38&lt;12),"Morning",IF(AND('Final Dataset'!$D38&gt;=12,'Final Dataset'!$D38&lt;17),"Afternoon",IF(AND('Final Dataset'!$D38&gt;=17,'Final Dataset'!$D38&lt;21),"Evening","Night")))</f>
        <v>Afternoon</v>
      </c>
      <c r="P38" s="8" t="str">
        <f>IF('Final Dataset'!$G38=1,"Clear/Few clouds",IF('Final Dataset'!$G38=2,"Mist/Cloudy",IF('Final Dataset'!$G38=3,"Light Snow/Rain","Heavy Rain/Snow/Storm")))</f>
        <v>Mist/Cloudy</v>
      </c>
      <c r="Q38" s="5" t="str">
        <f>IF(OR('Final Dataset'!$F38=0,'Final Dataset'!$F38=6),"Weekend","Weekday")</f>
        <v>Weekend</v>
      </c>
      <c r="R38" s="5" t="str">
        <f>LEFT(TEXT('Final Dataset'!$B38,"yyyy-mm-dd"),4)</f>
        <v>2011</v>
      </c>
      <c r="S38" s="5" t="str">
        <f>MID(TEXT('Final Dataset'!$B38,"yyyy-mm-dd"),6,2)</f>
        <v>01</v>
      </c>
      <c r="T38" s="5" t="str">
        <f>RIGHT(TEXT('Final Dataset'!$B38,"yyyy-mm-dd"),2)</f>
        <v>02</v>
      </c>
      <c r="U38" s="5">
        <f>LEN('Final Dataset'!$D38)</f>
        <v>2</v>
      </c>
      <c r="V38" s="5" t="str">
        <f>TEXT('Final Dataset'!$B38, "mmmm")</f>
        <v>January</v>
      </c>
      <c r="W38" s="5" t="str">
        <f>TEXT('Final Dataset'!$B38, "dddd")</f>
        <v>Sunday</v>
      </c>
      <c r="X38" s="5">
        <f>WEEKNUM('Final Dataset'!$B38, 2)</f>
        <v>1</v>
      </c>
      <c r="Y38" s="5" t="str">
        <f>IF('Final Dataset'!$H38&lt;=0.3,"Cold",IF('Final Dataset'!$H38&lt;=0.6,"Mild","Hot"))</f>
        <v>Mild</v>
      </c>
      <c r="Z38" s="7" t="str">
        <f>IF('Final Dataset'!$L38&gt;'Final Dataset'!$M38,"Casual Dominant","Registered Dominant")</f>
        <v>Registered Dominant</v>
      </c>
      <c r="AA38" s="7">
        <f>'Final Dataset'!$L38/'Final Dataset'!$N38</f>
        <v>0.14666666666666667</v>
      </c>
      <c r="AB38" s="7">
        <f>'Final Dataset'!$M38/'Final Dataset'!$N38</f>
        <v>0.85333333333333339</v>
      </c>
      <c r="AC38" s="9">
        <f>'Final Dataset'!$J38*100</f>
        <v>66</v>
      </c>
      <c r="AD38" s="7">
        <f>'Final Dataset'!$I38*50</f>
        <v>17.424999999999997</v>
      </c>
      <c r="AE38" s="9">
        <f>'Final Dataset'!$K38*67</f>
        <v>8.9981000000000009</v>
      </c>
      <c r="AF38" s="7">
        <f>IFERROR('Final Dataset'!$AA38/'Final Dataset'!$AB38,0)</f>
        <v>0.171875</v>
      </c>
      <c r="AG38" s="7" t="str">
        <f>IF('Final Dataset'!$AC38&lt;40,"Low",IF('Final Dataset'!$AC38&lt;=70,"Moderate","High"))</f>
        <v>Moderate</v>
      </c>
      <c r="AH38" s="10" t="str">
        <f>IF('Final Dataset'!$AE38&lt;10,"Calm",IF('Final Dataset'!$AE38&lt;=25,"Breezy","Windy"))</f>
        <v>Calm</v>
      </c>
    </row>
    <row r="39" spans="1:34" ht="14.25" customHeight="1" x14ac:dyDescent="0.3">
      <c r="A39" s="11">
        <v>38</v>
      </c>
      <c r="B39" s="12">
        <v>40545</v>
      </c>
      <c r="C39" s="11">
        <v>1</v>
      </c>
      <c r="D39" s="11">
        <v>14</v>
      </c>
      <c r="E39" s="11" t="b">
        <v>0</v>
      </c>
      <c r="F39" s="11">
        <v>0</v>
      </c>
      <c r="G39" s="11">
        <v>3</v>
      </c>
      <c r="H39" s="11">
        <v>0.36</v>
      </c>
      <c r="I39" s="14">
        <v>0.1993</v>
      </c>
      <c r="J39" s="11">
        <v>0.76</v>
      </c>
      <c r="K39" s="11">
        <v>0.19400000000000001</v>
      </c>
      <c r="L39" s="11">
        <v>4</v>
      </c>
      <c r="M39" s="11">
        <v>55</v>
      </c>
      <c r="N39" s="11">
        <v>59</v>
      </c>
      <c r="O39" s="5" t="str">
        <f>IF(AND('Final Dataset'!$D39&gt;=5,'Final Dataset'!$D39&lt;12),"Morning",IF(AND('Final Dataset'!$D39&gt;=12,'Final Dataset'!$D39&lt;17),"Afternoon",IF(AND('Final Dataset'!$D39&gt;=17,'Final Dataset'!$D39&lt;21),"Evening","Night")))</f>
        <v>Afternoon</v>
      </c>
      <c r="P39" s="8" t="str">
        <f>IF('Final Dataset'!$G39=1,"Clear/Few clouds",IF('Final Dataset'!$G39=2,"Mist/Cloudy",IF('Final Dataset'!$G39=3,"Light Snow/Rain","Heavy Rain/Snow/Storm")))</f>
        <v>Light Snow/Rain</v>
      </c>
      <c r="Q39" s="5" t="str">
        <f>IF(OR('Final Dataset'!$F39=0,'Final Dataset'!$F39=6),"Weekend","Weekday")</f>
        <v>Weekend</v>
      </c>
      <c r="R39" s="5" t="str">
        <f>LEFT(TEXT('Final Dataset'!$B39,"yyyy-mm-dd"),4)</f>
        <v>2011</v>
      </c>
      <c r="S39" s="5" t="str">
        <f>MID(TEXT('Final Dataset'!$B39,"yyyy-mm-dd"),6,2)</f>
        <v>01</v>
      </c>
      <c r="T39" s="5" t="str">
        <f>RIGHT(TEXT('Final Dataset'!$B39,"yyyy-mm-dd"),2)</f>
        <v>02</v>
      </c>
      <c r="U39" s="5">
        <f>LEN('Final Dataset'!$D39)</f>
        <v>2</v>
      </c>
      <c r="V39" s="5" t="str">
        <f>TEXT('Final Dataset'!$B39, "mmmm")</f>
        <v>January</v>
      </c>
      <c r="W39" s="5" t="str">
        <f>TEXT('Final Dataset'!$B39, "dddd")</f>
        <v>Sunday</v>
      </c>
      <c r="X39" s="5">
        <f>WEEKNUM('Final Dataset'!$B39, 2)</f>
        <v>1</v>
      </c>
      <c r="Y39" s="5" t="str">
        <f>IF('Final Dataset'!$H39&lt;=0.3,"Cold",IF('Final Dataset'!$H39&lt;=0.6,"Mild","Hot"))</f>
        <v>Mild</v>
      </c>
      <c r="Z39" s="7" t="str">
        <f>IF('Final Dataset'!$L39&gt;'Final Dataset'!$M39,"Casual Dominant","Registered Dominant")</f>
        <v>Registered Dominant</v>
      </c>
      <c r="AA39" s="7">
        <f>'Final Dataset'!$L39/'Final Dataset'!$N39</f>
        <v>6.7796610169491525E-2</v>
      </c>
      <c r="AB39" s="7">
        <f>'Final Dataset'!$M39/'Final Dataset'!$N39</f>
        <v>0.93220338983050843</v>
      </c>
      <c r="AC39" s="9">
        <f>'Final Dataset'!$J39*100</f>
        <v>76</v>
      </c>
      <c r="AD39" s="7">
        <f>'Final Dataset'!$I39*50</f>
        <v>9.9649999999999999</v>
      </c>
      <c r="AE39" s="9">
        <f>'Final Dataset'!$K39*67</f>
        <v>12.998000000000001</v>
      </c>
      <c r="AF39" s="7">
        <f>IFERROR('Final Dataset'!$AA39/'Final Dataset'!$AB39,0)</f>
        <v>7.2727272727272724E-2</v>
      </c>
      <c r="AG39" s="7" t="str">
        <f>IF('Final Dataset'!$AC39&lt;40,"Low",IF('Final Dataset'!$AC39&lt;=70,"Moderate","High"))</f>
        <v>High</v>
      </c>
      <c r="AH39" s="10" t="str">
        <f>IF('Final Dataset'!$AE39&lt;10,"Calm",IF('Final Dataset'!$AE39&lt;=25,"Breezy","Windy"))</f>
        <v>Breezy</v>
      </c>
    </row>
    <row r="40" spans="1:34" ht="14.25" customHeight="1" x14ac:dyDescent="0.3">
      <c r="A40" s="5">
        <v>39</v>
      </c>
      <c r="B40" s="6">
        <v>40545</v>
      </c>
      <c r="C40" s="5">
        <v>1</v>
      </c>
      <c r="D40" s="5">
        <v>15</v>
      </c>
      <c r="E40" s="5" t="b">
        <v>0</v>
      </c>
      <c r="F40" s="5">
        <v>0</v>
      </c>
      <c r="G40" s="5">
        <v>3</v>
      </c>
      <c r="H40" s="5">
        <v>0.34</v>
      </c>
      <c r="I40" s="7">
        <v>0.33329999999999999</v>
      </c>
      <c r="J40" s="5">
        <v>0.81</v>
      </c>
      <c r="K40" s="5">
        <v>0.16420000000000001</v>
      </c>
      <c r="L40" s="5">
        <v>19</v>
      </c>
      <c r="M40" s="5">
        <v>55</v>
      </c>
      <c r="N40" s="5">
        <v>74</v>
      </c>
      <c r="O40" s="5" t="str">
        <f>IF(AND('Final Dataset'!$D40&gt;=5,'Final Dataset'!$D40&lt;12),"Morning",IF(AND('Final Dataset'!$D40&gt;=12,'Final Dataset'!$D40&lt;17),"Afternoon",IF(AND('Final Dataset'!$D40&gt;=17,'Final Dataset'!$D40&lt;21),"Evening","Night")))</f>
        <v>Afternoon</v>
      </c>
      <c r="P40" s="8" t="str">
        <f>IF('Final Dataset'!$G40=1,"Clear/Few clouds",IF('Final Dataset'!$G40=2,"Mist/Cloudy",IF('Final Dataset'!$G40=3,"Light Snow/Rain","Heavy Rain/Snow/Storm")))</f>
        <v>Light Snow/Rain</v>
      </c>
      <c r="Q40" s="5" t="str">
        <f>IF(OR('Final Dataset'!$F40=0,'Final Dataset'!$F40=6),"Weekend","Weekday")</f>
        <v>Weekend</v>
      </c>
      <c r="R40" s="5" t="str">
        <f>LEFT(TEXT('Final Dataset'!$B40,"yyyy-mm-dd"),4)</f>
        <v>2011</v>
      </c>
      <c r="S40" s="5" t="str">
        <f>MID(TEXT('Final Dataset'!$B40,"yyyy-mm-dd"),6,2)</f>
        <v>01</v>
      </c>
      <c r="T40" s="5" t="str">
        <f>RIGHT(TEXT('Final Dataset'!$B40,"yyyy-mm-dd"),2)</f>
        <v>02</v>
      </c>
      <c r="U40" s="5">
        <f>LEN('Final Dataset'!$D40)</f>
        <v>2</v>
      </c>
      <c r="V40" s="5" t="str">
        <f>TEXT('Final Dataset'!$B40, "mmmm")</f>
        <v>January</v>
      </c>
      <c r="W40" s="5" t="str">
        <f>TEXT('Final Dataset'!$B40, "dddd")</f>
        <v>Sunday</v>
      </c>
      <c r="X40" s="5">
        <f>WEEKNUM('Final Dataset'!$B40, 2)</f>
        <v>1</v>
      </c>
      <c r="Y40" s="5" t="str">
        <f>IF('Final Dataset'!$H40&lt;=0.3,"Cold",IF('Final Dataset'!$H40&lt;=0.6,"Mild","Hot"))</f>
        <v>Mild</v>
      </c>
      <c r="Z40" s="7" t="str">
        <f>IF('Final Dataset'!$L40&gt;'Final Dataset'!$M40,"Casual Dominant","Registered Dominant")</f>
        <v>Registered Dominant</v>
      </c>
      <c r="AA40" s="7">
        <f>'Final Dataset'!$L40/'Final Dataset'!$N40</f>
        <v>0.25675675675675674</v>
      </c>
      <c r="AB40" s="7">
        <f>'Final Dataset'!$M40/'Final Dataset'!$N40</f>
        <v>0.7432432432432432</v>
      </c>
      <c r="AC40" s="9">
        <f>'Final Dataset'!$J40*100</f>
        <v>81</v>
      </c>
      <c r="AD40" s="7">
        <f>'Final Dataset'!$I40*50</f>
        <v>16.664999999999999</v>
      </c>
      <c r="AE40" s="9">
        <f>'Final Dataset'!$K40*67</f>
        <v>11.0014</v>
      </c>
      <c r="AF40" s="7">
        <f>IFERROR('Final Dataset'!$AA40/'Final Dataset'!$AB40,0)</f>
        <v>0.34545454545454546</v>
      </c>
      <c r="AG40" s="7" t="str">
        <f>IF('Final Dataset'!$AC40&lt;40,"Low",IF('Final Dataset'!$AC40&lt;=70,"Moderate","High"))</f>
        <v>High</v>
      </c>
      <c r="AH40" s="10" t="str">
        <f>IF('Final Dataset'!$AE40&lt;10,"Calm",IF('Final Dataset'!$AE40&lt;=25,"Breezy","Windy"))</f>
        <v>Breezy</v>
      </c>
    </row>
    <row r="41" spans="1:34" ht="14.25" customHeight="1" x14ac:dyDescent="0.3">
      <c r="A41" s="11">
        <v>40</v>
      </c>
      <c r="B41" s="12">
        <v>40545</v>
      </c>
      <c r="C41" s="11">
        <v>1</v>
      </c>
      <c r="D41" s="11">
        <v>16</v>
      </c>
      <c r="E41" s="11" t="b">
        <v>0</v>
      </c>
      <c r="F41" s="11">
        <v>0</v>
      </c>
      <c r="G41" s="11">
        <v>3</v>
      </c>
      <c r="H41" s="11">
        <v>0.34</v>
      </c>
      <c r="I41" s="13">
        <v>0.33329999999999999</v>
      </c>
      <c r="J41" s="11">
        <v>0.71</v>
      </c>
      <c r="K41" s="11">
        <v>0.16420000000000001</v>
      </c>
      <c r="L41" s="11">
        <v>9</v>
      </c>
      <c r="M41" s="11">
        <v>67</v>
      </c>
      <c r="N41" s="11">
        <v>76</v>
      </c>
      <c r="O41" s="5" t="str">
        <f>IF(AND('Final Dataset'!$D41&gt;=5,'Final Dataset'!$D41&lt;12),"Morning",IF(AND('Final Dataset'!$D41&gt;=12,'Final Dataset'!$D41&lt;17),"Afternoon",IF(AND('Final Dataset'!$D41&gt;=17,'Final Dataset'!$D41&lt;21),"Evening","Night")))</f>
        <v>Afternoon</v>
      </c>
      <c r="P41" s="8" t="str">
        <f>IF('Final Dataset'!$G41=1,"Clear/Few clouds",IF('Final Dataset'!$G41=2,"Mist/Cloudy",IF('Final Dataset'!$G41=3,"Light Snow/Rain","Heavy Rain/Snow/Storm")))</f>
        <v>Light Snow/Rain</v>
      </c>
      <c r="Q41" s="5" t="str">
        <f>IF(OR('Final Dataset'!$F41=0,'Final Dataset'!$F41=6),"Weekend","Weekday")</f>
        <v>Weekend</v>
      </c>
      <c r="R41" s="5" t="str">
        <f>LEFT(TEXT('Final Dataset'!$B41,"yyyy-mm-dd"),4)</f>
        <v>2011</v>
      </c>
      <c r="S41" s="5" t="str">
        <f>MID(TEXT('Final Dataset'!$B41,"yyyy-mm-dd"),6,2)</f>
        <v>01</v>
      </c>
      <c r="T41" s="5" t="str">
        <f>RIGHT(TEXT('Final Dataset'!$B41,"yyyy-mm-dd"),2)</f>
        <v>02</v>
      </c>
      <c r="U41" s="5">
        <f>LEN('Final Dataset'!$D41)</f>
        <v>2</v>
      </c>
      <c r="V41" s="5" t="str">
        <f>TEXT('Final Dataset'!$B41, "mmmm")</f>
        <v>January</v>
      </c>
      <c r="W41" s="5" t="str">
        <f>TEXT('Final Dataset'!$B41, "dddd")</f>
        <v>Sunday</v>
      </c>
      <c r="X41" s="5">
        <f>WEEKNUM('Final Dataset'!$B41, 2)</f>
        <v>1</v>
      </c>
      <c r="Y41" s="5" t="str">
        <f>IF('Final Dataset'!$H41&lt;=0.3,"Cold",IF('Final Dataset'!$H41&lt;=0.6,"Mild","Hot"))</f>
        <v>Mild</v>
      </c>
      <c r="Z41" s="7" t="str">
        <f>IF('Final Dataset'!$L41&gt;'Final Dataset'!$M41,"Casual Dominant","Registered Dominant")</f>
        <v>Registered Dominant</v>
      </c>
      <c r="AA41" s="7">
        <f>'Final Dataset'!$L41/'Final Dataset'!$N41</f>
        <v>0.11842105263157894</v>
      </c>
      <c r="AB41" s="7">
        <f>'Final Dataset'!$M41/'Final Dataset'!$N41</f>
        <v>0.88157894736842102</v>
      </c>
      <c r="AC41" s="9">
        <f>'Final Dataset'!$J41*100</f>
        <v>71</v>
      </c>
      <c r="AD41" s="7">
        <f>'Final Dataset'!$I41*50</f>
        <v>16.664999999999999</v>
      </c>
      <c r="AE41" s="9">
        <f>'Final Dataset'!$K41*67</f>
        <v>11.0014</v>
      </c>
      <c r="AF41" s="7">
        <f>IFERROR('Final Dataset'!$AA41/'Final Dataset'!$AB41,0)</f>
        <v>0.13432835820895522</v>
      </c>
      <c r="AG41" s="7" t="str">
        <f>IF('Final Dataset'!$AC41&lt;40,"Low",IF('Final Dataset'!$AC41&lt;=70,"Moderate","High"))</f>
        <v>High</v>
      </c>
      <c r="AH41" s="10" t="str">
        <f>IF('Final Dataset'!$AE41&lt;10,"Calm",IF('Final Dataset'!$AE41&lt;=25,"Breezy","Windy"))</f>
        <v>Breezy</v>
      </c>
    </row>
    <row r="42" spans="1:34" ht="14.25" customHeight="1" x14ac:dyDescent="0.3">
      <c r="A42" s="5">
        <v>41</v>
      </c>
      <c r="B42" s="6">
        <v>40545</v>
      </c>
      <c r="C42" s="5">
        <v>1</v>
      </c>
      <c r="D42" s="5">
        <v>17</v>
      </c>
      <c r="E42" s="5" t="b">
        <v>0</v>
      </c>
      <c r="F42" s="5">
        <v>0</v>
      </c>
      <c r="G42" s="5">
        <v>1</v>
      </c>
      <c r="H42" s="5">
        <v>0.34</v>
      </c>
      <c r="I42" s="7">
        <v>0.33329999999999999</v>
      </c>
      <c r="J42" s="5">
        <v>0.56999999999999995</v>
      </c>
      <c r="K42" s="5">
        <v>0.19400000000000001</v>
      </c>
      <c r="L42" s="5">
        <v>7</v>
      </c>
      <c r="M42" s="5">
        <v>58</v>
      </c>
      <c r="N42" s="5">
        <v>65</v>
      </c>
      <c r="O42" s="5" t="str">
        <f>IF(AND('Final Dataset'!$D42&gt;=5,'Final Dataset'!$D42&lt;12),"Morning",IF(AND('Final Dataset'!$D42&gt;=12,'Final Dataset'!$D42&lt;17),"Afternoon",IF(AND('Final Dataset'!$D42&gt;=17,'Final Dataset'!$D42&lt;21),"Evening","Night")))</f>
        <v>Evening</v>
      </c>
      <c r="P42" s="8" t="str">
        <f>IF('Final Dataset'!$G42=1,"Clear/Few clouds",IF('Final Dataset'!$G42=2,"Mist/Cloudy",IF('Final Dataset'!$G42=3,"Light Snow/Rain","Heavy Rain/Snow/Storm")))</f>
        <v>Clear/Few clouds</v>
      </c>
      <c r="Q42" s="5" t="str">
        <f>IF(OR('Final Dataset'!$F42=0,'Final Dataset'!$F42=6),"Weekend","Weekday")</f>
        <v>Weekend</v>
      </c>
      <c r="R42" s="5" t="str">
        <f>LEFT(TEXT('Final Dataset'!$B42,"yyyy-mm-dd"),4)</f>
        <v>2011</v>
      </c>
      <c r="S42" s="5" t="str">
        <f>MID(TEXT('Final Dataset'!$B42,"yyyy-mm-dd"),6,2)</f>
        <v>01</v>
      </c>
      <c r="T42" s="5" t="str">
        <f>RIGHT(TEXT('Final Dataset'!$B42,"yyyy-mm-dd"),2)</f>
        <v>02</v>
      </c>
      <c r="U42" s="5">
        <f>LEN('Final Dataset'!$D42)</f>
        <v>2</v>
      </c>
      <c r="V42" s="5" t="str">
        <f>TEXT('Final Dataset'!$B42, "mmmm")</f>
        <v>January</v>
      </c>
      <c r="W42" s="5" t="str">
        <f>TEXT('Final Dataset'!$B42, "dddd")</f>
        <v>Sunday</v>
      </c>
      <c r="X42" s="5">
        <f>WEEKNUM('Final Dataset'!$B42, 2)</f>
        <v>1</v>
      </c>
      <c r="Y42" s="5" t="str">
        <f>IF('Final Dataset'!$H42&lt;=0.3,"Cold",IF('Final Dataset'!$H42&lt;=0.6,"Mild","Hot"))</f>
        <v>Mild</v>
      </c>
      <c r="Z42" s="7" t="str">
        <f>IF('Final Dataset'!$L42&gt;'Final Dataset'!$M42,"Casual Dominant","Registered Dominant")</f>
        <v>Registered Dominant</v>
      </c>
      <c r="AA42" s="7">
        <f>'Final Dataset'!$L42/'Final Dataset'!$N42</f>
        <v>0.1076923076923077</v>
      </c>
      <c r="AB42" s="7">
        <f>'Final Dataset'!$M42/'Final Dataset'!$N42</f>
        <v>0.89230769230769236</v>
      </c>
      <c r="AC42" s="9">
        <f>'Final Dataset'!$J42*100</f>
        <v>56.999999999999993</v>
      </c>
      <c r="AD42" s="7">
        <f>'Final Dataset'!$I42*50</f>
        <v>16.664999999999999</v>
      </c>
      <c r="AE42" s="9">
        <f>'Final Dataset'!$K42*67</f>
        <v>12.998000000000001</v>
      </c>
      <c r="AF42" s="7">
        <f>IFERROR('Final Dataset'!$AA42/'Final Dataset'!$AB42,0)</f>
        <v>0.1206896551724138</v>
      </c>
      <c r="AG42" s="7" t="str">
        <f>IF('Final Dataset'!$AC42&lt;40,"Low",IF('Final Dataset'!$AC42&lt;=70,"Moderate","High"))</f>
        <v>Moderate</v>
      </c>
      <c r="AH42" s="10" t="str">
        <f>IF('Final Dataset'!$AE42&lt;10,"Calm",IF('Final Dataset'!$AE42&lt;=25,"Breezy","Windy"))</f>
        <v>Breezy</v>
      </c>
    </row>
    <row r="43" spans="1:34" ht="14.25" customHeight="1" x14ac:dyDescent="0.3">
      <c r="A43" s="11">
        <v>42</v>
      </c>
      <c r="B43" s="12">
        <v>40545</v>
      </c>
      <c r="C43" s="11">
        <v>1</v>
      </c>
      <c r="D43" s="11">
        <v>18</v>
      </c>
      <c r="E43" s="11" t="b">
        <v>0</v>
      </c>
      <c r="F43" s="11">
        <v>0</v>
      </c>
      <c r="G43" s="11">
        <v>2</v>
      </c>
      <c r="H43" s="11">
        <v>0.36</v>
      </c>
      <c r="I43" s="13">
        <v>0.33329999999999999</v>
      </c>
      <c r="J43" s="11">
        <v>0.46</v>
      </c>
      <c r="K43" s="11">
        <v>0.32840000000000003</v>
      </c>
      <c r="L43" s="11">
        <v>10</v>
      </c>
      <c r="M43" s="11">
        <v>43</v>
      </c>
      <c r="N43" s="11">
        <v>53</v>
      </c>
      <c r="O43" s="5" t="str">
        <f>IF(AND('Final Dataset'!$D43&gt;=5,'Final Dataset'!$D43&lt;12),"Morning",IF(AND('Final Dataset'!$D43&gt;=12,'Final Dataset'!$D43&lt;17),"Afternoon",IF(AND('Final Dataset'!$D43&gt;=17,'Final Dataset'!$D43&lt;21),"Evening","Night")))</f>
        <v>Evening</v>
      </c>
      <c r="P43" s="8" t="str">
        <f>IF('Final Dataset'!$G43=1,"Clear/Few clouds",IF('Final Dataset'!$G43=2,"Mist/Cloudy",IF('Final Dataset'!$G43=3,"Light Snow/Rain","Heavy Rain/Snow/Storm")))</f>
        <v>Mist/Cloudy</v>
      </c>
      <c r="Q43" s="5" t="str">
        <f>IF(OR('Final Dataset'!$F43=0,'Final Dataset'!$F43=6),"Weekend","Weekday")</f>
        <v>Weekend</v>
      </c>
      <c r="R43" s="5" t="str">
        <f>LEFT(TEXT('Final Dataset'!$B43,"yyyy-mm-dd"),4)</f>
        <v>2011</v>
      </c>
      <c r="S43" s="5" t="str">
        <f>MID(TEXT('Final Dataset'!$B43,"yyyy-mm-dd"),6,2)</f>
        <v>01</v>
      </c>
      <c r="T43" s="5" t="str">
        <f>RIGHT(TEXT('Final Dataset'!$B43,"yyyy-mm-dd"),2)</f>
        <v>02</v>
      </c>
      <c r="U43" s="5">
        <f>LEN('Final Dataset'!$D43)</f>
        <v>2</v>
      </c>
      <c r="V43" s="5" t="str">
        <f>TEXT('Final Dataset'!$B43, "mmmm")</f>
        <v>January</v>
      </c>
      <c r="W43" s="5" t="str">
        <f>TEXT('Final Dataset'!$B43, "dddd")</f>
        <v>Sunday</v>
      </c>
      <c r="X43" s="5">
        <f>WEEKNUM('Final Dataset'!$B43, 2)</f>
        <v>1</v>
      </c>
      <c r="Y43" s="5" t="str">
        <f>IF('Final Dataset'!$H43&lt;=0.3,"Cold",IF('Final Dataset'!$H43&lt;=0.6,"Mild","Hot"))</f>
        <v>Mild</v>
      </c>
      <c r="Z43" s="7" t="str">
        <f>IF('Final Dataset'!$L43&gt;'Final Dataset'!$M43,"Casual Dominant","Registered Dominant")</f>
        <v>Registered Dominant</v>
      </c>
      <c r="AA43" s="7">
        <f>'Final Dataset'!$L43/'Final Dataset'!$N43</f>
        <v>0.18867924528301888</v>
      </c>
      <c r="AB43" s="7">
        <f>'Final Dataset'!$M43/'Final Dataset'!$N43</f>
        <v>0.81132075471698117</v>
      </c>
      <c r="AC43" s="9">
        <f>'Final Dataset'!$J43*100</f>
        <v>46</v>
      </c>
      <c r="AD43" s="7">
        <f>'Final Dataset'!$I43*50</f>
        <v>16.664999999999999</v>
      </c>
      <c r="AE43" s="9">
        <f>'Final Dataset'!$K43*67</f>
        <v>22.002800000000001</v>
      </c>
      <c r="AF43" s="7">
        <f>IFERROR('Final Dataset'!$AA43/'Final Dataset'!$AB43,0)</f>
        <v>0.23255813953488372</v>
      </c>
      <c r="AG43" s="7" t="str">
        <f>IF('Final Dataset'!$AC43&lt;40,"Low",IF('Final Dataset'!$AC43&lt;=70,"Moderate","High"))</f>
        <v>Moderate</v>
      </c>
      <c r="AH43" s="10" t="str">
        <f>IF('Final Dataset'!$AE43&lt;10,"Calm",IF('Final Dataset'!$AE43&lt;=25,"Breezy","Windy"))</f>
        <v>Breezy</v>
      </c>
    </row>
    <row r="44" spans="1:34" ht="14.25" customHeight="1" x14ac:dyDescent="0.3">
      <c r="A44" s="5">
        <v>43</v>
      </c>
      <c r="B44" s="6">
        <v>40545</v>
      </c>
      <c r="C44" s="5">
        <v>1</v>
      </c>
      <c r="D44" s="5">
        <v>19</v>
      </c>
      <c r="E44" s="5" t="b">
        <v>0</v>
      </c>
      <c r="F44" s="5">
        <v>0</v>
      </c>
      <c r="G44" s="5">
        <v>1</v>
      </c>
      <c r="H44" s="5">
        <v>0.32</v>
      </c>
      <c r="I44" s="7">
        <v>0.28789999999999999</v>
      </c>
      <c r="J44" s="5">
        <v>0.42</v>
      </c>
      <c r="K44" s="5">
        <v>0.44779999999999998</v>
      </c>
      <c r="L44" s="5">
        <v>1</v>
      </c>
      <c r="M44" s="5">
        <v>29</v>
      </c>
      <c r="N44" s="5">
        <v>30</v>
      </c>
      <c r="O44" s="5" t="str">
        <f>IF(AND('Final Dataset'!$D44&gt;=5,'Final Dataset'!$D44&lt;12),"Morning",IF(AND('Final Dataset'!$D44&gt;=12,'Final Dataset'!$D44&lt;17),"Afternoon",IF(AND('Final Dataset'!$D44&gt;=17,'Final Dataset'!$D44&lt;21),"Evening","Night")))</f>
        <v>Evening</v>
      </c>
      <c r="P44" s="8" t="str">
        <f>IF('Final Dataset'!$G44=1,"Clear/Few clouds",IF('Final Dataset'!$G44=2,"Mist/Cloudy",IF('Final Dataset'!$G44=3,"Light Snow/Rain","Heavy Rain/Snow/Storm")))</f>
        <v>Clear/Few clouds</v>
      </c>
      <c r="Q44" s="5" t="str">
        <f>IF(OR('Final Dataset'!$F44=0,'Final Dataset'!$F44=6),"Weekend","Weekday")</f>
        <v>Weekend</v>
      </c>
      <c r="R44" s="5" t="str">
        <f>LEFT(TEXT('Final Dataset'!$B44,"yyyy-mm-dd"),4)</f>
        <v>2011</v>
      </c>
      <c r="S44" s="5" t="str">
        <f>MID(TEXT('Final Dataset'!$B44,"yyyy-mm-dd"),6,2)</f>
        <v>01</v>
      </c>
      <c r="T44" s="5" t="str">
        <f>RIGHT(TEXT('Final Dataset'!$B44,"yyyy-mm-dd"),2)</f>
        <v>02</v>
      </c>
      <c r="U44" s="5">
        <f>LEN('Final Dataset'!$D44)</f>
        <v>2</v>
      </c>
      <c r="V44" s="5" t="str">
        <f>TEXT('Final Dataset'!$B44, "mmmm")</f>
        <v>January</v>
      </c>
      <c r="W44" s="5" t="str">
        <f>TEXT('Final Dataset'!$B44, "dddd")</f>
        <v>Sunday</v>
      </c>
      <c r="X44" s="5">
        <f>WEEKNUM('Final Dataset'!$B44, 2)</f>
        <v>1</v>
      </c>
      <c r="Y44" s="5" t="str">
        <f>IF('Final Dataset'!$H44&lt;=0.3,"Cold",IF('Final Dataset'!$H44&lt;=0.6,"Mild","Hot"))</f>
        <v>Mild</v>
      </c>
      <c r="Z44" s="7" t="str">
        <f>IF('Final Dataset'!$L44&gt;'Final Dataset'!$M44,"Casual Dominant","Registered Dominant")</f>
        <v>Registered Dominant</v>
      </c>
      <c r="AA44" s="7">
        <f>'Final Dataset'!$L44/'Final Dataset'!$N44</f>
        <v>3.3333333333333333E-2</v>
      </c>
      <c r="AB44" s="7">
        <f>'Final Dataset'!$M44/'Final Dataset'!$N44</f>
        <v>0.96666666666666667</v>
      </c>
      <c r="AC44" s="9">
        <f>'Final Dataset'!$J44*100</f>
        <v>42</v>
      </c>
      <c r="AD44" s="7">
        <f>'Final Dataset'!$I44*50</f>
        <v>14.395</v>
      </c>
      <c r="AE44" s="9">
        <f>'Final Dataset'!$K44*67</f>
        <v>30.002599999999997</v>
      </c>
      <c r="AF44" s="7">
        <f>IFERROR('Final Dataset'!$AA44/'Final Dataset'!$AB44,0)</f>
        <v>3.4482758620689655E-2</v>
      </c>
      <c r="AG44" s="7" t="str">
        <f>IF('Final Dataset'!$AC44&lt;40,"Low",IF('Final Dataset'!$AC44&lt;=70,"Moderate","High"))</f>
        <v>Moderate</v>
      </c>
      <c r="AH44" s="10" t="str">
        <f>IF('Final Dataset'!$AE44&lt;10,"Calm",IF('Final Dataset'!$AE44&lt;=25,"Breezy","Windy"))</f>
        <v>Windy</v>
      </c>
    </row>
    <row r="45" spans="1:34" ht="14.25" customHeight="1" x14ac:dyDescent="0.3">
      <c r="A45" s="11">
        <v>44</v>
      </c>
      <c r="B45" s="12">
        <v>40545</v>
      </c>
      <c r="C45" s="11">
        <v>1</v>
      </c>
      <c r="D45" s="11">
        <v>20</v>
      </c>
      <c r="E45" s="11" t="b">
        <v>0</v>
      </c>
      <c r="F45" s="11">
        <v>0</v>
      </c>
      <c r="G45" s="11">
        <v>1</v>
      </c>
      <c r="H45" s="11">
        <v>0.3</v>
      </c>
      <c r="I45" s="14">
        <v>0.1993</v>
      </c>
      <c r="J45" s="11">
        <v>0.39</v>
      </c>
      <c r="K45" s="11">
        <v>0.35820000000000002</v>
      </c>
      <c r="L45" s="11">
        <v>5</v>
      </c>
      <c r="M45" s="11">
        <v>17</v>
      </c>
      <c r="N45" s="11">
        <v>22</v>
      </c>
      <c r="O45" s="5" t="str">
        <f>IF(AND('Final Dataset'!$D45&gt;=5,'Final Dataset'!$D45&lt;12),"Morning",IF(AND('Final Dataset'!$D45&gt;=12,'Final Dataset'!$D45&lt;17),"Afternoon",IF(AND('Final Dataset'!$D45&gt;=17,'Final Dataset'!$D45&lt;21),"Evening","Night")))</f>
        <v>Evening</v>
      </c>
      <c r="P45" s="8" t="str">
        <f>IF('Final Dataset'!$G45=1,"Clear/Few clouds",IF('Final Dataset'!$G45=2,"Mist/Cloudy",IF('Final Dataset'!$G45=3,"Light Snow/Rain","Heavy Rain/Snow/Storm")))</f>
        <v>Clear/Few clouds</v>
      </c>
      <c r="Q45" s="5" t="str">
        <f>IF(OR('Final Dataset'!$F45=0,'Final Dataset'!$F45=6),"Weekend","Weekday")</f>
        <v>Weekend</v>
      </c>
      <c r="R45" s="5" t="str">
        <f>LEFT(TEXT('Final Dataset'!$B45,"yyyy-mm-dd"),4)</f>
        <v>2011</v>
      </c>
      <c r="S45" s="5" t="str">
        <f>MID(TEXT('Final Dataset'!$B45,"yyyy-mm-dd"),6,2)</f>
        <v>01</v>
      </c>
      <c r="T45" s="5" t="str">
        <f>RIGHT(TEXT('Final Dataset'!$B45,"yyyy-mm-dd"),2)</f>
        <v>02</v>
      </c>
      <c r="U45" s="5">
        <f>LEN('Final Dataset'!$D45)</f>
        <v>2</v>
      </c>
      <c r="V45" s="5" t="str">
        <f>TEXT('Final Dataset'!$B45, "mmmm")</f>
        <v>January</v>
      </c>
      <c r="W45" s="5" t="str">
        <f>TEXT('Final Dataset'!$B45, "dddd")</f>
        <v>Sunday</v>
      </c>
      <c r="X45" s="5">
        <f>WEEKNUM('Final Dataset'!$B45, 2)</f>
        <v>1</v>
      </c>
      <c r="Y45" s="5" t="str">
        <f>IF('Final Dataset'!$H45&lt;=0.3,"Cold",IF('Final Dataset'!$H45&lt;=0.6,"Mild","Hot"))</f>
        <v>Cold</v>
      </c>
      <c r="Z45" s="7" t="str">
        <f>IF('Final Dataset'!$L45&gt;'Final Dataset'!$M45,"Casual Dominant","Registered Dominant")</f>
        <v>Registered Dominant</v>
      </c>
      <c r="AA45" s="7">
        <f>'Final Dataset'!$L45/'Final Dataset'!$N45</f>
        <v>0.22727272727272727</v>
      </c>
      <c r="AB45" s="7">
        <f>'Final Dataset'!$M45/'Final Dataset'!$N45</f>
        <v>0.77272727272727271</v>
      </c>
      <c r="AC45" s="9">
        <f>'Final Dataset'!$J45*100</f>
        <v>39</v>
      </c>
      <c r="AD45" s="7">
        <f>'Final Dataset'!$I45*50</f>
        <v>9.9649999999999999</v>
      </c>
      <c r="AE45" s="9">
        <f>'Final Dataset'!$K45*67</f>
        <v>23.999400000000001</v>
      </c>
      <c r="AF45" s="7">
        <f>IFERROR('Final Dataset'!$AA45/'Final Dataset'!$AB45,0)</f>
        <v>0.29411764705882354</v>
      </c>
      <c r="AG45" s="7" t="str">
        <f>IF('Final Dataset'!$AC45&lt;40,"Low",IF('Final Dataset'!$AC45&lt;=70,"Moderate","High"))</f>
        <v>Low</v>
      </c>
      <c r="AH45" s="10" t="str">
        <f>IF('Final Dataset'!$AE45&lt;10,"Calm",IF('Final Dataset'!$AE45&lt;=25,"Breezy","Windy"))</f>
        <v>Breezy</v>
      </c>
    </row>
    <row r="46" spans="1:34" ht="14.25" customHeight="1" x14ac:dyDescent="0.3">
      <c r="A46" s="5">
        <v>45</v>
      </c>
      <c r="B46" s="6">
        <v>40545</v>
      </c>
      <c r="C46" s="5">
        <v>1</v>
      </c>
      <c r="D46" s="5">
        <v>21</v>
      </c>
      <c r="E46" s="5" t="b">
        <v>0</v>
      </c>
      <c r="F46" s="5">
        <v>0</v>
      </c>
      <c r="G46" s="5">
        <v>1</v>
      </c>
      <c r="H46" s="5">
        <v>0.26</v>
      </c>
      <c r="I46" s="7">
        <v>0.2273</v>
      </c>
      <c r="J46" s="5">
        <v>0.44</v>
      </c>
      <c r="K46" s="5">
        <v>0.32840000000000003</v>
      </c>
      <c r="L46" s="5">
        <v>11</v>
      </c>
      <c r="M46" s="5">
        <v>20</v>
      </c>
      <c r="N46" s="5">
        <v>31</v>
      </c>
      <c r="O46" s="5" t="str">
        <f>IF(AND('Final Dataset'!$D46&gt;=5,'Final Dataset'!$D46&lt;12),"Morning",IF(AND('Final Dataset'!$D46&gt;=12,'Final Dataset'!$D46&lt;17),"Afternoon",IF(AND('Final Dataset'!$D46&gt;=17,'Final Dataset'!$D46&lt;21),"Evening","Night")))</f>
        <v>Night</v>
      </c>
      <c r="P46" s="8" t="str">
        <f>IF('Final Dataset'!$G46=1,"Clear/Few clouds",IF('Final Dataset'!$G46=2,"Mist/Cloudy",IF('Final Dataset'!$G46=3,"Light Snow/Rain","Heavy Rain/Snow/Storm")))</f>
        <v>Clear/Few clouds</v>
      </c>
      <c r="Q46" s="5" t="str">
        <f>IF(OR('Final Dataset'!$F46=0,'Final Dataset'!$F46=6),"Weekend","Weekday")</f>
        <v>Weekend</v>
      </c>
      <c r="R46" s="5" t="str">
        <f>LEFT(TEXT('Final Dataset'!$B46,"yyyy-mm-dd"),4)</f>
        <v>2011</v>
      </c>
      <c r="S46" s="5" t="str">
        <f>MID(TEXT('Final Dataset'!$B46,"yyyy-mm-dd"),6,2)</f>
        <v>01</v>
      </c>
      <c r="T46" s="5" t="str">
        <f>RIGHT(TEXT('Final Dataset'!$B46,"yyyy-mm-dd"),2)</f>
        <v>02</v>
      </c>
      <c r="U46" s="5">
        <f>LEN('Final Dataset'!$D46)</f>
        <v>2</v>
      </c>
      <c r="V46" s="5" t="str">
        <f>TEXT('Final Dataset'!$B46, "mmmm")</f>
        <v>January</v>
      </c>
      <c r="W46" s="5" t="str">
        <f>TEXT('Final Dataset'!$B46, "dddd")</f>
        <v>Sunday</v>
      </c>
      <c r="X46" s="5">
        <f>WEEKNUM('Final Dataset'!$B46, 2)</f>
        <v>1</v>
      </c>
      <c r="Y46" s="5" t="str">
        <f>IF('Final Dataset'!$H46&lt;=0.3,"Cold",IF('Final Dataset'!$H46&lt;=0.6,"Mild","Hot"))</f>
        <v>Cold</v>
      </c>
      <c r="Z46" s="7" t="str">
        <f>IF('Final Dataset'!$L46&gt;'Final Dataset'!$M46,"Casual Dominant","Registered Dominant")</f>
        <v>Registered Dominant</v>
      </c>
      <c r="AA46" s="7">
        <f>'Final Dataset'!$L46/'Final Dataset'!$N46</f>
        <v>0.35483870967741937</v>
      </c>
      <c r="AB46" s="7">
        <f>'Final Dataset'!$M46/'Final Dataset'!$N46</f>
        <v>0.64516129032258063</v>
      </c>
      <c r="AC46" s="9">
        <f>'Final Dataset'!$J46*100</f>
        <v>44</v>
      </c>
      <c r="AD46" s="7">
        <f>'Final Dataset'!$I46*50</f>
        <v>11.365</v>
      </c>
      <c r="AE46" s="9">
        <f>'Final Dataset'!$K46*67</f>
        <v>22.002800000000001</v>
      </c>
      <c r="AF46" s="7">
        <f>IFERROR('Final Dataset'!$AA46/'Final Dataset'!$AB46,0)</f>
        <v>0.55000000000000004</v>
      </c>
      <c r="AG46" s="7" t="str">
        <f>IF('Final Dataset'!$AC46&lt;40,"Low",IF('Final Dataset'!$AC46&lt;=70,"Moderate","High"))</f>
        <v>Moderate</v>
      </c>
      <c r="AH46" s="10" t="str">
        <f>IF('Final Dataset'!$AE46&lt;10,"Calm",IF('Final Dataset'!$AE46&lt;=25,"Breezy","Windy"))</f>
        <v>Breezy</v>
      </c>
    </row>
    <row r="47" spans="1:34" ht="14.25" customHeight="1" x14ac:dyDescent="0.3">
      <c r="A47" s="11">
        <v>46</v>
      </c>
      <c r="B47" s="12">
        <v>40545</v>
      </c>
      <c r="C47" s="11">
        <v>1</v>
      </c>
      <c r="D47" s="11">
        <v>22</v>
      </c>
      <c r="E47" s="11" t="b">
        <v>0</v>
      </c>
      <c r="F47" s="11">
        <v>0</v>
      </c>
      <c r="G47" s="11">
        <v>1</v>
      </c>
      <c r="H47" s="11">
        <v>0.24</v>
      </c>
      <c r="I47" s="13">
        <v>0.21210000000000001</v>
      </c>
      <c r="J47" s="11">
        <v>0.44</v>
      </c>
      <c r="K47" s="11">
        <v>0.29849999999999999</v>
      </c>
      <c r="L47" s="11">
        <v>0</v>
      </c>
      <c r="M47" s="11">
        <v>9</v>
      </c>
      <c r="N47" s="11">
        <v>9</v>
      </c>
      <c r="O47" s="5" t="str">
        <f>IF(AND('Final Dataset'!$D47&gt;=5,'Final Dataset'!$D47&lt;12),"Morning",IF(AND('Final Dataset'!$D47&gt;=12,'Final Dataset'!$D47&lt;17),"Afternoon",IF(AND('Final Dataset'!$D47&gt;=17,'Final Dataset'!$D47&lt;21),"Evening","Night")))</f>
        <v>Night</v>
      </c>
      <c r="P47" s="8" t="str">
        <f>IF('Final Dataset'!$G47=1,"Clear/Few clouds",IF('Final Dataset'!$G47=2,"Mist/Cloudy",IF('Final Dataset'!$G47=3,"Light Snow/Rain","Heavy Rain/Snow/Storm")))</f>
        <v>Clear/Few clouds</v>
      </c>
      <c r="Q47" s="5" t="str">
        <f>IF(OR('Final Dataset'!$F47=0,'Final Dataset'!$F47=6),"Weekend","Weekday")</f>
        <v>Weekend</v>
      </c>
      <c r="R47" s="5" t="str">
        <f>LEFT(TEXT('Final Dataset'!$B47,"yyyy-mm-dd"),4)</f>
        <v>2011</v>
      </c>
      <c r="S47" s="5" t="str">
        <f>MID(TEXT('Final Dataset'!$B47,"yyyy-mm-dd"),6,2)</f>
        <v>01</v>
      </c>
      <c r="T47" s="5" t="str">
        <f>RIGHT(TEXT('Final Dataset'!$B47,"yyyy-mm-dd"),2)</f>
        <v>02</v>
      </c>
      <c r="U47" s="5">
        <f>LEN('Final Dataset'!$D47)</f>
        <v>2</v>
      </c>
      <c r="V47" s="5" t="str">
        <f>TEXT('Final Dataset'!$B47, "mmmm")</f>
        <v>January</v>
      </c>
      <c r="W47" s="5" t="str">
        <f>TEXT('Final Dataset'!$B47, "dddd")</f>
        <v>Sunday</v>
      </c>
      <c r="X47" s="5">
        <f>WEEKNUM('Final Dataset'!$B47, 2)</f>
        <v>1</v>
      </c>
      <c r="Y47" s="5" t="str">
        <f>IF('Final Dataset'!$H47&lt;=0.3,"Cold",IF('Final Dataset'!$H47&lt;=0.6,"Mild","Hot"))</f>
        <v>Cold</v>
      </c>
      <c r="Z47" s="7" t="str">
        <f>IF('Final Dataset'!$L47&gt;'Final Dataset'!$M47,"Casual Dominant","Registered Dominant")</f>
        <v>Registered Dominant</v>
      </c>
      <c r="AA47" s="7">
        <f>'Final Dataset'!$L47/'Final Dataset'!$N47</f>
        <v>0</v>
      </c>
      <c r="AB47" s="7">
        <f>'Final Dataset'!$M47/'Final Dataset'!$N47</f>
        <v>1</v>
      </c>
      <c r="AC47" s="9">
        <f>'Final Dataset'!$J47*100</f>
        <v>44</v>
      </c>
      <c r="AD47" s="7">
        <f>'Final Dataset'!$I47*50</f>
        <v>10.605</v>
      </c>
      <c r="AE47" s="9">
        <f>'Final Dataset'!$K47*67</f>
        <v>19.999499999999998</v>
      </c>
      <c r="AF47" s="7">
        <f>IFERROR('Final Dataset'!$AA47/'Final Dataset'!$AB47,0)</f>
        <v>0</v>
      </c>
      <c r="AG47" s="7" t="str">
        <f>IF('Final Dataset'!$AC47&lt;40,"Low",IF('Final Dataset'!$AC47&lt;=70,"Moderate","High"))</f>
        <v>Moderate</v>
      </c>
      <c r="AH47" s="10" t="str">
        <f>IF('Final Dataset'!$AE47&lt;10,"Calm",IF('Final Dataset'!$AE47&lt;=25,"Breezy","Windy"))</f>
        <v>Breezy</v>
      </c>
    </row>
    <row r="48" spans="1:34" ht="14.25" customHeight="1" x14ac:dyDescent="0.3">
      <c r="A48" s="5">
        <v>47</v>
      </c>
      <c r="B48" s="6">
        <v>40545</v>
      </c>
      <c r="C48" s="5">
        <v>1</v>
      </c>
      <c r="D48" s="5">
        <v>23</v>
      </c>
      <c r="E48" s="5" t="b">
        <v>0</v>
      </c>
      <c r="F48" s="5">
        <v>0</v>
      </c>
      <c r="G48" s="5">
        <v>1</v>
      </c>
      <c r="H48" s="5">
        <v>0.22</v>
      </c>
      <c r="I48" s="7">
        <v>0.2273</v>
      </c>
      <c r="J48" s="5">
        <v>0.47</v>
      </c>
      <c r="K48" s="5">
        <v>0.16420000000000001</v>
      </c>
      <c r="L48" s="5">
        <v>0</v>
      </c>
      <c r="M48" s="5">
        <v>8</v>
      </c>
      <c r="N48" s="5">
        <v>8</v>
      </c>
      <c r="O48" s="5" t="str">
        <f>IF(AND('Final Dataset'!$D48&gt;=5,'Final Dataset'!$D48&lt;12),"Morning",IF(AND('Final Dataset'!$D48&gt;=12,'Final Dataset'!$D48&lt;17),"Afternoon",IF(AND('Final Dataset'!$D48&gt;=17,'Final Dataset'!$D48&lt;21),"Evening","Night")))</f>
        <v>Night</v>
      </c>
      <c r="P48" s="8" t="str">
        <f>IF('Final Dataset'!$G48=1,"Clear/Few clouds",IF('Final Dataset'!$G48=2,"Mist/Cloudy",IF('Final Dataset'!$G48=3,"Light Snow/Rain","Heavy Rain/Snow/Storm")))</f>
        <v>Clear/Few clouds</v>
      </c>
      <c r="Q48" s="5" t="str">
        <f>IF(OR('Final Dataset'!$F48=0,'Final Dataset'!$F48=6),"Weekend","Weekday")</f>
        <v>Weekend</v>
      </c>
      <c r="R48" s="5" t="str">
        <f>LEFT(TEXT('Final Dataset'!$B48,"yyyy-mm-dd"),4)</f>
        <v>2011</v>
      </c>
      <c r="S48" s="5" t="str">
        <f>MID(TEXT('Final Dataset'!$B48,"yyyy-mm-dd"),6,2)</f>
        <v>01</v>
      </c>
      <c r="T48" s="5" t="str">
        <f>RIGHT(TEXT('Final Dataset'!$B48,"yyyy-mm-dd"),2)</f>
        <v>02</v>
      </c>
      <c r="U48" s="5">
        <f>LEN('Final Dataset'!$D48)</f>
        <v>2</v>
      </c>
      <c r="V48" s="5" t="str">
        <f>TEXT('Final Dataset'!$B48, "mmmm")</f>
        <v>January</v>
      </c>
      <c r="W48" s="5" t="str">
        <f>TEXT('Final Dataset'!$B48, "dddd")</f>
        <v>Sunday</v>
      </c>
      <c r="X48" s="5">
        <f>WEEKNUM('Final Dataset'!$B48, 2)</f>
        <v>1</v>
      </c>
      <c r="Y48" s="5" t="str">
        <f>IF('Final Dataset'!$H48&lt;=0.3,"Cold",IF('Final Dataset'!$H48&lt;=0.6,"Mild","Hot"))</f>
        <v>Cold</v>
      </c>
      <c r="Z48" s="7" t="str">
        <f>IF('Final Dataset'!$L48&gt;'Final Dataset'!$M48,"Casual Dominant","Registered Dominant")</f>
        <v>Registered Dominant</v>
      </c>
      <c r="AA48" s="7">
        <f>'Final Dataset'!$L48/'Final Dataset'!$N48</f>
        <v>0</v>
      </c>
      <c r="AB48" s="7">
        <f>'Final Dataset'!$M48/'Final Dataset'!$N48</f>
        <v>1</v>
      </c>
      <c r="AC48" s="9">
        <f>'Final Dataset'!$J48*100</f>
        <v>47</v>
      </c>
      <c r="AD48" s="7">
        <f>'Final Dataset'!$I48*50</f>
        <v>11.365</v>
      </c>
      <c r="AE48" s="9">
        <f>'Final Dataset'!$K48*67</f>
        <v>11.0014</v>
      </c>
      <c r="AF48" s="7">
        <f>IFERROR('Final Dataset'!$AA48/'Final Dataset'!$AB48,0)</f>
        <v>0</v>
      </c>
      <c r="AG48" s="7" t="str">
        <f>IF('Final Dataset'!$AC48&lt;40,"Low",IF('Final Dataset'!$AC48&lt;=70,"Moderate","High"))</f>
        <v>Moderate</v>
      </c>
      <c r="AH48" s="10" t="str">
        <f>IF('Final Dataset'!$AE48&lt;10,"Calm",IF('Final Dataset'!$AE48&lt;=25,"Breezy","Windy"))</f>
        <v>Breezy</v>
      </c>
    </row>
    <row r="49" spans="1:34" ht="14.25" customHeight="1" x14ac:dyDescent="0.3">
      <c r="A49" s="11">
        <v>48</v>
      </c>
      <c r="B49" s="12">
        <v>40546</v>
      </c>
      <c r="C49" s="11">
        <v>1</v>
      </c>
      <c r="D49" s="11">
        <v>0</v>
      </c>
      <c r="E49" s="11" t="b">
        <v>0</v>
      </c>
      <c r="F49" s="11">
        <v>1</v>
      </c>
      <c r="G49" s="11">
        <v>1</v>
      </c>
      <c r="H49" s="11">
        <v>0.22</v>
      </c>
      <c r="I49" s="13">
        <v>0.19700000000000001</v>
      </c>
      <c r="J49" s="11">
        <v>0.44</v>
      </c>
      <c r="K49" s="11">
        <v>0.35820000000000002</v>
      </c>
      <c r="L49" s="11">
        <v>0</v>
      </c>
      <c r="M49" s="11">
        <v>5</v>
      </c>
      <c r="N49" s="11">
        <v>5</v>
      </c>
      <c r="O49" s="5" t="str">
        <f>IF(AND('Final Dataset'!$D49&gt;=5,'Final Dataset'!$D49&lt;12),"Morning",IF(AND('Final Dataset'!$D49&gt;=12,'Final Dataset'!$D49&lt;17),"Afternoon",IF(AND('Final Dataset'!$D49&gt;=17,'Final Dataset'!$D49&lt;21),"Evening","Night")))</f>
        <v>Night</v>
      </c>
      <c r="P49" s="8" t="str">
        <f>IF('Final Dataset'!$G49=1,"Clear/Few clouds",IF('Final Dataset'!$G49=2,"Mist/Cloudy",IF('Final Dataset'!$G49=3,"Light Snow/Rain","Heavy Rain/Snow/Storm")))</f>
        <v>Clear/Few clouds</v>
      </c>
      <c r="Q49" s="5" t="str">
        <f>IF(OR('Final Dataset'!$F49=0,'Final Dataset'!$F49=6),"Weekend","Weekday")</f>
        <v>Weekday</v>
      </c>
      <c r="R49" s="5" t="str">
        <f>LEFT(TEXT('Final Dataset'!$B49,"yyyy-mm-dd"),4)</f>
        <v>2011</v>
      </c>
      <c r="S49" s="5" t="str">
        <f>MID(TEXT('Final Dataset'!$B49,"yyyy-mm-dd"),6,2)</f>
        <v>01</v>
      </c>
      <c r="T49" s="5" t="str">
        <f>RIGHT(TEXT('Final Dataset'!$B49,"yyyy-mm-dd"),2)</f>
        <v>03</v>
      </c>
      <c r="U49" s="5">
        <f>LEN('Final Dataset'!$D49)</f>
        <v>1</v>
      </c>
      <c r="V49" s="5" t="str">
        <f>TEXT('Final Dataset'!$B49, "mmmm")</f>
        <v>January</v>
      </c>
      <c r="W49" s="5" t="str">
        <f>TEXT('Final Dataset'!$B49, "dddd")</f>
        <v>Monday</v>
      </c>
      <c r="X49" s="5">
        <f>WEEKNUM('Final Dataset'!$B49, 2)</f>
        <v>2</v>
      </c>
      <c r="Y49" s="5" t="str">
        <f>IF('Final Dataset'!$H49&lt;=0.3,"Cold",IF('Final Dataset'!$H49&lt;=0.6,"Mild","Hot"))</f>
        <v>Cold</v>
      </c>
      <c r="Z49" s="7" t="str">
        <f>IF('Final Dataset'!$L49&gt;'Final Dataset'!$M49,"Casual Dominant","Registered Dominant")</f>
        <v>Registered Dominant</v>
      </c>
      <c r="AA49" s="7">
        <f>'Final Dataset'!$L49/'Final Dataset'!$N49</f>
        <v>0</v>
      </c>
      <c r="AB49" s="7">
        <f>'Final Dataset'!$M49/'Final Dataset'!$N49</f>
        <v>1</v>
      </c>
      <c r="AC49" s="9">
        <f>'Final Dataset'!$J49*100</f>
        <v>44</v>
      </c>
      <c r="AD49" s="7">
        <f>'Final Dataset'!$I49*50</f>
        <v>9.85</v>
      </c>
      <c r="AE49" s="9">
        <f>'Final Dataset'!$K49*67</f>
        <v>23.999400000000001</v>
      </c>
      <c r="AF49" s="7">
        <f>IFERROR('Final Dataset'!$AA49/'Final Dataset'!$AB49,0)</f>
        <v>0</v>
      </c>
      <c r="AG49" s="7" t="str">
        <f>IF('Final Dataset'!$AC49&lt;40,"Low",IF('Final Dataset'!$AC49&lt;=70,"Moderate","High"))</f>
        <v>Moderate</v>
      </c>
      <c r="AH49" s="10" t="str">
        <f>IF('Final Dataset'!$AE49&lt;10,"Calm",IF('Final Dataset'!$AE49&lt;=25,"Breezy","Windy"))</f>
        <v>Breezy</v>
      </c>
    </row>
    <row r="50" spans="1:34" ht="14.25" customHeight="1" x14ac:dyDescent="0.3">
      <c r="A50" s="5">
        <v>49</v>
      </c>
      <c r="B50" s="6">
        <v>40546</v>
      </c>
      <c r="C50" s="5">
        <v>1</v>
      </c>
      <c r="D50" s="5">
        <v>1</v>
      </c>
      <c r="E50" s="5" t="b">
        <v>0</v>
      </c>
      <c r="F50" s="5">
        <v>1</v>
      </c>
      <c r="G50" s="5">
        <v>1</v>
      </c>
      <c r="H50" s="5">
        <v>0.2</v>
      </c>
      <c r="I50" s="14">
        <v>0.1993</v>
      </c>
      <c r="J50" s="5">
        <v>0.44</v>
      </c>
      <c r="K50" s="5">
        <v>0.41789999999999999</v>
      </c>
      <c r="L50" s="5">
        <v>0</v>
      </c>
      <c r="M50" s="5">
        <v>2</v>
      </c>
      <c r="N50" s="5">
        <v>2</v>
      </c>
      <c r="O50" s="5" t="str">
        <f>IF(AND('Final Dataset'!$D50&gt;=5,'Final Dataset'!$D50&lt;12),"Morning",IF(AND('Final Dataset'!$D50&gt;=12,'Final Dataset'!$D50&lt;17),"Afternoon",IF(AND('Final Dataset'!$D50&gt;=17,'Final Dataset'!$D50&lt;21),"Evening","Night")))</f>
        <v>Night</v>
      </c>
      <c r="P50" s="8" t="str">
        <f>IF('Final Dataset'!$G50=1,"Clear/Few clouds",IF('Final Dataset'!$G50=2,"Mist/Cloudy",IF('Final Dataset'!$G50=3,"Light Snow/Rain","Heavy Rain/Snow/Storm")))</f>
        <v>Clear/Few clouds</v>
      </c>
      <c r="Q50" s="5" t="str">
        <f>IF(OR('Final Dataset'!$F50=0,'Final Dataset'!$F50=6),"Weekend","Weekday")</f>
        <v>Weekday</v>
      </c>
      <c r="R50" s="5" t="str">
        <f>LEFT(TEXT('Final Dataset'!$B50,"yyyy-mm-dd"),4)</f>
        <v>2011</v>
      </c>
      <c r="S50" s="5" t="str">
        <f>MID(TEXT('Final Dataset'!$B50,"yyyy-mm-dd"),6,2)</f>
        <v>01</v>
      </c>
      <c r="T50" s="5" t="str">
        <f>RIGHT(TEXT('Final Dataset'!$B50,"yyyy-mm-dd"),2)</f>
        <v>03</v>
      </c>
      <c r="U50" s="5">
        <f>LEN('Final Dataset'!$D50)</f>
        <v>1</v>
      </c>
      <c r="V50" s="5" t="str">
        <f>TEXT('Final Dataset'!$B50, "mmmm")</f>
        <v>January</v>
      </c>
      <c r="W50" s="5" t="str">
        <f>TEXT('Final Dataset'!$B50, "dddd")</f>
        <v>Monday</v>
      </c>
      <c r="X50" s="5">
        <f>WEEKNUM('Final Dataset'!$B50, 2)</f>
        <v>2</v>
      </c>
      <c r="Y50" s="5" t="str">
        <f>IF('Final Dataset'!$H50&lt;=0.3,"Cold",IF('Final Dataset'!$H50&lt;=0.6,"Mild","Hot"))</f>
        <v>Cold</v>
      </c>
      <c r="Z50" s="7" t="str">
        <f>IF('Final Dataset'!$L50&gt;'Final Dataset'!$M50,"Casual Dominant","Registered Dominant")</f>
        <v>Registered Dominant</v>
      </c>
      <c r="AA50" s="7">
        <f>'Final Dataset'!$L50/'Final Dataset'!$N50</f>
        <v>0</v>
      </c>
      <c r="AB50" s="7">
        <f>'Final Dataset'!$M50/'Final Dataset'!$N50</f>
        <v>1</v>
      </c>
      <c r="AC50" s="9">
        <f>'Final Dataset'!$J50*100</f>
        <v>44</v>
      </c>
      <c r="AD50" s="7">
        <f>'Final Dataset'!$I50*50</f>
        <v>9.9649999999999999</v>
      </c>
      <c r="AE50" s="9">
        <f>'Final Dataset'!$K50*67</f>
        <v>27.999299999999998</v>
      </c>
      <c r="AF50" s="7">
        <f>IFERROR('Final Dataset'!$AA50/'Final Dataset'!$AB50,0)</f>
        <v>0</v>
      </c>
      <c r="AG50" s="7" t="str">
        <f>IF('Final Dataset'!$AC50&lt;40,"Low",IF('Final Dataset'!$AC50&lt;=70,"Moderate","High"))</f>
        <v>Moderate</v>
      </c>
      <c r="AH50" s="10" t="str">
        <f>IF('Final Dataset'!$AE50&lt;10,"Calm",IF('Final Dataset'!$AE50&lt;=25,"Breezy","Windy"))</f>
        <v>Windy</v>
      </c>
    </row>
    <row r="51" spans="1:34" ht="14.25" customHeight="1" x14ac:dyDescent="0.3">
      <c r="A51" s="11">
        <v>50</v>
      </c>
      <c r="B51" s="12">
        <v>40546</v>
      </c>
      <c r="C51" s="11">
        <v>1</v>
      </c>
      <c r="D51" s="11">
        <v>4</v>
      </c>
      <c r="E51" s="11" t="b">
        <v>0</v>
      </c>
      <c r="F51" s="11">
        <v>1</v>
      </c>
      <c r="G51" s="11">
        <v>1</v>
      </c>
      <c r="H51" s="11">
        <v>0.16</v>
      </c>
      <c r="I51" s="13">
        <v>0.13639999999999999</v>
      </c>
      <c r="J51" s="11">
        <v>0.47</v>
      </c>
      <c r="K51" s="11">
        <v>0.3881</v>
      </c>
      <c r="L51" s="11">
        <v>0</v>
      </c>
      <c r="M51" s="11">
        <v>1</v>
      </c>
      <c r="N51" s="11">
        <v>1</v>
      </c>
      <c r="O51" s="5" t="str">
        <f>IF(AND('Final Dataset'!$D51&gt;=5,'Final Dataset'!$D51&lt;12),"Morning",IF(AND('Final Dataset'!$D51&gt;=12,'Final Dataset'!$D51&lt;17),"Afternoon",IF(AND('Final Dataset'!$D51&gt;=17,'Final Dataset'!$D51&lt;21),"Evening","Night")))</f>
        <v>Night</v>
      </c>
      <c r="P51" s="8" t="str">
        <f>IF('Final Dataset'!$G51=1,"Clear/Few clouds",IF('Final Dataset'!$G51=2,"Mist/Cloudy",IF('Final Dataset'!$G51=3,"Light Snow/Rain","Heavy Rain/Snow/Storm")))</f>
        <v>Clear/Few clouds</v>
      </c>
      <c r="Q51" s="5" t="str">
        <f>IF(OR('Final Dataset'!$F51=0,'Final Dataset'!$F51=6),"Weekend","Weekday")</f>
        <v>Weekday</v>
      </c>
      <c r="R51" s="5" t="str">
        <f>LEFT(TEXT('Final Dataset'!$B51,"yyyy-mm-dd"),4)</f>
        <v>2011</v>
      </c>
      <c r="S51" s="5" t="str">
        <f>MID(TEXT('Final Dataset'!$B51,"yyyy-mm-dd"),6,2)</f>
        <v>01</v>
      </c>
      <c r="T51" s="5" t="str">
        <f>RIGHT(TEXT('Final Dataset'!$B51,"yyyy-mm-dd"),2)</f>
        <v>03</v>
      </c>
      <c r="U51" s="5">
        <f>LEN('Final Dataset'!$D51)</f>
        <v>1</v>
      </c>
      <c r="V51" s="5" t="str">
        <f>TEXT('Final Dataset'!$B51, "mmmm")</f>
        <v>January</v>
      </c>
      <c r="W51" s="5" t="str">
        <f>TEXT('Final Dataset'!$B51, "dddd")</f>
        <v>Monday</v>
      </c>
      <c r="X51" s="5">
        <f>WEEKNUM('Final Dataset'!$B51, 2)</f>
        <v>2</v>
      </c>
      <c r="Y51" s="5" t="str">
        <f>IF('Final Dataset'!$H51&lt;=0.3,"Cold",IF('Final Dataset'!$H51&lt;=0.6,"Mild","Hot"))</f>
        <v>Cold</v>
      </c>
      <c r="Z51" s="7" t="str">
        <f>IF('Final Dataset'!$L51&gt;'Final Dataset'!$M51,"Casual Dominant","Registered Dominant")</f>
        <v>Registered Dominant</v>
      </c>
      <c r="AA51" s="7">
        <f>'Final Dataset'!$L51/'Final Dataset'!$N51</f>
        <v>0</v>
      </c>
      <c r="AB51" s="7">
        <f>'Final Dataset'!$M51/'Final Dataset'!$N51</f>
        <v>1</v>
      </c>
      <c r="AC51" s="9">
        <f>'Final Dataset'!$J51*100</f>
        <v>47</v>
      </c>
      <c r="AD51" s="7">
        <f>'Final Dataset'!$I51*50</f>
        <v>6.8199999999999994</v>
      </c>
      <c r="AE51" s="9">
        <f>'Final Dataset'!$K51*67</f>
        <v>26.002700000000001</v>
      </c>
      <c r="AF51" s="7">
        <f>IFERROR('Final Dataset'!$AA51/'Final Dataset'!$AB51,0)</f>
        <v>0</v>
      </c>
      <c r="AG51" s="7" t="str">
        <f>IF('Final Dataset'!$AC51&lt;40,"Low",IF('Final Dataset'!$AC51&lt;=70,"Moderate","High"))</f>
        <v>Moderate</v>
      </c>
      <c r="AH51" s="10" t="str">
        <f>IF('Final Dataset'!$AE51&lt;10,"Calm",IF('Final Dataset'!$AE51&lt;=25,"Breezy","Windy"))</f>
        <v>Windy</v>
      </c>
    </row>
    <row r="52" spans="1:34" ht="14.25" customHeight="1" x14ac:dyDescent="0.3">
      <c r="A52" s="5">
        <v>51</v>
      </c>
      <c r="B52" s="6">
        <v>40546</v>
      </c>
      <c r="C52" s="5">
        <v>1</v>
      </c>
      <c r="D52" s="5">
        <v>5</v>
      </c>
      <c r="E52" s="5" t="b">
        <v>0</v>
      </c>
      <c r="F52" s="5">
        <v>1</v>
      </c>
      <c r="G52" s="5">
        <v>1</v>
      </c>
      <c r="H52" s="5">
        <v>0.16</v>
      </c>
      <c r="I52" s="7">
        <v>0.13639999999999999</v>
      </c>
      <c r="J52" s="5">
        <v>0.47</v>
      </c>
      <c r="K52" s="5">
        <v>0.28360000000000002</v>
      </c>
      <c r="L52" s="5">
        <v>0</v>
      </c>
      <c r="M52" s="5">
        <v>3</v>
      </c>
      <c r="N52" s="5">
        <v>3</v>
      </c>
      <c r="O52" s="5" t="str">
        <f>IF(AND('Final Dataset'!$D52&gt;=5,'Final Dataset'!$D52&lt;12),"Morning",IF(AND('Final Dataset'!$D52&gt;=12,'Final Dataset'!$D52&lt;17),"Afternoon",IF(AND('Final Dataset'!$D52&gt;=17,'Final Dataset'!$D52&lt;21),"Evening","Night")))</f>
        <v>Morning</v>
      </c>
      <c r="P52" s="8" t="str">
        <f>IF('Final Dataset'!$G52=1,"Clear/Few clouds",IF('Final Dataset'!$G52=2,"Mist/Cloudy",IF('Final Dataset'!$G52=3,"Light Snow/Rain","Heavy Rain/Snow/Storm")))</f>
        <v>Clear/Few clouds</v>
      </c>
      <c r="Q52" s="5" t="str">
        <f>IF(OR('Final Dataset'!$F52=0,'Final Dataset'!$F52=6),"Weekend","Weekday")</f>
        <v>Weekday</v>
      </c>
      <c r="R52" s="5" t="str">
        <f>LEFT(TEXT('Final Dataset'!$B52,"yyyy-mm-dd"),4)</f>
        <v>2011</v>
      </c>
      <c r="S52" s="5" t="str">
        <f>MID(TEXT('Final Dataset'!$B52,"yyyy-mm-dd"),6,2)</f>
        <v>01</v>
      </c>
      <c r="T52" s="5" t="str">
        <f>RIGHT(TEXT('Final Dataset'!$B52,"yyyy-mm-dd"),2)</f>
        <v>03</v>
      </c>
      <c r="U52" s="5">
        <f>LEN('Final Dataset'!$D52)</f>
        <v>1</v>
      </c>
      <c r="V52" s="5" t="str">
        <f>TEXT('Final Dataset'!$B52, "mmmm")</f>
        <v>January</v>
      </c>
      <c r="W52" s="5" t="str">
        <f>TEXT('Final Dataset'!$B52, "dddd")</f>
        <v>Monday</v>
      </c>
      <c r="X52" s="5">
        <f>WEEKNUM('Final Dataset'!$B52, 2)</f>
        <v>2</v>
      </c>
      <c r="Y52" s="5" t="str">
        <f>IF('Final Dataset'!$H52&lt;=0.3,"Cold",IF('Final Dataset'!$H52&lt;=0.6,"Mild","Hot"))</f>
        <v>Cold</v>
      </c>
      <c r="Z52" s="7" t="str">
        <f>IF('Final Dataset'!$L52&gt;'Final Dataset'!$M52,"Casual Dominant","Registered Dominant")</f>
        <v>Registered Dominant</v>
      </c>
      <c r="AA52" s="7">
        <f>'Final Dataset'!$L52/'Final Dataset'!$N52</f>
        <v>0</v>
      </c>
      <c r="AB52" s="7">
        <f>'Final Dataset'!$M52/'Final Dataset'!$N52</f>
        <v>1</v>
      </c>
      <c r="AC52" s="9">
        <f>'Final Dataset'!$J52*100</f>
        <v>47</v>
      </c>
      <c r="AD52" s="7">
        <f>'Final Dataset'!$I52*50</f>
        <v>6.8199999999999994</v>
      </c>
      <c r="AE52" s="9">
        <f>'Final Dataset'!$K52*67</f>
        <v>19.001200000000001</v>
      </c>
      <c r="AF52" s="7">
        <f>IFERROR('Final Dataset'!$AA52/'Final Dataset'!$AB52,0)</f>
        <v>0</v>
      </c>
      <c r="AG52" s="7" t="str">
        <f>IF('Final Dataset'!$AC52&lt;40,"Low",IF('Final Dataset'!$AC52&lt;=70,"Moderate","High"))</f>
        <v>Moderate</v>
      </c>
      <c r="AH52" s="10" t="str">
        <f>IF('Final Dataset'!$AE52&lt;10,"Calm",IF('Final Dataset'!$AE52&lt;=25,"Breezy","Windy"))</f>
        <v>Breezy</v>
      </c>
    </row>
    <row r="53" spans="1:34" ht="14.25" customHeight="1" x14ac:dyDescent="0.3">
      <c r="A53" s="11">
        <v>52</v>
      </c>
      <c r="B53" s="12">
        <v>40546</v>
      </c>
      <c r="C53" s="11">
        <v>1</v>
      </c>
      <c r="D53" s="11">
        <v>6</v>
      </c>
      <c r="E53" s="11" t="b">
        <v>0</v>
      </c>
      <c r="F53" s="11">
        <v>1</v>
      </c>
      <c r="G53" s="11">
        <v>1</v>
      </c>
      <c r="H53" s="11">
        <v>0.14000000000000001</v>
      </c>
      <c r="I53" s="13">
        <v>0.1061</v>
      </c>
      <c r="J53" s="11">
        <v>0.5</v>
      </c>
      <c r="K53" s="11">
        <v>0.3881</v>
      </c>
      <c r="L53" s="11">
        <v>0</v>
      </c>
      <c r="M53" s="11">
        <v>30</v>
      </c>
      <c r="N53" s="11">
        <v>30</v>
      </c>
      <c r="O53" s="5" t="str">
        <f>IF(AND('Final Dataset'!$D53&gt;=5,'Final Dataset'!$D53&lt;12),"Morning",IF(AND('Final Dataset'!$D53&gt;=12,'Final Dataset'!$D53&lt;17),"Afternoon",IF(AND('Final Dataset'!$D53&gt;=17,'Final Dataset'!$D53&lt;21),"Evening","Night")))</f>
        <v>Morning</v>
      </c>
      <c r="P53" s="8" t="str">
        <f>IF('Final Dataset'!$G53=1,"Clear/Few clouds",IF('Final Dataset'!$G53=2,"Mist/Cloudy",IF('Final Dataset'!$G53=3,"Light Snow/Rain","Heavy Rain/Snow/Storm")))</f>
        <v>Clear/Few clouds</v>
      </c>
      <c r="Q53" s="5" t="str">
        <f>IF(OR('Final Dataset'!$F53=0,'Final Dataset'!$F53=6),"Weekend","Weekday")</f>
        <v>Weekday</v>
      </c>
      <c r="R53" s="5" t="str">
        <f>LEFT(TEXT('Final Dataset'!$B53,"yyyy-mm-dd"),4)</f>
        <v>2011</v>
      </c>
      <c r="S53" s="5" t="str">
        <f>MID(TEXT('Final Dataset'!$B53,"yyyy-mm-dd"),6,2)</f>
        <v>01</v>
      </c>
      <c r="T53" s="5" t="str">
        <f>RIGHT(TEXT('Final Dataset'!$B53,"yyyy-mm-dd"),2)</f>
        <v>03</v>
      </c>
      <c r="U53" s="5">
        <f>LEN('Final Dataset'!$D53)</f>
        <v>1</v>
      </c>
      <c r="V53" s="5" t="str">
        <f>TEXT('Final Dataset'!$B53, "mmmm")</f>
        <v>January</v>
      </c>
      <c r="W53" s="5" t="str">
        <f>TEXT('Final Dataset'!$B53, "dddd")</f>
        <v>Monday</v>
      </c>
      <c r="X53" s="5">
        <f>WEEKNUM('Final Dataset'!$B53, 2)</f>
        <v>2</v>
      </c>
      <c r="Y53" s="5" t="str">
        <f>IF('Final Dataset'!$H53&lt;=0.3,"Cold",IF('Final Dataset'!$H53&lt;=0.6,"Mild","Hot"))</f>
        <v>Cold</v>
      </c>
      <c r="Z53" s="7" t="str">
        <f>IF('Final Dataset'!$L53&gt;'Final Dataset'!$M53,"Casual Dominant","Registered Dominant")</f>
        <v>Registered Dominant</v>
      </c>
      <c r="AA53" s="7">
        <f>'Final Dataset'!$L53/'Final Dataset'!$N53</f>
        <v>0</v>
      </c>
      <c r="AB53" s="7">
        <f>'Final Dataset'!$M53/'Final Dataset'!$N53</f>
        <v>1</v>
      </c>
      <c r="AC53" s="9">
        <f>'Final Dataset'!$J53*100</f>
        <v>50</v>
      </c>
      <c r="AD53" s="7">
        <f>'Final Dataset'!$I53*50</f>
        <v>5.3049999999999997</v>
      </c>
      <c r="AE53" s="9">
        <f>'Final Dataset'!$K53*67</f>
        <v>26.002700000000001</v>
      </c>
      <c r="AF53" s="7">
        <f>IFERROR('Final Dataset'!$AA53/'Final Dataset'!$AB53,0)</f>
        <v>0</v>
      </c>
      <c r="AG53" s="7" t="str">
        <f>IF('Final Dataset'!$AC53&lt;40,"Low",IF('Final Dataset'!$AC53&lt;=70,"Moderate","High"))</f>
        <v>Moderate</v>
      </c>
      <c r="AH53" s="10" t="str">
        <f>IF('Final Dataset'!$AE53&lt;10,"Calm",IF('Final Dataset'!$AE53&lt;=25,"Breezy","Windy"))</f>
        <v>Windy</v>
      </c>
    </row>
    <row r="54" spans="1:34" ht="14.25" customHeight="1" x14ac:dyDescent="0.3">
      <c r="A54" s="5">
        <v>53</v>
      </c>
      <c r="B54" s="6">
        <v>40546</v>
      </c>
      <c r="C54" s="5">
        <v>1</v>
      </c>
      <c r="D54" s="5">
        <v>7</v>
      </c>
      <c r="E54" s="5" t="b">
        <v>0</v>
      </c>
      <c r="F54" s="5">
        <v>1</v>
      </c>
      <c r="G54" s="5">
        <v>1</v>
      </c>
      <c r="H54" s="5">
        <v>0.14000000000000001</v>
      </c>
      <c r="I54" s="7">
        <v>0.13639999999999999</v>
      </c>
      <c r="J54" s="5">
        <v>0.5</v>
      </c>
      <c r="K54" s="5">
        <v>0.19400000000000001</v>
      </c>
      <c r="L54" s="5">
        <v>1</v>
      </c>
      <c r="M54" s="5">
        <v>63</v>
      </c>
      <c r="N54" s="5">
        <v>64</v>
      </c>
      <c r="O54" s="5" t="str">
        <f>IF(AND('Final Dataset'!$D54&gt;=5,'Final Dataset'!$D54&lt;12),"Morning",IF(AND('Final Dataset'!$D54&gt;=12,'Final Dataset'!$D54&lt;17),"Afternoon",IF(AND('Final Dataset'!$D54&gt;=17,'Final Dataset'!$D54&lt;21),"Evening","Night")))</f>
        <v>Morning</v>
      </c>
      <c r="P54" s="8" t="str">
        <f>IF('Final Dataset'!$G54=1,"Clear/Few clouds",IF('Final Dataset'!$G54=2,"Mist/Cloudy",IF('Final Dataset'!$G54=3,"Light Snow/Rain","Heavy Rain/Snow/Storm")))</f>
        <v>Clear/Few clouds</v>
      </c>
      <c r="Q54" s="5" t="str">
        <f>IF(OR('Final Dataset'!$F54=0,'Final Dataset'!$F54=6),"Weekend","Weekday")</f>
        <v>Weekday</v>
      </c>
      <c r="R54" s="5" t="str">
        <f>LEFT(TEXT('Final Dataset'!$B54,"yyyy-mm-dd"),4)</f>
        <v>2011</v>
      </c>
      <c r="S54" s="5" t="str">
        <f>MID(TEXT('Final Dataset'!$B54,"yyyy-mm-dd"),6,2)</f>
        <v>01</v>
      </c>
      <c r="T54" s="5" t="str">
        <f>RIGHT(TEXT('Final Dataset'!$B54,"yyyy-mm-dd"),2)</f>
        <v>03</v>
      </c>
      <c r="U54" s="5">
        <f>LEN('Final Dataset'!$D54)</f>
        <v>1</v>
      </c>
      <c r="V54" s="5" t="str">
        <f>TEXT('Final Dataset'!$B54, "mmmm")</f>
        <v>January</v>
      </c>
      <c r="W54" s="5" t="str">
        <f>TEXT('Final Dataset'!$B54, "dddd")</f>
        <v>Monday</v>
      </c>
      <c r="X54" s="5">
        <f>WEEKNUM('Final Dataset'!$B54, 2)</f>
        <v>2</v>
      </c>
      <c r="Y54" s="5" t="str">
        <f>IF('Final Dataset'!$H54&lt;=0.3,"Cold",IF('Final Dataset'!$H54&lt;=0.6,"Mild","Hot"))</f>
        <v>Cold</v>
      </c>
      <c r="Z54" s="7" t="str">
        <f>IF('Final Dataset'!$L54&gt;'Final Dataset'!$M54,"Casual Dominant","Registered Dominant")</f>
        <v>Registered Dominant</v>
      </c>
      <c r="AA54" s="7">
        <f>'Final Dataset'!$L54/'Final Dataset'!$N54</f>
        <v>1.5625E-2</v>
      </c>
      <c r="AB54" s="7">
        <f>'Final Dataset'!$M54/'Final Dataset'!$N54</f>
        <v>0.984375</v>
      </c>
      <c r="AC54" s="9">
        <f>'Final Dataset'!$J54*100</f>
        <v>50</v>
      </c>
      <c r="AD54" s="7">
        <f>'Final Dataset'!$I54*50</f>
        <v>6.8199999999999994</v>
      </c>
      <c r="AE54" s="9">
        <f>'Final Dataset'!$K54*67</f>
        <v>12.998000000000001</v>
      </c>
      <c r="AF54" s="7">
        <f>IFERROR('Final Dataset'!$AA54/'Final Dataset'!$AB54,0)</f>
        <v>1.5873015873015872E-2</v>
      </c>
      <c r="AG54" s="7" t="str">
        <f>IF('Final Dataset'!$AC54&lt;40,"Low",IF('Final Dataset'!$AC54&lt;=70,"Moderate","High"))</f>
        <v>Moderate</v>
      </c>
      <c r="AH54" s="10" t="str">
        <f>IF('Final Dataset'!$AE54&lt;10,"Calm",IF('Final Dataset'!$AE54&lt;=25,"Breezy","Windy"))</f>
        <v>Breezy</v>
      </c>
    </row>
    <row r="55" spans="1:34" ht="14.25" customHeight="1" x14ac:dyDescent="0.3">
      <c r="A55" s="11">
        <v>54</v>
      </c>
      <c r="B55" s="12">
        <v>40546</v>
      </c>
      <c r="C55" s="11">
        <v>1</v>
      </c>
      <c r="D55" s="11">
        <v>8</v>
      </c>
      <c r="E55" s="11" t="b">
        <v>0</v>
      </c>
      <c r="F55" s="11">
        <v>1</v>
      </c>
      <c r="G55" s="11">
        <v>1</v>
      </c>
      <c r="H55" s="11">
        <v>0.14000000000000001</v>
      </c>
      <c r="I55" s="13">
        <v>0.1212</v>
      </c>
      <c r="J55" s="11">
        <v>0.5</v>
      </c>
      <c r="K55" s="11">
        <v>0.28360000000000002</v>
      </c>
      <c r="L55" s="11">
        <v>1</v>
      </c>
      <c r="M55" s="11">
        <v>153</v>
      </c>
      <c r="N55" s="11">
        <v>154</v>
      </c>
      <c r="O55" s="5" t="str">
        <f>IF(AND('Final Dataset'!$D55&gt;=5,'Final Dataset'!$D55&lt;12),"Morning",IF(AND('Final Dataset'!$D55&gt;=12,'Final Dataset'!$D55&lt;17),"Afternoon",IF(AND('Final Dataset'!$D55&gt;=17,'Final Dataset'!$D55&lt;21),"Evening","Night")))</f>
        <v>Morning</v>
      </c>
      <c r="P55" s="8" t="str">
        <f>IF('Final Dataset'!$G55=1,"Clear/Few clouds",IF('Final Dataset'!$G55=2,"Mist/Cloudy",IF('Final Dataset'!$G55=3,"Light Snow/Rain","Heavy Rain/Snow/Storm")))</f>
        <v>Clear/Few clouds</v>
      </c>
      <c r="Q55" s="5" t="str">
        <f>IF(OR('Final Dataset'!$F55=0,'Final Dataset'!$F55=6),"Weekend","Weekday")</f>
        <v>Weekday</v>
      </c>
      <c r="R55" s="5" t="str">
        <f>LEFT(TEXT('Final Dataset'!$B55,"yyyy-mm-dd"),4)</f>
        <v>2011</v>
      </c>
      <c r="S55" s="5" t="str">
        <f>MID(TEXT('Final Dataset'!$B55,"yyyy-mm-dd"),6,2)</f>
        <v>01</v>
      </c>
      <c r="T55" s="5" t="str">
        <f>RIGHT(TEXT('Final Dataset'!$B55,"yyyy-mm-dd"),2)</f>
        <v>03</v>
      </c>
      <c r="U55" s="5">
        <f>LEN('Final Dataset'!$D55)</f>
        <v>1</v>
      </c>
      <c r="V55" s="5" t="str">
        <f>TEXT('Final Dataset'!$B55, "mmmm")</f>
        <v>January</v>
      </c>
      <c r="W55" s="5" t="str">
        <f>TEXT('Final Dataset'!$B55, "dddd")</f>
        <v>Monday</v>
      </c>
      <c r="X55" s="5">
        <f>WEEKNUM('Final Dataset'!$B55, 2)</f>
        <v>2</v>
      </c>
      <c r="Y55" s="5" t="str">
        <f>IF('Final Dataset'!$H55&lt;=0.3,"Cold",IF('Final Dataset'!$H55&lt;=0.6,"Mild","Hot"))</f>
        <v>Cold</v>
      </c>
      <c r="Z55" s="7" t="str">
        <f>IF('Final Dataset'!$L55&gt;'Final Dataset'!$M55,"Casual Dominant","Registered Dominant")</f>
        <v>Registered Dominant</v>
      </c>
      <c r="AA55" s="7">
        <f>'Final Dataset'!$L55/'Final Dataset'!$N55</f>
        <v>6.4935064935064939E-3</v>
      </c>
      <c r="AB55" s="7">
        <f>'Final Dataset'!$M55/'Final Dataset'!$N55</f>
        <v>0.99350649350649356</v>
      </c>
      <c r="AC55" s="9">
        <f>'Final Dataset'!$J55*100</f>
        <v>50</v>
      </c>
      <c r="AD55" s="7">
        <f>'Final Dataset'!$I55*50</f>
        <v>6.0600000000000005</v>
      </c>
      <c r="AE55" s="9">
        <f>'Final Dataset'!$K55*67</f>
        <v>19.001200000000001</v>
      </c>
      <c r="AF55" s="7">
        <f>IFERROR('Final Dataset'!$AA55/'Final Dataset'!$AB55,0)</f>
        <v>6.5359477124183009E-3</v>
      </c>
      <c r="AG55" s="7" t="str">
        <f>IF('Final Dataset'!$AC55&lt;40,"Low",IF('Final Dataset'!$AC55&lt;=70,"Moderate","High"))</f>
        <v>Moderate</v>
      </c>
      <c r="AH55" s="10" t="str">
        <f>IF('Final Dataset'!$AE55&lt;10,"Calm",IF('Final Dataset'!$AE55&lt;=25,"Breezy","Windy"))</f>
        <v>Breezy</v>
      </c>
    </row>
    <row r="56" spans="1:34" ht="14.25" customHeight="1" x14ac:dyDescent="0.3">
      <c r="A56" s="5">
        <v>55</v>
      </c>
      <c r="B56" s="6">
        <v>40546</v>
      </c>
      <c r="C56" s="5">
        <v>1</v>
      </c>
      <c r="D56" s="5">
        <v>9</v>
      </c>
      <c r="E56" s="5" t="b">
        <v>0</v>
      </c>
      <c r="F56" s="5">
        <v>1</v>
      </c>
      <c r="G56" s="5">
        <v>1</v>
      </c>
      <c r="H56" s="5">
        <v>0.16</v>
      </c>
      <c r="I56" s="7">
        <v>0.13639999999999999</v>
      </c>
      <c r="J56" s="5">
        <v>0.43</v>
      </c>
      <c r="K56" s="5">
        <v>0.3881</v>
      </c>
      <c r="L56" s="5">
        <v>7</v>
      </c>
      <c r="M56" s="5">
        <v>81</v>
      </c>
      <c r="N56" s="5">
        <v>88</v>
      </c>
      <c r="O56" s="5" t="str">
        <f>IF(AND('Final Dataset'!$D56&gt;=5,'Final Dataset'!$D56&lt;12),"Morning",IF(AND('Final Dataset'!$D56&gt;=12,'Final Dataset'!$D56&lt;17),"Afternoon",IF(AND('Final Dataset'!$D56&gt;=17,'Final Dataset'!$D56&lt;21),"Evening","Night")))</f>
        <v>Morning</v>
      </c>
      <c r="P56" s="8" t="str">
        <f>IF('Final Dataset'!$G56=1,"Clear/Few clouds",IF('Final Dataset'!$G56=2,"Mist/Cloudy",IF('Final Dataset'!$G56=3,"Light Snow/Rain","Heavy Rain/Snow/Storm")))</f>
        <v>Clear/Few clouds</v>
      </c>
      <c r="Q56" s="5" t="str">
        <f>IF(OR('Final Dataset'!$F56=0,'Final Dataset'!$F56=6),"Weekend","Weekday")</f>
        <v>Weekday</v>
      </c>
      <c r="R56" s="5" t="str">
        <f>LEFT(TEXT('Final Dataset'!$B56,"yyyy-mm-dd"),4)</f>
        <v>2011</v>
      </c>
      <c r="S56" s="5" t="str">
        <f>MID(TEXT('Final Dataset'!$B56,"yyyy-mm-dd"),6,2)</f>
        <v>01</v>
      </c>
      <c r="T56" s="5" t="str">
        <f>RIGHT(TEXT('Final Dataset'!$B56,"yyyy-mm-dd"),2)</f>
        <v>03</v>
      </c>
      <c r="U56" s="5">
        <f>LEN('Final Dataset'!$D56)</f>
        <v>1</v>
      </c>
      <c r="V56" s="5" t="str">
        <f>TEXT('Final Dataset'!$B56, "mmmm")</f>
        <v>January</v>
      </c>
      <c r="W56" s="5" t="str">
        <f>TEXT('Final Dataset'!$B56, "dddd")</f>
        <v>Monday</v>
      </c>
      <c r="X56" s="5">
        <f>WEEKNUM('Final Dataset'!$B56, 2)</f>
        <v>2</v>
      </c>
      <c r="Y56" s="5" t="str">
        <f>IF('Final Dataset'!$H56&lt;=0.3,"Cold",IF('Final Dataset'!$H56&lt;=0.6,"Mild","Hot"))</f>
        <v>Cold</v>
      </c>
      <c r="Z56" s="7" t="str">
        <f>IF('Final Dataset'!$L56&gt;'Final Dataset'!$M56,"Casual Dominant","Registered Dominant")</f>
        <v>Registered Dominant</v>
      </c>
      <c r="AA56" s="7">
        <f>'Final Dataset'!$L56/'Final Dataset'!$N56</f>
        <v>7.9545454545454544E-2</v>
      </c>
      <c r="AB56" s="7">
        <f>'Final Dataset'!$M56/'Final Dataset'!$N56</f>
        <v>0.92045454545454541</v>
      </c>
      <c r="AC56" s="9">
        <f>'Final Dataset'!$J56*100</f>
        <v>43</v>
      </c>
      <c r="AD56" s="7">
        <f>'Final Dataset'!$I56*50</f>
        <v>6.8199999999999994</v>
      </c>
      <c r="AE56" s="9">
        <f>'Final Dataset'!$K56*67</f>
        <v>26.002700000000001</v>
      </c>
      <c r="AF56" s="7">
        <f>IFERROR('Final Dataset'!$AA56/'Final Dataset'!$AB56,0)</f>
        <v>8.6419753086419762E-2</v>
      </c>
      <c r="AG56" s="7" t="str">
        <f>IF('Final Dataset'!$AC56&lt;40,"Low",IF('Final Dataset'!$AC56&lt;=70,"Moderate","High"))</f>
        <v>Moderate</v>
      </c>
      <c r="AH56" s="10" t="str">
        <f>IF('Final Dataset'!$AE56&lt;10,"Calm",IF('Final Dataset'!$AE56&lt;=25,"Breezy","Windy"))</f>
        <v>Windy</v>
      </c>
    </row>
    <row r="57" spans="1:34" ht="14.25" customHeight="1" x14ac:dyDescent="0.3">
      <c r="A57" s="11">
        <v>56</v>
      </c>
      <c r="B57" s="12">
        <v>40546</v>
      </c>
      <c r="C57" s="11">
        <v>1</v>
      </c>
      <c r="D57" s="11">
        <v>10</v>
      </c>
      <c r="E57" s="11" t="b">
        <v>0</v>
      </c>
      <c r="F57" s="11">
        <v>1</v>
      </c>
      <c r="G57" s="11">
        <v>1</v>
      </c>
      <c r="H57" s="11">
        <v>0.18</v>
      </c>
      <c r="I57" s="13">
        <v>0.16669999999999999</v>
      </c>
      <c r="J57" s="11">
        <v>0.43</v>
      </c>
      <c r="K57" s="11">
        <v>0.25369999999999998</v>
      </c>
      <c r="L57" s="11">
        <v>11</v>
      </c>
      <c r="M57" s="11">
        <v>33</v>
      </c>
      <c r="N57" s="11">
        <v>44</v>
      </c>
      <c r="O57" s="5" t="str">
        <f>IF(AND('Final Dataset'!$D57&gt;=5,'Final Dataset'!$D57&lt;12),"Morning",IF(AND('Final Dataset'!$D57&gt;=12,'Final Dataset'!$D57&lt;17),"Afternoon",IF(AND('Final Dataset'!$D57&gt;=17,'Final Dataset'!$D57&lt;21),"Evening","Night")))</f>
        <v>Morning</v>
      </c>
      <c r="P57" s="8" t="str">
        <f>IF('Final Dataset'!$G57=1,"Clear/Few clouds",IF('Final Dataset'!$G57=2,"Mist/Cloudy",IF('Final Dataset'!$G57=3,"Light Snow/Rain","Heavy Rain/Snow/Storm")))</f>
        <v>Clear/Few clouds</v>
      </c>
      <c r="Q57" s="5" t="str">
        <f>IF(OR('Final Dataset'!$F57=0,'Final Dataset'!$F57=6),"Weekend","Weekday")</f>
        <v>Weekday</v>
      </c>
      <c r="R57" s="5" t="str">
        <f>LEFT(TEXT('Final Dataset'!$B57,"yyyy-mm-dd"),4)</f>
        <v>2011</v>
      </c>
      <c r="S57" s="5" t="str">
        <f>MID(TEXT('Final Dataset'!$B57,"yyyy-mm-dd"),6,2)</f>
        <v>01</v>
      </c>
      <c r="T57" s="5" t="str">
        <f>RIGHT(TEXT('Final Dataset'!$B57,"yyyy-mm-dd"),2)</f>
        <v>03</v>
      </c>
      <c r="U57" s="5">
        <f>LEN('Final Dataset'!$D57)</f>
        <v>2</v>
      </c>
      <c r="V57" s="5" t="str">
        <f>TEXT('Final Dataset'!$B57, "mmmm")</f>
        <v>January</v>
      </c>
      <c r="W57" s="5" t="str">
        <f>TEXT('Final Dataset'!$B57, "dddd")</f>
        <v>Monday</v>
      </c>
      <c r="X57" s="5">
        <f>WEEKNUM('Final Dataset'!$B57, 2)</f>
        <v>2</v>
      </c>
      <c r="Y57" s="5" t="str">
        <f>IF('Final Dataset'!$H57&lt;=0.3,"Cold",IF('Final Dataset'!$H57&lt;=0.6,"Mild","Hot"))</f>
        <v>Cold</v>
      </c>
      <c r="Z57" s="7" t="str">
        <f>IF('Final Dataset'!$L57&gt;'Final Dataset'!$M57,"Casual Dominant","Registered Dominant")</f>
        <v>Registered Dominant</v>
      </c>
      <c r="AA57" s="7">
        <f>'Final Dataset'!$L57/'Final Dataset'!$N57</f>
        <v>0.25</v>
      </c>
      <c r="AB57" s="7">
        <f>'Final Dataset'!$M57/'Final Dataset'!$N57</f>
        <v>0.75</v>
      </c>
      <c r="AC57" s="9">
        <f>'Final Dataset'!$J57*100</f>
        <v>43</v>
      </c>
      <c r="AD57" s="7">
        <f>'Final Dataset'!$I57*50</f>
        <v>8.3349999999999991</v>
      </c>
      <c r="AE57" s="9">
        <f>'Final Dataset'!$K57*67</f>
        <v>16.997899999999998</v>
      </c>
      <c r="AF57" s="7">
        <f>IFERROR('Final Dataset'!$AA57/'Final Dataset'!$AB57,0)</f>
        <v>0.33333333333333331</v>
      </c>
      <c r="AG57" s="7" t="str">
        <f>IF('Final Dataset'!$AC57&lt;40,"Low",IF('Final Dataset'!$AC57&lt;=70,"Moderate","High"))</f>
        <v>Moderate</v>
      </c>
      <c r="AH57" s="10" t="str">
        <f>IF('Final Dataset'!$AE57&lt;10,"Calm",IF('Final Dataset'!$AE57&lt;=25,"Breezy","Windy"))</f>
        <v>Breezy</v>
      </c>
    </row>
    <row r="58" spans="1:34" ht="14.25" customHeight="1" x14ac:dyDescent="0.3">
      <c r="A58" s="5">
        <v>57</v>
      </c>
      <c r="B58" s="6">
        <v>40546</v>
      </c>
      <c r="C58" s="5">
        <v>1</v>
      </c>
      <c r="D58" s="5">
        <v>11</v>
      </c>
      <c r="E58" s="5" t="b">
        <v>0</v>
      </c>
      <c r="F58" s="5">
        <v>1</v>
      </c>
      <c r="G58" s="5">
        <v>1</v>
      </c>
      <c r="H58" s="5">
        <v>0.2</v>
      </c>
      <c r="I58" s="7">
        <v>0.18179999999999999</v>
      </c>
      <c r="J58" s="5">
        <v>0.4</v>
      </c>
      <c r="K58" s="5">
        <v>0.32840000000000003</v>
      </c>
      <c r="L58" s="5">
        <v>10</v>
      </c>
      <c r="M58" s="5">
        <v>41</v>
      </c>
      <c r="N58" s="5">
        <v>51</v>
      </c>
      <c r="O58" s="5" t="str">
        <f>IF(AND('Final Dataset'!$D58&gt;=5,'Final Dataset'!$D58&lt;12),"Morning",IF(AND('Final Dataset'!$D58&gt;=12,'Final Dataset'!$D58&lt;17),"Afternoon",IF(AND('Final Dataset'!$D58&gt;=17,'Final Dataset'!$D58&lt;21),"Evening","Night")))</f>
        <v>Morning</v>
      </c>
      <c r="P58" s="8" t="str">
        <f>IF('Final Dataset'!$G58=1,"Clear/Few clouds",IF('Final Dataset'!$G58=2,"Mist/Cloudy",IF('Final Dataset'!$G58=3,"Light Snow/Rain","Heavy Rain/Snow/Storm")))</f>
        <v>Clear/Few clouds</v>
      </c>
      <c r="Q58" s="5" t="str">
        <f>IF(OR('Final Dataset'!$F58=0,'Final Dataset'!$F58=6),"Weekend","Weekday")</f>
        <v>Weekday</v>
      </c>
      <c r="R58" s="5" t="str">
        <f>LEFT(TEXT('Final Dataset'!$B58,"yyyy-mm-dd"),4)</f>
        <v>2011</v>
      </c>
      <c r="S58" s="5" t="str">
        <f>MID(TEXT('Final Dataset'!$B58,"yyyy-mm-dd"),6,2)</f>
        <v>01</v>
      </c>
      <c r="T58" s="5" t="str">
        <f>RIGHT(TEXT('Final Dataset'!$B58,"yyyy-mm-dd"),2)</f>
        <v>03</v>
      </c>
      <c r="U58" s="5">
        <f>LEN('Final Dataset'!$D58)</f>
        <v>2</v>
      </c>
      <c r="V58" s="5" t="str">
        <f>TEXT('Final Dataset'!$B58, "mmmm")</f>
        <v>January</v>
      </c>
      <c r="W58" s="5" t="str">
        <f>TEXT('Final Dataset'!$B58, "dddd")</f>
        <v>Monday</v>
      </c>
      <c r="X58" s="5">
        <f>WEEKNUM('Final Dataset'!$B58, 2)</f>
        <v>2</v>
      </c>
      <c r="Y58" s="5" t="str">
        <f>IF('Final Dataset'!$H58&lt;=0.3,"Cold",IF('Final Dataset'!$H58&lt;=0.6,"Mild","Hot"))</f>
        <v>Cold</v>
      </c>
      <c r="Z58" s="7" t="str">
        <f>IF('Final Dataset'!$L58&gt;'Final Dataset'!$M58,"Casual Dominant","Registered Dominant")</f>
        <v>Registered Dominant</v>
      </c>
      <c r="AA58" s="7">
        <f>'Final Dataset'!$L58/'Final Dataset'!$N58</f>
        <v>0.19607843137254902</v>
      </c>
      <c r="AB58" s="7">
        <f>'Final Dataset'!$M58/'Final Dataset'!$N58</f>
        <v>0.80392156862745101</v>
      </c>
      <c r="AC58" s="9">
        <f>'Final Dataset'!$J58*100</f>
        <v>40</v>
      </c>
      <c r="AD58" s="7">
        <f>'Final Dataset'!$I58*50</f>
        <v>9.09</v>
      </c>
      <c r="AE58" s="9">
        <f>'Final Dataset'!$K58*67</f>
        <v>22.002800000000001</v>
      </c>
      <c r="AF58" s="7">
        <f>IFERROR('Final Dataset'!$AA58/'Final Dataset'!$AB58,0)</f>
        <v>0.24390243902439024</v>
      </c>
      <c r="AG58" s="7" t="str">
        <f>IF('Final Dataset'!$AC58&lt;40,"Low",IF('Final Dataset'!$AC58&lt;=70,"Moderate","High"))</f>
        <v>Moderate</v>
      </c>
      <c r="AH58" s="10" t="str">
        <f>IF('Final Dataset'!$AE58&lt;10,"Calm",IF('Final Dataset'!$AE58&lt;=25,"Breezy","Windy"))</f>
        <v>Breezy</v>
      </c>
    </row>
    <row r="59" spans="1:34" ht="14.25" customHeight="1" x14ac:dyDescent="0.3">
      <c r="A59" s="11">
        <v>58</v>
      </c>
      <c r="B59" s="12">
        <v>40546</v>
      </c>
      <c r="C59" s="11">
        <v>1</v>
      </c>
      <c r="D59" s="11">
        <v>12</v>
      </c>
      <c r="E59" s="11" t="b">
        <v>0</v>
      </c>
      <c r="F59" s="11">
        <v>1</v>
      </c>
      <c r="G59" s="11">
        <v>1</v>
      </c>
      <c r="H59" s="11">
        <v>0.22</v>
      </c>
      <c r="I59" s="13">
        <v>0.21210000000000001</v>
      </c>
      <c r="J59" s="11">
        <v>0.35</v>
      </c>
      <c r="K59" s="11">
        <v>0.29849999999999999</v>
      </c>
      <c r="L59" s="11">
        <v>13</v>
      </c>
      <c r="M59" s="11">
        <v>48</v>
      </c>
      <c r="N59" s="11">
        <v>61</v>
      </c>
      <c r="O59" s="5" t="str">
        <f>IF(AND('Final Dataset'!$D59&gt;=5,'Final Dataset'!$D59&lt;12),"Morning",IF(AND('Final Dataset'!$D59&gt;=12,'Final Dataset'!$D59&lt;17),"Afternoon",IF(AND('Final Dataset'!$D59&gt;=17,'Final Dataset'!$D59&lt;21),"Evening","Night")))</f>
        <v>Afternoon</v>
      </c>
      <c r="P59" s="8" t="str">
        <f>IF('Final Dataset'!$G59=1,"Clear/Few clouds",IF('Final Dataset'!$G59=2,"Mist/Cloudy",IF('Final Dataset'!$G59=3,"Light Snow/Rain","Heavy Rain/Snow/Storm")))</f>
        <v>Clear/Few clouds</v>
      </c>
      <c r="Q59" s="5" t="str">
        <f>IF(OR('Final Dataset'!$F59=0,'Final Dataset'!$F59=6),"Weekend","Weekday")</f>
        <v>Weekday</v>
      </c>
      <c r="R59" s="5" t="str">
        <f>LEFT(TEXT('Final Dataset'!$B59,"yyyy-mm-dd"),4)</f>
        <v>2011</v>
      </c>
      <c r="S59" s="5" t="str">
        <f>MID(TEXT('Final Dataset'!$B59,"yyyy-mm-dd"),6,2)</f>
        <v>01</v>
      </c>
      <c r="T59" s="5" t="str">
        <f>RIGHT(TEXT('Final Dataset'!$B59,"yyyy-mm-dd"),2)</f>
        <v>03</v>
      </c>
      <c r="U59" s="5">
        <f>LEN('Final Dataset'!$D59)</f>
        <v>2</v>
      </c>
      <c r="V59" s="5" t="str">
        <f>TEXT('Final Dataset'!$B59, "mmmm")</f>
        <v>January</v>
      </c>
      <c r="W59" s="5" t="str">
        <f>TEXT('Final Dataset'!$B59, "dddd")</f>
        <v>Monday</v>
      </c>
      <c r="X59" s="5">
        <f>WEEKNUM('Final Dataset'!$B59, 2)</f>
        <v>2</v>
      </c>
      <c r="Y59" s="5" t="str">
        <f>IF('Final Dataset'!$H59&lt;=0.3,"Cold",IF('Final Dataset'!$H59&lt;=0.6,"Mild","Hot"))</f>
        <v>Cold</v>
      </c>
      <c r="Z59" s="7" t="str">
        <f>IF('Final Dataset'!$L59&gt;'Final Dataset'!$M59,"Casual Dominant","Registered Dominant")</f>
        <v>Registered Dominant</v>
      </c>
      <c r="AA59" s="7">
        <f>'Final Dataset'!$L59/'Final Dataset'!$N59</f>
        <v>0.21311475409836064</v>
      </c>
      <c r="AB59" s="7">
        <f>'Final Dataset'!$M59/'Final Dataset'!$N59</f>
        <v>0.78688524590163933</v>
      </c>
      <c r="AC59" s="9">
        <f>'Final Dataset'!$J59*100</f>
        <v>35</v>
      </c>
      <c r="AD59" s="7">
        <f>'Final Dataset'!$I59*50</f>
        <v>10.605</v>
      </c>
      <c r="AE59" s="9">
        <f>'Final Dataset'!$K59*67</f>
        <v>19.999499999999998</v>
      </c>
      <c r="AF59" s="7">
        <f>IFERROR('Final Dataset'!$AA59/'Final Dataset'!$AB59,0)</f>
        <v>0.27083333333333331</v>
      </c>
      <c r="AG59" s="7" t="str">
        <f>IF('Final Dataset'!$AC59&lt;40,"Low",IF('Final Dataset'!$AC59&lt;=70,"Moderate","High"))</f>
        <v>Low</v>
      </c>
      <c r="AH59" s="10" t="str">
        <f>IF('Final Dataset'!$AE59&lt;10,"Calm",IF('Final Dataset'!$AE59&lt;=25,"Breezy","Windy"))</f>
        <v>Breezy</v>
      </c>
    </row>
    <row r="60" spans="1:34" ht="14.25" customHeight="1" x14ac:dyDescent="0.3">
      <c r="A60" s="5">
        <v>59</v>
      </c>
      <c r="B60" s="6">
        <v>40546</v>
      </c>
      <c r="C60" s="5">
        <v>1</v>
      </c>
      <c r="D60" s="5">
        <v>13</v>
      </c>
      <c r="E60" s="5" t="b">
        <v>0</v>
      </c>
      <c r="F60" s="5">
        <v>1</v>
      </c>
      <c r="G60" s="5">
        <v>1</v>
      </c>
      <c r="H60" s="5">
        <v>0.24</v>
      </c>
      <c r="I60" s="14">
        <v>0.1993</v>
      </c>
      <c r="J60" s="5">
        <v>0.35</v>
      </c>
      <c r="K60" s="5">
        <v>0.28360000000000002</v>
      </c>
      <c r="L60" s="5">
        <v>8</v>
      </c>
      <c r="M60" s="5">
        <v>53</v>
      </c>
      <c r="N60" s="5">
        <v>61</v>
      </c>
      <c r="O60" s="5" t="str">
        <f>IF(AND('Final Dataset'!$D60&gt;=5,'Final Dataset'!$D60&lt;12),"Morning",IF(AND('Final Dataset'!$D60&gt;=12,'Final Dataset'!$D60&lt;17),"Afternoon",IF(AND('Final Dataset'!$D60&gt;=17,'Final Dataset'!$D60&lt;21),"Evening","Night")))</f>
        <v>Afternoon</v>
      </c>
      <c r="P60" s="8" t="str">
        <f>IF('Final Dataset'!$G60=1,"Clear/Few clouds",IF('Final Dataset'!$G60=2,"Mist/Cloudy",IF('Final Dataset'!$G60=3,"Light Snow/Rain","Heavy Rain/Snow/Storm")))</f>
        <v>Clear/Few clouds</v>
      </c>
      <c r="Q60" s="5" t="str">
        <f>IF(OR('Final Dataset'!$F60=0,'Final Dataset'!$F60=6),"Weekend","Weekday")</f>
        <v>Weekday</v>
      </c>
      <c r="R60" s="5" t="str">
        <f>LEFT(TEXT('Final Dataset'!$B60,"yyyy-mm-dd"),4)</f>
        <v>2011</v>
      </c>
      <c r="S60" s="5" t="str">
        <f>MID(TEXT('Final Dataset'!$B60,"yyyy-mm-dd"),6,2)</f>
        <v>01</v>
      </c>
      <c r="T60" s="5" t="str">
        <f>RIGHT(TEXT('Final Dataset'!$B60,"yyyy-mm-dd"),2)</f>
        <v>03</v>
      </c>
      <c r="U60" s="5">
        <f>LEN('Final Dataset'!$D60)</f>
        <v>2</v>
      </c>
      <c r="V60" s="5" t="str">
        <f>TEXT('Final Dataset'!$B60, "mmmm")</f>
        <v>January</v>
      </c>
      <c r="W60" s="5" t="str">
        <f>TEXT('Final Dataset'!$B60, "dddd")</f>
        <v>Monday</v>
      </c>
      <c r="X60" s="5">
        <f>WEEKNUM('Final Dataset'!$B60, 2)</f>
        <v>2</v>
      </c>
      <c r="Y60" s="5" t="str">
        <f>IF('Final Dataset'!$H60&lt;=0.3,"Cold",IF('Final Dataset'!$H60&lt;=0.6,"Mild","Hot"))</f>
        <v>Cold</v>
      </c>
      <c r="Z60" s="7" t="str">
        <f>IF('Final Dataset'!$L60&gt;'Final Dataset'!$M60,"Casual Dominant","Registered Dominant")</f>
        <v>Registered Dominant</v>
      </c>
      <c r="AA60" s="7">
        <f>'Final Dataset'!$L60/'Final Dataset'!$N60</f>
        <v>0.13114754098360656</v>
      </c>
      <c r="AB60" s="7">
        <f>'Final Dataset'!$M60/'Final Dataset'!$N60</f>
        <v>0.86885245901639341</v>
      </c>
      <c r="AC60" s="9">
        <f>'Final Dataset'!$J60*100</f>
        <v>35</v>
      </c>
      <c r="AD60" s="7">
        <f>'Final Dataset'!$I60*50</f>
        <v>9.9649999999999999</v>
      </c>
      <c r="AE60" s="9">
        <f>'Final Dataset'!$K60*67</f>
        <v>19.001200000000001</v>
      </c>
      <c r="AF60" s="7">
        <f>IFERROR('Final Dataset'!$AA60/'Final Dataset'!$AB60,0)</f>
        <v>0.15094339622641512</v>
      </c>
      <c r="AG60" s="7" t="str">
        <f>IF('Final Dataset'!$AC60&lt;40,"Low",IF('Final Dataset'!$AC60&lt;=70,"Moderate","High"))</f>
        <v>Low</v>
      </c>
      <c r="AH60" s="10" t="str">
        <f>IF('Final Dataset'!$AE60&lt;10,"Calm",IF('Final Dataset'!$AE60&lt;=25,"Breezy","Windy"))</f>
        <v>Breezy</v>
      </c>
    </row>
    <row r="61" spans="1:34" ht="14.25" customHeight="1" x14ac:dyDescent="0.3">
      <c r="A61" s="11">
        <v>60</v>
      </c>
      <c r="B61" s="12">
        <v>40546</v>
      </c>
      <c r="C61" s="11">
        <v>1</v>
      </c>
      <c r="D61" s="11">
        <v>14</v>
      </c>
      <c r="E61" s="11" t="b">
        <v>0</v>
      </c>
      <c r="F61" s="11">
        <v>1</v>
      </c>
      <c r="G61" s="11">
        <v>1</v>
      </c>
      <c r="H61" s="11">
        <v>0.26</v>
      </c>
      <c r="I61" s="13">
        <v>0.2424</v>
      </c>
      <c r="J61" s="11">
        <v>0.3</v>
      </c>
      <c r="K61" s="11">
        <v>0.28360000000000002</v>
      </c>
      <c r="L61" s="11">
        <v>11</v>
      </c>
      <c r="M61" s="11">
        <v>66</v>
      </c>
      <c r="N61" s="11">
        <v>77</v>
      </c>
      <c r="O61" s="5" t="str">
        <f>IF(AND('Final Dataset'!$D61&gt;=5,'Final Dataset'!$D61&lt;12),"Morning",IF(AND('Final Dataset'!$D61&gt;=12,'Final Dataset'!$D61&lt;17),"Afternoon",IF(AND('Final Dataset'!$D61&gt;=17,'Final Dataset'!$D61&lt;21),"Evening","Night")))</f>
        <v>Afternoon</v>
      </c>
      <c r="P61" s="8" t="str">
        <f>IF('Final Dataset'!$G61=1,"Clear/Few clouds",IF('Final Dataset'!$G61=2,"Mist/Cloudy",IF('Final Dataset'!$G61=3,"Light Snow/Rain","Heavy Rain/Snow/Storm")))</f>
        <v>Clear/Few clouds</v>
      </c>
      <c r="Q61" s="5" t="str">
        <f>IF(OR('Final Dataset'!$F61=0,'Final Dataset'!$F61=6),"Weekend","Weekday")</f>
        <v>Weekday</v>
      </c>
      <c r="R61" s="5" t="str">
        <f>LEFT(TEXT('Final Dataset'!$B61,"yyyy-mm-dd"),4)</f>
        <v>2011</v>
      </c>
      <c r="S61" s="5" t="str">
        <f>MID(TEXT('Final Dataset'!$B61,"yyyy-mm-dd"),6,2)</f>
        <v>01</v>
      </c>
      <c r="T61" s="5" t="str">
        <f>RIGHT(TEXT('Final Dataset'!$B61,"yyyy-mm-dd"),2)</f>
        <v>03</v>
      </c>
      <c r="U61" s="5">
        <f>LEN('Final Dataset'!$D61)</f>
        <v>2</v>
      </c>
      <c r="V61" s="5" t="str">
        <f>TEXT('Final Dataset'!$B61, "mmmm")</f>
        <v>January</v>
      </c>
      <c r="W61" s="5" t="str">
        <f>TEXT('Final Dataset'!$B61, "dddd")</f>
        <v>Monday</v>
      </c>
      <c r="X61" s="5">
        <f>WEEKNUM('Final Dataset'!$B61, 2)</f>
        <v>2</v>
      </c>
      <c r="Y61" s="5" t="str">
        <f>IF('Final Dataset'!$H61&lt;=0.3,"Cold",IF('Final Dataset'!$H61&lt;=0.6,"Mild","Hot"))</f>
        <v>Cold</v>
      </c>
      <c r="Z61" s="7" t="str">
        <f>IF('Final Dataset'!$L61&gt;'Final Dataset'!$M61,"Casual Dominant","Registered Dominant")</f>
        <v>Registered Dominant</v>
      </c>
      <c r="AA61" s="7">
        <f>'Final Dataset'!$L61/'Final Dataset'!$N61</f>
        <v>0.14285714285714285</v>
      </c>
      <c r="AB61" s="7">
        <f>'Final Dataset'!$M61/'Final Dataset'!$N61</f>
        <v>0.8571428571428571</v>
      </c>
      <c r="AC61" s="9">
        <f>'Final Dataset'!$J61*100</f>
        <v>30</v>
      </c>
      <c r="AD61" s="7">
        <f>'Final Dataset'!$I61*50</f>
        <v>12.120000000000001</v>
      </c>
      <c r="AE61" s="9">
        <f>'Final Dataset'!$K61*67</f>
        <v>19.001200000000001</v>
      </c>
      <c r="AF61" s="7">
        <f>IFERROR('Final Dataset'!$AA61/'Final Dataset'!$AB61,0)</f>
        <v>0.16666666666666666</v>
      </c>
      <c r="AG61" s="7" t="str">
        <f>IF('Final Dataset'!$AC61&lt;40,"Low",IF('Final Dataset'!$AC61&lt;=70,"Moderate","High"))</f>
        <v>Low</v>
      </c>
      <c r="AH61" s="10" t="str">
        <f>IF('Final Dataset'!$AE61&lt;10,"Calm",IF('Final Dataset'!$AE61&lt;=25,"Breezy","Windy"))</f>
        <v>Breezy</v>
      </c>
    </row>
    <row r="62" spans="1:34" ht="14.25" customHeight="1" x14ac:dyDescent="0.3">
      <c r="A62" s="5">
        <v>61</v>
      </c>
      <c r="B62" s="6">
        <v>40546</v>
      </c>
      <c r="C62" s="5">
        <v>1</v>
      </c>
      <c r="D62" s="5">
        <v>15</v>
      </c>
      <c r="E62" s="5" t="b">
        <v>0</v>
      </c>
      <c r="F62" s="5">
        <v>1</v>
      </c>
      <c r="G62" s="5">
        <v>1</v>
      </c>
      <c r="H62" s="5">
        <v>0.26</v>
      </c>
      <c r="I62" s="7">
        <v>0.2424</v>
      </c>
      <c r="J62" s="5">
        <v>0.3</v>
      </c>
      <c r="K62" s="5">
        <v>0.25369999999999998</v>
      </c>
      <c r="L62" s="5">
        <v>14</v>
      </c>
      <c r="M62" s="5">
        <v>58</v>
      </c>
      <c r="N62" s="5">
        <v>72</v>
      </c>
      <c r="O62" s="5" t="str">
        <f>IF(AND('Final Dataset'!$D62&gt;=5,'Final Dataset'!$D62&lt;12),"Morning",IF(AND('Final Dataset'!$D62&gt;=12,'Final Dataset'!$D62&lt;17),"Afternoon",IF(AND('Final Dataset'!$D62&gt;=17,'Final Dataset'!$D62&lt;21),"Evening","Night")))</f>
        <v>Afternoon</v>
      </c>
      <c r="P62" s="8" t="str">
        <f>IF('Final Dataset'!$G62=1,"Clear/Few clouds",IF('Final Dataset'!$G62=2,"Mist/Cloudy",IF('Final Dataset'!$G62=3,"Light Snow/Rain","Heavy Rain/Snow/Storm")))</f>
        <v>Clear/Few clouds</v>
      </c>
      <c r="Q62" s="5" t="str">
        <f>IF(OR('Final Dataset'!$F62=0,'Final Dataset'!$F62=6),"Weekend","Weekday")</f>
        <v>Weekday</v>
      </c>
      <c r="R62" s="5" t="str">
        <f>LEFT(TEXT('Final Dataset'!$B62,"yyyy-mm-dd"),4)</f>
        <v>2011</v>
      </c>
      <c r="S62" s="5" t="str">
        <f>MID(TEXT('Final Dataset'!$B62,"yyyy-mm-dd"),6,2)</f>
        <v>01</v>
      </c>
      <c r="T62" s="5" t="str">
        <f>RIGHT(TEXT('Final Dataset'!$B62,"yyyy-mm-dd"),2)</f>
        <v>03</v>
      </c>
      <c r="U62" s="5">
        <f>LEN('Final Dataset'!$D62)</f>
        <v>2</v>
      </c>
      <c r="V62" s="5" t="str">
        <f>TEXT('Final Dataset'!$B62, "mmmm")</f>
        <v>January</v>
      </c>
      <c r="W62" s="5" t="str">
        <f>TEXT('Final Dataset'!$B62, "dddd")</f>
        <v>Monday</v>
      </c>
      <c r="X62" s="5">
        <f>WEEKNUM('Final Dataset'!$B62, 2)</f>
        <v>2</v>
      </c>
      <c r="Y62" s="5" t="str">
        <f>IF('Final Dataset'!$H62&lt;=0.3,"Cold",IF('Final Dataset'!$H62&lt;=0.6,"Mild","Hot"))</f>
        <v>Cold</v>
      </c>
      <c r="Z62" s="7" t="str">
        <f>IF('Final Dataset'!$L62&gt;'Final Dataset'!$M62,"Casual Dominant","Registered Dominant")</f>
        <v>Registered Dominant</v>
      </c>
      <c r="AA62" s="7">
        <f>'Final Dataset'!$L62/'Final Dataset'!$N62</f>
        <v>0.19444444444444445</v>
      </c>
      <c r="AB62" s="7">
        <f>'Final Dataset'!$M62/'Final Dataset'!$N62</f>
        <v>0.80555555555555558</v>
      </c>
      <c r="AC62" s="9">
        <f>'Final Dataset'!$J62*100</f>
        <v>30</v>
      </c>
      <c r="AD62" s="7">
        <f>'Final Dataset'!$I62*50</f>
        <v>12.120000000000001</v>
      </c>
      <c r="AE62" s="9">
        <f>'Final Dataset'!$K62*67</f>
        <v>16.997899999999998</v>
      </c>
      <c r="AF62" s="7">
        <f>IFERROR('Final Dataset'!$AA62/'Final Dataset'!$AB62,0)</f>
        <v>0.24137931034482757</v>
      </c>
      <c r="AG62" s="7" t="str">
        <f>IF('Final Dataset'!$AC62&lt;40,"Low",IF('Final Dataset'!$AC62&lt;=70,"Moderate","High"))</f>
        <v>Low</v>
      </c>
      <c r="AH62" s="10" t="str">
        <f>IF('Final Dataset'!$AE62&lt;10,"Calm",IF('Final Dataset'!$AE62&lt;=25,"Breezy","Windy"))</f>
        <v>Breezy</v>
      </c>
    </row>
    <row r="63" spans="1:34" ht="14.25" customHeight="1" x14ac:dyDescent="0.3">
      <c r="A63" s="11">
        <v>62</v>
      </c>
      <c r="B63" s="12">
        <v>40546</v>
      </c>
      <c r="C63" s="11">
        <v>1</v>
      </c>
      <c r="D63" s="11">
        <v>16</v>
      </c>
      <c r="E63" s="11" t="b">
        <v>0</v>
      </c>
      <c r="F63" s="11">
        <v>1</v>
      </c>
      <c r="G63" s="11">
        <v>1</v>
      </c>
      <c r="H63" s="11">
        <v>0.26</v>
      </c>
      <c r="I63" s="13">
        <v>0.2424</v>
      </c>
      <c r="J63" s="11">
        <v>0.3</v>
      </c>
      <c r="K63" s="11">
        <v>0.25369999999999998</v>
      </c>
      <c r="L63" s="11">
        <v>9</v>
      </c>
      <c r="M63" s="11">
        <v>67</v>
      </c>
      <c r="N63" s="11">
        <v>76</v>
      </c>
      <c r="O63" s="5" t="str">
        <f>IF(AND('Final Dataset'!$D63&gt;=5,'Final Dataset'!$D63&lt;12),"Morning",IF(AND('Final Dataset'!$D63&gt;=12,'Final Dataset'!$D63&lt;17),"Afternoon",IF(AND('Final Dataset'!$D63&gt;=17,'Final Dataset'!$D63&lt;21),"Evening","Night")))</f>
        <v>Afternoon</v>
      </c>
      <c r="P63" s="8" t="str">
        <f>IF('Final Dataset'!$G63=1,"Clear/Few clouds",IF('Final Dataset'!$G63=2,"Mist/Cloudy",IF('Final Dataset'!$G63=3,"Light Snow/Rain","Heavy Rain/Snow/Storm")))</f>
        <v>Clear/Few clouds</v>
      </c>
      <c r="Q63" s="5" t="str">
        <f>IF(OR('Final Dataset'!$F63=0,'Final Dataset'!$F63=6),"Weekend","Weekday")</f>
        <v>Weekday</v>
      </c>
      <c r="R63" s="5" t="str">
        <f>LEFT(TEXT('Final Dataset'!$B63,"yyyy-mm-dd"),4)</f>
        <v>2011</v>
      </c>
      <c r="S63" s="5" t="str">
        <f>MID(TEXT('Final Dataset'!$B63,"yyyy-mm-dd"),6,2)</f>
        <v>01</v>
      </c>
      <c r="T63" s="5" t="str">
        <f>RIGHT(TEXT('Final Dataset'!$B63,"yyyy-mm-dd"),2)</f>
        <v>03</v>
      </c>
      <c r="U63" s="5">
        <f>LEN('Final Dataset'!$D63)</f>
        <v>2</v>
      </c>
      <c r="V63" s="5" t="str">
        <f>TEXT('Final Dataset'!$B63, "mmmm")</f>
        <v>January</v>
      </c>
      <c r="W63" s="5" t="str">
        <f>TEXT('Final Dataset'!$B63, "dddd")</f>
        <v>Monday</v>
      </c>
      <c r="X63" s="5">
        <f>WEEKNUM('Final Dataset'!$B63, 2)</f>
        <v>2</v>
      </c>
      <c r="Y63" s="5" t="str">
        <f>IF('Final Dataset'!$H63&lt;=0.3,"Cold",IF('Final Dataset'!$H63&lt;=0.6,"Mild","Hot"))</f>
        <v>Cold</v>
      </c>
      <c r="Z63" s="7" t="str">
        <f>IF('Final Dataset'!$L63&gt;'Final Dataset'!$M63,"Casual Dominant","Registered Dominant")</f>
        <v>Registered Dominant</v>
      </c>
      <c r="AA63" s="7">
        <f>'Final Dataset'!$L63/'Final Dataset'!$N63</f>
        <v>0.11842105263157894</v>
      </c>
      <c r="AB63" s="7">
        <f>'Final Dataset'!$M63/'Final Dataset'!$N63</f>
        <v>0.88157894736842102</v>
      </c>
      <c r="AC63" s="9">
        <f>'Final Dataset'!$J63*100</f>
        <v>30</v>
      </c>
      <c r="AD63" s="7">
        <f>'Final Dataset'!$I63*50</f>
        <v>12.120000000000001</v>
      </c>
      <c r="AE63" s="9">
        <f>'Final Dataset'!$K63*67</f>
        <v>16.997899999999998</v>
      </c>
      <c r="AF63" s="7">
        <f>IFERROR('Final Dataset'!$AA63/'Final Dataset'!$AB63,0)</f>
        <v>0.13432835820895522</v>
      </c>
      <c r="AG63" s="7" t="str">
        <f>IF('Final Dataset'!$AC63&lt;40,"Low",IF('Final Dataset'!$AC63&lt;=70,"Moderate","High"))</f>
        <v>Low</v>
      </c>
      <c r="AH63" s="10" t="str">
        <f>IF('Final Dataset'!$AE63&lt;10,"Calm",IF('Final Dataset'!$AE63&lt;=25,"Breezy","Windy"))</f>
        <v>Breezy</v>
      </c>
    </row>
    <row r="64" spans="1:34" ht="14.25" customHeight="1" x14ac:dyDescent="0.3">
      <c r="A64" s="5">
        <v>63</v>
      </c>
      <c r="B64" s="6">
        <v>40546</v>
      </c>
      <c r="C64" s="5">
        <v>1</v>
      </c>
      <c r="D64" s="5">
        <v>17</v>
      </c>
      <c r="E64" s="5" t="b">
        <v>0</v>
      </c>
      <c r="F64" s="5">
        <v>1</v>
      </c>
      <c r="G64" s="5">
        <v>1</v>
      </c>
      <c r="H64" s="5">
        <v>0.24</v>
      </c>
      <c r="I64" s="7">
        <v>0.2273</v>
      </c>
      <c r="J64" s="5">
        <v>0.3</v>
      </c>
      <c r="K64" s="5">
        <v>0.22389999999999999</v>
      </c>
      <c r="L64" s="5">
        <v>11</v>
      </c>
      <c r="M64" s="5">
        <v>146</v>
      </c>
      <c r="N64" s="5">
        <v>157</v>
      </c>
      <c r="O64" s="5" t="str">
        <f>IF(AND('Final Dataset'!$D64&gt;=5,'Final Dataset'!$D64&lt;12),"Morning",IF(AND('Final Dataset'!$D64&gt;=12,'Final Dataset'!$D64&lt;17),"Afternoon",IF(AND('Final Dataset'!$D64&gt;=17,'Final Dataset'!$D64&lt;21),"Evening","Night")))</f>
        <v>Evening</v>
      </c>
      <c r="P64" s="8" t="str">
        <f>IF('Final Dataset'!$G64=1,"Clear/Few clouds",IF('Final Dataset'!$G64=2,"Mist/Cloudy",IF('Final Dataset'!$G64=3,"Light Snow/Rain","Heavy Rain/Snow/Storm")))</f>
        <v>Clear/Few clouds</v>
      </c>
      <c r="Q64" s="5" t="str">
        <f>IF(OR('Final Dataset'!$F64=0,'Final Dataset'!$F64=6),"Weekend","Weekday")</f>
        <v>Weekday</v>
      </c>
      <c r="R64" s="5" t="str">
        <f>LEFT(TEXT('Final Dataset'!$B64,"yyyy-mm-dd"),4)</f>
        <v>2011</v>
      </c>
      <c r="S64" s="5" t="str">
        <f>MID(TEXT('Final Dataset'!$B64,"yyyy-mm-dd"),6,2)</f>
        <v>01</v>
      </c>
      <c r="T64" s="5" t="str">
        <f>RIGHT(TEXT('Final Dataset'!$B64,"yyyy-mm-dd"),2)</f>
        <v>03</v>
      </c>
      <c r="U64" s="5">
        <f>LEN('Final Dataset'!$D64)</f>
        <v>2</v>
      </c>
      <c r="V64" s="5" t="str">
        <f>TEXT('Final Dataset'!$B64, "mmmm")</f>
        <v>January</v>
      </c>
      <c r="W64" s="5" t="str">
        <f>TEXT('Final Dataset'!$B64, "dddd")</f>
        <v>Monday</v>
      </c>
      <c r="X64" s="5">
        <f>WEEKNUM('Final Dataset'!$B64, 2)</f>
        <v>2</v>
      </c>
      <c r="Y64" s="5" t="str">
        <f>IF('Final Dataset'!$H64&lt;=0.3,"Cold",IF('Final Dataset'!$H64&lt;=0.6,"Mild","Hot"))</f>
        <v>Cold</v>
      </c>
      <c r="Z64" s="7" t="str">
        <f>IF('Final Dataset'!$L64&gt;'Final Dataset'!$M64,"Casual Dominant","Registered Dominant")</f>
        <v>Registered Dominant</v>
      </c>
      <c r="AA64" s="7">
        <f>'Final Dataset'!$L64/'Final Dataset'!$N64</f>
        <v>7.0063694267515922E-2</v>
      </c>
      <c r="AB64" s="7">
        <f>'Final Dataset'!$M64/'Final Dataset'!$N64</f>
        <v>0.92993630573248409</v>
      </c>
      <c r="AC64" s="9">
        <f>'Final Dataset'!$J64*100</f>
        <v>30</v>
      </c>
      <c r="AD64" s="7">
        <f>'Final Dataset'!$I64*50</f>
        <v>11.365</v>
      </c>
      <c r="AE64" s="9">
        <f>'Final Dataset'!$K64*67</f>
        <v>15.001299999999999</v>
      </c>
      <c r="AF64" s="7">
        <f>IFERROR('Final Dataset'!$AA64/'Final Dataset'!$AB64,0)</f>
        <v>7.5342465753424653E-2</v>
      </c>
      <c r="AG64" s="7" t="str">
        <f>IF('Final Dataset'!$AC64&lt;40,"Low",IF('Final Dataset'!$AC64&lt;=70,"Moderate","High"))</f>
        <v>Low</v>
      </c>
      <c r="AH64" s="10" t="str">
        <f>IF('Final Dataset'!$AE64&lt;10,"Calm",IF('Final Dataset'!$AE64&lt;=25,"Breezy","Windy"))</f>
        <v>Breezy</v>
      </c>
    </row>
    <row r="65" spans="1:34" ht="14.25" customHeight="1" x14ac:dyDescent="0.3">
      <c r="A65" s="11">
        <v>64</v>
      </c>
      <c r="B65" s="12">
        <v>40546</v>
      </c>
      <c r="C65" s="11">
        <v>1</v>
      </c>
      <c r="D65" s="11">
        <v>18</v>
      </c>
      <c r="E65" s="11" t="b">
        <v>0</v>
      </c>
      <c r="F65" s="11">
        <v>1</v>
      </c>
      <c r="G65" s="11">
        <v>1</v>
      </c>
      <c r="H65" s="11">
        <v>0.24</v>
      </c>
      <c r="I65" s="13">
        <v>0.2576</v>
      </c>
      <c r="J65" s="11">
        <v>0.32</v>
      </c>
      <c r="K65" s="11">
        <v>0.1045</v>
      </c>
      <c r="L65" s="11">
        <v>9</v>
      </c>
      <c r="M65" s="11">
        <v>148</v>
      </c>
      <c r="N65" s="11">
        <v>157</v>
      </c>
      <c r="O65" s="5" t="str">
        <f>IF(AND('Final Dataset'!$D65&gt;=5,'Final Dataset'!$D65&lt;12),"Morning",IF(AND('Final Dataset'!$D65&gt;=12,'Final Dataset'!$D65&lt;17),"Afternoon",IF(AND('Final Dataset'!$D65&gt;=17,'Final Dataset'!$D65&lt;21),"Evening","Night")))</f>
        <v>Evening</v>
      </c>
      <c r="P65" s="8" t="str">
        <f>IF('Final Dataset'!$G65=1,"Clear/Few clouds",IF('Final Dataset'!$G65=2,"Mist/Cloudy",IF('Final Dataset'!$G65=3,"Light Snow/Rain","Heavy Rain/Snow/Storm")))</f>
        <v>Clear/Few clouds</v>
      </c>
      <c r="Q65" s="5" t="str">
        <f>IF(OR('Final Dataset'!$F65=0,'Final Dataset'!$F65=6),"Weekend","Weekday")</f>
        <v>Weekday</v>
      </c>
      <c r="R65" s="5" t="str">
        <f>LEFT(TEXT('Final Dataset'!$B65,"yyyy-mm-dd"),4)</f>
        <v>2011</v>
      </c>
      <c r="S65" s="5" t="str">
        <f>MID(TEXT('Final Dataset'!$B65,"yyyy-mm-dd"),6,2)</f>
        <v>01</v>
      </c>
      <c r="T65" s="5" t="str">
        <f>RIGHT(TEXT('Final Dataset'!$B65,"yyyy-mm-dd"),2)</f>
        <v>03</v>
      </c>
      <c r="U65" s="5">
        <f>LEN('Final Dataset'!$D65)</f>
        <v>2</v>
      </c>
      <c r="V65" s="5" t="str">
        <f>TEXT('Final Dataset'!$B65, "mmmm")</f>
        <v>January</v>
      </c>
      <c r="W65" s="5" t="str">
        <f>TEXT('Final Dataset'!$B65, "dddd")</f>
        <v>Monday</v>
      </c>
      <c r="X65" s="5">
        <f>WEEKNUM('Final Dataset'!$B65, 2)</f>
        <v>2</v>
      </c>
      <c r="Y65" s="5" t="str">
        <f>IF('Final Dataset'!$H65&lt;=0.3,"Cold",IF('Final Dataset'!$H65&lt;=0.6,"Mild","Hot"))</f>
        <v>Cold</v>
      </c>
      <c r="Z65" s="7" t="str">
        <f>IF('Final Dataset'!$L65&gt;'Final Dataset'!$M65,"Casual Dominant","Registered Dominant")</f>
        <v>Registered Dominant</v>
      </c>
      <c r="AA65" s="7">
        <f>'Final Dataset'!$L65/'Final Dataset'!$N65</f>
        <v>5.7324840764331211E-2</v>
      </c>
      <c r="AB65" s="7">
        <f>'Final Dataset'!$M65/'Final Dataset'!$N65</f>
        <v>0.9426751592356688</v>
      </c>
      <c r="AC65" s="9">
        <f>'Final Dataset'!$J65*100</f>
        <v>32</v>
      </c>
      <c r="AD65" s="7">
        <f>'Final Dataset'!$I65*50</f>
        <v>12.879999999999999</v>
      </c>
      <c r="AE65" s="9">
        <f>'Final Dataset'!$K65*67</f>
        <v>7.0015000000000001</v>
      </c>
      <c r="AF65" s="7">
        <f>IFERROR('Final Dataset'!$AA65/'Final Dataset'!$AB65,0)</f>
        <v>6.0810810810810814E-2</v>
      </c>
      <c r="AG65" s="7" t="str">
        <f>IF('Final Dataset'!$AC65&lt;40,"Low",IF('Final Dataset'!$AC65&lt;=70,"Moderate","High"))</f>
        <v>Low</v>
      </c>
      <c r="AH65" s="10" t="str">
        <f>IF('Final Dataset'!$AE65&lt;10,"Calm",IF('Final Dataset'!$AE65&lt;=25,"Breezy","Windy"))</f>
        <v>Calm</v>
      </c>
    </row>
    <row r="66" spans="1:34" ht="14.25" customHeight="1" x14ac:dyDescent="0.3">
      <c r="A66" s="5">
        <v>65</v>
      </c>
      <c r="B66" s="6">
        <v>40546</v>
      </c>
      <c r="C66" s="5">
        <v>1</v>
      </c>
      <c r="D66" s="5">
        <v>19</v>
      </c>
      <c r="E66" s="5" t="b">
        <v>0</v>
      </c>
      <c r="F66" s="5">
        <v>1</v>
      </c>
      <c r="G66" s="5">
        <v>1</v>
      </c>
      <c r="H66" s="5">
        <v>0.2</v>
      </c>
      <c r="I66" s="7">
        <v>0.2576</v>
      </c>
      <c r="J66" s="5">
        <v>0.47</v>
      </c>
      <c r="K66" s="5">
        <v>0</v>
      </c>
      <c r="L66" s="5">
        <v>8</v>
      </c>
      <c r="M66" s="5">
        <v>102</v>
      </c>
      <c r="N66" s="5">
        <v>110</v>
      </c>
      <c r="O66" s="5" t="str">
        <f>IF(AND('Final Dataset'!$D66&gt;=5,'Final Dataset'!$D66&lt;12),"Morning",IF(AND('Final Dataset'!$D66&gt;=12,'Final Dataset'!$D66&lt;17),"Afternoon",IF(AND('Final Dataset'!$D66&gt;=17,'Final Dataset'!$D66&lt;21),"Evening","Night")))</f>
        <v>Evening</v>
      </c>
      <c r="P66" s="8" t="str">
        <f>IF('Final Dataset'!$G66=1,"Clear/Few clouds",IF('Final Dataset'!$G66=2,"Mist/Cloudy",IF('Final Dataset'!$G66=3,"Light Snow/Rain","Heavy Rain/Snow/Storm")))</f>
        <v>Clear/Few clouds</v>
      </c>
      <c r="Q66" s="5" t="str">
        <f>IF(OR('Final Dataset'!$F66=0,'Final Dataset'!$F66=6),"Weekend","Weekday")</f>
        <v>Weekday</v>
      </c>
      <c r="R66" s="5" t="str">
        <f>LEFT(TEXT('Final Dataset'!$B66,"yyyy-mm-dd"),4)</f>
        <v>2011</v>
      </c>
      <c r="S66" s="5" t="str">
        <f>MID(TEXT('Final Dataset'!$B66,"yyyy-mm-dd"),6,2)</f>
        <v>01</v>
      </c>
      <c r="T66" s="5" t="str">
        <f>RIGHT(TEXT('Final Dataset'!$B66,"yyyy-mm-dd"),2)</f>
        <v>03</v>
      </c>
      <c r="U66" s="5">
        <f>LEN('Final Dataset'!$D66)</f>
        <v>2</v>
      </c>
      <c r="V66" s="5" t="str">
        <f>TEXT('Final Dataset'!$B66, "mmmm")</f>
        <v>January</v>
      </c>
      <c r="W66" s="5" t="str">
        <f>TEXT('Final Dataset'!$B66, "dddd")</f>
        <v>Monday</v>
      </c>
      <c r="X66" s="5">
        <f>WEEKNUM('Final Dataset'!$B66, 2)</f>
        <v>2</v>
      </c>
      <c r="Y66" s="5" t="str">
        <f>IF('Final Dataset'!$H66&lt;=0.3,"Cold",IF('Final Dataset'!$H66&lt;=0.6,"Mild","Hot"))</f>
        <v>Cold</v>
      </c>
      <c r="Z66" s="7" t="str">
        <f>IF('Final Dataset'!$L66&gt;'Final Dataset'!$M66,"Casual Dominant","Registered Dominant")</f>
        <v>Registered Dominant</v>
      </c>
      <c r="AA66" s="7">
        <f>'Final Dataset'!$L66/'Final Dataset'!$N66</f>
        <v>7.2727272727272724E-2</v>
      </c>
      <c r="AB66" s="7">
        <f>'Final Dataset'!$M66/'Final Dataset'!$N66</f>
        <v>0.92727272727272725</v>
      </c>
      <c r="AC66" s="9">
        <f>'Final Dataset'!$J66*100</f>
        <v>47</v>
      </c>
      <c r="AD66" s="7">
        <f>'Final Dataset'!$I66*50</f>
        <v>12.879999999999999</v>
      </c>
      <c r="AE66" s="9">
        <f>'Final Dataset'!$K66*67</f>
        <v>0</v>
      </c>
      <c r="AF66" s="7">
        <f>IFERROR('Final Dataset'!$AA66/'Final Dataset'!$AB66,0)</f>
        <v>7.8431372549019607E-2</v>
      </c>
      <c r="AG66" s="7" t="str">
        <f>IF('Final Dataset'!$AC66&lt;40,"Low",IF('Final Dataset'!$AC66&lt;=70,"Moderate","High"))</f>
        <v>Moderate</v>
      </c>
      <c r="AH66" s="10" t="str">
        <f>IF('Final Dataset'!$AE66&lt;10,"Calm",IF('Final Dataset'!$AE66&lt;=25,"Breezy","Windy"))</f>
        <v>Calm</v>
      </c>
    </row>
    <row r="67" spans="1:34" ht="14.25" customHeight="1" x14ac:dyDescent="0.3">
      <c r="A67" s="11">
        <v>66</v>
      </c>
      <c r="B67" s="12">
        <v>40546</v>
      </c>
      <c r="C67" s="11">
        <v>1</v>
      </c>
      <c r="D67" s="11">
        <v>20</v>
      </c>
      <c r="E67" s="11" t="b">
        <v>0</v>
      </c>
      <c r="F67" s="11">
        <v>1</v>
      </c>
      <c r="G67" s="11">
        <v>1</v>
      </c>
      <c r="H67" s="11">
        <v>0.2</v>
      </c>
      <c r="I67" s="14">
        <v>0.1993</v>
      </c>
      <c r="J67" s="11">
        <v>0.47</v>
      </c>
      <c r="K67" s="11">
        <v>0.1045</v>
      </c>
      <c r="L67" s="11">
        <v>3</v>
      </c>
      <c r="M67" s="11">
        <v>49</v>
      </c>
      <c r="N67" s="11">
        <v>52</v>
      </c>
      <c r="O67" s="5" t="str">
        <f>IF(AND('Final Dataset'!$D67&gt;=5,'Final Dataset'!$D67&lt;12),"Morning",IF(AND('Final Dataset'!$D67&gt;=12,'Final Dataset'!$D67&lt;17),"Afternoon",IF(AND('Final Dataset'!$D67&gt;=17,'Final Dataset'!$D67&lt;21),"Evening","Night")))</f>
        <v>Evening</v>
      </c>
      <c r="P67" s="8" t="str">
        <f>IF('Final Dataset'!$G67=1,"Clear/Few clouds",IF('Final Dataset'!$G67=2,"Mist/Cloudy",IF('Final Dataset'!$G67=3,"Light Snow/Rain","Heavy Rain/Snow/Storm")))</f>
        <v>Clear/Few clouds</v>
      </c>
      <c r="Q67" s="5" t="str">
        <f>IF(OR('Final Dataset'!$F67=0,'Final Dataset'!$F67=6),"Weekend","Weekday")</f>
        <v>Weekday</v>
      </c>
      <c r="R67" s="5" t="str">
        <f>LEFT(TEXT('Final Dataset'!$B67,"yyyy-mm-dd"),4)</f>
        <v>2011</v>
      </c>
      <c r="S67" s="5" t="str">
        <f>MID(TEXT('Final Dataset'!$B67,"yyyy-mm-dd"),6,2)</f>
        <v>01</v>
      </c>
      <c r="T67" s="5" t="str">
        <f>RIGHT(TEXT('Final Dataset'!$B67,"yyyy-mm-dd"),2)</f>
        <v>03</v>
      </c>
      <c r="U67" s="5">
        <f>LEN('Final Dataset'!$D67)</f>
        <v>2</v>
      </c>
      <c r="V67" s="5" t="str">
        <f>TEXT('Final Dataset'!$B67, "mmmm")</f>
        <v>January</v>
      </c>
      <c r="W67" s="5" t="str">
        <f>TEXT('Final Dataset'!$B67, "dddd")</f>
        <v>Monday</v>
      </c>
      <c r="X67" s="5">
        <f>WEEKNUM('Final Dataset'!$B67, 2)</f>
        <v>2</v>
      </c>
      <c r="Y67" s="5" t="str">
        <f>IF('Final Dataset'!$H67&lt;=0.3,"Cold",IF('Final Dataset'!$H67&lt;=0.6,"Mild","Hot"))</f>
        <v>Cold</v>
      </c>
      <c r="Z67" s="7" t="str">
        <f>IF('Final Dataset'!$L67&gt;'Final Dataset'!$M67,"Casual Dominant","Registered Dominant")</f>
        <v>Registered Dominant</v>
      </c>
      <c r="AA67" s="7">
        <f>'Final Dataset'!$L67/'Final Dataset'!$N67</f>
        <v>5.7692307692307696E-2</v>
      </c>
      <c r="AB67" s="7">
        <f>'Final Dataset'!$M67/'Final Dataset'!$N67</f>
        <v>0.94230769230769229</v>
      </c>
      <c r="AC67" s="9">
        <f>'Final Dataset'!$J67*100</f>
        <v>47</v>
      </c>
      <c r="AD67" s="7">
        <f>'Final Dataset'!$I67*50</f>
        <v>9.9649999999999999</v>
      </c>
      <c r="AE67" s="9">
        <f>'Final Dataset'!$K67*67</f>
        <v>7.0015000000000001</v>
      </c>
      <c r="AF67" s="7">
        <f>IFERROR('Final Dataset'!$AA67/'Final Dataset'!$AB67,0)</f>
        <v>6.1224489795918373E-2</v>
      </c>
      <c r="AG67" s="7" t="str">
        <f>IF('Final Dataset'!$AC67&lt;40,"Low",IF('Final Dataset'!$AC67&lt;=70,"Moderate","High"))</f>
        <v>Moderate</v>
      </c>
      <c r="AH67" s="10" t="str">
        <f>IF('Final Dataset'!$AE67&lt;10,"Calm",IF('Final Dataset'!$AE67&lt;=25,"Breezy","Windy"))</f>
        <v>Calm</v>
      </c>
    </row>
    <row r="68" spans="1:34" ht="14.25" customHeight="1" x14ac:dyDescent="0.3">
      <c r="A68" s="5">
        <v>67</v>
      </c>
      <c r="B68" s="6">
        <v>40546</v>
      </c>
      <c r="C68" s="5">
        <v>1</v>
      </c>
      <c r="D68" s="5">
        <v>21</v>
      </c>
      <c r="E68" s="5" t="b">
        <v>0</v>
      </c>
      <c r="F68" s="5">
        <v>1</v>
      </c>
      <c r="G68" s="5">
        <v>1</v>
      </c>
      <c r="H68" s="5">
        <v>0.18</v>
      </c>
      <c r="I68" s="7">
        <v>0.19700000000000001</v>
      </c>
      <c r="J68" s="5">
        <v>0.64</v>
      </c>
      <c r="K68" s="5">
        <v>0.1343</v>
      </c>
      <c r="L68" s="5">
        <v>3</v>
      </c>
      <c r="M68" s="5">
        <v>49</v>
      </c>
      <c r="N68" s="5">
        <v>52</v>
      </c>
      <c r="O68" s="5" t="str">
        <f>IF(AND('Final Dataset'!$D68&gt;=5,'Final Dataset'!$D68&lt;12),"Morning",IF(AND('Final Dataset'!$D68&gt;=12,'Final Dataset'!$D68&lt;17),"Afternoon",IF(AND('Final Dataset'!$D68&gt;=17,'Final Dataset'!$D68&lt;21),"Evening","Night")))</f>
        <v>Night</v>
      </c>
      <c r="P68" s="8" t="str">
        <f>IF('Final Dataset'!$G68=1,"Clear/Few clouds",IF('Final Dataset'!$G68=2,"Mist/Cloudy",IF('Final Dataset'!$G68=3,"Light Snow/Rain","Heavy Rain/Snow/Storm")))</f>
        <v>Clear/Few clouds</v>
      </c>
      <c r="Q68" s="5" t="str">
        <f>IF(OR('Final Dataset'!$F68=0,'Final Dataset'!$F68=6),"Weekend","Weekday")</f>
        <v>Weekday</v>
      </c>
      <c r="R68" s="5" t="str">
        <f>LEFT(TEXT('Final Dataset'!$B68,"yyyy-mm-dd"),4)</f>
        <v>2011</v>
      </c>
      <c r="S68" s="5" t="str">
        <f>MID(TEXT('Final Dataset'!$B68,"yyyy-mm-dd"),6,2)</f>
        <v>01</v>
      </c>
      <c r="T68" s="5" t="str">
        <f>RIGHT(TEXT('Final Dataset'!$B68,"yyyy-mm-dd"),2)</f>
        <v>03</v>
      </c>
      <c r="U68" s="5">
        <f>LEN('Final Dataset'!$D68)</f>
        <v>2</v>
      </c>
      <c r="V68" s="5" t="str">
        <f>TEXT('Final Dataset'!$B68, "mmmm")</f>
        <v>January</v>
      </c>
      <c r="W68" s="5" t="str">
        <f>TEXT('Final Dataset'!$B68, "dddd")</f>
        <v>Monday</v>
      </c>
      <c r="X68" s="5">
        <f>WEEKNUM('Final Dataset'!$B68, 2)</f>
        <v>2</v>
      </c>
      <c r="Y68" s="5" t="str">
        <f>IF('Final Dataset'!$H68&lt;=0.3,"Cold",IF('Final Dataset'!$H68&lt;=0.6,"Mild","Hot"))</f>
        <v>Cold</v>
      </c>
      <c r="Z68" s="7" t="str">
        <f>IF('Final Dataset'!$L68&gt;'Final Dataset'!$M68,"Casual Dominant","Registered Dominant")</f>
        <v>Registered Dominant</v>
      </c>
      <c r="AA68" s="7">
        <f>'Final Dataset'!$L68/'Final Dataset'!$N68</f>
        <v>5.7692307692307696E-2</v>
      </c>
      <c r="AB68" s="7">
        <f>'Final Dataset'!$M68/'Final Dataset'!$N68</f>
        <v>0.94230769230769229</v>
      </c>
      <c r="AC68" s="9">
        <f>'Final Dataset'!$J68*100</f>
        <v>64</v>
      </c>
      <c r="AD68" s="7">
        <f>'Final Dataset'!$I68*50</f>
        <v>9.85</v>
      </c>
      <c r="AE68" s="9">
        <f>'Final Dataset'!$K68*67</f>
        <v>8.9981000000000009</v>
      </c>
      <c r="AF68" s="7">
        <f>IFERROR('Final Dataset'!$AA68/'Final Dataset'!$AB68,0)</f>
        <v>6.1224489795918373E-2</v>
      </c>
      <c r="AG68" s="7" t="str">
        <f>IF('Final Dataset'!$AC68&lt;40,"Low",IF('Final Dataset'!$AC68&lt;=70,"Moderate","High"))</f>
        <v>Moderate</v>
      </c>
      <c r="AH68" s="10" t="str">
        <f>IF('Final Dataset'!$AE68&lt;10,"Calm",IF('Final Dataset'!$AE68&lt;=25,"Breezy","Windy"))</f>
        <v>Calm</v>
      </c>
    </row>
    <row r="69" spans="1:34" ht="14.25" customHeight="1" x14ac:dyDescent="0.3">
      <c r="A69" s="11">
        <v>68</v>
      </c>
      <c r="B69" s="12">
        <v>40546</v>
      </c>
      <c r="C69" s="11">
        <v>1</v>
      </c>
      <c r="D69" s="11">
        <v>22</v>
      </c>
      <c r="E69" s="11" t="b">
        <v>0</v>
      </c>
      <c r="F69" s="11">
        <v>1</v>
      </c>
      <c r="G69" s="11">
        <v>1</v>
      </c>
      <c r="H69" s="11">
        <v>0.14000000000000001</v>
      </c>
      <c r="I69" s="13">
        <v>0.1515</v>
      </c>
      <c r="J69" s="11">
        <v>0.69</v>
      </c>
      <c r="K69" s="11">
        <v>0.1343</v>
      </c>
      <c r="L69" s="11">
        <v>0</v>
      </c>
      <c r="M69" s="11">
        <v>20</v>
      </c>
      <c r="N69" s="11">
        <v>20</v>
      </c>
      <c r="O69" s="5" t="str">
        <f>IF(AND('Final Dataset'!$D69&gt;=5,'Final Dataset'!$D69&lt;12),"Morning",IF(AND('Final Dataset'!$D69&gt;=12,'Final Dataset'!$D69&lt;17),"Afternoon",IF(AND('Final Dataset'!$D69&gt;=17,'Final Dataset'!$D69&lt;21),"Evening","Night")))</f>
        <v>Night</v>
      </c>
      <c r="P69" s="8" t="str">
        <f>IF('Final Dataset'!$G69=1,"Clear/Few clouds",IF('Final Dataset'!$G69=2,"Mist/Cloudy",IF('Final Dataset'!$G69=3,"Light Snow/Rain","Heavy Rain/Snow/Storm")))</f>
        <v>Clear/Few clouds</v>
      </c>
      <c r="Q69" s="5" t="str">
        <f>IF(OR('Final Dataset'!$F69=0,'Final Dataset'!$F69=6),"Weekend","Weekday")</f>
        <v>Weekday</v>
      </c>
      <c r="R69" s="5" t="str">
        <f>LEFT(TEXT('Final Dataset'!$B69,"yyyy-mm-dd"),4)</f>
        <v>2011</v>
      </c>
      <c r="S69" s="5" t="str">
        <f>MID(TEXT('Final Dataset'!$B69,"yyyy-mm-dd"),6,2)</f>
        <v>01</v>
      </c>
      <c r="T69" s="5" t="str">
        <f>RIGHT(TEXT('Final Dataset'!$B69,"yyyy-mm-dd"),2)</f>
        <v>03</v>
      </c>
      <c r="U69" s="5">
        <f>LEN('Final Dataset'!$D69)</f>
        <v>2</v>
      </c>
      <c r="V69" s="5" t="str">
        <f>TEXT('Final Dataset'!$B69, "mmmm")</f>
        <v>January</v>
      </c>
      <c r="W69" s="5" t="str">
        <f>TEXT('Final Dataset'!$B69, "dddd")</f>
        <v>Monday</v>
      </c>
      <c r="X69" s="5">
        <f>WEEKNUM('Final Dataset'!$B69, 2)</f>
        <v>2</v>
      </c>
      <c r="Y69" s="5" t="str">
        <f>IF('Final Dataset'!$H69&lt;=0.3,"Cold",IF('Final Dataset'!$H69&lt;=0.6,"Mild","Hot"))</f>
        <v>Cold</v>
      </c>
      <c r="Z69" s="7" t="str">
        <f>IF('Final Dataset'!$L69&gt;'Final Dataset'!$M69,"Casual Dominant","Registered Dominant")</f>
        <v>Registered Dominant</v>
      </c>
      <c r="AA69" s="7">
        <f>'Final Dataset'!$L69/'Final Dataset'!$N69</f>
        <v>0</v>
      </c>
      <c r="AB69" s="7">
        <f>'Final Dataset'!$M69/'Final Dataset'!$N69</f>
        <v>1</v>
      </c>
      <c r="AC69" s="9">
        <f>'Final Dataset'!$J69*100</f>
        <v>69</v>
      </c>
      <c r="AD69" s="7">
        <f>'Final Dataset'!$I69*50</f>
        <v>7.5750000000000002</v>
      </c>
      <c r="AE69" s="9">
        <f>'Final Dataset'!$K69*67</f>
        <v>8.9981000000000009</v>
      </c>
      <c r="AF69" s="7">
        <f>IFERROR('Final Dataset'!$AA69/'Final Dataset'!$AB69,0)</f>
        <v>0</v>
      </c>
      <c r="AG69" s="7" t="str">
        <f>IF('Final Dataset'!$AC69&lt;40,"Low",IF('Final Dataset'!$AC69&lt;=70,"Moderate","High"))</f>
        <v>Moderate</v>
      </c>
      <c r="AH69" s="10" t="str">
        <f>IF('Final Dataset'!$AE69&lt;10,"Calm",IF('Final Dataset'!$AE69&lt;=25,"Breezy","Windy"))</f>
        <v>Calm</v>
      </c>
    </row>
    <row r="70" spans="1:34" ht="14.25" customHeight="1" x14ac:dyDescent="0.3">
      <c r="A70" s="5">
        <v>69</v>
      </c>
      <c r="B70" s="6">
        <v>40546</v>
      </c>
      <c r="C70" s="5">
        <v>1</v>
      </c>
      <c r="D70" s="5">
        <v>23</v>
      </c>
      <c r="E70" s="5" t="b">
        <v>0</v>
      </c>
      <c r="F70" s="5">
        <v>1</v>
      </c>
      <c r="G70" s="5">
        <v>1</v>
      </c>
      <c r="H70" s="5">
        <v>0.18</v>
      </c>
      <c r="I70" s="7">
        <v>0.21210000000000001</v>
      </c>
      <c r="J70" s="5">
        <v>0.55000000000000004</v>
      </c>
      <c r="K70" s="5">
        <v>0.1045</v>
      </c>
      <c r="L70" s="5">
        <v>1</v>
      </c>
      <c r="M70" s="5">
        <v>11</v>
      </c>
      <c r="N70" s="5">
        <v>12</v>
      </c>
      <c r="O70" s="5" t="str">
        <f>IF(AND('Final Dataset'!$D70&gt;=5,'Final Dataset'!$D70&lt;12),"Morning",IF(AND('Final Dataset'!$D70&gt;=12,'Final Dataset'!$D70&lt;17),"Afternoon",IF(AND('Final Dataset'!$D70&gt;=17,'Final Dataset'!$D70&lt;21),"Evening","Night")))</f>
        <v>Night</v>
      </c>
      <c r="P70" s="8" t="str">
        <f>IF('Final Dataset'!$G70=1,"Clear/Few clouds",IF('Final Dataset'!$G70=2,"Mist/Cloudy",IF('Final Dataset'!$G70=3,"Light Snow/Rain","Heavy Rain/Snow/Storm")))</f>
        <v>Clear/Few clouds</v>
      </c>
      <c r="Q70" s="5" t="str">
        <f>IF(OR('Final Dataset'!$F70=0,'Final Dataset'!$F70=6),"Weekend","Weekday")</f>
        <v>Weekday</v>
      </c>
      <c r="R70" s="5" t="str">
        <f>LEFT(TEXT('Final Dataset'!$B70,"yyyy-mm-dd"),4)</f>
        <v>2011</v>
      </c>
      <c r="S70" s="5" t="str">
        <f>MID(TEXT('Final Dataset'!$B70,"yyyy-mm-dd"),6,2)</f>
        <v>01</v>
      </c>
      <c r="T70" s="5" t="str">
        <f>RIGHT(TEXT('Final Dataset'!$B70,"yyyy-mm-dd"),2)</f>
        <v>03</v>
      </c>
      <c r="U70" s="5">
        <f>LEN('Final Dataset'!$D70)</f>
        <v>2</v>
      </c>
      <c r="V70" s="5" t="str">
        <f>TEXT('Final Dataset'!$B70, "mmmm")</f>
        <v>January</v>
      </c>
      <c r="W70" s="5" t="str">
        <f>TEXT('Final Dataset'!$B70, "dddd")</f>
        <v>Monday</v>
      </c>
      <c r="X70" s="5">
        <f>WEEKNUM('Final Dataset'!$B70, 2)</f>
        <v>2</v>
      </c>
      <c r="Y70" s="5" t="str">
        <f>IF('Final Dataset'!$H70&lt;=0.3,"Cold",IF('Final Dataset'!$H70&lt;=0.6,"Mild","Hot"))</f>
        <v>Cold</v>
      </c>
      <c r="Z70" s="7" t="str">
        <f>IF('Final Dataset'!$L70&gt;'Final Dataset'!$M70,"Casual Dominant","Registered Dominant")</f>
        <v>Registered Dominant</v>
      </c>
      <c r="AA70" s="7">
        <f>'Final Dataset'!$L70/'Final Dataset'!$N70</f>
        <v>8.3333333333333329E-2</v>
      </c>
      <c r="AB70" s="7">
        <f>'Final Dataset'!$M70/'Final Dataset'!$N70</f>
        <v>0.91666666666666663</v>
      </c>
      <c r="AC70" s="9">
        <f>'Final Dataset'!$J70*100</f>
        <v>55.000000000000007</v>
      </c>
      <c r="AD70" s="7">
        <f>'Final Dataset'!$I70*50</f>
        <v>10.605</v>
      </c>
      <c r="AE70" s="9">
        <f>'Final Dataset'!$K70*67</f>
        <v>7.0015000000000001</v>
      </c>
      <c r="AF70" s="7">
        <f>IFERROR('Final Dataset'!$AA70/'Final Dataset'!$AB70,0)</f>
        <v>9.0909090909090912E-2</v>
      </c>
      <c r="AG70" s="7" t="str">
        <f>IF('Final Dataset'!$AC70&lt;40,"Low",IF('Final Dataset'!$AC70&lt;=70,"Moderate","High"))</f>
        <v>Moderate</v>
      </c>
      <c r="AH70" s="10" t="str">
        <f>IF('Final Dataset'!$AE70&lt;10,"Calm",IF('Final Dataset'!$AE70&lt;=25,"Breezy","Windy"))</f>
        <v>Calm</v>
      </c>
    </row>
    <row r="71" spans="1:34" ht="14.25" customHeight="1" x14ac:dyDescent="0.3">
      <c r="A71" s="11">
        <v>70</v>
      </c>
      <c r="B71" s="12">
        <v>40547</v>
      </c>
      <c r="C71" s="11">
        <v>1</v>
      </c>
      <c r="D71" s="11">
        <v>0</v>
      </c>
      <c r="E71" s="11" t="b">
        <v>0</v>
      </c>
      <c r="F71" s="11">
        <v>2</v>
      </c>
      <c r="G71" s="11">
        <v>1</v>
      </c>
      <c r="H71" s="11">
        <v>0.16</v>
      </c>
      <c r="I71" s="14">
        <v>0.1993</v>
      </c>
      <c r="J71" s="11">
        <v>0.55000000000000004</v>
      </c>
      <c r="K71" s="11">
        <v>0.1045</v>
      </c>
      <c r="L71" s="11">
        <v>0</v>
      </c>
      <c r="M71" s="11">
        <v>5</v>
      </c>
      <c r="N71" s="11">
        <v>5</v>
      </c>
      <c r="O71" s="5" t="str">
        <f>IF(AND('Final Dataset'!$D71&gt;=5,'Final Dataset'!$D71&lt;12),"Morning",IF(AND('Final Dataset'!$D71&gt;=12,'Final Dataset'!$D71&lt;17),"Afternoon",IF(AND('Final Dataset'!$D71&gt;=17,'Final Dataset'!$D71&lt;21),"Evening","Night")))</f>
        <v>Night</v>
      </c>
      <c r="P71" s="8" t="str">
        <f>IF('Final Dataset'!$G71=1,"Clear/Few clouds",IF('Final Dataset'!$G71=2,"Mist/Cloudy",IF('Final Dataset'!$G71=3,"Light Snow/Rain","Heavy Rain/Snow/Storm")))</f>
        <v>Clear/Few clouds</v>
      </c>
      <c r="Q71" s="5" t="str">
        <f>IF(OR('Final Dataset'!$F71=0,'Final Dataset'!$F71=6),"Weekend","Weekday")</f>
        <v>Weekday</v>
      </c>
      <c r="R71" s="5" t="str">
        <f>LEFT(TEXT('Final Dataset'!$B71,"yyyy-mm-dd"),4)</f>
        <v>2011</v>
      </c>
      <c r="S71" s="5" t="str">
        <f>MID(TEXT('Final Dataset'!$B71,"yyyy-mm-dd"),6,2)</f>
        <v>01</v>
      </c>
      <c r="T71" s="5" t="str">
        <f>RIGHT(TEXT('Final Dataset'!$B71,"yyyy-mm-dd"),2)</f>
        <v>04</v>
      </c>
      <c r="U71" s="5">
        <f>LEN('Final Dataset'!$D71)</f>
        <v>1</v>
      </c>
      <c r="V71" s="5" t="str">
        <f>TEXT('Final Dataset'!$B71, "mmmm")</f>
        <v>January</v>
      </c>
      <c r="W71" s="5" t="str">
        <f>TEXT('Final Dataset'!$B71, "dddd")</f>
        <v>Tuesday</v>
      </c>
      <c r="X71" s="5">
        <f>WEEKNUM('Final Dataset'!$B71, 2)</f>
        <v>2</v>
      </c>
      <c r="Y71" s="5" t="str">
        <f>IF('Final Dataset'!$H71&lt;=0.3,"Cold",IF('Final Dataset'!$H71&lt;=0.6,"Mild","Hot"))</f>
        <v>Cold</v>
      </c>
      <c r="Z71" s="7" t="str">
        <f>IF('Final Dataset'!$L71&gt;'Final Dataset'!$M71,"Casual Dominant","Registered Dominant")</f>
        <v>Registered Dominant</v>
      </c>
      <c r="AA71" s="7">
        <f>'Final Dataset'!$L71/'Final Dataset'!$N71</f>
        <v>0</v>
      </c>
      <c r="AB71" s="7">
        <f>'Final Dataset'!$M71/'Final Dataset'!$N71</f>
        <v>1</v>
      </c>
      <c r="AC71" s="9">
        <f>'Final Dataset'!$J71*100</f>
        <v>55.000000000000007</v>
      </c>
      <c r="AD71" s="7">
        <f>'Final Dataset'!$I71*50</f>
        <v>9.9649999999999999</v>
      </c>
      <c r="AE71" s="9">
        <f>'Final Dataset'!$K71*67</f>
        <v>7.0015000000000001</v>
      </c>
      <c r="AF71" s="7">
        <f>IFERROR('Final Dataset'!$AA71/'Final Dataset'!$AB71,0)</f>
        <v>0</v>
      </c>
      <c r="AG71" s="7" t="str">
        <f>IF('Final Dataset'!$AC71&lt;40,"Low",IF('Final Dataset'!$AC71&lt;=70,"Moderate","High"))</f>
        <v>Moderate</v>
      </c>
      <c r="AH71" s="10" t="str">
        <f>IF('Final Dataset'!$AE71&lt;10,"Calm",IF('Final Dataset'!$AE71&lt;=25,"Breezy","Windy"))</f>
        <v>Calm</v>
      </c>
    </row>
    <row r="72" spans="1:34" ht="14.25" customHeight="1" x14ac:dyDescent="0.3">
      <c r="A72" s="5">
        <v>71</v>
      </c>
      <c r="B72" s="6">
        <v>40547</v>
      </c>
      <c r="C72" s="5">
        <v>1</v>
      </c>
      <c r="D72" s="5">
        <v>1</v>
      </c>
      <c r="E72" s="5" t="b">
        <v>0</v>
      </c>
      <c r="F72" s="5">
        <v>2</v>
      </c>
      <c r="G72" s="5">
        <v>1</v>
      </c>
      <c r="H72" s="5">
        <v>0.16</v>
      </c>
      <c r="I72" s="7">
        <v>0.18179999999999999</v>
      </c>
      <c r="J72" s="5">
        <v>0.59</v>
      </c>
      <c r="K72" s="5">
        <v>0.1045</v>
      </c>
      <c r="L72" s="5">
        <v>0</v>
      </c>
      <c r="M72" s="5">
        <v>2</v>
      </c>
      <c r="N72" s="5">
        <v>2</v>
      </c>
      <c r="O72" s="5" t="str">
        <f>IF(AND('Final Dataset'!$D72&gt;=5,'Final Dataset'!$D72&lt;12),"Morning",IF(AND('Final Dataset'!$D72&gt;=12,'Final Dataset'!$D72&lt;17),"Afternoon",IF(AND('Final Dataset'!$D72&gt;=17,'Final Dataset'!$D72&lt;21),"Evening","Night")))</f>
        <v>Night</v>
      </c>
      <c r="P72" s="8" t="str">
        <f>IF('Final Dataset'!$G72=1,"Clear/Few clouds",IF('Final Dataset'!$G72=2,"Mist/Cloudy",IF('Final Dataset'!$G72=3,"Light Snow/Rain","Heavy Rain/Snow/Storm")))</f>
        <v>Clear/Few clouds</v>
      </c>
      <c r="Q72" s="5" t="str">
        <f>IF(OR('Final Dataset'!$F72=0,'Final Dataset'!$F72=6),"Weekend","Weekday")</f>
        <v>Weekday</v>
      </c>
      <c r="R72" s="5" t="str">
        <f>LEFT(TEXT('Final Dataset'!$B72,"yyyy-mm-dd"),4)</f>
        <v>2011</v>
      </c>
      <c r="S72" s="5" t="str">
        <f>MID(TEXT('Final Dataset'!$B72,"yyyy-mm-dd"),6,2)</f>
        <v>01</v>
      </c>
      <c r="T72" s="5" t="str">
        <f>RIGHT(TEXT('Final Dataset'!$B72,"yyyy-mm-dd"),2)</f>
        <v>04</v>
      </c>
      <c r="U72" s="5">
        <f>LEN('Final Dataset'!$D72)</f>
        <v>1</v>
      </c>
      <c r="V72" s="5" t="str">
        <f>TEXT('Final Dataset'!$B72, "mmmm")</f>
        <v>January</v>
      </c>
      <c r="W72" s="5" t="str">
        <f>TEXT('Final Dataset'!$B72, "dddd")</f>
        <v>Tuesday</v>
      </c>
      <c r="X72" s="5">
        <f>WEEKNUM('Final Dataset'!$B72, 2)</f>
        <v>2</v>
      </c>
      <c r="Y72" s="5" t="str">
        <f>IF('Final Dataset'!$H72&lt;=0.3,"Cold",IF('Final Dataset'!$H72&lt;=0.6,"Mild","Hot"))</f>
        <v>Cold</v>
      </c>
      <c r="Z72" s="7" t="str">
        <f>IF('Final Dataset'!$L72&gt;'Final Dataset'!$M72,"Casual Dominant","Registered Dominant")</f>
        <v>Registered Dominant</v>
      </c>
      <c r="AA72" s="7">
        <f>'Final Dataset'!$L72/'Final Dataset'!$N72</f>
        <v>0</v>
      </c>
      <c r="AB72" s="7">
        <f>'Final Dataset'!$M72/'Final Dataset'!$N72</f>
        <v>1</v>
      </c>
      <c r="AC72" s="9">
        <f>'Final Dataset'!$J72*100</f>
        <v>59</v>
      </c>
      <c r="AD72" s="7">
        <f>'Final Dataset'!$I72*50</f>
        <v>9.09</v>
      </c>
      <c r="AE72" s="9">
        <f>'Final Dataset'!$K72*67</f>
        <v>7.0015000000000001</v>
      </c>
      <c r="AF72" s="7">
        <f>IFERROR('Final Dataset'!$AA72/'Final Dataset'!$AB72,0)</f>
        <v>0</v>
      </c>
      <c r="AG72" s="7" t="str">
        <f>IF('Final Dataset'!$AC72&lt;40,"Low",IF('Final Dataset'!$AC72&lt;=70,"Moderate","High"))</f>
        <v>Moderate</v>
      </c>
      <c r="AH72" s="10" t="str">
        <f>IF('Final Dataset'!$AE72&lt;10,"Calm",IF('Final Dataset'!$AE72&lt;=25,"Breezy","Windy"))</f>
        <v>Calm</v>
      </c>
    </row>
    <row r="73" spans="1:34" ht="14.25" customHeight="1" x14ac:dyDescent="0.3">
      <c r="A73" s="11">
        <v>72</v>
      </c>
      <c r="B73" s="12">
        <v>40547</v>
      </c>
      <c r="C73" s="11">
        <v>1</v>
      </c>
      <c r="D73" s="11">
        <v>2</v>
      </c>
      <c r="E73" s="11" t="b">
        <v>0</v>
      </c>
      <c r="F73" s="11">
        <v>2</v>
      </c>
      <c r="G73" s="11">
        <v>1</v>
      </c>
      <c r="H73" s="11">
        <v>0.14000000000000001</v>
      </c>
      <c r="I73" s="13">
        <v>0.1515</v>
      </c>
      <c r="J73" s="11">
        <v>0.63</v>
      </c>
      <c r="K73" s="11">
        <v>0.1343</v>
      </c>
      <c r="L73" s="11">
        <v>0</v>
      </c>
      <c r="M73" s="11">
        <v>1</v>
      </c>
      <c r="N73" s="11">
        <v>1</v>
      </c>
      <c r="O73" s="5" t="str">
        <f>IF(AND('Final Dataset'!$D73&gt;=5,'Final Dataset'!$D73&lt;12),"Morning",IF(AND('Final Dataset'!$D73&gt;=12,'Final Dataset'!$D73&lt;17),"Afternoon",IF(AND('Final Dataset'!$D73&gt;=17,'Final Dataset'!$D73&lt;21),"Evening","Night")))</f>
        <v>Night</v>
      </c>
      <c r="P73" s="8" t="str">
        <f>IF('Final Dataset'!$G73=1,"Clear/Few clouds",IF('Final Dataset'!$G73=2,"Mist/Cloudy",IF('Final Dataset'!$G73=3,"Light Snow/Rain","Heavy Rain/Snow/Storm")))</f>
        <v>Clear/Few clouds</v>
      </c>
      <c r="Q73" s="5" t="str">
        <f>IF(OR('Final Dataset'!$F73=0,'Final Dataset'!$F73=6),"Weekend","Weekday")</f>
        <v>Weekday</v>
      </c>
      <c r="R73" s="5" t="str">
        <f>LEFT(TEXT('Final Dataset'!$B73,"yyyy-mm-dd"),4)</f>
        <v>2011</v>
      </c>
      <c r="S73" s="5" t="str">
        <f>MID(TEXT('Final Dataset'!$B73,"yyyy-mm-dd"),6,2)</f>
        <v>01</v>
      </c>
      <c r="T73" s="5" t="str">
        <f>RIGHT(TEXT('Final Dataset'!$B73,"yyyy-mm-dd"),2)</f>
        <v>04</v>
      </c>
      <c r="U73" s="5">
        <f>LEN('Final Dataset'!$D73)</f>
        <v>1</v>
      </c>
      <c r="V73" s="5" t="str">
        <f>TEXT('Final Dataset'!$B73, "mmmm")</f>
        <v>January</v>
      </c>
      <c r="W73" s="5" t="str">
        <f>TEXT('Final Dataset'!$B73, "dddd")</f>
        <v>Tuesday</v>
      </c>
      <c r="X73" s="5">
        <f>WEEKNUM('Final Dataset'!$B73, 2)</f>
        <v>2</v>
      </c>
      <c r="Y73" s="5" t="str">
        <f>IF('Final Dataset'!$H73&lt;=0.3,"Cold",IF('Final Dataset'!$H73&lt;=0.6,"Mild","Hot"))</f>
        <v>Cold</v>
      </c>
      <c r="Z73" s="7" t="str">
        <f>IF('Final Dataset'!$L73&gt;'Final Dataset'!$M73,"Casual Dominant","Registered Dominant")</f>
        <v>Registered Dominant</v>
      </c>
      <c r="AA73" s="7">
        <f>'Final Dataset'!$L73/'Final Dataset'!$N73</f>
        <v>0</v>
      </c>
      <c r="AB73" s="7">
        <f>'Final Dataset'!$M73/'Final Dataset'!$N73</f>
        <v>1</v>
      </c>
      <c r="AC73" s="9">
        <f>'Final Dataset'!$J73*100</f>
        <v>63</v>
      </c>
      <c r="AD73" s="7">
        <f>'Final Dataset'!$I73*50</f>
        <v>7.5750000000000002</v>
      </c>
      <c r="AE73" s="9">
        <f>'Final Dataset'!$K73*67</f>
        <v>8.9981000000000009</v>
      </c>
      <c r="AF73" s="7">
        <f>IFERROR('Final Dataset'!$AA73/'Final Dataset'!$AB73,0)</f>
        <v>0</v>
      </c>
      <c r="AG73" s="7" t="str">
        <f>IF('Final Dataset'!$AC73&lt;40,"Low",IF('Final Dataset'!$AC73&lt;=70,"Moderate","High"))</f>
        <v>Moderate</v>
      </c>
      <c r="AH73" s="10" t="str">
        <f>IF('Final Dataset'!$AE73&lt;10,"Calm",IF('Final Dataset'!$AE73&lt;=25,"Breezy","Windy"))</f>
        <v>Calm</v>
      </c>
    </row>
    <row r="74" spans="1:34" ht="14.25" customHeight="1" x14ac:dyDescent="0.3">
      <c r="A74" s="5">
        <v>73</v>
      </c>
      <c r="B74" s="6">
        <v>40547</v>
      </c>
      <c r="C74" s="5">
        <v>1</v>
      </c>
      <c r="D74" s="5">
        <v>4</v>
      </c>
      <c r="E74" s="5" t="b">
        <v>0</v>
      </c>
      <c r="F74" s="5">
        <v>2</v>
      </c>
      <c r="G74" s="5">
        <v>1</v>
      </c>
      <c r="H74" s="5">
        <v>0.14000000000000001</v>
      </c>
      <c r="I74" s="7">
        <v>0.18179999999999999</v>
      </c>
      <c r="J74" s="5">
        <v>0.63</v>
      </c>
      <c r="K74" s="5">
        <v>8.9599999999999999E-2</v>
      </c>
      <c r="L74" s="5">
        <v>0</v>
      </c>
      <c r="M74" s="5">
        <v>2</v>
      </c>
      <c r="N74" s="5">
        <v>2</v>
      </c>
      <c r="O74" s="5" t="str">
        <f>IF(AND('Final Dataset'!$D74&gt;=5,'Final Dataset'!$D74&lt;12),"Morning",IF(AND('Final Dataset'!$D74&gt;=12,'Final Dataset'!$D74&lt;17),"Afternoon",IF(AND('Final Dataset'!$D74&gt;=17,'Final Dataset'!$D74&lt;21),"Evening","Night")))</f>
        <v>Night</v>
      </c>
      <c r="P74" s="8" t="str">
        <f>IF('Final Dataset'!$G74=1,"Clear/Few clouds",IF('Final Dataset'!$G74=2,"Mist/Cloudy",IF('Final Dataset'!$G74=3,"Light Snow/Rain","Heavy Rain/Snow/Storm")))</f>
        <v>Clear/Few clouds</v>
      </c>
      <c r="Q74" s="5" t="str">
        <f>IF(OR('Final Dataset'!$F74=0,'Final Dataset'!$F74=6),"Weekend","Weekday")</f>
        <v>Weekday</v>
      </c>
      <c r="R74" s="5" t="str">
        <f>LEFT(TEXT('Final Dataset'!$B74,"yyyy-mm-dd"),4)</f>
        <v>2011</v>
      </c>
      <c r="S74" s="5" t="str">
        <f>MID(TEXT('Final Dataset'!$B74,"yyyy-mm-dd"),6,2)</f>
        <v>01</v>
      </c>
      <c r="T74" s="5" t="str">
        <f>RIGHT(TEXT('Final Dataset'!$B74,"yyyy-mm-dd"),2)</f>
        <v>04</v>
      </c>
      <c r="U74" s="5">
        <f>LEN('Final Dataset'!$D74)</f>
        <v>1</v>
      </c>
      <c r="V74" s="5" t="str">
        <f>TEXT('Final Dataset'!$B74, "mmmm")</f>
        <v>January</v>
      </c>
      <c r="W74" s="5" t="str">
        <f>TEXT('Final Dataset'!$B74, "dddd")</f>
        <v>Tuesday</v>
      </c>
      <c r="X74" s="5">
        <f>WEEKNUM('Final Dataset'!$B74, 2)</f>
        <v>2</v>
      </c>
      <c r="Y74" s="5" t="str">
        <f>IF('Final Dataset'!$H74&lt;=0.3,"Cold",IF('Final Dataset'!$H74&lt;=0.6,"Mild","Hot"))</f>
        <v>Cold</v>
      </c>
      <c r="Z74" s="7" t="str">
        <f>IF('Final Dataset'!$L74&gt;'Final Dataset'!$M74,"Casual Dominant","Registered Dominant")</f>
        <v>Registered Dominant</v>
      </c>
      <c r="AA74" s="7">
        <f>'Final Dataset'!$L74/'Final Dataset'!$N74</f>
        <v>0</v>
      </c>
      <c r="AB74" s="7">
        <f>'Final Dataset'!$M74/'Final Dataset'!$N74</f>
        <v>1</v>
      </c>
      <c r="AC74" s="9">
        <f>'Final Dataset'!$J74*100</f>
        <v>63</v>
      </c>
      <c r="AD74" s="7">
        <f>'Final Dataset'!$I74*50</f>
        <v>9.09</v>
      </c>
      <c r="AE74" s="9">
        <f>'Final Dataset'!$K74*67</f>
        <v>6.0031999999999996</v>
      </c>
      <c r="AF74" s="7">
        <f>IFERROR('Final Dataset'!$AA74/'Final Dataset'!$AB74,0)</f>
        <v>0</v>
      </c>
      <c r="AG74" s="7" t="str">
        <f>IF('Final Dataset'!$AC74&lt;40,"Low",IF('Final Dataset'!$AC74&lt;=70,"Moderate","High"))</f>
        <v>Moderate</v>
      </c>
      <c r="AH74" s="10" t="str">
        <f>IF('Final Dataset'!$AE74&lt;10,"Calm",IF('Final Dataset'!$AE74&lt;=25,"Breezy","Windy"))</f>
        <v>Calm</v>
      </c>
    </row>
    <row r="75" spans="1:34" ht="14.25" customHeight="1" x14ac:dyDescent="0.3">
      <c r="A75" s="11">
        <v>74</v>
      </c>
      <c r="B75" s="12">
        <v>40547</v>
      </c>
      <c r="C75" s="11">
        <v>1</v>
      </c>
      <c r="D75" s="11">
        <v>5</v>
      </c>
      <c r="E75" s="11" t="b">
        <v>0</v>
      </c>
      <c r="F75" s="11">
        <v>2</v>
      </c>
      <c r="G75" s="11">
        <v>1</v>
      </c>
      <c r="H75" s="11">
        <v>0.12</v>
      </c>
      <c r="I75" s="13">
        <v>0.1515</v>
      </c>
      <c r="J75" s="11">
        <v>0.68</v>
      </c>
      <c r="K75" s="11">
        <v>0.1045</v>
      </c>
      <c r="L75" s="11">
        <v>0</v>
      </c>
      <c r="M75" s="11">
        <v>4</v>
      </c>
      <c r="N75" s="11">
        <v>4</v>
      </c>
      <c r="O75" s="5" t="str">
        <f>IF(AND('Final Dataset'!$D75&gt;=5,'Final Dataset'!$D75&lt;12),"Morning",IF(AND('Final Dataset'!$D75&gt;=12,'Final Dataset'!$D75&lt;17),"Afternoon",IF(AND('Final Dataset'!$D75&gt;=17,'Final Dataset'!$D75&lt;21),"Evening","Night")))</f>
        <v>Morning</v>
      </c>
      <c r="P75" s="8" t="str">
        <f>IF('Final Dataset'!$G75=1,"Clear/Few clouds",IF('Final Dataset'!$G75=2,"Mist/Cloudy",IF('Final Dataset'!$G75=3,"Light Snow/Rain","Heavy Rain/Snow/Storm")))</f>
        <v>Clear/Few clouds</v>
      </c>
      <c r="Q75" s="5" t="str">
        <f>IF(OR('Final Dataset'!$F75=0,'Final Dataset'!$F75=6),"Weekend","Weekday")</f>
        <v>Weekday</v>
      </c>
      <c r="R75" s="5" t="str">
        <f>LEFT(TEXT('Final Dataset'!$B75,"yyyy-mm-dd"),4)</f>
        <v>2011</v>
      </c>
      <c r="S75" s="5" t="str">
        <f>MID(TEXT('Final Dataset'!$B75,"yyyy-mm-dd"),6,2)</f>
        <v>01</v>
      </c>
      <c r="T75" s="5" t="str">
        <f>RIGHT(TEXT('Final Dataset'!$B75,"yyyy-mm-dd"),2)</f>
        <v>04</v>
      </c>
      <c r="U75" s="5">
        <f>LEN('Final Dataset'!$D75)</f>
        <v>1</v>
      </c>
      <c r="V75" s="5" t="str">
        <f>TEXT('Final Dataset'!$B75, "mmmm")</f>
        <v>January</v>
      </c>
      <c r="W75" s="5" t="str">
        <f>TEXT('Final Dataset'!$B75, "dddd")</f>
        <v>Tuesday</v>
      </c>
      <c r="X75" s="5">
        <f>WEEKNUM('Final Dataset'!$B75, 2)</f>
        <v>2</v>
      </c>
      <c r="Y75" s="5" t="str">
        <f>IF('Final Dataset'!$H75&lt;=0.3,"Cold",IF('Final Dataset'!$H75&lt;=0.6,"Mild","Hot"))</f>
        <v>Cold</v>
      </c>
      <c r="Z75" s="7" t="str">
        <f>IF('Final Dataset'!$L75&gt;'Final Dataset'!$M75,"Casual Dominant","Registered Dominant")</f>
        <v>Registered Dominant</v>
      </c>
      <c r="AA75" s="7">
        <f>'Final Dataset'!$L75/'Final Dataset'!$N75</f>
        <v>0</v>
      </c>
      <c r="AB75" s="7">
        <f>'Final Dataset'!$M75/'Final Dataset'!$N75</f>
        <v>1</v>
      </c>
      <c r="AC75" s="9">
        <f>'Final Dataset'!$J75*100</f>
        <v>68</v>
      </c>
      <c r="AD75" s="7">
        <f>'Final Dataset'!$I75*50</f>
        <v>7.5750000000000002</v>
      </c>
      <c r="AE75" s="9">
        <f>'Final Dataset'!$K75*67</f>
        <v>7.0015000000000001</v>
      </c>
      <c r="AF75" s="7">
        <f>IFERROR('Final Dataset'!$AA75/'Final Dataset'!$AB75,0)</f>
        <v>0</v>
      </c>
      <c r="AG75" s="7" t="str">
        <f>IF('Final Dataset'!$AC75&lt;40,"Low",IF('Final Dataset'!$AC75&lt;=70,"Moderate","High"))</f>
        <v>Moderate</v>
      </c>
      <c r="AH75" s="10" t="str">
        <f>IF('Final Dataset'!$AE75&lt;10,"Calm",IF('Final Dataset'!$AE75&lt;=25,"Breezy","Windy"))</f>
        <v>Calm</v>
      </c>
    </row>
    <row r="76" spans="1:34" ht="14.25" customHeight="1" x14ac:dyDescent="0.3">
      <c r="A76" s="5">
        <v>75</v>
      </c>
      <c r="B76" s="6">
        <v>40547</v>
      </c>
      <c r="C76" s="5">
        <v>1</v>
      </c>
      <c r="D76" s="5">
        <v>6</v>
      </c>
      <c r="E76" s="5" t="b">
        <v>0</v>
      </c>
      <c r="F76" s="5">
        <v>2</v>
      </c>
      <c r="G76" s="5">
        <v>1</v>
      </c>
      <c r="H76" s="5">
        <v>0.12</v>
      </c>
      <c r="I76" s="7">
        <v>0.1515</v>
      </c>
      <c r="J76" s="5">
        <v>0.74</v>
      </c>
      <c r="K76" s="5">
        <v>0.1045</v>
      </c>
      <c r="L76" s="5">
        <v>0</v>
      </c>
      <c r="M76" s="5">
        <v>36</v>
      </c>
      <c r="N76" s="5">
        <v>36</v>
      </c>
      <c r="O76" s="5" t="str">
        <f>IF(AND('Final Dataset'!$D76&gt;=5,'Final Dataset'!$D76&lt;12),"Morning",IF(AND('Final Dataset'!$D76&gt;=12,'Final Dataset'!$D76&lt;17),"Afternoon",IF(AND('Final Dataset'!$D76&gt;=17,'Final Dataset'!$D76&lt;21),"Evening","Night")))</f>
        <v>Morning</v>
      </c>
      <c r="P76" s="8" t="str">
        <f>IF('Final Dataset'!$G76=1,"Clear/Few clouds",IF('Final Dataset'!$G76=2,"Mist/Cloudy",IF('Final Dataset'!$G76=3,"Light Snow/Rain","Heavy Rain/Snow/Storm")))</f>
        <v>Clear/Few clouds</v>
      </c>
      <c r="Q76" s="5" t="str">
        <f>IF(OR('Final Dataset'!$F76=0,'Final Dataset'!$F76=6),"Weekend","Weekday")</f>
        <v>Weekday</v>
      </c>
      <c r="R76" s="5" t="str">
        <f>LEFT(TEXT('Final Dataset'!$B76,"yyyy-mm-dd"),4)</f>
        <v>2011</v>
      </c>
      <c r="S76" s="5" t="str">
        <f>MID(TEXT('Final Dataset'!$B76,"yyyy-mm-dd"),6,2)</f>
        <v>01</v>
      </c>
      <c r="T76" s="5" t="str">
        <f>RIGHT(TEXT('Final Dataset'!$B76,"yyyy-mm-dd"),2)</f>
        <v>04</v>
      </c>
      <c r="U76" s="5">
        <f>LEN('Final Dataset'!$D76)</f>
        <v>1</v>
      </c>
      <c r="V76" s="5" t="str">
        <f>TEXT('Final Dataset'!$B76, "mmmm")</f>
        <v>January</v>
      </c>
      <c r="W76" s="5" t="str">
        <f>TEXT('Final Dataset'!$B76, "dddd")</f>
        <v>Tuesday</v>
      </c>
      <c r="X76" s="5">
        <f>WEEKNUM('Final Dataset'!$B76, 2)</f>
        <v>2</v>
      </c>
      <c r="Y76" s="5" t="str">
        <f>IF('Final Dataset'!$H76&lt;=0.3,"Cold",IF('Final Dataset'!$H76&lt;=0.6,"Mild","Hot"))</f>
        <v>Cold</v>
      </c>
      <c r="Z76" s="7" t="str">
        <f>IF('Final Dataset'!$L76&gt;'Final Dataset'!$M76,"Casual Dominant","Registered Dominant")</f>
        <v>Registered Dominant</v>
      </c>
      <c r="AA76" s="7">
        <f>'Final Dataset'!$L76/'Final Dataset'!$N76</f>
        <v>0</v>
      </c>
      <c r="AB76" s="7">
        <f>'Final Dataset'!$M76/'Final Dataset'!$N76</f>
        <v>1</v>
      </c>
      <c r="AC76" s="9">
        <f>'Final Dataset'!$J76*100</f>
        <v>74</v>
      </c>
      <c r="AD76" s="7">
        <f>'Final Dataset'!$I76*50</f>
        <v>7.5750000000000002</v>
      </c>
      <c r="AE76" s="9">
        <f>'Final Dataset'!$K76*67</f>
        <v>7.0015000000000001</v>
      </c>
      <c r="AF76" s="7">
        <f>IFERROR('Final Dataset'!$AA76/'Final Dataset'!$AB76,0)</f>
        <v>0</v>
      </c>
      <c r="AG76" s="7" t="str">
        <f>IF('Final Dataset'!$AC76&lt;40,"Low",IF('Final Dataset'!$AC76&lt;=70,"Moderate","High"))</f>
        <v>High</v>
      </c>
      <c r="AH76" s="10" t="str">
        <f>IF('Final Dataset'!$AE76&lt;10,"Calm",IF('Final Dataset'!$AE76&lt;=25,"Breezy","Windy"))</f>
        <v>Calm</v>
      </c>
    </row>
    <row r="77" spans="1:34" ht="14.25" customHeight="1" x14ac:dyDescent="0.3">
      <c r="A77" s="11">
        <v>76</v>
      </c>
      <c r="B77" s="12">
        <v>40547</v>
      </c>
      <c r="C77" s="11">
        <v>1</v>
      </c>
      <c r="D77" s="11">
        <v>7</v>
      </c>
      <c r="E77" s="11" t="b">
        <v>0</v>
      </c>
      <c r="F77" s="11">
        <v>2</v>
      </c>
      <c r="G77" s="11">
        <v>1</v>
      </c>
      <c r="H77" s="11">
        <v>0.12</v>
      </c>
      <c r="I77" s="13">
        <v>0.1515</v>
      </c>
      <c r="J77" s="11">
        <v>0.74</v>
      </c>
      <c r="K77" s="11">
        <v>0.1343</v>
      </c>
      <c r="L77" s="11">
        <v>2</v>
      </c>
      <c r="M77" s="11">
        <v>92</v>
      </c>
      <c r="N77" s="11">
        <v>94</v>
      </c>
      <c r="O77" s="5" t="str">
        <f>IF(AND('Final Dataset'!$D77&gt;=5,'Final Dataset'!$D77&lt;12),"Morning",IF(AND('Final Dataset'!$D77&gt;=12,'Final Dataset'!$D77&lt;17),"Afternoon",IF(AND('Final Dataset'!$D77&gt;=17,'Final Dataset'!$D77&lt;21),"Evening","Night")))</f>
        <v>Morning</v>
      </c>
      <c r="P77" s="8" t="str">
        <f>IF('Final Dataset'!$G77=1,"Clear/Few clouds",IF('Final Dataset'!$G77=2,"Mist/Cloudy",IF('Final Dataset'!$G77=3,"Light Snow/Rain","Heavy Rain/Snow/Storm")))</f>
        <v>Clear/Few clouds</v>
      </c>
      <c r="Q77" s="5" t="str">
        <f>IF(OR('Final Dataset'!$F77=0,'Final Dataset'!$F77=6),"Weekend","Weekday")</f>
        <v>Weekday</v>
      </c>
      <c r="R77" s="5" t="str">
        <f>LEFT(TEXT('Final Dataset'!$B77,"yyyy-mm-dd"),4)</f>
        <v>2011</v>
      </c>
      <c r="S77" s="5" t="str">
        <f>MID(TEXT('Final Dataset'!$B77,"yyyy-mm-dd"),6,2)</f>
        <v>01</v>
      </c>
      <c r="T77" s="5" t="str">
        <f>RIGHT(TEXT('Final Dataset'!$B77,"yyyy-mm-dd"),2)</f>
        <v>04</v>
      </c>
      <c r="U77" s="5">
        <f>LEN('Final Dataset'!$D77)</f>
        <v>1</v>
      </c>
      <c r="V77" s="5" t="str">
        <f>TEXT('Final Dataset'!$B77, "mmmm")</f>
        <v>January</v>
      </c>
      <c r="W77" s="5" t="str">
        <f>TEXT('Final Dataset'!$B77, "dddd")</f>
        <v>Tuesday</v>
      </c>
      <c r="X77" s="5">
        <f>WEEKNUM('Final Dataset'!$B77, 2)</f>
        <v>2</v>
      </c>
      <c r="Y77" s="5" t="str">
        <f>IF('Final Dataset'!$H77&lt;=0.3,"Cold",IF('Final Dataset'!$H77&lt;=0.6,"Mild","Hot"))</f>
        <v>Cold</v>
      </c>
      <c r="Z77" s="7" t="str">
        <f>IF('Final Dataset'!$L77&gt;'Final Dataset'!$M77,"Casual Dominant","Registered Dominant")</f>
        <v>Registered Dominant</v>
      </c>
      <c r="AA77" s="7">
        <f>'Final Dataset'!$L77/'Final Dataset'!$N77</f>
        <v>2.1276595744680851E-2</v>
      </c>
      <c r="AB77" s="7">
        <f>'Final Dataset'!$M77/'Final Dataset'!$N77</f>
        <v>0.97872340425531912</v>
      </c>
      <c r="AC77" s="9">
        <f>'Final Dataset'!$J77*100</f>
        <v>74</v>
      </c>
      <c r="AD77" s="7">
        <f>'Final Dataset'!$I77*50</f>
        <v>7.5750000000000002</v>
      </c>
      <c r="AE77" s="9">
        <f>'Final Dataset'!$K77*67</f>
        <v>8.9981000000000009</v>
      </c>
      <c r="AF77" s="7">
        <f>IFERROR('Final Dataset'!$AA77/'Final Dataset'!$AB77,0)</f>
        <v>2.1739130434782608E-2</v>
      </c>
      <c r="AG77" s="7" t="str">
        <f>IF('Final Dataset'!$AC77&lt;40,"Low",IF('Final Dataset'!$AC77&lt;=70,"Moderate","High"))</f>
        <v>High</v>
      </c>
      <c r="AH77" s="10" t="str">
        <f>IF('Final Dataset'!$AE77&lt;10,"Calm",IF('Final Dataset'!$AE77&lt;=25,"Breezy","Windy"))</f>
        <v>Calm</v>
      </c>
    </row>
    <row r="78" spans="1:34" ht="14.25" customHeight="1" x14ac:dyDescent="0.3">
      <c r="A78" s="5">
        <v>77</v>
      </c>
      <c r="B78" s="6">
        <v>40547</v>
      </c>
      <c r="C78" s="5">
        <v>1</v>
      </c>
      <c r="D78" s="5">
        <v>8</v>
      </c>
      <c r="E78" s="5" t="b">
        <v>0</v>
      </c>
      <c r="F78" s="5">
        <v>2</v>
      </c>
      <c r="G78" s="5">
        <v>1</v>
      </c>
      <c r="H78" s="5">
        <v>0.14000000000000001</v>
      </c>
      <c r="I78" s="7">
        <v>0.1515</v>
      </c>
      <c r="J78" s="5">
        <v>0.69</v>
      </c>
      <c r="K78" s="5">
        <v>0.16420000000000001</v>
      </c>
      <c r="L78" s="5">
        <v>2</v>
      </c>
      <c r="M78" s="5">
        <v>177</v>
      </c>
      <c r="N78" s="5">
        <v>179</v>
      </c>
      <c r="O78" s="5" t="str">
        <f>IF(AND('Final Dataset'!$D78&gt;=5,'Final Dataset'!$D78&lt;12),"Morning",IF(AND('Final Dataset'!$D78&gt;=12,'Final Dataset'!$D78&lt;17),"Afternoon",IF(AND('Final Dataset'!$D78&gt;=17,'Final Dataset'!$D78&lt;21),"Evening","Night")))</f>
        <v>Morning</v>
      </c>
      <c r="P78" s="8" t="str">
        <f>IF('Final Dataset'!$G78=1,"Clear/Few clouds",IF('Final Dataset'!$G78=2,"Mist/Cloudy",IF('Final Dataset'!$G78=3,"Light Snow/Rain","Heavy Rain/Snow/Storm")))</f>
        <v>Clear/Few clouds</v>
      </c>
      <c r="Q78" s="5" t="str">
        <f>IF(OR('Final Dataset'!$F78=0,'Final Dataset'!$F78=6),"Weekend","Weekday")</f>
        <v>Weekday</v>
      </c>
      <c r="R78" s="5" t="str">
        <f>LEFT(TEXT('Final Dataset'!$B78,"yyyy-mm-dd"),4)</f>
        <v>2011</v>
      </c>
      <c r="S78" s="5" t="str">
        <f>MID(TEXT('Final Dataset'!$B78,"yyyy-mm-dd"),6,2)</f>
        <v>01</v>
      </c>
      <c r="T78" s="5" t="str">
        <f>RIGHT(TEXT('Final Dataset'!$B78,"yyyy-mm-dd"),2)</f>
        <v>04</v>
      </c>
      <c r="U78" s="5">
        <f>LEN('Final Dataset'!$D78)</f>
        <v>1</v>
      </c>
      <c r="V78" s="5" t="str">
        <f>TEXT('Final Dataset'!$B78, "mmmm")</f>
        <v>January</v>
      </c>
      <c r="W78" s="5" t="str">
        <f>TEXT('Final Dataset'!$B78, "dddd")</f>
        <v>Tuesday</v>
      </c>
      <c r="X78" s="5">
        <f>WEEKNUM('Final Dataset'!$B78, 2)</f>
        <v>2</v>
      </c>
      <c r="Y78" s="5" t="str">
        <f>IF('Final Dataset'!$H78&lt;=0.3,"Cold",IF('Final Dataset'!$H78&lt;=0.6,"Mild","Hot"))</f>
        <v>Cold</v>
      </c>
      <c r="Z78" s="7" t="str">
        <f>IF('Final Dataset'!$L78&gt;'Final Dataset'!$M78,"Casual Dominant","Registered Dominant")</f>
        <v>Registered Dominant</v>
      </c>
      <c r="AA78" s="7">
        <f>'Final Dataset'!$L78/'Final Dataset'!$N78</f>
        <v>1.11731843575419E-2</v>
      </c>
      <c r="AB78" s="7">
        <f>'Final Dataset'!$M78/'Final Dataset'!$N78</f>
        <v>0.98882681564245811</v>
      </c>
      <c r="AC78" s="9">
        <f>'Final Dataset'!$J78*100</f>
        <v>69</v>
      </c>
      <c r="AD78" s="7">
        <f>'Final Dataset'!$I78*50</f>
        <v>7.5750000000000002</v>
      </c>
      <c r="AE78" s="9">
        <f>'Final Dataset'!$K78*67</f>
        <v>11.0014</v>
      </c>
      <c r="AF78" s="7">
        <f>IFERROR('Final Dataset'!$AA78/'Final Dataset'!$AB78,0)</f>
        <v>1.1299435028248588E-2</v>
      </c>
      <c r="AG78" s="7" t="str">
        <f>IF('Final Dataset'!$AC78&lt;40,"Low",IF('Final Dataset'!$AC78&lt;=70,"Moderate","High"))</f>
        <v>Moderate</v>
      </c>
      <c r="AH78" s="10" t="str">
        <f>IF('Final Dataset'!$AE78&lt;10,"Calm",IF('Final Dataset'!$AE78&lt;=25,"Breezy","Windy"))</f>
        <v>Breezy</v>
      </c>
    </row>
    <row r="79" spans="1:34" ht="14.25" customHeight="1" x14ac:dyDescent="0.3">
      <c r="A79" s="11">
        <v>78</v>
      </c>
      <c r="B79" s="12">
        <v>40547</v>
      </c>
      <c r="C79" s="11">
        <v>1</v>
      </c>
      <c r="D79" s="11">
        <v>9</v>
      </c>
      <c r="E79" s="11" t="b">
        <v>0</v>
      </c>
      <c r="F79" s="11">
        <v>2</v>
      </c>
      <c r="G79" s="11">
        <v>1</v>
      </c>
      <c r="H79" s="11">
        <v>0.16</v>
      </c>
      <c r="I79" s="13">
        <v>0.1515</v>
      </c>
      <c r="J79" s="11">
        <v>0.64</v>
      </c>
      <c r="K79" s="11">
        <v>0.22389999999999999</v>
      </c>
      <c r="L79" s="11">
        <v>2</v>
      </c>
      <c r="M79" s="11">
        <v>98</v>
      </c>
      <c r="N79" s="11">
        <v>100</v>
      </c>
      <c r="O79" s="5" t="str">
        <f>IF(AND('Final Dataset'!$D79&gt;=5,'Final Dataset'!$D79&lt;12),"Morning",IF(AND('Final Dataset'!$D79&gt;=12,'Final Dataset'!$D79&lt;17),"Afternoon",IF(AND('Final Dataset'!$D79&gt;=17,'Final Dataset'!$D79&lt;21),"Evening","Night")))</f>
        <v>Morning</v>
      </c>
      <c r="P79" s="8" t="str">
        <f>IF('Final Dataset'!$G79=1,"Clear/Few clouds",IF('Final Dataset'!$G79=2,"Mist/Cloudy",IF('Final Dataset'!$G79=3,"Light Snow/Rain","Heavy Rain/Snow/Storm")))</f>
        <v>Clear/Few clouds</v>
      </c>
      <c r="Q79" s="5" t="str">
        <f>IF(OR('Final Dataset'!$F79=0,'Final Dataset'!$F79=6),"Weekend","Weekday")</f>
        <v>Weekday</v>
      </c>
      <c r="R79" s="5" t="str">
        <f>LEFT(TEXT('Final Dataset'!$B79,"yyyy-mm-dd"),4)</f>
        <v>2011</v>
      </c>
      <c r="S79" s="5" t="str">
        <f>MID(TEXT('Final Dataset'!$B79,"yyyy-mm-dd"),6,2)</f>
        <v>01</v>
      </c>
      <c r="T79" s="5" t="str">
        <f>RIGHT(TEXT('Final Dataset'!$B79,"yyyy-mm-dd"),2)</f>
        <v>04</v>
      </c>
      <c r="U79" s="5">
        <f>LEN('Final Dataset'!$D79)</f>
        <v>1</v>
      </c>
      <c r="V79" s="5" t="str">
        <f>TEXT('Final Dataset'!$B79, "mmmm")</f>
        <v>January</v>
      </c>
      <c r="W79" s="5" t="str">
        <f>TEXT('Final Dataset'!$B79, "dddd")</f>
        <v>Tuesday</v>
      </c>
      <c r="X79" s="5">
        <f>WEEKNUM('Final Dataset'!$B79, 2)</f>
        <v>2</v>
      </c>
      <c r="Y79" s="5" t="str">
        <f>IF('Final Dataset'!$H79&lt;=0.3,"Cold",IF('Final Dataset'!$H79&lt;=0.6,"Mild","Hot"))</f>
        <v>Cold</v>
      </c>
      <c r="Z79" s="7" t="str">
        <f>IF('Final Dataset'!$L79&gt;'Final Dataset'!$M79,"Casual Dominant","Registered Dominant")</f>
        <v>Registered Dominant</v>
      </c>
      <c r="AA79" s="7">
        <f>'Final Dataset'!$L79/'Final Dataset'!$N79</f>
        <v>0.02</v>
      </c>
      <c r="AB79" s="7">
        <f>'Final Dataset'!$M79/'Final Dataset'!$N79</f>
        <v>0.98</v>
      </c>
      <c r="AC79" s="9">
        <f>'Final Dataset'!$J79*100</f>
        <v>64</v>
      </c>
      <c r="AD79" s="7">
        <f>'Final Dataset'!$I79*50</f>
        <v>7.5750000000000002</v>
      </c>
      <c r="AE79" s="9">
        <f>'Final Dataset'!$K79*67</f>
        <v>15.001299999999999</v>
      </c>
      <c r="AF79" s="7">
        <f>IFERROR('Final Dataset'!$AA79/'Final Dataset'!$AB79,0)</f>
        <v>2.0408163265306124E-2</v>
      </c>
      <c r="AG79" s="7" t="str">
        <f>IF('Final Dataset'!$AC79&lt;40,"Low",IF('Final Dataset'!$AC79&lt;=70,"Moderate","High"))</f>
        <v>Moderate</v>
      </c>
      <c r="AH79" s="10" t="str">
        <f>IF('Final Dataset'!$AE79&lt;10,"Calm",IF('Final Dataset'!$AE79&lt;=25,"Breezy","Windy"))</f>
        <v>Breezy</v>
      </c>
    </row>
    <row r="80" spans="1:34" ht="14.25" customHeight="1" x14ac:dyDescent="0.3">
      <c r="A80" s="5">
        <v>79</v>
      </c>
      <c r="B80" s="6">
        <v>40547</v>
      </c>
      <c r="C80" s="5">
        <v>1</v>
      </c>
      <c r="D80" s="5">
        <v>10</v>
      </c>
      <c r="E80" s="5" t="b">
        <v>0</v>
      </c>
      <c r="F80" s="5">
        <v>2</v>
      </c>
      <c r="G80" s="5">
        <v>2</v>
      </c>
      <c r="H80" s="5">
        <v>0.16</v>
      </c>
      <c r="I80" s="7">
        <v>0.13639999999999999</v>
      </c>
      <c r="J80" s="5">
        <v>0.69</v>
      </c>
      <c r="K80" s="5">
        <v>0.32840000000000003</v>
      </c>
      <c r="L80" s="5">
        <v>5</v>
      </c>
      <c r="M80" s="5">
        <v>37</v>
      </c>
      <c r="N80" s="5">
        <v>42</v>
      </c>
      <c r="O80" s="5" t="str">
        <f>IF(AND('Final Dataset'!$D80&gt;=5,'Final Dataset'!$D80&lt;12),"Morning",IF(AND('Final Dataset'!$D80&gt;=12,'Final Dataset'!$D80&lt;17),"Afternoon",IF(AND('Final Dataset'!$D80&gt;=17,'Final Dataset'!$D80&lt;21),"Evening","Night")))</f>
        <v>Morning</v>
      </c>
      <c r="P80" s="8" t="str">
        <f>IF('Final Dataset'!$G80=1,"Clear/Few clouds",IF('Final Dataset'!$G80=2,"Mist/Cloudy",IF('Final Dataset'!$G80=3,"Light Snow/Rain","Heavy Rain/Snow/Storm")))</f>
        <v>Mist/Cloudy</v>
      </c>
      <c r="Q80" s="5" t="str">
        <f>IF(OR('Final Dataset'!$F80=0,'Final Dataset'!$F80=6),"Weekend","Weekday")</f>
        <v>Weekday</v>
      </c>
      <c r="R80" s="5" t="str">
        <f>LEFT(TEXT('Final Dataset'!$B80,"yyyy-mm-dd"),4)</f>
        <v>2011</v>
      </c>
      <c r="S80" s="5" t="str">
        <f>MID(TEXT('Final Dataset'!$B80,"yyyy-mm-dd"),6,2)</f>
        <v>01</v>
      </c>
      <c r="T80" s="5" t="str">
        <f>RIGHT(TEXT('Final Dataset'!$B80,"yyyy-mm-dd"),2)</f>
        <v>04</v>
      </c>
      <c r="U80" s="5">
        <f>LEN('Final Dataset'!$D80)</f>
        <v>2</v>
      </c>
      <c r="V80" s="5" t="str">
        <f>TEXT('Final Dataset'!$B80, "mmmm")</f>
        <v>January</v>
      </c>
      <c r="W80" s="5" t="str">
        <f>TEXT('Final Dataset'!$B80, "dddd")</f>
        <v>Tuesday</v>
      </c>
      <c r="X80" s="5">
        <f>WEEKNUM('Final Dataset'!$B80, 2)</f>
        <v>2</v>
      </c>
      <c r="Y80" s="5" t="str">
        <f>IF('Final Dataset'!$H80&lt;=0.3,"Cold",IF('Final Dataset'!$H80&lt;=0.6,"Mild","Hot"))</f>
        <v>Cold</v>
      </c>
      <c r="Z80" s="7" t="str">
        <f>IF('Final Dataset'!$L80&gt;'Final Dataset'!$M80,"Casual Dominant","Registered Dominant")</f>
        <v>Registered Dominant</v>
      </c>
      <c r="AA80" s="7">
        <f>'Final Dataset'!$L80/'Final Dataset'!$N80</f>
        <v>0.11904761904761904</v>
      </c>
      <c r="AB80" s="7">
        <f>'Final Dataset'!$M80/'Final Dataset'!$N80</f>
        <v>0.88095238095238093</v>
      </c>
      <c r="AC80" s="9">
        <f>'Final Dataset'!$J80*100</f>
        <v>69</v>
      </c>
      <c r="AD80" s="7">
        <f>'Final Dataset'!$I80*50</f>
        <v>6.8199999999999994</v>
      </c>
      <c r="AE80" s="9">
        <f>'Final Dataset'!$K80*67</f>
        <v>22.002800000000001</v>
      </c>
      <c r="AF80" s="7">
        <f>IFERROR('Final Dataset'!$AA80/'Final Dataset'!$AB80,0)</f>
        <v>0.13513513513513514</v>
      </c>
      <c r="AG80" s="7" t="str">
        <f>IF('Final Dataset'!$AC80&lt;40,"Low",IF('Final Dataset'!$AC80&lt;=70,"Moderate","High"))</f>
        <v>Moderate</v>
      </c>
      <c r="AH80" s="10" t="str">
        <f>IF('Final Dataset'!$AE80&lt;10,"Calm",IF('Final Dataset'!$AE80&lt;=25,"Breezy","Windy"))</f>
        <v>Breezy</v>
      </c>
    </row>
    <row r="81" spans="1:34" ht="14.25" customHeight="1" x14ac:dyDescent="0.3">
      <c r="A81" s="11">
        <v>80</v>
      </c>
      <c r="B81" s="12">
        <v>40547</v>
      </c>
      <c r="C81" s="11">
        <v>1</v>
      </c>
      <c r="D81" s="11">
        <v>11</v>
      </c>
      <c r="E81" s="11" t="b">
        <v>0</v>
      </c>
      <c r="F81" s="11">
        <v>2</v>
      </c>
      <c r="G81" s="11">
        <v>1</v>
      </c>
      <c r="H81" s="11">
        <v>0.22</v>
      </c>
      <c r="I81" s="13">
        <v>0.21210000000000001</v>
      </c>
      <c r="J81" s="11">
        <v>0.51</v>
      </c>
      <c r="K81" s="11">
        <v>0.29849999999999999</v>
      </c>
      <c r="L81" s="11">
        <v>7</v>
      </c>
      <c r="M81" s="11">
        <v>50</v>
      </c>
      <c r="N81" s="11">
        <v>57</v>
      </c>
      <c r="O81" s="5" t="str">
        <f>IF(AND('Final Dataset'!$D81&gt;=5,'Final Dataset'!$D81&lt;12),"Morning",IF(AND('Final Dataset'!$D81&gt;=12,'Final Dataset'!$D81&lt;17),"Afternoon",IF(AND('Final Dataset'!$D81&gt;=17,'Final Dataset'!$D81&lt;21),"Evening","Night")))</f>
        <v>Morning</v>
      </c>
      <c r="P81" s="8" t="str">
        <f>IF('Final Dataset'!$G81=1,"Clear/Few clouds",IF('Final Dataset'!$G81=2,"Mist/Cloudy",IF('Final Dataset'!$G81=3,"Light Snow/Rain","Heavy Rain/Snow/Storm")))</f>
        <v>Clear/Few clouds</v>
      </c>
      <c r="Q81" s="5" t="str">
        <f>IF(OR('Final Dataset'!$F81=0,'Final Dataset'!$F81=6),"Weekend","Weekday")</f>
        <v>Weekday</v>
      </c>
      <c r="R81" s="5" t="str">
        <f>LEFT(TEXT('Final Dataset'!$B81,"yyyy-mm-dd"),4)</f>
        <v>2011</v>
      </c>
      <c r="S81" s="5" t="str">
        <f>MID(TEXT('Final Dataset'!$B81,"yyyy-mm-dd"),6,2)</f>
        <v>01</v>
      </c>
      <c r="T81" s="5" t="str">
        <f>RIGHT(TEXT('Final Dataset'!$B81,"yyyy-mm-dd"),2)</f>
        <v>04</v>
      </c>
      <c r="U81" s="5">
        <f>LEN('Final Dataset'!$D81)</f>
        <v>2</v>
      </c>
      <c r="V81" s="5" t="str">
        <f>TEXT('Final Dataset'!$B81, "mmmm")</f>
        <v>January</v>
      </c>
      <c r="W81" s="5" t="str">
        <f>TEXT('Final Dataset'!$B81, "dddd")</f>
        <v>Tuesday</v>
      </c>
      <c r="X81" s="5">
        <f>WEEKNUM('Final Dataset'!$B81, 2)</f>
        <v>2</v>
      </c>
      <c r="Y81" s="5" t="str">
        <f>IF('Final Dataset'!$H81&lt;=0.3,"Cold",IF('Final Dataset'!$H81&lt;=0.6,"Mild","Hot"))</f>
        <v>Cold</v>
      </c>
      <c r="Z81" s="7" t="str">
        <f>IF('Final Dataset'!$L81&gt;'Final Dataset'!$M81,"Casual Dominant","Registered Dominant")</f>
        <v>Registered Dominant</v>
      </c>
      <c r="AA81" s="7">
        <f>'Final Dataset'!$L81/'Final Dataset'!$N81</f>
        <v>0.12280701754385964</v>
      </c>
      <c r="AB81" s="7">
        <f>'Final Dataset'!$M81/'Final Dataset'!$N81</f>
        <v>0.8771929824561403</v>
      </c>
      <c r="AC81" s="9">
        <f>'Final Dataset'!$J81*100</f>
        <v>51</v>
      </c>
      <c r="AD81" s="7">
        <f>'Final Dataset'!$I81*50</f>
        <v>10.605</v>
      </c>
      <c r="AE81" s="9">
        <f>'Final Dataset'!$K81*67</f>
        <v>19.999499999999998</v>
      </c>
      <c r="AF81" s="7">
        <f>IFERROR('Final Dataset'!$AA81/'Final Dataset'!$AB81,0)</f>
        <v>0.14000000000000001</v>
      </c>
      <c r="AG81" s="7" t="str">
        <f>IF('Final Dataset'!$AC81&lt;40,"Low",IF('Final Dataset'!$AC81&lt;=70,"Moderate","High"))</f>
        <v>Moderate</v>
      </c>
      <c r="AH81" s="10" t="str">
        <f>IF('Final Dataset'!$AE81&lt;10,"Calm",IF('Final Dataset'!$AE81&lt;=25,"Breezy","Windy"))</f>
        <v>Breezy</v>
      </c>
    </row>
    <row r="82" spans="1:34" ht="14.25" customHeight="1" x14ac:dyDescent="0.3">
      <c r="A82" s="5">
        <v>81</v>
      </c>
      <c r="B82" s="6">
        <v>40547</v>
      </c>
      <c r="C82" s="5">
        <v>1</v>
      </c>
      <c r="D82" s="5">
        <v>12</v>
      </c>
      <c r="E82" s="5" t="b">
        <v>0</v>
      </c>
      <c r="F82" s="5">
        <v>2</v>
      </c>
      <c r="G82" s="5">
        <v>1</v>
      </c>
      <c r="H82" s="5">
        <v>0.22</v>
      </c>
      <c r="I82" s="7">
        <v>0.2273</v>
      </c>
      <c r="J82" s="5">
        <v>0.51</v>
      </c>
      <c r="K82" s="5">
        <v>0.16420000000000001</v>
      </c>
      <c r="L82" s="5">
        <v>12</v>
      </c>
      <c r="M82" s="5">
        <v>66</v>
      </c>
      <c r="N82" s="5">
        <v>78</v>
      </c>
      <c r="O82" s="5" t="str">
        <f>IF(AND('Final Dataset'!$D82&gt;=5,'Final Dataset'!$D82&lt;12),"Morning",IF(AND('Final Dataset'!$D82&gt;=12,'Final Dataset'!$D82&lt;17),"Afternoon",IF(AND('Final Dataset'!$D82&gt;=17,'Final Dataset'!$D82&lt;21),"Evening","Night")))</f>
        <v>Afternoon</v>
      </c>
      <c r="P82" s="8" t="str">
        <f>IF('Final Dataset'!$G82=1,"Clear/Few clouds",IF('Final Dataset'!$G82=2,"Mist/Cloudy",IF('Final Dataset'!$G82=3,"Light Snow/Rain","Heavy Rain/Snow/Storm")))</f>
        <v>Clear/Few clouds</v>
      </c>
      <c r="Q82" s="5" t="str">
        <f>IF(OR('Final Dataset'!$F82=0,'Final Dataset'!$F82=6),"Weekend","Weekday")</f>
        <v>Weekday</v>
      </c>
      <c r="R82" s="5" t="str">
        <f>LEFT(TEXT('Final Dataset'!$B82,"yyyy-mm-dd"),4)</f>
        <v>2011</v>
      </c>
      <c r="S82" s="5" t="str">
        <f>MID(TEXT('Final Dataset'!$B82,"yyyy-mm-dd"),6,2)</f>
        <v>01</v>
      </c>
      <c r="T82" s="5" t="str">
        <f>RIGHT(TEXT('Final Dataset'!$B82,"yyyy-mm-dd"),2)</f>
        <v>04</v>
      </c>
      <c r="U82" s="5">
        <f>LEN('Final Dataset'!$D82)</f>
        <v>2</v>
      </c>
      <c r="V82" s="5" t="str">
        <f>TEXT('Final Dataset'!$B82, "mmmm")</f>
        <v>January</v>
      </c>
      <c r="W82" s="5" t="str">
        <f>TEXT('Final Dataset'!$B82, "dddd")</f>
        <v>Tuesday</v>
      </c>
      <c r="X82" s="5">
        <f>WEEKNUM('Final Dataset'!$B82, 2)</f>
        <v>2</v>
      </c>
      <c r="Y82" s="5" t="str">
        <f>IF('Final Dataset'!$H82&lt;=0.3,"Cold",IF('Final Dataset'!$H82&lt;=0.6,"Mild","Hot"))</f>
        <v>Cold</v>
      </c>
      <c r="Z82" s="7" t="str">
        <f>IF('Final Dataset'!$L82&gt;'Final Dataset'!$M82,"Casual Dominant","Registered Dominant")</f>
        <v>Registered Dominant</v>
      </c>
      <c r="AA82" s="7">
        <f>'Final Dataset'!$L82/'Final Dataset'!$N82</f>
        <v>0.15384615384615385</v>
      </c>
      <c r="AB82" s="7">
        <f>'Final Dataset'!$M82/'Final Dataset'!$N82</f>
        <v>0.84615384615384615</v>
      </c>
      <c r="AC82" s="9">
        <f>'Final Dataset'!$J82*100</f>
        <v>51</v>
      </c>
      <c r="AD82" s="7">
        <f>'Final Dataset'!$I82*50</f>
        <v>11.365</v>
      </c>
      <c r="AE82" s="9">
        <f>'Final Dataset'!$K82*67</f>
        <v>11.0014</v>
      </c>
      <c r="AF82" s="7">
        <f>IFERROR('Final Dataset'!$AA82/'Final Dataset'!$AB82,0)</f>
        <v>0.18181818181818182</v>
      </c>
      <c r="AG82" s="7" t="str">
        <f>IF('Final Dataset'!$AC82&lt;40,"Low",IF('Final Dataset'!$AC82&lt;=70,"Moderate","High"))</f>
        <v>Moderate</v>
      </c>
      <c r="AH82" s="10" t="str">
        <f>IF('Final Dataset'!$AE82&lt;10,"Calm",IF('Final Dataset'!$AE82&lt;=25,"Breezy","Windy"))</f>
        <v>Breezy</v>
      </c>
    </row>
    <row r="83" spans="1:34" ht="14.25" customHeight="1" x14ac:dyDescent="0.3">
      <c r="A83" s="11">
        <v>82</v>
      </c>
      <c r="B83" s="12">
        <v>40547</v>
      </c>
      <c r="C83" s="11">
        <v>1</v>
      </c>
      <c r="D83" s="11">
        <v>13</v>
      </c>
      <c r="E83" s="11" t="b">
        <v>0</v>
      </c>
      <c r="F83" s="11">
        <v>2</v>
      </c>
      <c r="G83" s="11">
        <v>1</v>
      </c>
      <c r="H83" s="11">
        <v>0.24</v>
      </c>
      <c r="I83" s="13">
        <v>0.2273</v>
      </c>
      <c r="J83" s="11">
        <v>0.56000000000000005</v>
      </c>
      <c r="K83" s="11">
        <v>0.19400000000000001</v>
      </c>
      <c r="L83" s="11">
        <v>18</v>
      </c>
      <c r="M83" s="11">
        <v>79</v>
      </c>
      <c r="N83" s="11">
        <v>97</v>
      </c>
      <c r="O83" s="5" t="str">
        <f>IF(AND('Final Dataset'!$D83&gt;=5,'Final Dataset'!$D83&lt;12),"Morning",IF(AND('Final Dataset'!$D83&gt;=12,'Final Dataset'!$D83&lt;17),"Afternoon",IF(AND('Final Dataset'!$D83&gt;=17,'Final Dataset'!$D83&lt;21),"Evening","Night")))</f>
        <v>Afternoon</v>
      </c>
      <c r="P83" s="8" t="str">
        <f>IF('Final Dataset'!$G83=1,"Clear/Few clouds",IF('Final Dataset'!$G83=2,"Mist/Cloudy",IF('Final Dataset'!$G83=3,"Light Snow/Rain","Heavy Rain/Snow/Storm")))</f>
        <v>Clear/Few clouds</v>
      </c>
      <c r="Q83" s="5" t="str">
        <f>IF(OR('Final Dataset'!$F83=0,'Final Dataset'!$F83=6),"Weekend","Weekday")</f>
        <v>Weekday</v>
      </c>
      <c r="R83" s="5" t="str">
        <f>LEFT(TEXT('Final Dataset'!$B83,"yyyy-mm-dd"),4)</f>
        <v>2011</v>
      </c>
      <c r="S83" s="5" t="str">
        <f>MID(TEXT('Final Dataset'!$B83,"yyyy-mm-dd"),6,2)</f>
        <v>01</v>
      </c>
      <c r="T83" s="5" t="str">
        <f>RIGHT(TEXT('Final Dataset'!$B83,"yyyy-mm-dd"),2)</f>
        <v>04</v>
      </c>
      <c r="U83" s="5">
        <f>LEN('Final Dataset'!$D83)</f>
        <v>2</v>
      </c>
      <c r="V83" s="5" t="str">
        <f>TEXT('Final Dataset'!$B83, "mmmm")</f>
        <v>January</v>
      </c>
      <c r="W83" s="5" t="str">
        <f>TEXT('Final Dataset'!$B83, "dddd")</f>
        <v>Tuesday</v>
      </c>
      <c r="X83" s="5">
        <f>WEEKNUM('Final Dataset'!$B83, 2)</f>
        <v>2</v>
      </c>
      <c r="Y83" s="5" t="str">
        <f>IF('Final Dataset'!$H83&lt;=0.3,"Cold",IF('Final Dataset'!$H83&lt;=0.6,"Mild","Hot"))</f>
        <v>Cold</v>
      </c>
      <c r="Z83" s="7" t="str">
        <f>IF('Final Dataset'!$L83&gt;'Final Dataset'!$M83,"Casual Dominant","Registered Dominant")</f>
        <v>Registered Dominant</v>
      </c>
      <c r="AA83" s="7">
        <f>'Final Dataset'!$L83/'Final Dataset'!$N83</f>
        <v>0.18556701030927836</v>
      </c>
      <c r="AB83" s="7">
        <f>'Final Dataset'!$M83/'Final Dataset'!$N83</f>
        <v>0.81443298969072164</v>
      </c>
      <c r="AC83" s="9">
        <f>'Final Dataset'!$J83*100</f>
        <v>56.000000000000007</v>
      </c>
      <c r="AD83" s="7">
        <f>'Final Dataset'!$I83*50</f>
        <v>11.365</v>
      </c>
      <c r="AE83" s="9">
        <f>'Final Dataset'!$K83*67</f>
        <v>12.998000000000001</v>
      </c>
      <c r="AF83" s="7">
        <f>IFERROR('Final Dataset'!$AA83/'Final Dataset'!$AB83,0)</f>
        <v>0.22784810126582281</v>
      </c>
      <c r="AG83" s="7" t="str">
        <f>IF('Final Dataset'!$AC83&lt;40,"Low",IF('Final Dataset'!$AC83&lt;=70,"Moderate","High"))</f>
        <v>Moderate</v>
      </c>
      <c r="AH83" s="10" t="str">
        <f>IF('Final Dataset'!$AE83&lt;10,"Calm",IF('Final Dataset'!$AE83&lt;=25,"Breezy","Windy"))</f>
        <v>Breezy</v>
      </c>
    </row>
    <row r="84" spans="1:34" ht="14.25" customHeight="1" x14ac:dyDescent="0.3">
      <c r="A84" s="5">
        <v>83</v>
      </c>
      <c r="B84" s="6">
        <v>40547</v>
      </c>
      <c r="C84" s="5">
        <v>1</v>
      </c>
      <c r="D84" s="5">
        <v>14</v>
      </c>
      <c r="E84" s="5" t="b">
        <v>0</v>
      </c>
      <c r="F84" s="5">
        <v>2</v>
      </c>
      <c r="G84" s="5">
        <v>1</v>
      </c>
      <c r="H84" s="5">
        <v>0.26</v>
      </c>
      <c r="I84" s="7">
        <v>0.2576</v>
      </c>
      <c r="J84" s="5">
        <v>0.52</v>
      </c>
      <c r="K84" s="5">
        <v>0.22389999999999999</v>
      </c>
      <c r="L84" s="5">
        <v>9</v>
      </c>
      <c r="M84" s="5">
        <v>54</v>
      </c>
      <c r="N84" s="5">
        <v>63</v>
      </c>
      <c r="O84" s="5" t="str">
        <f>IF(AND('Final Dataset'!$D84&gt;=5,'Final Dataset'!$D84&lt;12),"Morning",IF(AND('Final Dataset'!$D84&gt;=12,'Final Dataset'!$D84&lt;17),"Afternoon",IF(AND('Final Dataset'!$D84&gt;=17,'Final Dataset'!$D84&lt;21),"Evening","Night")))</f>
        <v>Afternoon</v>
      </c>
      <c r="P84" s="8" t="str">
        <f>IF('Final Dataset'!$G84=1,"Clear/Few clouds",IF('Final Dataset'!$G84=2,"Mist/Cloudy",IF('Final Dataset'!$G84=3,"Light Snow/Rain","Heavy Rain/Snow/Storm")))</f>
        <v>Clear/Few clouds</v>
      </c>
      <c r="Q84" s="5" t="str">
        <f>IF(OR('Final Dataset'!$F84=0,'Final Dataset'!$F84=6),"Weekend","Weekday")</f>
        <v>Weekday</v>
      </c>
      <c r="R84" s="5" t="str">
        <f>LEFT(TEXT('Final Dataset'!$B84,"yyyy-mm-dd"),4)</f>
        <v>2011</v>
      </c>
      <c r="S84" s="5" t="str">
        <f>MID(TEXT('Final Dataset'!$B84,"yyyy-mm-dd"),6,2)</f>
        <v>01</v>
      </c>
      <c r="T84" s="5" t="str">
        <f>RIGHT(TEXT('Final Dataset'!$B84,"yyyy-mm-dd"),2)</f>
        <v>04</v>
      </c>
      <c r="U84" s="5">
        <f>LEN('Final Dataset'!$D84)</f>
        <v>2</v>
      </c>
      <c r="V84" s="5" t="str">
        <f>TEXT('Final Dataset'!$B84, "mmmm")</f>
        <v>January</v>
      </c>
      <c r="W84" s="5" t="str">
        <f>TEXT('Final Dataset'!$B84, "dddd")</f>
        <v>Tuesday</v>
      </c>
      <c r="X84" s="5">
        <f>WEEKNUM('Final Dataset'!$B84, 2)</f>
        <v>2</v>
      </c>
      <c r="Y84" s="5" t="str">
        <f>IF('Final Dataset'!$H84&lt;=0.3,"Cold",IF('Final Dataset'!$H84&lt;=0.6,"Mild","Hot"))</f>
        <v>Cold</v>
      </c>
      <c r="Z84" s="7" t="str">
        <f>IF('Final Dataset'!$L84&gt;'Final Dataset'!$M84,"Casual Dominant","Registered Dominant")</f>
        <v>Registered Dominant</v>
      </c>
      <c r="AA84" s="7">
        <f>'Final Dataset'!$L84/'Final Dataset'!$N84</f>
        <v>0.14285714285714285</v>
      </c>
      <c r="AB84" s="7">
        <f>'Final Dataset'!$M84/'Final Dataset'!$N84</f>
        <v>0.8571428571428571</v>
      </c>
      <c r="AC84" s="9">
        <f>'Final Dataset'!$J84*100</f>
        <v>52</v>
      </c>
      <c r="AD84" s="7">
        <f>'Final Dataset'!$I84*50</f>
        <v>12.879999999999999</v>
      </c>
      <c r="AE84" s="9">
        <f>'Final Dataset'!$K84*67</f>
        <v>15.001299999999999</v>
      </c>
      <c r="AF84" s="7">
        <f>IFERROR('Final Dataset'!$AA84/'Final Dataset'!$AB84,0)</f>
        <v>0.16666666666666666</v>
      </c>
      <c r="AG84" s="7" t="str">
        <f>IF('Final Dataset'!$AC84&lt;40,"Low",IF('Final Dataset'!$AC84&lt;=70,"Moderate","High"))</f>
        <v>Moderate</v>
      </c>
      <c r="AH84" s="10" t="str">
        <f>IF('Final Dataset'!$AE84&lt;10,"Calm",IF('Final Dataset'!$AE84&lt;=25,"Breezy","Windy"))</f>
        <v>Breezy</v>
      </c>
    </row>
    <row r="85" spans="1:34" ht="14.25" customHeight="1" x14ac:dyDescent="0.3">
      <c r="A85" s="11">
        <v>84</v>
      </c>
      <c r="B85" s="12">
        <v>40547</v>
      </c>
      <c r="C85" s="11">
        <v>1</v>
      </c>
      <c r="D85" s="11">
        <v>15</v>
      </c>
      <c r="E85" s="11" t="b">
        <v>0</v>
      </c>
      <c r="F85" s="11">
        <v>2</v>
      </c>
      <c r="G85" s="11">
        <v>1</v>
      </c>
      <c r="H85" s="11">
        <v>0.28000000000000003</v>
      </c>
      <c r="I85" s="13">
        <v>0.2727</v>
      </c>
      <c r="J85" s="11">
        <v>0.52</v>
      </c>
      <c r="K85" s="11">
        <v>0.25369999999999998</v>
      </c>
      <c r="L85" s="11">
        <v>17</v>
      </c>
      <c r="M85" s="11">
        <v>48</v>
      </c>
      <c r="N85" s="11">
        <v>65</v>
      </c>
      <c r="O85" s="5" t="str">
        <f>IF(AND('Final Dataset'!$D85&gt;=5,'Final Dataset'!$D85&lt;12),"Morning",IF(AND('Final Dataset'!$D85&gt;=12,'Final Dataset'!$D85&lt;17),"Afternoon",IF(AND('Final Dataset'!$D85&gt;=17,'Final Dataset'!$D85&lt;21),"Evening","Night")))</f>
        <v>Afternoon</v>
      </c>
      <c r="P85" s="8" t="str">
        <f>IF('Final Dataset'!$G85=1,"Clear/Few clouds",IF('Final Dataset'!$G85=2,"Mist/Cloudy",IF('Final Dataset'!$G85=3,"Light Snow/Rain","Heavy Rain/Snow/Storm")))</f>
        <v>Clear/Few clouds</v>
      </c>
      <c r="Q85" s="5" t="str">
        <f>IF(OR('Final Dataset'!$F85=0,'Final Dataset'!$F85=6),"Weekend","Weekday")</f>
        <v>Weekday</v>
      </c>
      <c r="R85" s="5" t="str">
        <f>LEFT(TEXT('Final Dataset'!$B85,"yyyy-mm-dd"),4)</f>
        <v>2011</v>
      </c>
      <c r="S85" s="5" t="str">
        <f>MID(TEXT('Final Dataset'!$B85,"yyyy-mm-dd"),6,2)</f>
        <v>01</v>
      </c>
      <c r="T85" s="5" t="str">
        <f>RIGHT(TEXT('Final Dataset'!$B85,"yyyy-mm-dd"),2)</f>
        <v>04</v>
      </c>
      <c r="U85" s="5">
        <f>LEN('Final Dataset'!$D85)</f>
        <v>2</v>
      </c>
      <c r="V85" s="5" t="str">
        <f>TEXT('Final Dataset'!$B85, "mmmm")</f>
        <v>January</v>
      </c>
      <c r="W85" s="5" t="str">
        <f>TEXT('Final Dataset'!$B85, "dddd")</f>
        <v>Tuesday</v>
      </c>
      <c r="X85" s="5">
        <f>WEEKNUM('Final Dataset'!$B85, 2)</f>
        <v>2</v>
      </c>
      <c r="Y85" s="5" t="str">
        <f>IF('Final Dataset'!$H85&lt;=0.3,"Cold",IF('Final Dataset'!$H85&lt;=0.6,"Mild","Hot"))</f>
        <v>Cold</v>
      </c>
      <c r="Z85" s="7" t="str">
        <f>IF('Final Dataset'!$L85&gt;'Final Dataset'!$M85,"Casual Dominant","Registered Dominant")</f>
        <v>Registered Dominant</v>
      </c>
      <c r="AA85" s="7">
        <f>'Final Dataset'!$L85/'Final Dataset'!$N85</f>
        <v>0.26153846153846155</v>
      </c>
      <c r="AB85" s="7">
        <f>'Final Dataset'!$M85/'Final Dataset'!$N85</f>
        <v>0.7384615384615385</v>
      </c>
      <c r="AC85" s="9">
        <f>'Final Dataset'!$J85*100</f>
        <v>52</v>
      </c>
      <c r="AD85" s="7">
        <f>'Final Dataset'!$I85*50</f>
        <v>13.635</v>
      </c>
      <c r="AE85" s="9">
        <f>'Final Dataset'!$K85*67</f>
        <v>16.997899999999998</v>
      </c>
      <c r="AF85" s="7">
        <f>IFERROR('Final Dataset'!$AA85/'Final Dataset'!$AB85,0)</f>
        <v>0.35416666666666669</v>
      </c>
      <c r="AG85" s="7" t="str">
        <f>IF('Final Dataset'!$AC85&lt;40,"Low",IF('Final Dataset'!$AC85&lt;=70,"Moderate","High"))</f>
        <v>Moderate</v>
      </c>
      <c r="AH85" s="10" t="str">
        <f>IF('Final Dataset'!$AE85&lt;10,"Calm",IF('Final Dataset'!$AE85&lt;=25,"Breezy","Windy"))</f>
        <v>Breezy</v>
      </c>
    </row>
    <row r="86" spans="1:34" ht="14.25" customHeight="1" x14ac:dyDescent="0.3">
      <c r="A86" s="5">
        <v>85</v>
      </c>
      <c r="B86" s="6">
        <v>40547</v>
      </c>
      <c r="C86" s="5">
        <v>1</v>
      </c>
      <c r="D86" s="5">
        <v>16</v>
      </c>
      <c r="E86" s="5" t="b">
        <v>0</v>
      </c>
      <c r="F86" s="5">
        <v>2</v>
      </c>
      <c r="G86" s="5">
        <v>1</v>
      </c>
      <c r="H86" s="5">
        <v>0.3</v>
      </c>
      <c r="I86" s="7">
        <v>0.28789999999999999</v>
      </c>
      <c r="J86" s="5">
        <v>0.49</v>
      </c>
      <c r="K86" s="5">
        <v>0.25369999999999998</v>
      </c>
      <c r="L86" s="5">
        <v>15</v>
      </c>
      <c r="M86" s="5">
        <v>68</v>
      </c>
      <c r="N86" s="5">
        <v>83</v>
      </c>
      <c r="O86" s="5" t="str">
        <f>IF(AND('Final Dataset'!$D86&gt;=5,'Final Dataset'!$D86&lt;12),"Morning",IF(AND('Final Dataset'!$D86&gt;=12,'Final Dataset'!$D86&lt;17),"Afternoon",IF(AND('Final Dataset'!$D86&gt;=17,'Final Dataset'!$D86&lt;21),"Evening","Night")))</f>
        <v>Afternoon</v>
      </c>
      <c r="P86" s="8" t="str">
        <f>IF('Final Dataset'!$G86=1,"Clear/Few clouds",IF('Final Dataset'!$G86=2,"Mist/Cloudy",IF('Final Dataset'!$G86=3,"Light Snow/Rain","Heavy Rain/Snow/Storm")))</f>
        <v>Clear/Few clouds</v>
      </c>
      <c r="Q86" s="5" t="str">
        <f>IF(OR('Final Dataset'!$F86=0,'Final Dataset'!$F86=6),"Weekend","Weekday")</f>
        <v>Weekday</v>
      </c>
      <c r="R86" s="5" t="str">
        <f>LEFT(TEXT('Final Dataset'!$B86,"yyyy-mm-dd"),4)</f>
        <v>2011</v>
      </c>
      <c r="S86" s="5" t="str">
        <f>MID(TEXT('Final Dataset'!$B86,"yyyy-mm-dd"),6,2)</f>
        <v>01</v>
      </c>
      <c r="T86" s="5" t="str">
        <f>RIGHT(TEXT('Final Dataset'!$B86,"yyyy-mm-dd"),2)</f>
        <v>04</v>
      </c>
      <c r="U86" s="5">
        <f>LEN('Final Dataset'!$D86)</f>
        <v>2</v>
      </c>
      <c r="V86" s="5" t="str">
        <f>TEXT('Final Dataset'!$B86, "mmmm")</f>
        <v>January</v>
      </c>
      <c r="W86" s="5" t="str">
        <f>TEXT('Final Dataset'!$B86, "dddd")</f>
        <v>Tuesday</v>
      </c>
      <c r="X86" s="5">
        <f>WEEKNUM('Final Dataset'!$B86, 2)</f>
        <v>2</v>
      </c>
      <c r="Y86" s="5" t="str">
        <f>IF('Final Dataset'!$H86&lt;=0.3,"Cold",IF('Final Dataset'!$H86&lt;=0.6,"Mild","Hot"))</f>
        <v>Cold</v>
      </c>
      <c r="Z86" s="7" t="str">
        <f>IF('Final Dataset'!$L86&gt;'Final Dataset'!$M86,"Casual Dominant","Registered Dominant")</f>
        <v>Registered Dominant</v>
      </c>
      <c r="AA86" s="7">
        <f>'Final Dataset'!$L86/'Final Dataset'!$N86</f>
        <v>0.18072289156626506</v>
      </c>
      <c r="AB86" s="7">
        <f>'Final Dataset'!$M86/'Final Dataset'!$N86</f>
        <v>0.81927710843373491</v>
      </c>
      <c r="AC86" s="9">
        <f>'Final Dataset'!$J86*100</f>
        <v>49</v>
      </c>
      <c r="AD86" s="7">
        <f>'Final Dataset'!$I86*50</f>
        <v>14.395</v>
      </c>
      <c r="AE86" s="9">
        <f>'Final Dataset'!$K86*67</f>
        <v>16.997899999999998</v>
      </c>
      <c r="AF86" s="7">
        <f>IFERROR('Final Dataset'!$AA86/'Final Dataset'!$AB86,0)</f>
        <v>0.22058823529411764</v>
      </c>
      <c r="AG86" s="7" t="str">
        <f>IF('Final Dataset'!$AC86&lt;40,"Low",IF('Final Dataset'!$AC86&lt;=70,"Moderate","High"))</f>
        <v>Moderate</v>
      </c>
      <c r="AH86" s="10" t="str">
        <f>IF('Final Dataset'!$AE86&lt;10,"Calm",IF('Final Dataset'!$AE86&lt;=25,"Breezy","Windy"))</f>
        <v>Breezy</v>
      </c>
    </row>
    <row r="87" spans="1:34" ht="14.25" customHeight="1" x14ac:dyDescent="0.3">
      <c r="A87" s="11">
        <v>86</v>
      </c>
      <c r="B87" s="12">
        <v>40547</v>
      </c>
      <c r="C87" s="11">
        <v>1</v>
      </c>
      <c r="D87" s="11">
        <v>17</v>
      </c>
      <c r="E87" s="11" t="b">
        <v>0</v>
      </c>
      <c r="F87" s="11">
        <v>2</v>
      </c>
      <c r="G87" s="11">
        <v>1</v>
      </c>
      <c r="H87" s="11">
        <v>0.28000000000000003</v>
      </c>
      <c r="I87" s="13">
        <v>0.2727</v>
      </c>
      <c r="J87" s="11">
        <v>0.48</v>
      </c>
      <c r="K87" s="11">
        <v>0.22389999999999999</v>
      </c>
      <c r="L87" s="11">
        <v>10</v>
      </c>
      <c r="M87" s="11">
        <v>202</v>
      </c>
      <c r="N87" s="11">
        <v>212</v>
      </c>
      <c r="O87" s="5" t="str">
        <f>IF(AND('Final Dataset'!$D87&gt;=5,'Final Dataset'!$D87&lt;12),"Morning",IF(AND('Final Dataset'!$D87&gt;=12,'Final Dataset'!$D87&lt;17),"Afternoon",IF(AND('Final Dataset'!$D87&gt;=17,'Final Dataset'!$D87&lt;21),"Evening","Night")))</f>
        <v>Evening</v>
      </c>
      <c r="P87" s="8" t="str">
        <f>IF('Final Dataset'!$G87=1,"Clear/Few clouds",IF('Final Dataset'!$G87=2,"Mist/Cloudy",IF('Final Dataset'!$G87=3,"Light Snow/Rain","Heavy Rain/Snow/Storm")))</f>
        <v>Clear/Few clouds</v>
      </c>
      <c r="Q87" s="5" t="str">
        <f>IF(OR('Final Dataset'!$F87=0,'Final Dataset'!$F87=6),"Weekend","Weekday")</f>
        <v>Weekday</v>
      </c>
      <c r="R87" s="5" t="str">
        <f>LEFT(TEXT('Final Dataset'!$B87,"yyyy-mm-dd"),4)</f>
        <v>2011</v>
      </c>
      <c r="S87" s="5" t="str">
        <f>MID(TEXT('Final Dataset'!$B87,"yyyy-mm-dd"),6,2)</f>
        <v>01</v>
      </c>
      <c r="T87" s="5" t="str">
        <f>RIGHT(TEXT('Final Dataset'!$B87,"yyyy-mm-dd"),2)</f>
        <v>04</v>
      </c>
      <c r="U87" s="5">
        <f>LEN('Final Dataset'!$D87)</f>
        <v>2</v>
      </c>
      <c r="V87" s="5" t="str">
        <f>TEXT('Final Dataset'!$B87, "mmmm")</f>
        <v>January</v>
      </c>
      <c r="W87" s="5" t="str">
        <f>TEXT('Final Dataset'!$B87, "dddd")</f>
        <v>Tuesday</v>
      </c>
      <c r="X87" s="5">
        <f>WEEKNUM('Final Dataset'!$B87, 2)</f>
        <v>2</v>
      </c>
      <c r="Y87" s="5" t="str">
        <f>IF('Final Dataset'!$H87&lt;=0.3,"Cold",IF('Final Dataset'!$H87&lt;=0.6,"Mild","Hot"))</f>
        <v>Cold</v>
      </c>
      <c r="Z87" s="7" t="str">
        <f>IF('Final Dataset'!$L87&gt;'Final Dataset'!$M87,"Casual Dominant","Registered Dominant")</f>
        <v>Registered Dominant</v>
      </c>
      <c r="AA87" s="7">
        <f>'Final Dataset'!$L87/'Final Dataset'!$N87</f>
        <v>4.716981132075472E-2</v>
      </c>
      <c r="AB87" s="7">
        <f>'Final Dataset'!$M87/'Final Dataset'!$N87</f>
        <v>0.95283018867924529</v>
      </c>
      <c r="AC87" s="9">
        <f>'Final Dataset'!$J87*100</f>
        <v>48</v>
      </c>
      <c r="AD87" s="7">
        <f>'Final Dataset'!$I87*50</f>
        <v>13.635</v>
      </c>
      <c r="AE87" s="9">
        <f>'Final Dataset'!$K87*67</f>
        <v>15.001299999999999</v>
      </c>
      <c r="AF87" s="7">
        <f>IFERROR('Final Dataset'!$AA87/'Final Dataset'!$AB87,0)</f>
        <v>4.9504950495049507E-2</v>
      </c>
      <c r="AG87" s="7" t="str">
        <f>IF('Final Dataset'!$AC87&lt;40,"Low",IF('Final Dataset'!$AC87&lt;=70,"Moderate","High"))</f>
        <v>Moderate</v>
      </c>
      <c r="AH87" s="10" t="str">
        <f>IF('Final Dataset'!$AE87&lt;10,"Calm",IF('Final Dataset'!$AE87&lt;=25,"Breezy","Windy"))</f>
        <v>Breezy</v>
      </c>
    </row>
    <row r="88" spans="1:34" ht="14.25" customHeight="1" x14ac:dyDescent="0.3">
      <c r="A88" s="5">
        <v>87</v>
      </c>
      <c r="B88" s="6">
        <v>40547</v>
      </c>
      <c r="C88" s="5">
        <v>1</v>
      </c>
      <c r="D88" s="5">
        <v>18</v>
      </c>
      <c r="E88" s="5" t="b">
        <v>0</v>
      </c>
      <c r="F88" s="5">
        <v>2</v>
      </c>
      <c r="G88" s="5">
        <v>1</v>
      </c>
      <c r="H88" s="5">
        <v>0.26</v>
      </c>
      <c r="I88" s="7">
        <v>0.2576</v>
      </c>
      <c r="J88" s="5">
        <v>0.48</v>
      </c>
      <c r="K88" s="5">
        <v>0.19400000000000001</v>
      </c>
      <c r="L88" s="5">
        <v>3</v>
      </c>
      <c r="M88" s="5">
        <v>179</v>
      </c>
      <c r="N88" s="5">
        <v>182</v>
      </c>
      <c r="O88" s="5" t="str">
        <f>IF(AND('Final Dataset'!$D88&gt;=5,'Final Dataset'!$D88&lt;12),"Morning",IF(AND('Final Dataset'!$D88&gt;=12,'Final Dataset'!$D88&lt;17),"Afternoon",IF(AND('Final Dataset'!$D88&gt;=17,'Final Dataset'!$D88&lt;21),"Evening","Night")))</f>
        <v>Evening</v>
      </c>
      <c r="P88" s="8" t="str">
        <f>IF('Final Dataset'!$G88=1,"Clear/Few clouds",IF('Final Dataset'!$G88=2,"Mist/Cloudy",IF('Final Dataset'!$G88=3,"Light Snow/Rain","Heavy Rain/Snow/Storm")))</f>
        <v>Clear/Few clouds</v>
      </c>
      <c r="Q88" s="5" t="str">
        <f>IF(OR('Final Dataset'!$F88=0,'Final Dataset'!$F88=6),"Weekend","Weekday")</f>
        <v>Weekday</v>
      </c>
      <c r="R88" s="5" t="str">
        <f>LEFT(TEXT('Final Dataset'!$B88,"yyyy-mm-dd"),4)</f>
        <v>2011</v>
      </c>
      <c r="S88" s="5" t="str">
        <f>MID(TEXT('Final Dataset'!$B88,"yyyy-mm-dd"),6,2)</f>
        <v>01</v>
      </c>
      <c r="T88" s="5" t="str">
        <f>RIGHT(TEXT('Final Dataset'!$B88,"yyyy-mm-dd"),2)</f>
        <v>04</v>
      </c>
      <c r="U88" s="5">
        <f>LEN('Final Dataset'!$D88)</f>
        <v>2</v>
      </c>
      <c r="V88" s="5" t="str">
        <f>TEXT('Final Dataset'!$B88, "mmmm")</f>
        <v>January</v>
      </c>
      <c r="W88" s="5" t="str">
        <f>TEXT('Final Dataset'!$B88, "dddd")</f>
        <v>Tuesday</v>
      </c>
      <c r="X88" s="5">
        <f>WEEKNUM('Final Dataset'!$B88, 2)</f>
        <v>2</v>
      </c>
      <c r="Y88" s="5" t="str">
        <f>IF('Final Dataset'!$H88&lt;=0.3,"Cold",IF('Final Dataset'!$H88&lt;=0.6,"Mild","Hot"))</f>
        <v>Cold</v>
      </c>
      <c r="Z88" s="7" t="str">
        <f>IF('Final Dataset'!$L88&gt;'Final Dataset'!$M88,"Casual Dominant","Registered Dominant")</f>
        <v>Registered Dominant</v>
      </c>
      <c r="AA88" s="7">
        <f>'Final Dataset'!$L88/'Final Dataset'!$N88</f>
        <v>1.6483516483516484E-2</v>
      </c>
      <c r="AB88" s="7">
        <f>'Final Dataset'!$M88/'Final Dataset'!$N88</f>
        <v>0.98351648351648346</v>
      </c>
      <c r="AC88" s="9">
        <f>'Final Dataset'!$J88*100</f>
        <v>48</v>
      </c>
      <c r="AD88" s="7">
        <f>'Final Dataset'!$I88*50</f>
        <v>12.879999999999999</v>
      </c>
      <c r="AE88" s="9">
        <f>'Final Dataset'!$K88*67</f>
        <v>12.998000000000001</v>
      </c>
      <c r="AF88" s="7">
        <f>IFERROR('Final Dataset'!$AA88/'Final Dataset'!$AB88,0)</f>
        <v>1.6759776536312849E-2</v>
      </c>
      <c r="AG88" s="7" t="str">
        <f>IF('Final Dataset'!$AC88&lt;40,"Low",IF('Final Dataset'!$AC88&lt;=70,"Moderate","High"))</f>
        <v>Moderate</v>
      </c>
      <c r="AH88" s="10" t="str">
        <f>IF('Final Dataset'!$AE88&lt;10,"Calm",IF('Final Dataset'!$AE88&lt;=25,"Breezy","Windy"))</f>
        <v>Breezy</v>
      </c>
    </row>
    <row r="89" spans="1:34" ht="14.25" customHeight="1" x14ac:dyDescent="0.3">
      <c r="A89" s="11">
        <v>88</v>
      </c>
      <c r="B89" s="12">
        <v>40547</v>
      </c>
      <c r="C89" s="11">
        <v>1</v>
      </c>
      <c r="D89" s="11">
        <v>19</v>
      </c>
      <c r="E89" s="11" t="b">
        <v>0</v>
      </c>
      <c r="F89" s="11">
        <v>2</v>
      </c>
      <c r="G89" s="11">
        <v>1</v>
      </c>
      <c r="H89" s="11">
        <v>0.24</v>
      </c>
      <c r="I89" s="13">
        <v>0.2576</v>
      </c>
      <c r="J89" s="11">
        <v>0.48</v>
      </c>
      <c r="K89" s="11">
        <v>0.1045</v>
      </c>
      <c r="L89" s="11">
        <v>2</v>
      </c>
      <c r="M89" s="11">
        <v>110</v>
      </c>
      <c r="N89" s="11">
        <v>112</v>
      </c>
      <c r="O89" s="5" t="str">
        <f>IF(AND('Final Dataset'!$D89&gt;=5,'Final Dataset'!$D89&lt;12),"Morning",IF(AND('Final Dataset'!$D89&gt;=12,'Final Dataset'!$D89&lt;17),"Afternoon",IF(AND('Final Dataset'!$D89&gt;=17,'Final Dataset'!$D89&lt;21),"Evening","Night")))</f>
        <v>Evening</v>
      </c>
      <c r="P89" s="8" t="str">
        <f>IF('Final Dataset'!$G89=1,"Clear/Few clouds",IF('Final Dataset'!$G89=2,"Mist/Cloudy",IF('Final Dataset'!$G89=3,"Light Snow/Rain","Heavy Rain/Snow/Storm")))</f>
        <v>Clear/Few clouds</v>
      </c>
      <c r="Q89" s="5" t="str">
        <f>IF(OR('Final Dataset'!$F89=0,'Final Dataset'!$F89=6),"Weekend","Weekday")</f>
        <v>Weekday</v>
      </c>
      <c r="R89" s="5" t="str">
        <f>LEFT(TEXT('Final Dataset'!$B89,"yyyy-mm-dd"),4)</f>
        <v>2011</v>
      </c>
      <c r="S89" s="5" t="str">
        <f>MID(TEXT('Final Dataset'!$B89,"yyyy-mm-dd"),6,2)</f>
        <v>01</v>
      </c>
      <c r="T89" s="5" t="str">
        <f>RIGHT(TEXT('Final Dataset'!$B89,"yyyy-mm-dd"),2)</f>
        <v>04</v>
      </c>
      <c r="U89" s="5">
        <f>LEN('Final Dataset'!$D89)</f>
        <v>2</v>
      </c>
      <c r="V89" s="5" t="str">
        <f>TEXT('Final Dataset'!$B89, "mmmm")</f>
        <v>January</v>
      </c>
      <c r="W89" s="5" t="str">
        <f>TEXT('Final Dataset'!$B89, "dddd")</f>
        <v>Tuesday</v>
      </c>
      <c r="X89" s="5">
        <f>WEEKNUM('Final Dataset'!$B89, 2)</f>
        <v>2</v>
      </c>
      <c r="Y89" s="5" t="str">
        <f>IF('Final Dataset'!$H89&lt;=0.3,"Cold",IF('Final Dataset'!$H89&lt;=0.6,"Mild","Hot"))</f>
        <v>Cold</v>
      </c>
      <c r="Z89" s="7" t="str">
        <f>IF('Final Dataset'!$L89&gt;'Final Dataset'!$M89,"Casual Dominant","Registered Dominant")</f>
        <v>Registered Dominant</v>
      </c>
      <c r="AA89" s="7">
        <f>'Final Dataset'!$L89/'Final Dataset'!$N89</f>
        <v>1.7857142857142856E-2</v>
      </c>
      <c r="AB89" s="7">
        <f>'Final Dataset'!$M89/'Final Dataset'!$N89</f>
        <v>0.9821428571428571</v>
      </c>
      <c r="AC89" s="9">
        <f>'Final Dataset'!$J89*100</f>
        <v>48</v>
      </c>
      <c r="AD89" s="7">
        <f>'Final Dataset'!$I89*50</f>
        <v>12.879999999999999</v>
      </c>
      <c r="AE89" s="9">
        <f>'Final Dataset'!$K89*67</f>
        <v>7.0015000000000001</v>
      </c>
      <c r="AF89" s="7">
        <f>IFERROR('Final Dataset'!$AA89/'Final Dataset'!$AB89,0)</f>
        <v>1.8181818181818181E-2</v>
      </c>
      <c r="AG89" s="7" t="str">
        <f>IF('Final Dataset'!$AC89&lt;40,"Low",IF('Final Dataset'!$AC89&lt;=70,"Moderate","High"))</f>
        <v>Moderate</v>
      </c>
      <c r="AH89" s="10" t="str">
        <f>IF('Final Dataset'!$AE89&lt;10,"Calm",IF('Final Dataset'!$AE89&lt;=25,"Breezy","Windy"))</f>
        <v>Calm</v>
      </c>
    </row>
    <row r="90" spans="1:34" ht="14.25" customHeight="1" x14ac:dyDescent="0.3">
      <c r="A90" s="5">
        <v>89</v>
      </c>
      <c r="B90" s="6">
        <v>40547</v>
      </c>
      <c r="C90" s="5">
        <v>1</v>
      </c>
      <c r="D90" s="5">
        <v>20</v>
      </c>
      <c r="E90" s="5" t="b">
        <v>0</v>
      </c>
      <c r="F90" s="5">
        <v>2</v>
      </c>
      <c r="G90" s="5">
        <v>1</v>
      </c>
      <c r="H90" s="5">
        <v>0.24</v>
      </c>
      <c r="I90" s="7">
        <v>0.2576</v>
      </c>
      <c r="J90" s="5">
        <v>0.48</v>
      </c>
      <c r="K90" s="5">
        <v>0.1045</v>
      </c>
      <c r="L90" s="5">
        <v>1</v>
      </c>
      <c r="M90" s="5">
        <v>53</v>
      </c>
      <c r="N90" s="5">
        <v>54</v>
      </c>
      <c r="O90" s="5" t="str">
        <f>IF(AND('Final Dataset'!$D90&gt;=5,'Final Dataset'!$D90&lt;12),"Morning",IF(AND('Final Dataset'!$D90&gt;=12,'Final Dataset'!$D90&lt;17),"Afternoon",IF(AND('Final Dataset'!$D90&gt;=17,'Final Dataset'!$D90&lt;21),"Evening","Night")))</f>
        <v>Evening</v>
      </c>
      <c r="P90" s="8" t="str">
        <f>IF('Final Dataset'!$G90=1,"Clear/Few clouds",IF('Final Dataset'!$G90=2,"Mist/Cloudy",IF('Final Dataset'!$G90=3,"Light Snow/Rain","Heavy Rain/Snow/Storm")))</f>
        <v>Clear/Few clouds</v>
      </c>
      <c r="Q90" s="5" t="str">
        <f>IF(OR('Final Dataset'!$F90=0,'Final Dataset'!$F90=6),"Weekend","Weekday")</f>
        <v>Weekday</v>
      </c>
      <c r="R90" s="5" t="str">
        <f>LEFT(TEXT('Final Dataset'!$B90,"yyyy-mm-dd"),4)</f>
        <v>2011</v>
      </c>
      <c r="S90" s="5" t="str">
        <f>MID(TEXT('Final Dataset'!$B90,"yyyy-mm-dd"),6,2)</f>
        <v>01</v>
      </c>
      <c r="T90" s="5" t="str">
        <f>RIGHT(TEXT('Final Dataset'!$B90,"yyyy-mm-dd"),2)</f>
        <v>04</v>
      </c>
      <c r="U90" s="5">
        <f>LEN('Final Dataset'!$D90)</f>
        <v>2</v>
      </c>
      <c r="V90" s="5" t="str">
        <f>TEXT('Final Dataset'!$B90, "mmmm")</f>
        <v>January</v>
      </c>
      <c r="W90" s="5" t="str">
        <f>TEXT('Final Dataset'!$B90, "dddd")</f>
        <v>Tuesday</v>
      </c>
      <c r="X90" s="5">
        <f>WEEKNUM('Final Dataset'!$B90, 2)</f>
        <v>2</v>
      </c>
      <c r="Y90" s="5" t="str">
        <f>IF('Final Dataset'!$H90&lt;=0.3,"Cold",IF('Final Dataset'!$H90&lt;=0.6,"Mild","Hot"))</f>
        <v>Cold</v>
      </c>
      <c r="Z90" s="7" t="str">
        <f>IF('Final Dataset'!$L90&gt;'Final Dataset'!$M90,"Casual Dominant","Registered Dominant")</f>
        <v>Registered Dominant</v>
      </c>
      <c r="AA90" s="7">
        <f>'Final Dataset'!$L90/'Final Dataset'!$N90</f>
        <v>1.8518518518518517E-2</v>
      </c>
      <c r="AB90" s="7">
        <f>'Final Dataset'!$M90/'Final Dataset'!$N90</f>
        <v>0.98148148148148151</v>
      </c>
      <c r="AC90" s="9">
        <f>'Final Dataset'!$J90*100</f>
        <v>48</v>
      </c>
      <c r="AD90" s="7">
        <f>'Final Dataset'!$I90*50</f>
        <v>12.879999999999999</v>
      </c>
      <c r="AE90" s="9">
        <f>'Final Dataset'!$K90*67</f>
        <v>7.0015000000000001</v>
      </c>
      <c r="AF90" s="7">
        <f>IFERROR('Final Dataset'!$AA90/'Final Dataset'!$AB90,0)</f>
        <v>1.8867924528301886E-2</v>
      </c>
      <c r="AG90" s="7" t="str">
        <f>IF('Final Dataset'!$AC90&lt;40,"Low",IF('Final Dataset'!$AC90&lt;=70,"Moderate","High"))</f>
        <v>Moderate</v>
      </c>
      <c r="AH90" s="10" t="str">
        <f>IF('Final Dataset'!$AE90&lt;10,"Calm",IF('Final Dataset'!$AE90&lt;=25,"Breezy","Windy"))</f>
        <v>Calm</v>
      </c>
    </row>
    <row r="91" spans="1:34" ht="14.25" customHeight="1" x14ac:dyDescent="0.3">
      <c r="A91" s="11">
        <v>90</v>
      </c>
      <c r="B91" s="12">
        <v>40547</v>
      </c>
      <c r="C91" s="11">
        <v>1</v>
      </c>
      <c r="D91" s="11">
        <v>21</v>
      </c>
      <c r="E91" s="11" t="b">
        <v>0</v>
      </c>
      <c r="F91" s="11">
        <v>2</v>
      </c>
      <c r="G91" s="11">
        <v>1</v>
      </c>
      <c r="H91" s="11">
        <v>0.22</v>
      </c>
      <c r="I91" s="13">
        <v>0.2727</v>
      </c>
      <c r="J91" s="11">
        <v>0.64</v>
      </c>
      <c r="K91" s="11">
        <v>0</v>
      </c>
      <c r="L91" s="11">
        <v>0</v>
      </c>
      <c r="M91" s="11">
        <v>48</v>
      </c>
      <c r="N91" s="11">
        <v>48</v>
      </c>
      <c r="O91" s="5" t="str">
        <f>IF(AND('Final Dataset'!$D91&gt;=5,'Final Dataset'!$D91&lt;12),"Morning",IF(AND('Final Dataset'!$D91&gt;=12,'Final Dataset'!$D91&lt;17),"Afternoon",IF(AND('Final Dataset'!$D91&gt;=17,'Final Dataset'!$D91&lt;21),"Evening","Night")))</f>
        <v>Night</v>
      </c>
      <c r="P91" s="8" t="str">
        <f>IF('Final Dataset'!$G91=1,"Clear/Few clouds",IF('Final Dataset'!$G91=2,"Mist/Cloudy",IF('Final Dataset'!$G91=3,"Light Snow/Rain","Heavy Rain/Snow/Storm")))</f>
        <v>Clear/Few clouds</v>
      </c>
      <c r="Q91" s="5" t="str">
        <f>IF(OR('Final Dataset'!$F91=0,'Final Dataset'!$F91=6),"Weekend","Weekday")</f>
        <v>Weekday</v>
      </c>
      <c r="R91" s="5" t="str">
        <f>LEFT(TEXT('Final Dataset'!$B91,"yyyy-mm-dd"),4)</f>
        <v>2011</v>
      </c>
      <c r="S91" s="5" t="str">
        <f>MID(TEXT('Final Dataset'!$B91,"yyyy-mm-dd"),6,2)</f>
        <v>01</v>
      </c>
      <c r="T91" s="5" t="str">
        <f>RIGHT(TEXT('Final Dataset'!$B91,"yyyy-mm-dd"),2)</f>
        <v>04</v>
      </c>
      <c r="U91" s="5">
        <f>LEN('Final Dataset'!$D91)</f>
        <v>2</v>
      </c>
      <c r="V91" s="5" t="str">
        <f>TEXT('Final Dataset'!$B91, "mmmm")</f>
        <v>January</v>
      </c>
      <c r="W91" s="5" t="str">
        <f>TEXT('Final Dataset'!$B91, "dddd")</f>
        <v>Tuesday</v>
      </c>
      <c r="X91" s="5">
        <f>WEEKNUM('Final Dataset'!$B91, 2)</f>
        <v>2</v>
      </c>
      <c r="Y91" s="5" t="str">
        <f>IF('Final Dataset'!$H91&lt;=0.3,"Cold",IF('Final Dataset'!$H91&lt;=0.6,"Mild","Hot"))</f>
        <v>Cold</v>
      </c>
      <c r="Z91" s="7" t="str">
        <f>IF('Final Dataset'!$L91&gt;'Final Dataset'!$M91,"Casual Dominant","Registered Dominant")</f>
        <v>Registered Dominant</v>
      </c>
      <c r="AA91" s="7">
        <f>'Final Dataset'!$L91/'Final Dataset'!$N91</f>
        <v>0</v>
      </c>
      <c r="AB91" s="7">
        <f>'Final Dataset'!$M91/'Final Dataset'!$N91</f>
        <v>1</v>
      </c>
      <c r="AC91" s="9">
        <f>'Final Dataset'!$J91*100</f>
        <v>64</v>
      </c>
      <c r="AD91" s="7">
        <f>'Final Dataset'!$I91*50</f>
        <v>13.635</v>
      </c>
      <c r="AE91" s="9">
        <f>'Final Dataset'!$K91*67</f>
        <v>0</v>
      </c>
      <c r="AF91" s="7">
        <f>IFERROR('Final Dataset'!$AA91/'Final Dataset'!$AB91,0)</f>
        <v>0</v>
      </c>
      <c r="AG91" s="7" t="str">
        <f>IF('Final Dataset'!$AC91&lt;40,"Low",IF('Final Dataset'!$AC91&lt;=70,"Moderate","High"))</f>
        <v>Moderate</v>
      </c>
      <c r="AH91" s="10" t="str">
        <f>IF('Final Dataset'!$AE91&lt;10,"Calm",IF('Final Dataset'!$AE91&lt;=25,"Breezy","Windy"))</f>
        <v>Calm</v>
      </c>
    </row>
    <row r="92" spans="1:34" ht="14.25" customHeight="1" x14ac:dyDescent="0.3">
      <c r="A92" s="5">
        <v>91</v>
      </c>
      <c r="B92" s="6">
        <v>40547</v>
      </c>
      <c r="C92" s="5">
        <v>1</v>
      </c>
      <c r="D92" s="5">
        <v>22</v>
      </c>
      <c r="E92" s="5" t="b">
        <v>0</v>
      </c>
      <c r="F92" s="5">
        <v>2</v>
      </c>
      <c r="G92" s="5">
        <v>1</v>
      </c>
      <c r="H92" s="5">
        <v>0.22</v>
      </c>
      <c r="I92" s="7">
        <v>0.2576</v>
      </c>
      <c r="J92" s="5">
        <v>0.64</v>
      </c>
      <c r="K92" s="5">
        <v>8.9599999999999999E-2</v>
      </c>
      <c r="L92" s="5">
        <v>1</v>
      </c>
      <c r="M92" s="5">
        <v>34</v>
      </c>
      <c r="N92" s="5">
        <v>35</v>
      </c>
      <c r="O92" s="5" t="str">
        <f>IF(AND('Final Dataset'!$D92&gt;=5,'Final Dataset'!$D92&lt;12),"Morning",IF(AND('Final Dataset'!$D92&gt;=12,'Final Dataset'!$D92&lt;17),"Afternoon",IF(AND('Final Dataset'!$D92&gt;=17,'Final Dataset'!$D92&lt;21),"Evening","Night")))</f>
        <v>Night</v>
      </c>
      <c r="P92" s="8" t="str">
        <f>IF('Final Dataset'!$G92=1,"Clear/Few clouds",IF('Final Dataset'!$G92=2,"Mist/Cloudy",IF('Final Dataset'!$G92=3,"Light Snow/Rain","Heavy Rain/Snow/Storm")))</f>
        <v>Clear/Few clouds</v>
      </c>
      <c r="Q92" s="5" t="str">
        <f>IF(OR('Final Dataset'!$F92=0,'Final Dataset'!$F92=6),"Weekend","Weekday")</f>
        <v>Weekday</v>
      </c>
      <c r="R92" s="5" t="str">
        <f>LEFT(TEXT('Final Dataset'!$B92,"yyyy-mm-dd"),4)</f>
        <v>2011</v>
      </c>
      <c r="S92" s="5" t="str">
        <f>MID(TEXT('Final Dataset'!$B92,"yyyy-mm-dd"),6,2)</f>
        <v>01</v>
      </c>
      <c r="T92" s="5" t="str">
        <f>RIGHT(TEXT('Final Dataset'!$B92,"yyyy-mm-dd"),2)</f>
        <v>04</v>
      </c>
      <c r="U92" s="5">
        <f>LEN('Final Dataset'!$D92)</f>
        <v>2</v>
      </c>
      <c r="V92" s="5" t="str">
        <f>TEXT('Final Dataset'!$B92, "mmmm")</f>
        <v>January</v>
      </c>
      <c r="W92" s="5" t="str">
        <f>TEXT('Final Dataset'!$B92, "dddd")</f>
        <v>Tuesday</v>
      </c>
      <c r="X92" s="5">
        <f>WEEKNUM('Final Dataset'!$B92, 2)</f>
        <v>2</v>
      </c>
      <c r="Y92" s="5" t="str">
        <f>IF('Final Dataset'!$H92&lt;=0.3,"Cold",IF('Final Dataset'!$H92&lt;=0.6,"Mild","Hot"))</f>
        <v>Cold</v>
      </c>
      <c r="Z92" s="7" t="str">
        <f>IF('Final Dataset'!$L92&gt;'Final Dataset'!$M92,"Casual Dominant","Registered Dominant")</f>
        <v>Registered Dominant</v>
      </c>
      <c r="AA92" s="7">
        <f>'Final Dataset'!$L92/'Final Dataset'!$N92</f>
        <v>2.8571428571428571E-2</v>
      </c>
      <c r="AB92" s="7">
        <f>'Final Dataset'!$M92/'Final Dataset'!$N92</f>
        <v>0.97142857142857142</v>
      </c>
      <c r="AC92" s="9">
        <f>'Final Dataset'!$J92*100</f>
        <v>64</v>
      </c>
      <c r="AD92" s="7">
        <f>'Final Dataset'!$I92*50</f>
        <v>12.879999999999999</v>
      </c>
      <c r="AE92" s="9">
        <f>'Final Dataset'!$K92*67</f>
        <v>6.0031999999999996</v>
      </c>
      <c r="AF92" s="7">
        <f>IFERROR('Final Dataset'!$AA92/'Final Dataset'!$AB92,0)</f>
        <v>2.9411764705882353E-2</v>
      </c>
      <c r="AG92" s="7" t="str">
        <f>IF('Final Dataset'!$AC92&lt;40,"Low",IF('Final Dataset'!$AC92&lt;=70,"Moderate","High"))</f>
        <v>Moderate</v>
      </c>
      <c r="AH92" s="10" t="str">
        <f>IF('Final Dataset'!$AE92&lt;10,"Calm",IF('Final Dataset'!$AE92&lt;=25,"Breezy","Windy"))</f>
        <v>Calm</v>
      </c>
    </row>
    <row r="93" spans="1:34" ht="14.25" customHeight="1" x14ac:dyDescent="0.3">
      <c r="A93" s="11">
        <v>92</v>
      </c>
      <c r="B93" s="12">
        <v>40547</v>
      </c>
      <c r="C93" s="11">
        <v>1</v>
      </c>
      <c r="D93" s="11">
        <v>23</v>
      </c>
      <c r="E93" s="11" t="b">
        <v>0</v>
      </c>
      <c r="F93" s="11">
        <v>2</v>
      </c>
      <c r="G93" s="11">
        <v>1</v>
      </c>
      <c r="H93" s="11">
        <v>0.2</v>
      </c>
      <c r="I93" s="13">
        <v>0.2273</v>
      </c>
      <c r="J93" s="11">
        <v>0.69</v>
      </c>
      <c r="K93" s="11">
        <v>8.9599999999999999E-2</v>
      </c>
      <c r="L93" s="11">
        <v>2</v>
      </c>
      <c r="M93" s="11">
        <v>9</v>
      </c>
      <c r="N93" s="11">
        <v>11</v>
      </c>
      <c r="O93" s="5" t="str">
        <f>IF(AND('Final Dataset'!$D93&gt;=5,'Final Dataset'!$D93&lt;12),"Morning",IF(AND('Final Dataset'!$D93&gt;=12,'Final Dataset'!$D93&lt;17),"Afternoon",IF(AND('Final Dataset'!$D93&gt;=17,'Final Dataset'!$D93&lt;21),"Evening","Night")))</f>
        <v>Night</v>
      </c>
      <c r="P93" s="8" t="str">
        <f>IF('Final Dataset'!$G93=1,"Clear/Few clouds",IF('Final Dataset'!$G93=2,"Mist/Cloudy",IF('Final Dataset'!$G93=3,"Light Snow/Rain","Heavy Rain/Snow/Storm")))</f>
        <v>Clear/Few clouds</v>
      </c>
      <c r="Q93" s="5" t="str">
        <f>IF(OR('Final Dataset'!$F93=0,'Final Dataset'!$F93=6),"Weekend","Weekday")</f>
        <v>Weekday</v>
      </c>
      <c r="R93" s="5" t="str">
        <f>LEFT(TEXT('Final Dataset'!$B93,"yyyy-mm-dd"),4)</f>
        <v>2011</v>
      </c>
      <c r="S93" s="5" t="str">
        <f>MID(TEXT('Final Dataset'!$B93,"yyyy-mm-dd"),6,2)</f>
        <v>01</v>
      </c>
      <c r="T93" s="5" t="str">
        <f>RIGHT(TEXT('Final Dataset'!$B93,"yyyy-mm-dd"),2)</f>
        <v>04</v>
      </c>
      <c r="U93" s="5">
        <f>LEN('Final Dataset'!$D93)</f>
        <v>2</v>
      </c>
      <c r="V93" s="5" t="str">
        <f>TEXT('Final Dataset'!$B93, "mmmm")</f>
        <v>January</v>
      </c>
      <c r="W93" s="5" t="str">
        <f>TEXT('Final Dataset'!$B93, "dddd")</f>
        <v>Tuesday</v>
      </c>
      <c r="X93" s="5">
        <f>WEEKNUM('Final Dataset'!$B93, 2)</f>
        <v>2</v>
      </c>
      <c r="Y93" s="5" t="str">
        <f>IF('Final Dataset'!$H93&lt;=0.3,"Cold",IF('Final Dataset'!$H93&lt;=0.6,"Mild","Hot"))</f>
        <v>Cold</v>
      </c>
      <c r="Z93" s="7" t="str">
        <f>IF('Final Dataset'!$L93&gt;'Final Dataset'!$M93,"Casual Dominant","Registered Dominant")</f>
        <v>Registered Dominant</v>
      </c>
      <c r="AA93" s="7">
        <f>'Final Dataset'!$L93/'Final Dataset'!$N93</f>
        <v>0.18181818181818182</v>
      </c>
      <c r="AB93" s="7">
        <f>'Final Dataset'!$M93/'Final Dataset'!$N93</f>
        <v>0.81818181818181823</v>
      </c>
      <c r="AC93" s="9">
        <f>'Final Dataset'!$J93*100</f>
        <v>69</v>
      </c>
      <c r="AD93" s="7">
        <f>'Final Dataset'!$I93*50</f>
        <v>11.365</v>
      </c>
      <c r="AE93" s="9">
        <f>'Final Dataset'!$K93*67</f>
        <v>6.0031999999999996</v>
      </c>
      <c r="AF93" s="7">
        <f>IFERROR('Final Dataset'!$AA93/'Final Dataset'!$AB93,0)</f>
        <v>0.22222222222222221</v>
      </c>
      <c r="AG93" s="7" t="str">
        <f>IF('Final Dataset'!$AC93&lt;40,"Low",IF('Final Dataset'!$AC93&lt;=70,"Moderate","High"))</f>
        <v>Moderate</v>
      </c>
      <c r="AH93" s="10" t="str">
        <f>IF('Final Dataset'!$AE93&lt;10,"Calm",IF('Final Dataset'!$AE93&lt;=25,"Breezy","Windy"))</f>
        <v>Calm</v>
      </c>
    </row>
    <row r="94" spans="1:34" ht="14.25" customHeight="1" x14ac:dyDescent="0.3">
      <c r="A94" s="5">
        <v>93</v>
      </c>
      <c r="B94" s="6">
        <v>40548</v>
      </c>
      <c r="C94" s="5">
        <v>1</v>
      </c>
      <c r="D94" s="5">
        <v>0</v>
      </c>
      <c r="E94" s="5" t="b">
        <v>0</v>
      </c>
      <c r="F94" s="5">
        <v>3</v>
      </c>
      <c r="G94" s="5">
        <v>1</v>
      </c>
      <c r="H94" s="5">
        <v>0.2</v>
      </c>
      <c r="I94" s="7">
        <v>0.2576</v>
      </c>
      <c r="J94" s="5">
        <v>0.64</v>
      </c>
      <c r="K94" s="5">
        <v>0</v>
      </c>
      <c r="L94" s="5">
        <v>0</v>
      </c>
      <c r="M94" s="5">
        <v>6</v>
      </c>
      <c r="N94" s="5">
        <v>6</v>
      </c>
      <c r="O94" s="5" t="str">
        <f>IF(AND('Final Dataset'!$D94&gt;=5,'Final Dataset'!$D94&lt;12),"Morning",IF(AND('Final Dataset'!$D94&gt;=12,'Final Dataset'!$D94&lt;17),"Afternoon",IF(AND('Final Dataset'!$D94&gt;=17,'Final Dataset'!$D94&lt;21),"Evening","Night")))</f>
        <v>Night</v>
      </c>
      <c r="P94" s="8" t="str">
        <f>IF('Final Dataset'!$G94=1,"Clear/Few clouds",IF('Final Dataset'!$G94=2,"Mist/Cloudy",IF('Final Dataset'!$G94=3,"Light Snow/Rain","Heavy Rain/Snow/Storm")))</f>
        <v>Clear/Few clouds</v>
      </c>
      <c r="Q94" s="5" t="str">
        <f>IF(OR('Final Dataset'!$F94=0,'Final Dataset'!$F94=6),"Weekend","Weekday")</f>
        <v>Weekday</v>
      </c>
      <c r="R94" s="5" t="str">
        <f>LEFT(TEXT('Final Dataset'!$B94,"yyyy-mm-dd"),4)</f>
        <v>2011</v>
      </c>
      <c r="S94" s="5" t="str">
        <f>MID(TEXT('Final Dataset'!$B94,"yyyy-mm-dd"),6,2)</f>
        <v>01</v>
      </c>
      <c r="T94" s="5" t="str">
        <f>RIGHT(TEXT('Final Dataset'!$B94,"yyyy-mm-dd"),2)</f>
        <v>05</v>
      </c>
      <c r="U94" s="5">
        <f>LEN('Final Dataset'!$D94)</f>
        <v>1</v>
      </c>
      <c r="V94" s="5" t="str">
        <f>TEXT('Final Dataset'!$B94, "mmmm")</f>
        <v>January</v>
      </c>
      <c r="W94" s="5" t="str">
        <f>TEXT('Final Dataset'!$B94, "dddd")</f>
        <v>Wednesday</v>
      </c>
      <c r="X94" s="5">
        <f>WEEKNUM('Final Dataset'!$B94, 2)</f>
        <v>2</v>
      </c>
      <c r="Y94" s="5" t="str">
        <f>IF('Final Dataset'!$H94&lt;=0.3,"Cold",IF('Final Dataset'!$H94&lt;=0.6,"Mild","Hot"))</f>
        <v>Cold</v>
      </c>
      <c r="Z94" s="7" t="str">
        <f>IF('Final Dataset'!$L94&gt;'Final Dataset'!$M94,"Casual Dominant","Registered Dominant")</f>
        <v>Registered Dominant</v>
      </c>
      <c r="AA94" s="7">
        <f>'Final Dataset'!$L94/'Final Dataset'!$N94</f>
        <v>0</v>
      </c>
      <c r="AB94" s="7">
        <f>'Final Dataset'!$M94/'Final Dataset'!$N94</f>
        <v>1</v>
      </c>
      <c r="AC94" s="9">
        <f>'Final Dataset'!$J94*100</f>
        <v>64</v>
      </c>
      <c r="AD94" s="7">
        <f>'Final Dataset'!$I94*50</f>
        <v>12.879999999999999</v>
      </c>
      <c r="AE94" s="9">
        <f>'Final Dataset'!$K94*67</f>
        <v>0</v>
      </c>
      <c r="AF94" s="7">
        <f>IFERROR('Final Dataset'!$AA94/'Final Dataset'!$AB94,0)</f>
        <v>0</v>
      </c>
      <c r="AG94" s="7" t="str">
        <f>IF('Final Dataset'!$AC94&lt;40,"Low",IF('Final Dataset'!$AC94&lt;=70,"Moderate","High"))</f>
        <v>Moderate</v>
      </c>
      <c r="AH94" s="10" t="str">
        <f>IF('Final Dataset'!$AE94&lt;10,"Calm",IF('Final Dataset'!$AE94&lt;=25,"Breezy","Windy"))</f>
        <v>Calm</v>
      </c>
    </row>
    <row r="95" spans="1:34" ht="14.25" customHeight="1" x14ac:dyDescent="0.3">
      <c r="A95" s="11">
        <v>94</v>
      </c>
      <c r="B95" s="12">
        <v>40548</v>
      </c>
      <c r="C95" s="11">
        <v>1</v>
      </c>
      <c r="D95" s="11">
        <v>1</v>
      </c>
      <c r="E95" s="11" t="b">
        <v>0</v>
      </c>
      <c r="F95" s="11">
        <v>3</v>
      </c>
      <c r="G95" s="11">
        <v>1</v>
      </c>
      <c r="H95" s="11">
        <v>0.16</v>
      </c>
      <c r="I95" s="13">
        <v>0.19700000000000001</v>
      </c>
      <c r="J95" s="11">
        <v>0.74</v>
      </c>
      <c r="K95" s="11">
        <v>8.9599999999999999E-2</v>
      </c>
      <c r="L95" s="11">
        <v>0</v>
      </c>
      <c r="M95" s="11">
        <v>6</v>
      </c>
      <c r="N95" s="11">
        <v>6</v>
      </c>
      <c r="O95" s="5" t="str">
        <f>IF(AND('Final Dataset'!$D95&gt;=5,'Final Dataset'!$D95&lt;12),"Morning",IF(AND('Final Dataset'!$D95&gt;=12,'Final Dataset'!$D95&lt;17),"Afternoon",IF(AND('Final Dataset'!$D95&gt;=17,'Final Dataset'!$D95&lt;21),"Evening","Night")))</f>
        <v>Night</v>
      </c>
      <c r="P95" s="8" t="str">
        <f>IF('Final Dataset'!$G95=1,"Clear/Few clouds",IF('Final Dataset'!$G95=2,"Mist/Cloudy",IF('Final Dataset'!$G95=3,"Light Snow/Rain","Heavy Rain/Snow/Storm")))</f>
        <v>Clear/Few clouds</v>
      </c>
      <c r="Q95" s="5" t="str">
        <f>IF(OR('Final Dataset'!$F95=0,'Final Dataset'!$F95=6),"Weekend","Weekday")</f>
        <v>Weekday</v>
      </c>
      <c r="R95" s="5" t="str">
        <f>LEFT(TEXT('Final Dataset'!$B95,"yyyy-mm-dd"),4)</f>
        <v>2011</v>
      </c>
      <c r="S95" s="5" t="str">
        <f>MID(TEXT('Final Dataset'!$B95,"yyyy-mm-dd"),6,2)</f>
        <v>01</v>
      </c>
      <c r="T95" s="5" t="str">
        <f>RIGHT(TEXT('Final Dataset'!$B95,"yyyy-mm-dd"),2)</f>
        <v>05</v>
      </c>
      <c r="U95" s="5">
        <f>LEN('Final Dataset'!$D95)</f>
        <v>1</v>
      </c>
      <c r="V95" s="5" t="str">
        <f>TEXT('Final Dataset'!$B95, "mmmm")</f>
        <v>January</v>
      </c>
      <c r="W95" s="5" t="str">
        <f>TEXT('Final Dataset'!$B95, "dddd")</f>
        <v>Wednesday</v>
      </c>
      <c r="X95" s="5">
        <f>WEEKNUM('Final Dataset'!$B95, 2)</f>
        <v>2</v>
      </c>
      <c r="Y95" s="5" t="str">
        <f>IF('Final Dataset'!$H95&lt;=0.3,"Cold",IF('Final Dataset'!$H95&lt;=0.6,"Mild","Hot"))</f>
        <v>Cold</v>
      </c>
      <c r="Z95" s="7" t="str">
        <f>IF('Final Dataset'!$L95&gt;'Final Dataset'!$M95,"Casual Dominant","Registered Dominant")</f>
        <v>Registered Dominant</v>
      </c>
      <c r="AA95" s="7">
        <f>'Final Dataset'!$L95/'Final Dataset'!$N95</f>
        <v>0</v>
      </c>
      <c r="AB95" s="7">
        <f>'Final Dataset'!$M95/'Final Dataset'!$N95</f>
        <v>1</v>
      </c>
      <c r="AC95" s="9">
        <f>'Final Dataset'!$J95*100</f>
        <v>74</v>
      </c>
      <c r="AD95" s="7">
        <f>'Final Dataset'!$I95*50</f>
        <v>9.85</v>
      </c>
      <c r="AE95" s="9">
        <f>'Final Dataset'!$K95*67</f>
        <v>6.0031999999999996</v>
      </c>
      <c r="AF95" s="7">
        <f>IFERROR('Final Dataset'!$AA95/'Final Dataset'!$AB95,0)</f>
        <v>0</v>
      </c>
      <c r="AG95" s="7" t="str">
        <f>IF('Final Dataset'!$AC95&lt;40,"Low",IF('Final Dataset'!$AC95&lt;=70,"Moderate","High"))</f>
        <v>High</v>
      </c>
      <c r="AH95" s="10" t="str">
        <f>IF('Final Dataset'!$AE95&lt;10,"Calm",IF('Final Dataset'!$AE95&lt;=25,"Breezy","Windy"))</f>
        <v>Calm</v>
      </c>
    </row>
    <row r="96" spans="1:34" ht="14.25" customHeight="1" x14ac:dyDescent="0.3">
      <c r="A96" s="5">
        <v>95</v>
      </c>
      <c r="B96" s="6">
        <v>40548</v>
      </c>
      <c r="C96" s="5">
        <v>1</v>
      </c>
      <c r="D96" s="5">
        <v>2</v>
      </c>
      <c r="E96" s="5" t="b">
        <v>0</v>
      </c>
      <c r="F96" s="5">
        <v>3</v>
      </c>
      <c r="G96" s="5">
        <v>1</v>
      </c>
      <c r="H96" s="5">
        <v>0.16</v>
      </c>
      <c r="I96" s="7">
        <v>0.19700000000000001</v>
      </c>
      <c r="J96" s="5">
        <v>0.74</v>
      </c>
      <c r="K96" s="5">
        <v>8.9599999999999999E-2</v>
      </c>
      <c r="L96" s="5">
        <v>0</v>
      </c>
      <c r="M96" s="5">
        <v>2</v>
      </c>
      <c r="N96" s="5">
        <v>2</v>
      </c>
      <c r="O96" s="5" t="str">
        <f>IF(AND('Final Dataset'!$D96&gt;=5,'Final Dataset'!$D96&lt;12),"Morning",IF(AND('Final Dataset'!$D96&gt;=12,'Final Dataset'!$D96&lt;17),"Afternoon",IF(AND('Final Dataset'!$D96&gt;=17,'Final Dataset'!$D96&lt;21),"Evening","Night")))</f>
        <v>Night</v>
      </c>
      <c r="P96" s="8" t="str">
        <f>IF('Final Dataset'!$G96=1,"Clear/Few clouds",IF('Final Dataset'!$G96=2,"Mist/Cloudy",IF('Final Dataset'!$G96=3,"Light Snow/Rain","Heavy Rain/Snow/Storm")))</f>
        <v>Clear/Few clouds</v>
      </c>
      <c r="Q96" s="5" t="str">
        <f>IF(OR('Final Dataset'!$F96=0,'Final Dataset'!$F96=6),"Weekend","Weekday")</f>
        <v>Weekday</v>
      </c>
      <c r="R96" s="5" t="str">
        <f>LEFT(TEXT('Final Dataset'!$B96,"yyyy-mm-dd"),4)</f>
        <v>2011</v>
      </c>
      <c r="S96" s="5" t="str">
        <f>MID(TEXT('Final Dataset'!$B96,"yyyy-mm-dd"),6,2)</f>
        <v>01</v>
      </c>
      <c r="T96" s="5" t="str">
        <f>RIGHT(TEXT('Final Dataset'!$B96,"yyyy-mm-dd"),2)</f>
        <v>05</v>
      </c>
      <c r="U96" s="5">
        <f>LEN('Final Dataset'!$D96)</f>
        <v>1</v>
      </c>
      <c r="V96" s="5" t="str">
        <f>TEXT('Final Dataset'!$B96, "mmmm")</f>
        <v>January</v>
      </c>
      <c r="W96" s="5" t="str">
        <f>TEXT('Final Dataset'!$B96, "dddd")</f>
        <v>Wednesday</v>
      </c>
      <c r="X96" s="5">
        <f>WEEKNUM('Final Dataset'!$B96, 2)</f>
        <v>2</v>
      </c>
      <c r="Y96" s="5" t="str">
        <f>IF('Final Dataset'!$H96&lt;=0.3,"Cold",IF('Final Dataset'!$H96&lt;=0.6,"Mild","Hot"))</f>
        <v>Cold</v>
      </c>
      <c r="Z96" s="7" t="str">
        <f>IF('Final Dataset'!$L96&gt;'Final Dataset'!$M96,"Casual Dominant","Registered Dominant")</f>
        <v>Registered Dominant</v>
      </c>
      <c r="AA96" s="7">
        <f>'Final Dataset'!$L96/'Final Dataset'!$N96</f>
        <v>0</v>
      </c>
      <c r="AB96" s="7">
        <f>'Final Dataset'!$M96/'Final Dataset'!$N96</f>
        <v>1</v>
      </c>
      <c r="AC96" s="9">
        <f>'Final Dataset'!$J96*100</f>
        <v>74</v>
      </c>
      <c r="AD96" s="7">
        <f>'Final Dataset'!$I96*50</f>
        <v>9.85</v>
      </c>
      <c r="AE96" s="9">
        <f>'Final Dataset'!$K96*67</f>
        <v>6.0031999999999996</v>
      </c>
      <c r="AF96" s="7">
        <f>IFERROR('Final Dataset'!$AA96/'Final Dataset'!$AB96,0)</f>
        <v>0</v>
      </c>
      <c r="AG96" s="7" t="str">
        <f>IF('Final Dataset'!$AC96&lt;40,"Low",IF('Final Dataset'!$AC96&lt;=70,"Moderate","High"))</f>
        <v>High</v>
      </c>
      <c r="AH96" s="10" t="str">
        <f>IF('Final Dataset'!$AE96&lt;10,"Calm",IF('Final Dataset'!$AE96&lt;=25,"Breezy","Windy"))</f>
        <v>Calm</v>
      </c>
    </row>
    <row r="97" spans="1:34" ht="14.25" customHeight="1" x14ac:dyDescent="0.3">
      <c r="A97" s="11">
        <v>96</v>
      </c>
      <c r="B97" s="12">
        <v>40548</v>
      </c>
      <c r="C97" s="11">
        <v>1</v>
      </c>
      <c r="D97" s="11">
        <v>4</v>
      </c>
      <c r="E97" s="11" t="b">
        <v>0</v>
      </c>
      <c r="F97" s="11">
        <v>3</v>
      </c>
      <c r="G97" s="11">
        <v>1</v>
      </c>
      <c r="H97" s="11">
        <v>0.24</v>
      </c>
      <c r="I97" s="13">
        <v>0.2273</v>
      </c>
      <c r="J97" s="11">
        <v>0.48</v>
      </c>
      <c r="K97" s="11">
        <v>0.22389999999999999</v>
      </c>
      <c r="L97" s="11">
        <v>0</v>
      </c>
      <c r="M97" s="11">
        <v>2</v>
      </c>
      <c r="N97" s="11">
        <v>2</v>
      </c>
      <c r="O97" s="5" t="str">
        <f>IF(AND('Final Dataset'!$D97&gt;=5,'Final Dataset'!$D97&lt;12),"Morning",IF(AND('Final Dataset'!$D97&gt;=12,'Final Dataset'!$D97&lt;17),"Afternoon",IF(AND('Final Dataset'!$D97&gt;=17,'Final Dataset'!$D97&lt;21),"Evening","Night")))</f>
        <v>Night</v>
      </c>
      <c r="P97" s="8" t="str">
        <f>IF('Final Dataset'!$G97=1,"Clear/Few clouds",IF('Final Dataset'!$G97=2,"Mist/Cloudy",IF('Final Dataset'!$G97=3,"Light Snow/Rain","Heavy Rain/Snow/Storm")))</f>
        <v>Clear/Few clouds</v>
      </c>
      <c r="Q97" s="5" t="str">
        <f>IF(OR('Final Dataset'!$F97=0,'Final Dataset'!$F97=6),"Weekend","Weekday")</f>
        <v>Weekday</v>
      </c>
      <c r="R97" s="5" t="str">
        <f>LEFT(TEXT('Final Dataset'!$B97,"yyyy-mm-dd"),4)</f>
        <v>2011</v>
      </c>
      <c r="S97" s="5" t="str">
        <f>MID(TEXT('Final Dataset'!$B97,"yyyy-mm-dd"),6,2)</f>
        <v>01</v>
      </c>
      <c r="T97" s="5" t="str">
        <f>RIGHT(TEXT('Final Dataset'!$B97,"yyyy-mm-dd"),2)</f>
        <v>05</v>
      </c>
      <c r="U97" s="5">
        <f>LEN('Final Dataset'!$D97)</f>
        <v>1</v>
      </c>
      <c r="V97" s="5" t="str">
        <f>TEXT('Final Dataset'!$B97, "mmmm")</f>
        <v>January</v>
      </c>
      <c r="W97" s="5" t="str">
        <f>TEXT('Final Dataset'!$B97, "dddd")</f>
        <v>Wednesday</v>
      </c>
      <c r="X97" s="5">
        <f>WEEKNUM('Final Dataset'!$B97, 2)</f>
        <v>2</v>
      </c>
      <c r="Y97" s="5" t="str">
        <f>IF('Final Dataset'!$H97&lt;=0.3,"Cold",IF('Final Dataset'!$H97&lt;=0.6,"Mild","Hot"))</f>
        <v>Cold</v>
      </c>
      <c r="Z97" s="7" t="str">
        <f>IF('Final Dataset'!$L97&gt;'Final Dataset'!$M97,"Casual Dominant","Registered Dominant")</f>
        <v>Registered Dominant</v>
      </c>
      <c r="AA97" s="7">
        <f>'Final Dataset'!$L97/'Final Dataset'!$N97</f>
        <v>0</v>
      </c>
      <c r="AB97" s="7">
        <f>'Final Dataset'!$M97/'Final Dataset'!$N97</f>
        <v>1</v>
      </c>
      <c r="AC97" s="9">
        <f>'Final Dataset'!$J97*100</f>
        <v>48</v>
      </c>
      <c r="AD97" s="7">
        <f>'Final Dataset'!$I97*50</f>
        <v>11.365</v>
      </c>
      <c r="AE97" s="9">
        <f>'Final Dataset'!$K97*67</f>
        <v>15.001299999999999</v>
      </c>
      <c r="AF97" s="7">
        <f>IFERROR('Final Dataset'!$AA97/'Final Dataset'!$AB97,0)</f>
        <v>0</v>
      </c>
      <c r="AG97" s="7" t="str">
        <f>IF('Final Dataset'!$AC97&lt;40,"Low",IF('Final Dataset'!$AC97&lt;=70,"Moderate","High"))</f>
        <v>Moderate</v>
      </c>
      <c r="AH97" s="10" t="str">
        <f>IF('Final Dataset'!$AE97&lt;10,"Calm",IF('Final Dataset'!$AE97&lt;=25,"Breezy","Windy"))</f>
        <v>Breezy</v>
      </c>
    </row>
    <row r="98" spans="1:34" ht="14.25" customHeight="1" x14ac:dyDescent="0.3">
      <c r="A98" s="5">
        <v>97</v>
      </c>
      <c r="B98" s="6">
        <v>40548</v>
      </c>
      <c r="C98" s="5">
        <v>1</v>
      </c>
      <c r="D98" s="5">
        <v>5</v>
      </c>
      <c r="E98" s="5" t="b">
        <v>0</v>
      </c>
      <c r="F98" s="5">
        <v>3</v>
      </c>
      <c r="G98" s="5">
        <v>1</v>
      </c>
      <c r="H98" s="5">
        <v>0.22</v>
      </c>
      <c r="I98" s="7">
        <v>0.2273</v>
      </c>
      <c r="J98" s="5">
        <v>0.47</v>
      </c>
      <c r="K98" s="5">
        <v>0.16420000000000001</v>
      </c>
      <c r="L98" s="5">
        <v>0</v>
      </c>
      <c r="M98" s="5">
        <v>3</v>
      </c>
      <c r="N98" s="5">
        <v>3</v>
      </c>
      <c r="O98" s="5" t="str">
        <f>IF(AND('Final Dataset'!$D98&gt;=5,'Final Dataset'!$D98&lt;12),"Morning",IF(AND('Final Dataset'!$D98&gt;=12,'Final Dataset'!$D98&lt;17),"Afternoon",IF(AND('Final Dataset'!$D98&gt;=17,'Final Dataset'!$D98&lt;21),"Evening","Night")))</f>
        <v>Morning</v>
      </c>
      <c r="P98" s="8" t="str">
        <f>IF('Final Dataset'!$G98=1,"Clear/Few clouds",IF('Final Dataset'!$G98=2,"Mist/Cloudy",IF('Final Dataset'!$G98=3,"Light Snow/Rain","Heavy Rain/Snow/Storm")))</f>
        <v>Clear/Few clouds</v>
      </c>
      <c r="Q98" s="5" t="str">
        <f>IF(OR('Final Dataset'!$F98=0,'Final Dataset'!$F98=6),"Weekend","Weekday")</f>
        <v>Weekday</v>
      </c>
      <c r="R98" s="5" t="str">
        <f>LEFT(TEXT('Final Dataset'!$B98,"yyyy-mm-dd"),4)</f>
        <v>2011</v>
      </c>
      <c r="S98" s="5" t="str">
        <f>MID(TEXT('Final Dataset'!$B98,"yyyy-mm-dd"),6,2)</f>
        <v>01</v>
      </c>
      <c r="T98" s="5" t="str">
        <f>RIGHT(TEXT('Final Dataset'!$B98,"yyyy-mm-dd"),2)</f>
        <v>05</v>
      </c>
      <c r="U98" s="5">
        <f>LEN('Final Dataset'!$D98)</f>
        <v>1</v>
      </c>
      <c r="V98" s="5" t="str">
        <f>TEXT('Final Dataset'!$B98, "mmmm")</f>
        <v>January</v>
      </c>
      <c r="W98" s="5" t="str">
        <f>TEXT('Final Dataset'!$B98, "dddd")</f>
        <v>Wednesday</v>
      </c>
      <c r="X98" s="5">
        <f>WEEKNUM('Final Dataset'!$B98, 2)</f>
        <v>2</v>
      </c>
      <c r="Y98" s="5" t="str">
        <f>IF('Final Dataset'!$H98&lt;=0.3,"Cold",IF('Final Dataset'!$H98&lt;=0.6,"Mild","Hot"))</f>
        <v>Cold</v>
      </c>
      <c r="Z98" s="7" t="str">
        <f>IF('Final Dataset'!$L98&gt;'Final Dataset'!$M98,"Casual Dominant","Registered Dominant")</f>
        <v>Registered Dominant</v>
      </c>
      <c r="AA98" s="7">
        <f>'Final Dataset'!$L98/'Final Dataset'!$N98</f>
        <v>0</v>
      </c>
      <c r="AB98" s="7">
        <f>'Final Dataset'!$M98/'Final Dataset'!$N98</f>
        <v>1</v>
      </c>
      <c r="AC98" s="9">
        <f>'Final Dataset'!$J98*100</f>
        <v>47</v>
      </c>
      <c r="AD98" s="7">
        <f>'Final Dataset'!$I98*50</f>
        <v>11.365</v>
      </c>
      <c r="AE98" s="9">
        <f>'Final Dataset'!$K98*67</f>
        <v>11.0014</v>
      </c>
      <c r="AF98" s="7">
        <f>IFERROR('Final Dataset'!$AA98/'Final Dataset'!$AB98,0)</f>
        <v>0</v>
      </c>
      <c r="AG98" s="7" t="str">
        <f>IF('Final Dataset'!$AC98&lt;40,"Low",IF('Final Dataset'!$AC98&lt;=70,"Moderate","High"))</f>
        <v>Moderate</v>
      </c>
      <c r="AH98" s="10" t="str">
        <f>IF('Final Dataset'!$AE98&lt;10,"Calm",IF('Final Dataset'!$AE98&lt;=25,"Breezy","Windy"))</f>
        <v>Breezy</v>
      </c>
    </row>
    <row r="99" spans="1:34" ht="14.25" customHeight="1" x14ac:dyDescent="0.3">
      <c r="A99" s="11">
        <v>98</v>
      </c>
      <c r="B99" s="12">
        <v>40548</v>
      </c>
      <c r="C99" s="11">
        <v>1</v>
      </c>
      <c r="D99" s="11">
        <v>6</v>
      </c>
      <c r="E99" s="11" t="b">
        <v>0</v>
      </c>
      <c r="F99" s="11">
        <v>3</v>
      </c>
      <c r="G99" s="11">
        <v>1</v>
      </c>
      <c r="H99" s="11">
        <v>0.2</v>
      </c>
      <c r="I99" s="13">
        <v>0.19700000000000001</v>
      </c>
      <c r="J99" s="11">
        <v>0.47</v>
      </c>
      <c r="K99" s="11">
        <v>0.22389999999999999</v>
      </c>
      <c r="L99" s="11">
        <v>0</v>
      </c>
      <c r="M99" s="11">
        <v>33</v>
      </c>
      <c r="N99" s="11">
        <v>33</v>
      </c>
      <c r="O99" s="5" t="str">
        <f>IF(AND('Final Dataset'!$D99&gt;=5,'Final Dataset'!$D99&lt;12),"Morning",IF(AND('Final Dataset'!$D99&gt;=12,'Final Dataset'!$D99&lt;17),"Afternoon",IF(AND('Final Dataset'!$D99&gt;=17,'Final Dataset'!$D99&lt;21),"Evening","Night")))</f>
        <v>Morning</v>
      </c>
      <c r="P99" s="8" t="str">
        <f>IF('Final Dataset'!$G99=1,"Clear/Few clouds",IF('Final Dataset'!$G99=2,"Mist/Cloudy",IF('Final Dataset'!$G99=3,"Light Snow/Rain","Heavy Rain/Snow/Storm")))</f>
        <v>Clear/Few clouds</v>
      </c>
      <c r="Q99" s="5" t="str">
        <f>IF(OR('Final Dataset'!$F99=0,'Final Dataset'!$F99=6),"Weekend","Weekday")</f>
        <v>Weekday</v>
      </c>
      <c r="R99" s="5" t="str">
        <f>LEFT(TEXT('Final Dataset'!$B99,"yyyy-mm-dd"),4)</f>
        <v>2011</v>
      </c>
      <c r="S99" s="5" t="str">
        <f>MID(TEXT('Final Dataset'!$B99,"yyyy-mm-dd"),6,2)</f>
        <v>01</v>
      </c>
      <c r="T99" s="5" t="str">
        <f>RIGHT(TEXT('Final Dataset'!$B99,"yyyy-mm-dd"),2)</f>
        <v>05</v>
      </c>
      <c r="U99" s="5">
        <f>LEN('Final Dataset'!$D99)</f>
        <v>1</v>
      </c>
      <c r="V99" s="5" t="str">
        <f>TEXT('Final Dataset'!$B99, "mmmm")</f>
        <v>January</v>
      </c>
      <c r="W99" s="5" t="str">
        <f>TEXT('Final Dataset'!$B99, "dddd")</f>
        <v>Wednesday</v>
      </c>
      <c r="X99" s="5">
        <f>WEEKNUM('Final Dataset'!$B99, 2)</f>
        <v>2</v>
      </c>
      <c r="Y99" s="5" t="str">
        <f>IF('Final Dataset'!$H99&lt;=0.3,"Cold",IF('Final Dataset'!$H99&lt;=0.6,"Mild","Hot"))</f>
        <v>Cold</v>
      </c>
      <c r="Z99" s="7" t="str">
        <f>IF('Final Dataset'!$L99&gt;'Final Dataset'!$M99,"Casual Dominant","Registered Dominant")</f>
        <v>Registered Dominant</v>
      </c>
      <c r="AA99" s="7">
        <f>'Final Dataset'!$L99/'Final Dataset'!$N99</f>
        <v>0</v>
      </c>
      <c r="AB99" s="7">
        <f>'Final Dataset'!$M99/'Final Dataset'!$N99</f>
        <v>1</v>
      </c>
      <c r="AC99" s="9">
        <f>'Final Dataset'!$J99*100</f>
        <v>47</v>
      </c>
      <c r="AD99" s="7">
        <f>'Final Dataset'!$I99*50</f>
        <v>9.85</v>
      </c>
      <c r="AE99" s="9">
        <f>'Final Dataset'!$K99*67</f>
        <v>15.001299999999999</v>
      </c>
      <c r="AF99" s="7">
        <f>IFERROR('Final Dataset'!$AA99/'Final Dataset'!$AB99,0)</f>
        <v>0</v>
      </c>
      <c r="AG99" s="7" t="str">
        <f>IF('Final Dataset'!$AC99&lt;40,"Low",IF('Final Dataset'!$AC99&lt;=70,"Moderate","High"))</f>
        <v>Moderate</v>
      </c>
      <c r="AH99" s="10" t="str">
        <f>IF('Final Dataset'!$AE99&lt;10,"Calm",IF('Final Dataset'!$AE99&lt;=25,"Breezy","Windy"))</f>
        <v>Breezy</v>
      </c>
    </row>
    <row r="100" spans="1:34" ht="14.25" customHeight="1" x14ac:dyDescent="0.3">
      <c r="A100" s="5">
        <v>99</v>
      </c>
      <c r="B100" s="6">
        <v>40548</v>
      </c>
      <c r="C100" s="5">
        <v>1</v>
      </c>
      <c r="D100" s="5">
        <v>7</v>
      </c>
      <c r="E100" s="5" t="b">
        <v>0</v>
      </c>
      <c r="F100" s="5">
        <v>3</v>
      </c>
      <c r="G100" s="5">
        <v>1</v>
      </c>
      <c r="H100" s="5">
        <v>0.18</v>
      </c>
      <c r="I100" s="7">
        <v>0.18179999999999999</v>
      </c>
      <c r="J100" s="5">
        <v>0.43</v>
      </c>
      <c r="K100" s="5">
        <v>0.19400000000000001</v>
      </c>
      <c r="L100" s="5">
        <v>1</v>
      </c>
      <c r="M100" s="5">
        <v>87</v>
      </c>
      <c r="N100" s="5">
        <v>88</v>
      </c>
      <c r="O100" s="5" t="str">
        <f>IF(AND('Final Dataset'!$D100&gt;=5,'Final Dataset'!$D100&lt;12),"Morning",IF(AND('Final Dataset'!$D100&gt;=12,'Final Dataset'!$D100&lt;17),"Afternoon",IF(AND('Final Dataset'!$D100&gt;=17,'Final Dataset'!$D100&lt;21),"Evening","Night")))</f>
        <v>Morning</v>
      </c>
      <c r="P100" s="8" t="str">
        <f>IF('Final Dataset'!$G100=1,"Clear/Few clouds",IF('Final Dataset'!$G100=2,"Mist/Cloudy",IF('Final Dataset'!$G100=3,"Light Snow/Rain","Heavy Rain/Snow/Storm")))</f>
        <v>Clear/Few clouds</v>
      </c>
      <c r="Q100" s="5" t="str">
        <f>IF(OR('Final Dataset'!$F100=0,'Final Dataset'!$F100=6),"Weekend","Weekday")</f>
        <v>Weekday</v>
      </c>
      <c r="R100" s="5" t="str">
        <f>LEFT(TEXT('Final Dataset'!$B100,"yyyy-mm-dd"),4)</f>
        <v>2011</v>
      </c>
      <c r="S100" s="5" t="str">
        <f>MID(TEXT('Final Dataset'!$B100,"yyyy-mm-dd"),6,2)</f>
        <v>01</v>
      </c>
      <c r="T100" s="5" t="str">
        <f>RIGHT(TEXT('Final Dataset'!$B100,"yyyy-mm-dd"),2)</f>
        <v>05</v>
      </c>
      <c r="U100" s="5">
        <f>LEN('Final Dataset'!$D100)</f>
        <v>1</v>
      </c>
      <c r="V100" s="5" t="str">
        <f>TEXT('Final Dataset'!$B100, "mmmm")</f>
        <v>January</v>
      </c>
      <c r="W100" s="5" t="str">
        <f>TEXT('Final Dataset'!$B100, "dddd")</f>
        <v>Wednesday</v>
      </c>
      <c r="X100" s="5">
        <f>WEEKNUM('Final Dataset'!$B100, 2)</f>
        <v>2</v>
      </c>
      <c r="Y100" s="5" t="str">
        <f>IF('Final Dataset'!$H100&lt;=0.3,"Cold",IF('Final Dataset'!$H100&lt;=0.6,"Mild","Hot"))</f>
        <v>Cold</v>
      </c>
      <c r="Z100" s="7" t="str">
        <f>IF('Final Dataset'!$L100&gt;'Final Dataset'!$M100,"Casual Dominant","Registered Dominant")</f>
        <v>Registered Dominant</v>
      </c>
      <c r="AA100" s="7">
        <f>'Final Dataset'!$L100/'Final Dataset'!$N100</f>
        <v>1.1363636363636364E-2</v>
      </c>
      <c r="AB100" s="7">
        <f>'Final Dataset'!$M100/'Final Dataset'!$N100</f>
        <v>0.98863636363636365</v>
      </c>
      <c r="AC100" s="9">
        <f>'Final Dataset'!$J100*100</f>
        <v>43</v>
      </c>
      <c r="AD100" s="7">
        <f>'Final Dataset'!$I100*50</f>
        <v>9.09</v>
      </c>
      <c r="AE100" s="9">
        <f>'Final Dataset'!$K100*67</f>
        <v>12.998000000000001</v>
      </c>
      <c r="AF100" s="7">
        <f>IFERROR('Final Dataset'!$AA100/'Final Dataset'!$AB100,0)</f>
        <v>1.1494252873563218E-2</v>
      </c>
      <c r="AG100" s="7" t="str">
        <f>IF('Final Dataset'!$AC100&lt;40,"Low",IF('Final Dataset'!$AC100&lt;=70,"Moderate","High"))</f>
        <v>Moderate</v>
      </c>
      <c r="AH100" s="10" t="str">
        <f>IF('Final Dataset'!$AE100&lt;10,"Calm",IF('Final Dataset'!$AE100&lt;=25,"Breezy","Windy"))</f>
        <v>Breezy</v>
      </c>
    </row>
    <row r="101" spans="1:34" ht="14.25" customHeight="1" x14ac:dyDescent="0.3">
      <c r="A101" s="11">
        <v>100</v>
      </c>
      <c r="B101" s="12">
        <v>40548</v>
      </c>
      <c r="C101" s="11">
        <v>1</v>
      </c>
      <c r="D101" s="11">
        <v>8</v>
      </c>
      <c r="E101" s="11" t="b">
        <v>0</v>
      </c>
      <c r="F101" s="11">
        <v>3</v>
      </c>
      <c r="G101" s="11">
        <v>1</v>
      </c>
      <c r="H101" s="11">
        <v>0.2</v>
      </c>
      <c r="I101" s="13">
        <v>0.18179999999999999</v>
      </c>
      <c r="J101" s="11">
        <v>0.4</v>
      </c>
      <c r="K101" s="11">
        <v>0.29849999999999999</v>
      </c>
      <c r="L101" s="11">
        <v>3</v>
      </c>
      <c r="M101" s="11">
        <v>192</v>
      </c>
      <c r="N101" s="11">
        <v>195</v>
      </c>
      <c r="O101" s="5" t="str">
        <f>IF(AND('Final Dataset'!$D101&gt;=5,'Final Dataset'!$D101&lt;12),"Morning",IF(AND('Final Dataset'!$D101&gt;=12,'Final Dataset'!$D101&lt;17),"Afternoon",IF(AND('Final Dataset'!$D101&gt;=17,'Final Dataset'!$D101&lt;21),"Evening","Night")))</f>
        <v>Morning</v>
      </c>
      <c r="P101" s="8" t="str">
        <f>IF('Final Dataset'!$G101=1,"Clear/Few clouds",IF('Final Dataset'!$G101=2,"Mist/Cloudy",IF('Final Dataset'!$G101=3,"Light Snow/Rain","Heavy Rain/Snow/Storm")))</f>
        <v>Clear/Few clouds</v>
      </c>
      <c r="Q101" s="5" t="str">
        <f>IF(OR('Final Dataset'!$F101=0,'Final Dataset'!$F101=6),"Weekend","Weekday")</f>
        <v>Weekday</v>
      </c>
      <c r="R101" s="5" t="str">
        <f>LEFT(TEXT('Final Dataset'!$B101,"yyyy-mm-dd"),4)</f>
        <v>2011</v>
      </c>
      <c r="S101" s="5" t="str">
        <f>MID(TEXT('Final Dataset'!$B101,"yyyy-mm-dd"),6,2)</f>
        <v>01</v>
      </c>
      <c r="T101" s="5" t="str">
        <f>RIGHT(TEXT('Final Dataset'!$B101,"yyyy-mm-dd"),2)</f>
        <v>05</v>
      </c>
      <c r="U101" s="5">
        <f>LEN('Final Dataset'!$D101)</f>
        <v>1</v>
      </c>
      <c r="V101" s="5" t="str">
        <f>TEXT('Final Dataset'!$B101, "mmmm")</f>
        <v>January</v>
      </c>
      <c r="W101" s="5" t="str">
        <f>TEXT('Final Dataset'!$B101, "dddd")</f>
        <v>Wednesday</v>
      </c>
      <c r="X101" s="5">
        <f>WEEKNUM('Final Dataset'!$B101, 2)</f>
        <v>2</v>
      </c>
      <c r="Y101" s="5" t="str">
        <f>IF('Final Dataset'!$H101&lt;=0.3,"Cold",IF('Final Dataset'!$H101&lt;=0.6,"Mild","Hot"))</f>
        <v>Cold</v>
      </c>
      <c r="Z101" s="7" t="str">
        <f>IF('Final Dataset'!$L101&gt;'Final Dataset'!$M101,"Casual Dominant","Registered Dominant")</f>
        <v>Registered Dominant</v>
      </c>
      <c r="AA101" s="7">
        <f>'Final Dataset'!$L101/'Final Dataset'!$N101</f>
        <v>1.5384615384615385E-2</v>
      </c>
      <c r="AB101" s="7">
        <f>'Final Dataset'!$M101/'Final Dataset'!$N101</f>
        <v>0.98461538461538467</v>
      </c>
      <c r="AC101" s="9">
        <f>'Final Dataset'!$J101*100</f>
        <v>40</v>
      </c>
      <c r="AD101" s="7">
        <f>'Final Dataset'!$I101*50</f>
        <v>9.09</v>
      </c>
      <c r="AE101" s="9">
        <f>'Final Dataset'!$K101*67</f>
        <v>19.999499999999998</v>
      </c>
      <c r="AF101" s="7">
        <f>IFERROR('Final Dataset'!$AA101/'Final Dataset'!$AB101,0)</f>
        <v>1.5625E-2</v>
      </c>
      <c r="AG101" s="7" t="str">
        <f>IF('Final Dataset'!$AC101&lt;40,"Low",IF('Final Dataset'!$AC101&lt;=70,"Moderate","High"))</f>
        <v>Moderate</v>
      </c>
      <c r="AH101" s="10" t="str">
        <f>IF('Final Dataset'!$AE101&lt;10,"Calm",IF('Final Dataset'!$AE101&lt;=25,"Breezy","Windy"))</f>
        <v>Breezy</v>
      </c>
    </row>
    <row r="102" spans="1:34" ht="14.25" customHeight="1" x14ac:dyDescent="0.3">
      <c r="A102" s="5">
        <v>101</v>
      </c>
      <c r="B102" s="6">
        <v>40548</v>
      </c>
      <c r="C102" s="5">
        <v>1</v>
      </c>
      <c r="D102" s="5">
        <v>9</v>
      </c>
      <c r="E102" s="5" t="b">
        <v>0</v>
      </c>
      <c r="F102" s="5">
        <v>3</v>
      </c>
      <c r="G102" s="5">
        <v>1</v>
      </c>
      <c r="H102" s="5">
        <v>0.22</v>
      </c>
      <c r="I102" s="7">
        <v>0.19700000000000001</v>
      </c>
      <c r="J102" s="5">
        <v>0.37</v>
      </c>
      <c r="K102" s="5">
        <v>0.32840000000000003</v>
      </c>
      <c r="L102" s="5">
        <v>6</v>
      </c>
      <c r="M102" s="5">
        <v>109</v>
      </c>
      <c r="N102" s="5">
        <v>115</v>
      </c>
      <c r="O102" s="5" t="str">
        <f>IF(AND('Final Dataset'!$D102&gt;=5,'Final Dataset'!$D102&lt;12),"Morning",IF(AND('Final Dataset'!$D102&gt;=12,'Final Dataset'!$D102&lt;17),"Afternoon",IF(AND('Final Dataset'!$D102&gt;=17,'Final Dataset'!$D102&lt;21),"Evening","Night")))</f>
        <v>Morning</v>
      </c>
      <c r="P102" s="8" t="str">
        <f>IF('Final Dataset'!$G102=1,"Clear/Few clouds",IF('Final Dataset'!$G102=2,"Mist/Cloudy",IF('Final Dataset'!$G102=3,"Light Snow/Rain","Heavy Rain/Snow/Storm")))</f>
        <v>Clear/Few clouds</v>
      </c>
      <c r="Q102" s="5" t="str">
        <f>IF(OR('Final Dataset'!$F102=0,'Final Dataset'!$F102=6),"Weekend","Weekday")</f>
        <v>Weekday</v>
      </c>
      <c r="R102" s="5" t="str">
        <f>LEFT(TEXT('Final Dataset'!$B102,"yyyy-mm-dd"),4)</f>
        <v>2011</v>
      </c>
      <c r="S102" s="5" t="str">
        <f>MID(TEXT('Final Dataset'!$B102,"yyyy-mm-dd"),6,2)</f>
        <v>01</v>
      </c>
      <c r="T102" s="5" t="str">
        <f>RIGHT(TEXT('Final Dataset'!$B102,"yyyy-mm-dd"),2)</f>
        <v>05</v>
      </c>
      <c r="U102" s="5">
        <f>LEN('Final Dataset'!$D102)</f>
        <v>1</v>
      </c>
      <c r="V102" s="5" t="str">
        <f>TEXT('Final Dataset'!$B102, "mmmm")</f>
        <v>January</v>
      </c>
      <c r="W102" s="5" t="str">
        <f>TEXT('Final Dataset'!$B102, "dddd")</f>
        <v>Wednesday</v>
      </c>
      <c r="X102" s="5">
        <f>WEEKNUM('Final Dataset'!$B102, 2)</f>
        <v>2</v>
      </c>
      <c r="Y102" s="5" t="str">
        <f>IF('Final Dataset'!$H102&lt;=0.3,"Cold",IF('Final Dataset'!$H102&lt;=0.6,"Mild","Hot"))</f>
        <v>Cold</v>
      </c>
      <c r="Z102" s="7" t="str">
        <f>IF('Final Dataset'!$L102&gt;'Final Dataset'!$M102,"Casual Dominant","Registered Dominant")</f>
        <v>Registered Dominant</v>
      </c>
      <c r="AA102" s="7">
        <f>'Final Dataset'!$L102/'Final Dataset'!$N102</f>
        <v>5.2173913043478258E-2</v>
      </c>
      <c r="AB102" s="7">
        <f>'Final Dataset'!$M102/'Final Dataset'!$N102</f>
        <v>0.94782608695652171</v>
      </c>
      <c r="AC102" s="9">
        <f>'Final Dataset'!$J102*100</f>
        <v>37</v>
      </c>
      <c r="AD102" s="7">
        <f>'Final Dataset'!$I102*50</f>
        <v>9.85</v>
      </c>
      <c r="AE102" s="9">
        <f>'Final Dataset'!$K102*67</f>
        <v>22.002800000000001</v>
      </c>
      <c r="AF102" s="7">
        <f>IFERROR('Final Dataset'!$AA102/'Final Dataset'!$AB102,0)</f>
        <v>5.5045871559633024E-2</v>
      </c>
      <c r="AG102" s="7" t="str">
        <f>IF('Final Dataset'!$AC102&lt;40,"Low",IF('Final Dataset'!$AC102&lt;=70,"Moderate","High"))</f>
        <v>Low</v>
      </c>
      <c r="AH102" s="10" t="str">
        <f>IF('Final Dataset'!$AE102&lt;10,"Calm",IF('Final Dataset'!$AE102&lt;=25,"Breezy","Windy"))</f>
        <v>Breezy</v>
      </c>
    </row>
    <row r="103" spans="1:34" ht="14.25" customHeight="1" x14ac:dyDescent="0.3">
      <c r="A103" s="11">
        <v>102</v>
      </c>
      <c r="B103" s="12">
        <v>40548</v>
      </c>
      <c r="C103" s="11">
        <v>1</v>
      </c>
      <c r="D103" s="11">
        <v>10</v>
      </c>
      <c r="E103" s="11" t="b">
        <v>0</v>
      </c>
      <c r="F103" s="11">
        <v>3</v>
      </c>
      <c r="G103" s="11">
        <v>1</v>
      </c>
      <c r="H103" s="11">
        <v>0.22</v>
      </c>
      <c r="I103" s="13">
        <v>0.19700000000000001</v>
      </c>
      <c r="J103" s="11">
        <v>0.37</v>
      </c>
      <c r="K103" s="11">
        <v>0.32840000000000003</v>
      </c>
      <c r="L103" s="11">
        <v>4</v>
      </c>
      <c r="M103" s="11">
        <v>53</v>
      </c>
      <c r="N103" s="11">
        <v>57</v>
      </c>
      <c r="O103" s="5" t="str">
        <f>IF(AND('Final Dataset'!$D103&gt;=5,'Final Dataset'!$D103&lt;12),"Morning",IF(AND('Final Dataset'!$D103&gt;=12,'Final Dataset'!$D103&lt;17),"Afternoon",IF(AND('Final Dataset'!$D103&gt;=17,'Final Dataset'!$D103&lt;21),"Evening","Night")))</f>
        <v>Morning</v>
      </c>
      <c r="P103" s="8" t="str">
        <f>IF('Final Dataset'!$G103=1,"Clear/Few clouds",IF('Final Dataset'!$G103=2,"Mist/Cloudy",IF('Final Dataset'!$G103=3,"Light Snow/Rain","Heavy Rain/Snow/Storm")))</f>
        <v>Clear/Few clouds</v>
      </c>
      <c r="Q103" s="5" t="str">
        <f>IF(OR('Final Dataset'!$F103=0,'Final Dataset'!$F103=6),"Weekend","Weekday")</f>
        <v>Weekday</v>
      </c>
      <c r="R103" s="5" t="str">
        <f>LEFT(TEXT('Final Dataset'!$B103,"yyyy-mm-dd"),4)</f>
        <v>2011</v>
      </c>
      <c r="S103" s="5" t="str">
        <f>MID(TEXT('Final Dataset'!$B103,"yyyy-mm-dd"),6,2)</f>
        <v>01</v>
      </c>
      <c r="T103" s="5" t="str">
        <f>RIGHT(TEXT('Final Dataset'!$B103,"yyyy-mm-dd"),2)</f>
        <v>05</v>
      </c>
      <c r="U103" s="5">
        <f>LEN('Final Dataset'!$D103)</f>
        <v>2</v>
      </c>
      <c r="V103" s="5" t="str">
        <f>TEXT('Final Dataset'!$B103, "mmmm")</f>
        <v>January</v>
      </c>
      <c r="W103" s="5" t="str">
        <f>TEXT('Final Dataset'!$B103, "dddd")</f>
        <v>Wednesday</v>
      </c>
      <c r="X103" s="5">
        <f>WEEKNUM('Final Dataset'!$B103, 2)</f>
        <v>2</v>
      </c>
      <c r="Y103" s="5" t="str">
        <f>IF('Final Dataset'!$H103&lt;=0.3,"Cold",IF('Final Dataset'!$H103&lt;=0.6,"Mild","Hot"))</f>
        <v>Cold</v>
      </c>
      <c r="Z103" s="7" t="str">
        <f>IF('Final Dataset'!$L103&gt;'Final Dataset'!$M103,"Casual Dominant","Registered Dominant")</f>
        <v>Registered Dominant</v>
      </c>
      <c r="AA103" s="7">
        <f>'Final Dataset'!$L103/'Final Dataset'!$N103</f>
        <v>7.0175438596491224E-2</v>
      </c>
      <c r="AB103" s="7">
        <f>'Final Dataset'!$M103/'Final Dataset'!$N103</f>
        <v>0.92982456140350878</v>
      </c>
      <c r="AC103" s="9">
        <f>'Final Dataset'!$J103*100</f>
        <v>37</v>
      </c>
      <c r="AD103" s="7">
        <f>'Final Dataset'!$I103*50</f>
        <v>9.85</v>
      </c>
      <c r="AE103" s="9">
        <f>'Final Dataset'!$K103*67</f>
        <v>22.002800000000001</v>
      </c>
      <c r="AF103" s="7">
        <f>IFERROR('Final Dataset'!$AA103/'Final Dataset'!$AB103,0)</f>
        <v>7.5471698113207544E-2</v>
      </c>
      <c r="AG103" s="7" t="str">
        <f>IF('Final Dataset'!$AC103&lt;40,"Low",IF('Final Dataset'!$AC103&lt;=70,"Moderate","High"))</f>
        <v>Low</v>
      </c>
      <c r="AH103" s="10" t="str">
        <f>IF('Final Dataset'!$AE103&lt;10,"Calm",IF('Final Dataset'!$AE103&lt;=25,"Breezy","Windy"))</f>
        <v>Breezy</v>
      </c>
    </row>
    <row r="104" spans="1:34" ht="14.25" customHeight="1" x14ac:dyDescent="0.3">
      <c r="A104" s="5">
        <v>103</v>
      </c>
      <c r="B104" s="6">
        <v>40548</v>
      </c>
      <c r="C104" s="5">
        <v>1</v>
      </c>
      <c r="D104" s="5">
        <v>11</v>
      </c>
      <c r="E104" s="5" t="b">
        <v>0</v>
      </c>
      <c r="F104" s="5">
        <v>3</v>
      </c>
      <c r="G104" s="5">
        <v>1</v>
      </c>
      <c r="H104" s="5">
        <v>0.26</v>
      </c>
      <c r="I104" s="7">
        <v>0.2273</v>
      </c>
      <c r="J104" s="5">
        <v>0.33</v>
      </c>
      <c r="K104" s="5">
        <v>0.32840000000000003</v>
      </c>
      <c r="L104" s="5">
        <v>12</v>
      </c>
      <c r="M104" s="5">
        <v>34</v>
      </c>
      <c r="N104" s="5">
        <v>46</v>
      </c>
      <c r="O104" s="5" t="str">
        <f>IF(AND('Final Dataset'!$D104&gt;=5,'Final Dataset'!$D104&lt;12),"Morning",IF(AND('Final Dataset'!$D104&gt;=12,'Final Dataset'!$D104&lt;17),"Afternoon",IF(AND('Final Dataset'!$D104&gt;=17,'Final Dataset'!$D104&lt;21),"Evening","Night")))</f>
        <v>Morning</v>
      </c>
      <c r="P104" s="8" t="str">
        <f>IF('Final Dataset'!$G104=1,"Clear/Few clouds",IF('Final Dataset'!$G104=2,"Mist/Cloudy",IF('Final Dataset'!$G104=3,"Light Snow/Rain","Heavy Rain/Snow/Storm")))</f>
        <v>Clear/Few clouds</v>
      </c>
      <c r="Q104" s="5" t="str">
        <f>IF(OR('Final Dataset'!$F104=0,'Final Dataset'!$F104=6),"Weekend","Weekday")</f>
        <v>Weekday</v>
      </c>
      <c r="R104" s="5" t="str">
        <f>LEFT(TEXT('Final Dataset'!$B104,"yyyy-mm-dd"),4)</f>
        <v>2011</v>
      </c>
      <c r="S104" s="5" t="str">
        <f>MID(TEXT('Final Dataset'!$B104,"yyyy-mm-dd"),6,2)</f>
        <v>01</v>
      </c>
      <c r="T104" s="5" t="str">
        <f>RIGHT(TEXT('Final Dataset'!$B104,"yyyy-mm-dd"),2)</f>
        <v>05</v>
      </c>
      <c r="U104" s="5">
        <f>LEN('Final Dataset'!$D104)</f>
        <v>2</v>
      </c>
      <c r="V104" s="5" t="str">
        <f>TEXT('Final Dataset'!$B104, "mmmm")</f>
        <v>January</v>
      </c>
      <c r="W104" s="5" t="str">
        <f>TEXT('Final Dataset'!$B104, "dddd")</f>
        <v>Wednesday</v>
      </c>
      <c r="X104" s="5">
        <f>WEEKNUM('Final Dataset'!$B104, 2)</f>
        <v>2</v>
      </c>
      <c r="Y104" s="5" t="str">
        <f>IF('Final Dataset'!$H104&lt;=0.3,"Cold",IF('Final Dataset'!$H104&lt;=0.6,"Mild","Hot"))</f>
        <v>Cold</v>
      </c>
      <c r="Z104" s="7" t="str">
        <f>IF('Final Dataset'!$L104&gt;'Final Dataset'!$M104,"Casual Dominant","Registered Dominant")</f>
        <v>Registered Dominant</v>
      </c>
      <c r="AA104" s="7">
        <f>'Final Dataset'!$L104/'Final Dataset'!$N104</f>
        <v>0.2608695652173913</v>
      </c>
      <c r="AB104" s="7">
        <f>'Final Dataset'!$M104/'Final Dataset'!$N104</f>
        <v>0.73913043478260865</v>
      </c>
      <c r="AC104" s="9">
        <f>'Final Dataset'!$J104*100</f>
        <v>33</v>
      </c>
      <c r="AD104" s="7">
        <f>'Final Dataset'!$I104*50</f>
        <v>11.365</v>
      </c>
      <c r="AE104" s="9">
        <f>'Final Dataset'!$K104*67</f>
        <v>22.002800000000001</v>
      </c>
      <c r="AF104" s="7">
        <f>IFERROR('Final Dataset'!$AA104/'Final Dataset'!$AB104,0)</f>
        <v>0.35294117647058826</v>
      </c>
      <c r="AG104" s="7" t="str">
        <f>IF('Final Dataset'!$AC104&lt;40,"Low",IF('Final Dataset'!$AC104&lt;=70,"Moderate","High"))</f>
        <v>Low</v>
      </c>
      <c r="AH104" s="10" t="str">
        <f>IF('Final Dataset'!$AE104&lt;10,"Calm",IF('Final Dataset'!$AE104&lt;=25,"Breezy","Windy"))</f>
        <v>Breezy</v>
      </c>
    </row>
    <row r="105" spans="1:34" ht="14.25" customHeight="1" x14ac:dyDescent="0.3">
      <c r="A105" s="11">
        <v>104</v>
      </c>
      <c r="B105" s="12">
        <v>40548</v>
      </c>
      <c r="C105" s="11">
        <v>1</v>
      </c>
      <c r="D105" s="11">
        <v>12</v>
      </c>
      <c r="E105" s="11" t="b">
        <v>0</v>
      </c>
      <c r="F105" s="11">
        <v>3</v>
      </c>
      <c r="G105" s="11">
        <v>1</v>
      </c>
      <c r="H105" s="11">
        <v>0.26</v>
      </c>
      <c r="I105" s="13">
        <v>0.2273</v>
      </c>
      <c r="J105" s="11">
        <v>0.33</v>
      </c>
      <c r="K105" s="11">
        <v>0.32840000000000003</v>
      </c>
      <c r="L105" s="11">
        <v>5</v>
      </c>
      <c r="M105" s="11">
        <v>74</v>
      </c>
      <c r="N105" s="11">
        <v>79</v>
      </c>
      <c r="O105" s="5" t="str">
        <f>IF(AND('Final Dataset'!$D105&gt;=5,'Final Dataset'!$D105&lt;12),"Morning",IF(AND('Final Dataset'!$D105&gt;=12,'Final Dataset'!$D105&lt;17),"Afternoon",IF(AND('Final Dataset'!$D105&gt;=17,'Final Dataset'!$D105&lt;21),"Evening","Night")))</f>
        <v>Afternoon</v>
      </c>
      <c r="P105" s="8" t="str">
        <f>IF('Final Dataset'!$G105=1,"Clear/Few clouds",IF('Final Dataset'!$G105=2,"Mist/Cloudy",IF('Final Dataset'!$G105=3,"Light Snow/Rain","Heavy Rain/Snow/Storm")))</f>
        <v>Clear/Few clouds</v>
      </c>
      <c r="Q105" s="5" t="str">
        <f>IF(OR('Final Dataset'!$F105=0,'Final Dataset'!$F105=6),"Weekend","Weekday")</f>
        <v>Weekday</v>
      </c>
      <c r="R105" s="5" t="str">
        <f>LEFT(TEXT('Final Dataset'!$B105,"yyyy-mm-dd"),4)</f>
        <v>2011</v>
      </c>
      <c r="S105" s="5" t="str">
        <f>MID(TEXT('Final Dataset'!$B105,"yyyy-mm-dd"),6,2)</f>
        <v>01</v>
      </c>
      <c r="T105" s="5" t="str">
        <f>RIGHT(TEXT('Final Dataset'!$B105,"yyyy-mm-dd"),2)</f>
        <v>05</v>
      </c>
      <c r="U105" s="5">
        <f>LEN('Final Dataset'!$D105)</f>
        <v>2</v>
      </c>
      <c r="V105" s="5" t="str">
        <f>TEXT('Final Dataset'!$B105, "mmmm")</f>
        <v>January</v>
      </c>
      <c r="W105" s="5" t="str">
        <f>TEXT('Final Dataset'!$B105, "dddd")</f>
        <v>Wednesday</v>
      </c>
      <c r="X105" s="5">
        <f>WEEKNUM('Final Dataset'!$B105, 2)</f>
        <v>2</v>
      </c>
      <c r="Y105" s="5" t="str">
        <f>IF('Final Dataset'!$H105&lt;=0.3,"Cold",IF('Final Dataset'!$H105&lt;=0.6,"Mild","Hot"))</f>
        <v>Cold</v>
      </c>
      <c r="Z105" s="7" t="str">
        <f>IF('Final Dataset'!$L105&gt;'Final Dataset'!$M105,"Casual Dominant","Registered Dominant")</f>
        <v>Registered Dominant</v>
      </c>
      <c r="AA105" s="7">
        <f>'Final Dataset'!$L105/'Final Dataset'!$N105</f>
        <v>6.3291139240506333E-2</v>
      </c>
      <c r="AB105" s="7">
        <f>'Final Dataset'!$M105/'Final Dataset'!$N105</f>
        <v>0.93670886075949367</v>
      </c>
      <c r="AC105" s="9">
        <f>'Final Dataset'!$J105*100</f>
        <v>33</v>
      </c>
      <c r="AD105" s="7">
        <f>'Final Dataset'!$I105*50</f>
        <v>11.365</v>
      </c>
      <c r="AE105" s="9">
        <f>'Final Dataset'!$K105*67</f>
        <v>22.002800000000001</v>
      </c>
      <c r="AF105" s="7">
        <f>IFERROR('Final Dataset'!$AA105/'Final Dataset'!$AB105,0)</f>
        <v>6.7567567567567571E-2</v>
      </c>
      <c r="AG105" s="7" t="str">
        <f>IF('Final Dataset'!$AC105&lt;40,"Low",IF('Final Dataset'!$AC105&lt;=70,"Moderate","High"))</f>
        <v>Low</v>
      </c>
      <c r="AH105" s="10" t="str">
        <f>IF('Final Dataset'!$AE105&lt;10,"Calm",IF('Final Dataset'!$AE105&lt;=25,"Breezy","Windy"))</f>
        <v>Breezy</v>
      </c>
    </row>
    <row r="106" spans="1:34" ht="14.25" customHeight="1" x14ac:dyDescent="0.3">
      <c r="A106" s="5">
        <v>105</v>
      </c>
      <c r="B106" s="6">
        <v>40548</v>
      </c>
      <c r="C106" s="5">
        <v>1</v>
      </c>
      <c r="D106" s="5">
        <v>13</v>
      </c>
      <c r="E106" s="5" t="b">
        <v>0</v>
      </c>
      <c r="F106" s="5">
        <v>3</v>
      </c>
      <c r="G106" s="5">
        <v>1</v>
      </c>
      <c r="H106" s="5">
        <v>0.28000000000000003</v>
      </c>
      <c r="I106" s="7">
        <v>0.2576</v>
      </c>
      <c r="J106" s="5">
        <v>0.3</v>
      </c>
      <c r="K106" s="5">
        <v>0.29849999999999999</v>
      </c>
      <c r="L106" s="5">
        <v>6</v>
      </c>
      <c r="M106" s="5">
        <v>65</v>
      </c>
      <c r="N106" s="5">
        <v>71</v>
      </c>
      <c r="O106" s="5" t="str">
        <f>IF(AND('Final Dataset'!$D106&gt;=5,'Final Dataset'!$D106&lt;12),"Morning",IF(AND('Final Dataset'!$D106&gt;=12,'Final Dataset'!$D106&lt;17),"Afternoon",IF(AND('Final Dataset'!$D106&gt;=17,'Final Dataset'!$D106&lt;21),"Evening","Night")))</f>
        <v>Afternoon</v>
      </c>
      <c r="P106" s="8" t="str">
        <f>IF('Final Dataset'!$G106=1,"Clear/Few clouds",IF('Final Dataset'!$G106=2,"Mist/Cloudy",IF('Final Dataset'!$G106=3,"Light Snow/Rain","Heavy Rain/Snow/Storm")))</f>
        <v>Clear/Few clouds</v>
      </c>
      <c r="Q106" s="5" t="str">
        <f>IF(OR('Final Dataset'!$F106=0,'Final Dataset'!$F106=6),"Weekend","Weekday")</f>
        <v>Weekday</v>
      </c>
      <c r="R106" s="5" t="str">
        <f>LEFT(TEXT('Final Dataset'!$B106,"yyyy-mm-dd"),4)</f>
        <v>2011</v>
      </c>
      <c r="S106" s="5" t="str">
        <f>MID(TEXT('Final Dataset'!$B106,"yyyy-mm-dd"),6,2)</f>
        <v>01</v>
      </c>
      <c r="T106" s="5" t="str">
        <f>RIGHT(TEXT('Final Dataset'!$B106,"yyyy-mm-dd"),2)</f>
        <v>05</v>
      </c>
      <c r="U106" s="5">
        <f>LEN('Final Dataset'!$D106)</f>
        <v>2</v>
      </c>
      <c r="V106" s="5" t="str">
        <f>TEXT('Final Dataset'!$B106, "mmmm")</f>
        <v>January</v>
      </c>
      <c r="W106" s="5" t="str">
        <f>TEXT('Final Dataset'!$B106, "dddd")</f>
        <v>Wednesday</v>
      </c>
      <c r="X106" s="5">
        <f>WEEKNUM('Final Dataset'!$B106, 2)</f>
        <v>2</v>
      </c>
      <c r="Y106" s="5" t="str">
        <f>IF('Final Dataset'!$H106&lt;=0.3,"Cold",IF('Final Dataset'!$H106&lt;=0.6,"Mild","Hot"))</f>
        <v>Cold</v>
      </c>
      <c r="Z106" s="7" t="str">
        <f>IF('Final Dataset'!$L106&gt;'Final Dataset'!$M106,"Casual Dominant","Registered Dominant")</f>
        <v>Registered Dominant</v>
      </c>
      <c r="AA106" s="7">
        <f>'Final Dataset'!$L106/'Final Dataset'!$N106</f>
        <v>8.4507042253521125E-2</v>
      </c>
      <c r="AB106" s="7">
        <f>'Final Dataset'!$M106/'Final Dataset'!$N106</f>
        <v>0.91549295774647887</v>
      </c>
      <c r="AC106" s="9">
        <f>'Final Dataset'!$J106*100</f>
        <v>30</v>
      </c>
      <c r="AD106" s="7">
        <f>'Final Dataset'!$I106*50</f>
        <v>12.879999999999999</v>
      </c>
      <c r="AE106" s="9">
        <f>'Final Dataset'!$K106*67</f>
        <v>19.999499999999998</v>
      </c>
      <c r="AF106" s="7">
        <f>IFERROR('Final Dataset'!$AA106/'Final Dataset'!$AB106,0)</f>
        <v>9.2307692307692299E-2</v>
      </c>
      <c r="AG106" s="7" t="str">
        <f>IF('Final Dataset'!$AC106&lt;40,"Low",IF('Final Dataset'!$AC106&lt;=70,"Moderate","High"))</f>
        <v>Low</v>
      </c>
      <c r="AH106" s="10" t="str">
        <f>IF('Final Dataset'!$AE106&lt;10,"Calm",IF('Final Dataset'!$AE106&lt;=25,"Breezy","Windy"))</f>
        <v>Breezy</v>
      </c>
    </row>
    <row r="107" spans="1:34" ht="14.25" customHeight="1" x14ac:dyDescent="0.3">
      <c r="A107" s="11">
        <v>106</v>
      </c>
      <c r="B107" s="12">
        <v>40548</v>
      </c>
      <c r="C107" s="11">
        <v>1</v>
      </c>
      <c r="D107" s="11">
        <v>14</v>
      </c>
      <c r="E107" s="11" t="b">
        <v>0</v>
      </c>
      <c r="F107" s="11">
        <v>3</v>
      </c>
      <c r="G107" s="11">
        <v>1</v>
      </c>
      <c r="H107" s="11">
        <v>0.3</v>
      </c>
      <c r="I107" s="13">
        <v>0.28789999999999999</v>
      </c>
      <c r="J107" s="11">
        <v>0.28000000000000003</v>
      </c>
      <c r="K107" s="11">
        <v>0.19400000000000001</v>
      </c>
      <c r="L107" s="11">
        <v>10</v>
      </c>
      <c r="M107" s="11">
        <v>52</v>
      </c>
      <c r="N107" s="11">
        <v>62</v>
      </c>
      <c r="O107" s="5" t="str">
        <f>IF(AND('Final Dataset'!$D107&gt;=5,'Final Dataset'!$D107&lt;12),"Morning",IF(AND('Final Dataset'!$D107&gt;=12,'Final Dataset'!$D107&lt;17),"Afternoon",IF(AND('Final Dataset'!$D107&gt;=17,'Final Dataset'!$D107&lt;21),"Evening","Night")))</f>
        <v>Afternoon</v>
      </c>
      <c r="P107" s="8" t="str">
        <f>IF('Final Dataset'!$G107=1,"Clear/Few clouds",IF('Final Dataset'!$G107=2,"Mist/Cloudy",IF('Final Dataset'!$G107=3,"Light Snow/Rain","Heavy Rain/Snow/Storm")))</f>
        <v>Clear/Few clouds</v>
      </c>
      <c r="Q107" s="5" t="str">
        <f>IF(OR('Final Dataset'!$F107=0,'Final Dataset'!$F107=6),"Weekend","Weekday")</f>
        <v>Weekday</v>
      </c>
      <c r="R107" s="5" t="str">
        <f>LEFT(TEXT('Final Dataset'!$B107,"yyyy-mm-dd"),4)</f>
        <v>2011</v>
      </c>
      <c r="S107" s="5" t="str">
        <f>MID(TEXT('Final Dataset'!$B107,"yyyy-mm-dd"),6,2)</f>
        <v>01</v>
      </c>
      <c r="T107" s="5" t="str">
        <f>RIGHT(TEXT('Final Dataset'!$B107,"yyyy-mm-dd"),2)</f>
        <v>05</v>
      </c>
      <c r="U107" s="5">
        <f>LEN('Final Dataset'!$D107)</f>
        <v>2</v>
      </c>
      <c r="V107" s="5" t="str">
        <f>TEXT('Final Dataset'!$B107, "mmmm")</f>
        <v>January</v>
      </c>
      <c r="W107" s="5" t="str">
        <f>TEXT('Final Dataset'!$B107, "dddd")</f>
        <v>Wednesday</v>
      </c>
      <c r="X107" s="5">
        <f>WEEKNUM('Final Dataset'!$B107, 2)</f>
        <v>2</v>
      </c>
      <c r="Y107" s="5" t="str">
        <f>IF('Final Dataset'!$H107&lt;=0.3,"Cold",IF('Final Dataset'!$H107&lt;=0.6,"Mild","Hot"))</f>
        <v>Cold</v>
      </c>
      <c r="Z107" s="7" t="str">
        <f>IF('Final Dataset'!$L107&gt;'Final Dataset'!$M107,"Casual Dominant","Registered Dominant")</f>
        <v>Registered Dominant</v>
      </c>
      <c r="AA107" s="7">
        <f>'Final Dataset'!$L107/'Final Dataset'!$N107</f>
        <v>0.16129032258064516</v>
      </c>
      <c r="AB107" s="7">
        <f>'Final Dataset'!$M107/'Final Dataset'!$N107</f>
        <v>0.83870967741935487</v>
      </c>
      <c r="AC107" s="9">
        <f>'Final Dataset'!$J107*100</f>
        <v>28.000000000000004</v>
      </c>
      <c r="AD107" s="7">
        <f>'Final Dataset'!$I107*50</f>
        <v>14.395</v>
      </c>
      <c r="AE107" s="9">
        <f>'Final Dataset'!$K107*67</f>
        <v>12.998000000000001</v>
      </c>
      <c r="AF107" s="7">
        <f>IFERROR('Final Dataset'!$AA107/'Final Dataset'!$AB107,0)</f>
        <v>0.19230769230769229</v>
      </c>
      <c r="AG107" s="7" t="str">
        <f>IF('Final Dataset'!$AC107&lt;40,"Low",IF('Final Dataset'!$AC107&lt;=70,"Moderate","High"))</f>
        <v>Low</v>
      </c>
      <c r="AH107" s="10" t="str">
        <f>IF('Final Dataset'!$AE107&lt;10,"Calm",IF('Final Dataset'!$AE107&lt;=25,"Breezy","Windy"))</f>
        <v>Breezy</v>
      </c>
    </row>
    <row r="108" spans="1:34" ht="14.25" customHeight="1" x14ac:dyDescent="0.3">
      <c r="A108" s="5">
        <v>107</v>
      </c>
      <c r="B108" s="6">
        <v>40548</v>
      </c>
      <c r="C108" s="5">
        <v>1</v>
      </c>
      <c r="D108" s="5">
        <v>15</v>
      </c>
      <c r="E108" s="5" t="b">
        <v>0</v>
      </c>
      <c r="F108" s="5">
        <v>3</v>
      </c>
      <c r="G108" s="5">
        <v>1</v>
      </c>
      <c r="H108" s="5">
        <v>0.3</v>
      </c>
      <c r="I108" s="7">
        <v>0.28789999999999999</v>
      </c>
      <c r="J108" s="5">
        <v>0.28000000000000003</v>
      </c>
      <c r="K108" s="5">
        <v>0.19400000000000001</v>
      </c>
      <c r="L108" s="5">
        <v>7</v>
      </c>
      <c r="M108" s="5">
        <v>55</v>
      </c>
      <c r="N108" s="5">
        <v>62</v>
      </c>
      <c r="O108" s="5" t="str">
        <f>IF(AND('Final Dataset'!$D108&gt;=5,'Final Dataset'!$D108&lt;12),"Morning",IF(AND('Final Dataset'!$D108&gt;=12,'Final Dataset'!$D108&lt;17),"Afternoon",IF(AND('Final Dataset'!$D108&gt;=17,'Final Dataset'!$D108&lt;21),"Evening","Night")))</f>
        <v>Afternoon</v>
      </c>
      <c r="P108" s="8" t="str">
        <f>IF('Final Dataset'!$G108=1,"Clear/Few clouds",IF('Final Dataset'!$G108=2,"Mist/Cloudy",IF('Final Dataset'!$G108=3,"Light Snow/Rain","Heavy Rain/Snow/Storm")))</f>
        <v>Clear/Few clouds</v>
      </c>
      <c r="Q108" s="5" t="str">
        <f>IF(OR('Final Dataset'!$F108=0,'Final Dataset'!$F108=6),"Weekend","Weekday")</f>
        <v>Weekday</v>
      </c>
      <c r="R108" s="5" t="str">
        <f>LEFT(TEXT('Final Dataset'!$B108,"yyyy-mm-dd"),4)</f>
        <v>2011</v>
      </c>
      <c r="S108" s="5" t="str">
        <f>MID(TEXT('Final Dataset'!$B108,"yyyy-mm-dd"),6,2)</f>
        <v>01</v>
      </c>
      <c r="T108" s="5" t="str">
        <f>RIGHT(TEXT('Final Dataset'!$B108,"yyyy-mm-dd"),2)</f>
        <v>05</v>
      </c>
      <c r="U108" s="5">
        <f>LEN('Final Dataset'!$D108)</f>
        <v>2</v>
      </c>
      <c r="V108" s="5" t="str">
        <f>TEXT('Final Dataset'!$B108, "mmmm")</f>
        <v>January</v>
      </c>
      <c r="W108" s="5" t="str">
        <f>TEXT('Final Dataset'!$B108, "dddd")</f>
        <v>Wednesday</v>
      </c>
      <c r="X108" s="5">
        <f>WEEKNUM('Final Dataset'!$B108, 2)</f>
        <v>2</v>
      </c>
      <c r="Y108" s="5" t="str">
        <f>IF('Final Dataset'!$H108&lt;=0.3,"Cold",IF('Final Dataset'!$H108&lt;=0.6,"Mild","Hot"))</f>
        <v>Cold</v>
      </c>
      <c r="Z108" s="7" t="str">
        <f>IF('Final Dataset'!$L108&gt;'Final Dataset'!$M108,"Casual Dominant","Registered Dominant")</f>
        <v>Registered Dominant</v>
      </c>
      <c r="AA108" s="7">
        <f>'Final Dataset'!$L108/'Final Dataset'!$N108</f>
        <v>0.11290322580645161</v>
      </c>
      <c r="AB108" s="7">
        <f>'Final Dataset'!$M108/'Final Dataset'!$N108</f>
        <v>0.88709677419354838</v>
      </c>
      <c r="AC108" s="9">
        <f>'Final Dataset'!$J108*100</f>
        <v>28.000000000000004</v>
      </c>
      <c r="AD108" s="7">
        <f>'Final Dataset'!$I108*50</f>
        <v>14.395</v>
      </c>
      <c r="AE108" s="9">
        <f>'Final Dataset'!$K108*67</f>
        <v>12.998000000000001</v>
      </c>
      <c r="AF108" s="7">
        <f>IFERROR('Final Dataset'!$AA108/'Final Dataset'!$AB108,0)</f>
        <v>0.12727272727272726</v>
      </c>
      <c r="AG108" s="7" t="str">
        <f>IF('Final Dataset'!$AC108&lt;40,"Low",IF('Final Dataset'!$AC108&lt;=70,"Moderate","High"))</f>
        <v>Low</v>
      </c>
      <c r="AH108" s="10" t="str">
        <f>IF('Final Dataset'!$AE108&lt;10,"Calm",IF('Final Dataset'!$AE108&lt;=25,"Breezy","Windy"))</f>
        <v>Breezy</v>
      </c>
    </row>
    <row r="109" spans="1:34" ht="14.25" customHeight="1" x14ac:dyDescent="0.3">
      <c r="A109" s="11">
        <v>108</v>
      </c>
      <c r="B109" s="12">
        <v>40548</v>
      </c>
      <c r="C109" s="11">
        <v>1</v>
      </c>
      <c r="D109" s="11">
        <v>16</v>
      </c>
      <c r="E109" s="11" t="b">
        <v>0</v>
      </c>
      <c r="F109" s="11">
        <v>3</v>
      </c>
      <c r="G109" s="11">
        <v>1</v>
      </c>
      <c r="H109" s="11">
        <v>0.3</v>
      </c>
      <c r="I109" s="13">
        <v>0.31819999999999998</v>
      </c>
      <c r="J109" s="11">
        <v>0.28000000000000003</v>
      </c>
      <c r="K109" s="11">
        <v>8.9599999999999999E-2</v>
      </c>
      <c r="L109" s="11">
        <v>4</v>
      </c>
      <c r="M109" s="11">
        <v>85</v>
      </c>
      <c r="N109" s="11">
        <v>89</v>
      </c>
      <c r="O109" s="5" t="str">
        <f>IF(AND('Final Dataset'!$D109&gt;=5,'Final Dataset'!$D109&lt;12),"Morning",IF(AND('Final Dataset'!$D109&gt;=12,'Final Dataset'!$D109&lt;17),"Afternoon",IF(AND('Final Dataset'!$D109&gt;=17,'Final Dataset'!$D109&lt;21),"Evening","Night")))</f>
        <v>Afternoon</v>
      </c>
      <c r="P109" s="8" t="str">
        <f>IF('Final Dataset'!$G109=1,"Clear/Few clouds",IF('Final Dataset'!$G109=2,"Mist/Cloudy",IF('Final Dataset'!$G109=3,"Light Snow/Rain","Heavy Rain/Snow/Storm")))</f>
        <v>Clear/Few clouds</v>
      </c>
      <c r="Q109" s="5" t="str">
        <f>IF(OR('Final Dataset'!$F109=0,'Final Dataset'!$F109=6),"Weekend","Weekday")</f>
        <v>Weekday</v>
      </c>
      <c r="R109" s="5" t="str">
        <f>LEFT(TEXT('Final Dataset'!$B109,"yyyy-mm-dd"),4)</f>
        <v>2011</v>
      </c>
      <c r="S109" s="5" t="str">
        <f>MID(TEXT('Final Dataset'!$B109,"yyyy-mm-dd"),6,2)</f>
        <v>01</v>
      </c>
      <c r="T109" s="5" t="str">
        <f>RIGHT(TEXT('Final Dataset'!$B109,"yyyy-mm-dd"),2)</f>
        <v>05</v>
      </c>
      <c r="U109" s="5">
        <f>LEN('Final Dataset'!$D109)</f>
        <v>2</v>
      </c>
      <c r="V109" s="5" t="str">
        <f>TEXT('Final Dataset'!$B109, "mmmm")</f>
        <v>January</v>
      </c>
      <c r="W109" s="5" t="str">
        <f>TEXT('Final Dataset'!$B109, "dddd")</f>
        <v>Wednesday</v>
      </c>
      <c r="X109" s="5">
        <f>WEEKNUM('Final Dataset'!$B109, 2)</f>
        <v>2</v>
      </c>
      <c r="Y109" s="5" t="str">
        <f>IF('Final Dataset'!$H109&lt;=0.3,"Cold",IF('Final Dataset'!$H109&lt;=0.6,"Mild","Hot"))</f>
        <v>Cold</v>
      </c>
      <c r="Z109" s="7" t="str">
        <f>IF('Final Dataset'!$L109&gt;'Final Dataset'!$M109,"Casual Dominant","Registered Dominant")</f>
        <v>Registered Dominant</v>
      </c>
      <c r="AA109" s="7">
        <f>'Final Dataset'!$L109/'Final Dataset'!$N109</f>
        <v>4.49438202247191E-2</v>
      </c>
      <c r="AB109" s="7">
        <f>'Final Dataset'!$M109/'Final Dataset'!$N109</f>
        <v>0.9550561797752809</v>
      </c>
      <c r="AC109" s="9">
        <f>'Final Dataset'!$J109*100</f>
        <v>28.000000000000004</v>
      </c>
      <c r="AD109" s="7">
        <f>'Final Dataset'!$I109*50</f>
        <v>15.909999999999998</v>
      </c>
      <c r="AE109" s="9">
        <f>'Final Dataset'!$K109*67</f>
        <v>6.0031999999999996</v>
      </c>
      <c r="AF109" s="7">
        <f>IFERROR('Final Dataset'!$AA109/'Final Dataset'!$AB109,0)</f>
        <v>4.7058823529411764E-2</v>
      </c>
      <c r="AG109" s="7" t="str">
        <f>IF('Final Dataset'!$AC109&lt;40,"Low",IF('Final Dataset'!$AC109&lt;=70,"Moderate","High"))</f>
        <v>Low</v>
      </c>
      <c r="AH109" s="10" t="str">
        <f>IF('Final Dataset'!$AE109&lt;10,"Calm",IF('Final Dataset'!$AE109&lt;=25,"Breezy","Windy"))</f>
        <v>Calm</v>
      </c>
    </row>
    <row r="110" spans="1:34" ht="14.25" customHeight="1" x14ac:dyDescent="0.3">
      <c r="A110" s="5">
        <v>109</v>
      </c>
      <c r="B110" s="6">
        <v>40548</v>
      </c>
      <c r="C110" s="5">
        <v>1</v>
      </c>
      <c r="D110" s="5">
        <v>17</v>
      </c>
      <c r="E110" s="5" t="b">
        <v>0</v>
      </c>
      <c r="F110" s="5">
        <v>3</v>
      </c>
      <c r="G110" s="5">
        <v>1</v>
      </c>
      <c r="H110" s="5">
        <v>0.24</v>
      </c>
      <c r="I110" s="7">
        <v>0.2273</v>
      </c>
      <c r="J110" s="5">
        <v>0.38</v>
      </c>
      <c r="K110" s="5">
        <v>0.19400000000000001</v>
      </c>
      <c r="L110" s="5">
        <v>4</v>
      </c>
      <c r="M110" s="5">
        <v>186</v>
      </c>
      <c r="N110" s="5">
        <v>190</v>
      </c>
      <c r="O110" s="5" t="str">
        <f>IF(AND('Final Dataset'!$D110&gt;=5,'Final Dataset'!$D110&lt;12),"Morning",IF(AND('Final Dataset'!$D110&gt;=12,'Final Dataset'!$D110&lt;17),"Afternoon",IF(AND('Final Dataset'!$D110&gt;=17,'Final Dataset'!$D110&lt;21),"Evening","Night")))</f>
        <v>Evening</v>
      </c>
      <c r="P110" s="8" t="str">
        <f>IF('Final Dataset'!$G110=1,"Clear/Few clouds",IF('Final Dataset'!$G110=2,"Mist/Cloudy",IF('Final Dataset'!$G110=3,"Light Snow/Rain","Heavy Rain/Snow/Storm")))</f>
        <v>Clear/Few clouds</v>
      </c>
      <c r="Q110" s="5" t="str">
        <f>IF(OR('Final Dataset'!$F110=0,'Final Dataset'!$F110=6),"Weekend","Weekday")</f>
        <v>Weekday</v>
      </c>
      <c r="R110" s="5" t="str">
        <f>LEFT(TEXT('Final Dataset'!$B110,"yyyy-mm-dd"),4)</f>
        <v>2011</v>
      </c>
      <c r="S110" s="5" t="str">
        <f>MID(TEXT('Final Dataset'!$B110,"yyyy-mm-dd"),6,2)</f>
        <v>01</v>
      </c>
      <c r="T110" s="5" t="str">
        <f>RIGHT(TEXT('Final Dataset'!$B110,"yyyy-mm-dd"),2)</f>
        <v>05</v>
      </c>
      <c r="U110" s="5">
        <f>LEN('Final Dataset'!$D110)</f>
        <v>2</v>
      </c>
      <c r="V110" s="5" t="str">
        <f>TEXT('Final Dataset'!$B110, "mmmm")</f>
        <v>January</v>
      </c>
      <c r="W110" s="5" t="str">
        <f>TEXT('Final Dataset'!$B110, "dddd")</f>
        <v>Wednesday</v>
      </c>
      <c r="X110" s="5">
        <f>WEEKNUM('Final Dataset'!$B110, 2)</f>
        <v>2</v>
      </c>
      <c r="Y110" s="5" t="str">
        <f>IF('Final Dataset'!$H110&lt;=0.3,"Cold",IF('Final Dataset'!$H110&lt;=0.6,"Mild","Hot"))</f>
        <v>Cold</v>
      </c>
      <c r="Z110" s="7" t="str">
        <f>IF('Final Dataset'!$L110&gt;'Final Dataset'!$M110,"Casual Dominant","Registered Dominant")</f>
        <v>Registered Dominant</v>
      </c>
      <c r="AA110" s="7">
        <f>'Final Dataset'!$L110/'Final Dataset'!$N110</f>
        <v>2.1052631578947368E-2</v>
      </c>
      <c r="AB110" s="7">
        <f>'Final Dataset'!$M110/'Final Dataset'!$N110</f>
        <v>0.97894736842105268</v>
      </c>
      <c r="AC110" s="9">
        <f>'Final Dataset'!$J110*100</f>
        <v>38</v>
      </c>
      <c r="AD110" s="7">
        <f>'Final Dataset'!$I110*50</f>
        <v>11.365</v>
      </c>
      <c r="AE110" s="9">
        <f>'Final Dataset'!$K110*67</f>
        <v>12.998000000000001</v>
      </c>
      <c r="AF110" s="7">
        <f>IFERROR('Final Dataset'!$AA110/'Final Dataset'!$AB110,0)</f>
        <v>2.150537634408602E-2</v>
      </c>
      <c r="AG110" s="7" t="str">
        <f>IF('Final Dataset'!$AC110&lt;40,"Low",IF('Final Dataset'!$AC110&lt;=70,"Moderate","High"))</f>
        <v>Low</v>
      </c>
      <c r="AH110" s="10" t="str">
        <f>IF('Final Dataset'!$AE110&lt;10,"Calm",IF('Final Dataset'!$AE110&lt;=25,"Breezy","Windy"))</f>
        <v>Breezy</v>
      </c>
    </row>
    <row r="111" spans="1:34" ht="14.25" customHeight="1" x14ac:dyDescent="0.3">
      <c r="A111" s="11">
        <v>110</v>
      </c>
      <c r="B111" s="12">
        <v>40548</v>
      </c>
      <c r="C111" s="11">
        <v>1</v>
      </c>
      <c r="D111" s="11">
        <v>18</v>
      </c>
      <c r="E111" s="11" t="b">
        <v>0</v>
      </c>
      <c r="F111" s="11">
        <v>3</v>
      </c>
      <c r="G111" s="11">
        <v>1</v>
      </c>
      <c r="H111" s="11">
        <v>0.24</v>
      </c>
      <c r="I111" s="13">
        <v>0.2424</v>
      </c>
      <c r="J111" s="11">
        <v>0.38</v>
      </c>
      <c r="K111" s="11">
        <v>0.1343</v>
      </c>
      <c r="L111" s="11">
        <v>3</v>
      </c>
      <c r="M111" s="11">
        <v>166</v>
      </c>
      <c r="N111" s="11">
        <v>169</v>
      </c>
      <c r="O111" s="5" t="str">
        <f>IF(AND('Final Dataset'!$D111&gt;=5,'Final Dataset'!$D111&lt;12),"Morning",IF(AND('Final Dataset'!$D111&gt;=12,'Final Dataset'!$D111&lt;17),"Afternoon",IF(AND('Final Dataset'!$D111&gt;=17,'Final Dataset'!$D111&lt;21),"Evening","Night")))</f>
        <v>Evening</v>
      </c>
      <c r="P111" s="8" t="str">
        <f>IF('Final Dataset'!$G111=1,"Clear/Few clouds",IF('Final Dataset'!$G111=2,"Mist/Cloudy",IF('Final Dataset'!$G111=3,"Light Snow/Rain","Heavy Rain/Snow/Storm")))</f>
        <v>Clear/Few clouds</v>
      </c>
      <c r="Q111" s="5" t="str">
        <f>IF(OR('Final Dataset'!$F111=0,'Final Dataset'!$F111=6),"Weekend","Weekday")</f>
        <v>Weekday</v>
      </c>
      <c r="R111" s="5" t="str">
        <f>LEFT(TEXT('Final Dataset'!$B111,"yyyy-mm-dd"),4)</f>
        <v>2011</v>
      </c>
      <c r="S111" s="5" t="str">
        <f>MID(TEXT('Final Dataset'!$B111,"yyyy-mm-dd"),6,2)</f>
        <v>01</v>
      </c>
      <c r="T111" s="5" t="str">
        <f>RIGHT(TEXT('Final Dataset'!$B111,"yyyy-mm-dd"),2)</f>
        <v>05</v>
      </c>
      <c r="U111" s="5">
        <f>LEN('Final Dataset'!$D111)</f>
        <v>2</v>
      </c>
      <c r="V111" s="5" t="str">
        <f>TEXT('Final Dataset'!$B111, "mmmm")</f>
        <v>January</v>
      </c>
      <c r="W111" s="5" t="str">
        <f>TEXT('Final Dataset'!$B111, "dddd")</f>
        <v>Wednesday</v>
      </c>
      <c r="X111" s="5">
        <f>WEEKNUM('Final Dataset'!$B111, 2)</f>
        <v>2</v>
      </c>
      <c r="Y111" s="5" t="str">
        <f>IF('Final Dataset'!$H111&lt;=0.3,"Cold",IF('Final Dataset'!$H111&lt;=0.6,"Mild","Hot"))</f>
        <v>Cold</v>
      </c>
      <c r="Z111" s="7" t="str">
        <f>IF('Final Dataset'!$L111&gt;'Final Dataset'!$M111,"Casual Dominant","Registered Dominant")</f>
        <v>Registered Dominant</v>
      </c>
      <c r="AA111" s="7">
        <f>'Final Dataset'!$L111/'Final Dataset'!$N111</f>
        <v>1.7751479289940829E-2</v>
      </c>
      <c r="AB111" s="7">
        <f>'Final Dataset'!$M111/'Final Dataset'!$N111</f>
        <v>0.98224852071005919</v>
      </c>
      <c r="AC111" s="9">
        <f>'Final Dataset'!$J111*100</f>
        <v>38</v>
      </c>
      <c r="AD111" s="7">
        <f>'Final Dataset'!$I111*50</f>
        <v>12.120000000000001</v>
      </c>
      <c r="AE111" s="9">
        <f>'Final Dataset'!$K111*67</f>
        <v>8.9981000000000009</v>
      </c>
      <c r="AF111" s="7">
        <f>IFERROR('Final Dataset'!$AA111/'Final Dataset'!$AB111,0)</f>
        <v>1.8072289156626505E-2</v>
      </c>
      <c r="AG111" s="7" t="str">
        <f>IF('Final Dataset'!$AC111&lt;40,"Low",IF('Final Dataset'!$AC111&lt;=70,"Moderate","High"))</f>
        <v>Low</v>
      </c>
      <c r="AH111" s="10" t="str">
        <f>IF('Final Dataset'!$AE111&lt;10,"Calm",IF('Final Dataset'!$AE111&lt;=25,"Breezy","Windy"))</f>
        <v>Calm</v>
      </c>
    </row>
    <row r="112" spans="1:34" ht="14.25" customHeight="1" x14ac:dyDescent="0.3">
      <c r="A112" s="5">
        <v>111</v>
      </c>
      <c r="B112" s="6">
        <v>40548</v>
      </c>
      <c r="C112" s="5">
        <v>1</v>
      </c>
      <c r="D112" s="5">
        <v>19</v>
      </c>
      <c r="E112" s="5" t="b">
        <v>0</v>
      </c>
      <c r="F112" s="5">
        <v>3</v>
      </c>
      <c r="G112" s="5">
        <v>1</v>
      </c>
      <c r="H112" s="5">
        <v>0.24</v>
      </c>
      <c r="I112" s="7">
        <v>0.2576</v>
      </c>
      <c r="J112" s="5">
        <v>0.38</v>
      </c>
      <c r="K112" s="5">
        <v>0.1045</v>
      </c>
      <c r="L112" s="5">
        <v>5</v>
      </c>
      <c r="M112" s="5">
        <v>127</v>
      </c>
      <c r="N112" s="5">
        <v>132</v>
      </c>
      <c r="O112" s="5" t="str">
        <f>IF(AND('Final Dataset'!$D112&gt;=5,'Final Dataset'!$D112&lt;12),"Morning",IF(AND('Final Dataset'!$D112&gt;=12,'Final Dataset'!$D112&lt;17),"Afternoon",IF(AND('Final Dataset'!$D112&gt;=17,'Final Dataset'!$D112&lt;21),"Evening","Night")))</f>
        <v>Evening</v>
      </c>
      <c r="P112" s="8" t="str">
        <f>IF('Final Dataset'!$G112=1,"Clear/Few clouds",IF('Final Dataset'!$G112=2,"Mist/Cloudy",IF('Final Dataset'!$G112=3,"Light Snow/Rain","Heavy Rain/Snow/Storm")))</f>
        <v>Clear/Few clouds</v>
      </c>
      <c r="Q112" s="5" t="str">
        <f>IF(OR('Final Dataset'!$F112=0,'Final Dataset'!$F112=6),"Weekend","Weekday")</f>
        <v>Weekday</v>
      </c>
      <c r="R112" s="5" t="str">
        <f>LEFT(TEXT('Final Dataset'!$B112,"yyyy-mm-dd"),4)</f>
        <v>2011</v>
      </c>
      <c r="S112" s="5" t="str">
        <f>MID(TEXT('Final Dataset'!$B112,"yyyy-mm-dd"),6,2)</f>
        <v>01</v>
      </c>
      <c r="T112" s="5" t="str">
        <f>RIGHT(TEXT('Final Dataset'!$B112,"yyyy-mm-dd"),2)</f>
        <v>05</v>
      </c>
      <c r="U112" s="5">
        <f>LEN('Final Dataset'!$D112)</f>
        <v>2</v>
      </c>
      <c r="V112" s="5" t="str">
        <f>TEXT('Final Dataset'!$B112, "mmmm")</f>
        <v>January</v>
      </c>
      <c r="W112" s="5" t="str">
        <f>TEXT('Final Dataset'!$B112, "dddd")</f>
        <v>Wednesday</v>
      </c>
      <c r="X112" s="5">
        <f>WEEKNUM('Final Dataset'!$B112, 2)</f>
        <v>2</v>
      </c>
      <c r="Y112" s="5" t="str">
        <f>IF('Final Dataset'!$H112&lt;=0.3,"Cold",IF('Final Dataset'!$H112&lt;=0.6,"Mild","Hot"))</f>
        <v>Cold</v>
      </c>
      <c r="Z112" s="7" t="str">
        <f>IF('Final Dataset'!$L112&gt;'Final Dataset'!$M112,"Casual Dominant","Registered Dominant")</f>
        <v>Registered Dominant</v>
      </c>
      <c r="AA112" s="7">
        <f>'Final Dataset'!$L112/'Final Dataset'!$N112</f>
        <v>3.787878787878788E-2</v>
      </c>
      <c r="AB112" s="7">
        <f>'Final Dataset'!$M112/'Final Dataset'!$N112</f>
        <v>0.96212121212121215</v>
      </c>
      <c r="AC112" s="9">
        <f>'Final Dataset'!$J112*100</f>
        <v>38</v>
      </c>
      <c r="AD112" s="7">
        <f>'Final Dataset'!$I112*50</f>
        <v>12.879999999999999</v>
      </c>
      <c r="AE112" s="9">
        <f>'Final Dataset'!$K112*67</f>
        <v>7.0015000000000001</v>
      </c>
      <c r="AF112" s="7">
        <f>IFERROR('Final Dataset'!$AA112/'Final Dataset'!$AB112,0)</f>
        <v>3.937007874015748E-2</v>
      </c>
      <c r="AG112" s="7" t="str">
        <f>IF('Final Dataset'!$AC112&lt;40,"Low",IF('Final Dataset'!$AC112&lt;=70,"Moderate","High"))</f>
        <v>Low</v>
      </c>
      <c r="AH112" s="10" t="str">
        <f>IF('Final Dataset'!$AE112&lt;10,"Calm",IF('Final Dataset'!$AE112&lt;=25,"Breezy","Windy"))</f>
        <v>Calm</v>
      </c>
    </row>
    <row r="113" spans="1:34" ht="14.25" customHeight="1" x14ac:dyDescent="0.3">
      <c r="A113" s="11">
        <v>112</v>
      </c>
      <c r="B113" s="12">
        <v>40548</v>
      </c>
      <c r="C113" s="11">
        <v>1</v>
      </c>
      <c r="D113" s="11">
        <v>20</v>
      </c>
      <c r="E113" s="11" t="b">
        <v>0</v>
      </c>
      <c r="F113" s="11">
        <v>3</v>
      </c>
      <c r="G113" s="11">
        <v>1</v>
      </c>
      <c r="H113" s="11">
        <v>0.22</v>
      </c>
      <c r="I113" s="13">
        <v>0.2273</v>
      </c>
      <c r="J113" s="11">
        <v>0.47</v>
      </c>
      <c r="K113" s="11">
        <v>0.16420000000000001</v>
      </c>
      <c r="L113" s="11">
        <v>7</v>
      </c>
      <c r="M113" s="11">
        <v>82</v>
      </c>
      <c r="N113" s="11">
        <v>89</v>
      </c>
      <c r="O113" s="5" t="str">
        <f>IF(AND('Final Dataset'!$D113&gt;=5,'Final Dataset'!$D113&lt;12),"Morning",IF(AND('Final Dataset'!$D113&gt;=12,'Final Dataset'!$D113&lt;17),"Afternoon",IF(AND('Final Dataset'!$D113&gt;=17,'Final Dataset'!$D113&lt;21),"Evening","Night")))</f>
        <v>Evening</v>
      </c>
      <c r="P113" s="8" t="str">
        <f>IF('Final Dataset'!$G113=1,"Clear/Few clouds",IF('Final Dataset'!$G113=2,"Mist/Cloudy",IF('Final Dataset'!$G113=3,"Light Snow/Rain","Heavy Rain/Snow/Storm")))</f>
        <v>Clear/Few clouds</v>
      </c>
      <c r="Q113" s="5" t="str">
        <f>IF(OR('Final Dataset'!$F113=0,'Final Dataset'!$F113=6),"Weekend","Weekday")</f>
        <v>Weekday</v>
      </c>
      <c r="R113" s="5" t="str">
        <f>LEFT(TEXT('Final Dataset'!$B113,"yyyy-mm-dd"),4)</f>
        <v>2011</v>
      </c>
      <c r="S113" s="5" t="str">
        <f>MID(TEXT('Final Dataset'!$B113,"yyyy-mm-dd"),6,2)</f>
        <v>01</v>
      </c>
      <c r="T113" s="5" t="str">
        <f>RIGHT(TEXT('Final Dataset'!$B113,"yyyy-mm-dd"),2)</f>
        <v>05</v>
      </c>
      <c r="U113" s="5">
        <f>LEN('Final Dataset'!$D113)</f>
        <v>2</v>
      </c>
      <c r="V113" s="5" t="str">
        <f>TEXT('Final Dataset'!$B113, "mmmm")</f>
        <v>January</v>
      </c>
      <c r="W113" s="5" t="str">
        <f>TEXT('Final Dataset'!$B113, "dddd")</f>
        <v>Wednesday</v>
      </c>
      <c r="X113" s="5">
        <f>WEEKNUM('Final Dataset'!$B113, 2)</f>
        <v>2</v>
      </c>
      <c r="Y113" s="5" t="str">
        <f>IF('Final Dataset'!$H113&lt;=0.3,"Cold",IF('Final Dataset'!$H113&lt;=0.6,"Mild","Hot"))</f>
        <v>Cold</v>
      </c>
      <c r="Z113" s="7" t="str">
        <f>IF('Final Dataset'!$L113&gt;'Final Dataset'!$M113,"Casual Dominant","Registered Dominant")</f>
        <v>Registered Dominant</v>
      </c>
      <c r="AA113" s="7">
        <f>'Final Dataset'!$L113/'Final Dataset'!$N113</f>
        <v>7.8651685393258425E-2</v>
      </c>
      <c r="AB113" s="7">
        <f>'Final Dataset'!$M113/'Final Dataset'!$N113</f>
        <v>0.9213483146067416</v>
      </c>
      <c r="AC113" s="9">
        <f>'Final Dataset'!$J113*100</f>
        <v>47</v>
      </c>
      <c r="AD113" s="7">
        <f>'Final Dataset'!$I113*50</f>
        <v>11.365</v>
      </c>
      <c r="AE113" s="9">
        <f>'Final Dataset'!$K113*67</f>
        <v>11.0014</v>
      </c>
      <c r="AF113" s="7">
        <f>IFERROR('Final Dataset'!$AA113/'Final Dataset'!$AB113,0)</f>
        <v>8.5365853658536578E-2</v>
      </c>
      <c r="AG113" s="7" t="str">
        <f>IF('Final Dataset'!$AC113&lt;40,"Low",IF('Final Dataset'!$AC113&lt;=70,"Moderate","High"))</f>
        <v>Moderate</v>
      </c>
      <c r="AH113" s="10" t="str">
        <f>IF('Final Dataset'!$AE113&lt;10,"Calm",IF('Final Dataset'!$AE113&lt;=25,"Breezy","Windy"))</f>
        <v>Breezy</v>
      </c>
    </row>
    <row r="114" spans="1:34" ht="14.25" customHeight="1" x14ac:dyDescent="0.3">
      <c r="A114" s="5">
        <v>113</v>
      </c>
      <c r="B114" s="6">
        <v>40548</v>
      </c>
      <c r="C114" s="5">
        <v>1</v>
      </c>
      <c r="D114" s="5">
        <v>21</v>
      </c>
      <c r="E114" s="5" t="b">
        <v>0</v>
      </c>
      <c r="F114" s="5">
        <v>3</v>
      </c>
      <c r="G114" s="5">
        <v>1</v>
      </c>
      <c r="H114" s="5">
        <v>0.2</v>
      </c>
      <c r="I114" s="7">
        <v>0.19700000000000001</v>
      </c>
      <c r="J114" s="5">
        <v>0.51</v>
      </c>
      <c r="K114" s="5">
        <v>0.19400000000000001</v>
      </c>
      <c r="L114" s="5">
        <v>3</v>
      </c>
      <c r="M114" s="5">
        <v>40</v>
      </c>
      <c r="N114" s="5">
        <v>43</v>
      </c>
      <c r="O114" s="5" t="str">
        <f>IF(AND('Final Dataset'!$D114&gt;=5,'Final Dataset'!$D114&lt;12),"Morning",IF(AND('Final Dataset'!$D114&gt;=12,'Final Dataset'!$D114&lt;17),"Afternoon",IF(AND('Final Dataset'!$D114&gt;=17,'Final Dataset'!$D114&lt;21),"Evening","Night")))</f>
        <v>Night</v>
      </c>
      <c r="P114" s="8" t="str">
        <f>IF('Final Dataset'!$G114=1,"Clear/Few clouds",IF('Final Dataset'!$G114=2,"Mist/Cloudy",IF('Final Dataset'!$G114=3,"Light Snow/Rain","Heavy Rain/Snow/Storm")))</f>
        <v>Clear/Few clouds</v>
      </c>
      <c r="Q114" s="5" t="str">
        <f>IF(OR('Final Dataset'!$F114=0,'Final Dataset'!$F114=6),"Weekend","Weekday")</f>
        <v>Weekday</v>
      </c>
      <c r="R114" s="5" t="str">
        <f>LEFT(TEXT('Final Dataset'!$B114,"yyyy-mm-dd"),4)</f>
        <v>2011</v>
      </c>
      <c r="S114" s="5" t="str">
        <f>MID(TEXT('Final Dataset'!$B114,"yyyy-mm-dd"),6,2)</f>
        <v>01</v>
      </c>
      <c r="T114" s="5" t="str">
        <f>RIGHT(TEXT('Final Dataset'!$B114,"yyyy-mm-dd"),2)</f>
        <v>05</v>
      </c>
      <c r="U114" s="5">
        <f>LEN('Final Dataset'!$D114)</f>
        <v>2</v>
      </c>
      <c r="V114" s="5" t="str">
        <f>TEXT('Final Dataset'!$B114, "mmmm")</f>
        <v>January</v>
      </c>
      <c r="W114" s="5" t="str">
        <f>TEXT('Final Dataset'!$B114, "dddd")</f>
        <v>Wednesday</v>
      </c>
      <c r="X114" s="5">
        <f>WEEKNUM('Final Dataset'!$B114, 2)</f>
        <v>2</v>
      </c>
      <c r="Y114" s="5" t="str">
        <f>IF('Final Dataset'!$H114&lt;=0.3,"Cold",IF('Final Dataset'!$H114&lt;=0.6,"Mild","Hot"))</f>
        <v>Cold</v>
      </c>
      <c r="Z114" s="7" t="str">
        <f>IF('Final Dataset'!$L114&gt;'Final Dataset'!$M114,"Casual Dominant","Registered Dominant")</f>
        <v>Registered Dominant</v>
      </c>
      <c r="AA114" s="7">
        <f>'Final Dataset'!$L114/'Final Dataset'!$N114</f>
        <v>6.9767441860465115E-2</v>
      </c>
      <c r="AB114" s="7">
        <f>'Final Dataset'!$M114/'Final Dataset'!$N114</f>
        <v>0.93023255813953487</v>
      </c>
      <c r="AC114" s="9">
        <f>'Final Dataset'!$J114*100</f>
        <v>51</v>
      </c>
      <c r="AD114" s="7">
        <f>'Final Dataset'!$I114*50</f>
        <v>9.85</v>
      </c>
      <c r="AE114" s="9">
        <f>'Final Dataset'!$K114*67</f>
        <v>12.998000000000001</v>
      </c>
      <c r="AF114" s="7">
        <f>IFERROR('Final Dataset'!$AA114/'Final Dataset'!$AB114,0)</f>
        <v>7.4999999999999997E-2</v>
      </c>
      <c r="AG114" s="7" t="str">
        <f>IF('Final Dataset'!$AC114&lt;40,"Low",IF('Final Dataset'!$AC114&lt;=70,"Moderate","High"))</f>
        <v>Moderate</v>
      </c>
      <c r="AH114" s="10" t="str">
        <f>IF('Final Dataset'!$AE114&lt;10,"Calm",IF('Final Dataset'!$AE114&lt;=25,"Breezy","Windy"))</f>
        <v>Breezy</v>
      </c>
    </row>
    <row r="115" spans="1:34" ht="14.25" customHeight="1" x14ac:dyDescent="0.3">
      <c r="A115" s="11">
        <v>114</v>
      </c>
      <c r="B115" s="12">
        <v>40548</v>
      </c>
      <c r="C115" s="11">
        <v>1</v>
      </c>
      <c r="D115" s="11">
        <v>22</v>
      </c>
      <c r="E115" s="11" t="b">
        <v>0</v>
      </c>
      <c r="F115" s="11">
        <v>3</v>
      </c>
      <c r="G115" s="11">
        <v>1</v>
      </c>
      <c r="H115" s="11">
        <v>0.18</v>
      </c>
      <c r="I115" s="13">
        <v>0.19700000000000001</v>
      </c>
      <c r="J115" s="11">
        <v>0.55000000000000004</v>
      </c>
      <c r="K115" s="11">
        <v>0.1343</v>
      </c>
      <c r="L115" s="11">
        <v>1</v>
      </c>
      <c r="M115" s="11">
        <v>41</v>
      </c>
      <c r="N115" s="11">
        <v>42</v>
      </c>
      <c r="O115" s="5" t="str">
        <f>IF(AND('Final Dataset'!$D115&gt;=5,'Final Dataset'!$D115&lt;12),"Morning",IF(AND('Final Dataset'!$D115&gt;=12,'Final Dataset'!$D115&lt;17),"Afternoon",IF(AND('Final Dataset'!$D115&gt;=17,'Final Dataset'!$D115&lt;21),"Evening","Night")))</f>
        <v>Night</v>
      </c>
      <c r="P115" s="8" t="str">
        <f>IF('Final Dataset'!$G115=1,"Clear/Few clouds",IF('Final Dataset'!$G115=2,"Mist/Cloudy",IF('Final Dataset'!$G115=3,"Light Snow/Rain","Heavy Rain/Snow/Storm")))</f>
        <v>Clear/Few clouds</v>
      </c>
      <c r="Q115" s="5" t="str">
        <f>IF(OR('Final Dataset'!$F115=0,'Final Dataset'!$F115=6),"Weekend","Weekday")</f>
        <v>Weekday</v>
      </c>
      <c r="R115" s="5" t="str">
        <f>LEFT(TEXT('Final Dataset'!$B115,"yyyy-mm-dd"),4)</f>
        <v>2011</v>
      </c>
      <c r="S115" s="5" t="str">
        <f>MID(TEXT('Final Dataset'!$B115,"yyyy-mm-dd"),6,2)</f>
        <v>01</v>
      </c>
      <c r="T115" s="5" t="str">
        <f>RIGHT(TEXT('Final Dataset'!$B115,"yyyy-mm-dd"),2)</f>
        <v>05</v>
      </c>
      <c r="U115" s="5">
        <f>LEN('Final Dataset'!$D115)</f>
        <v>2</v>
      </c>
      <c r="V115" s="5" t="str">
        <f>TEXT('Final Dataset'!$B115, "mmmm")</f>
        <v>January</v>
      </c>
      <c r="W115" s="5" t="str">
        <f>TEXT('Final Dataset'!$B115, "dddd")</f>
        <v>Wednesday</v>
      </c>
      <c r="X115" s="5">
        <f>WEEKNUM('Final Dataset'!$B115, 2)</f>
        <v>2</v>
      </c>
      <c r="Y115" s="5" t="str">
        <f>IF('Final Dataset'!$H115&lt;=0.3,"Cold",IF('Final Dataset'!$H115&lt;=0.6,"Mild","Hot"))</f>
        <v>Cold</v>
      </c>
      <c r="Z115" s="7" t="str">
        <f>IF('Final Dataset'!$L115&gt;'Final Dataset'!$M115,"Casual Dominant","Registered Dominant")</f>
        <v>Registered Dominant</v>
      </c>
      <c r="AA115" s="7">
        <f>'Final Dataset'!$L115/'Final Dataset'!$N115</f>
        <v>2.3809523809523808E-2</v>
      </c>
      <c r="AB115" s="7">
        <f>'Final Dataset'!$M115/'Final Dataset'!$N115</f>
        <v>0.97619047619047616</v>
      </c>
      <c r="AC115" s="9">
        <f>'Final Dataset'!$J115*100</f>
        <v>55.000000000000007</v>
      </c>
      <c r="AD115" s="7">
        <f>'Final Dataset'!$I115*50</f>
        <v>9.85</v>
      </c>
      <c r="AE115" s="9">
        <f>'Final Dataset'!$K115*67</f>
        <v>8.9981000000000009</v>
      </c>
      <c r="AF115" s="7">
        <f>IFERROR('Final Dataset'!$AA115/'Final Dataset'!$AB115,0)</f>
        <v>2.4390243902439025E-2</v>
      </c>
      <c r="AG115" s="7" t="str">
        <f>IF('Final Dataset'!$AC115&lt;40,"Low",IF('Final Dataset'!$AC115&lt;=70,"Moderate","High"))</f>
        <v>Moderate</v>
      </c>
      <c r="AH115" s="10" t="str">
        <f>IF('Final Dataset'!$AE115&lt;10,"Calm",IF('Final Dataset'!$AE115&lt;=25,"Breezy","Windy"))</f>
        <v>Calm</v>
      </c>
    </row>
    <row r="116" spans="1:34" ht="14.25" customHeight="1" x14ac:dyDescent="0.3">
      <c r="A116" s="5">
        <v>115</v>
      </c>
      <c r="B116" s="6">
        <v>40548</v>
      </c>
      <c r="C116" s="5">
        <v>1</v>
      </c>
      <c r="D116" s="5">
        <v>23</v>
      </c>
      <c r="E116" s="5" t="b">
        <v>0</v>
      </c>
      <c r="F116" s="5">
        <v>3</v>
      </c>
      <c r="G116" s="5">
        <v>1</v>
      </c>
      <c r="H116" s="5">
        <v>0.2</v>
      </c>
      <c r="I116" s="7">
        <v>0.2576</v>
      </c>
      <c r="J116" s="5">
        <v>0.47</v>
      </c>
      <c r="K116" s="5">
        <v>0</v>
      </c>
      <c r="L116" s="5">
        <v>1</v>
      </c>
      <c r="M116" s="5">
        <v>18</v>
      </c>
      <c r="N116" s="5">
        <v>19</v>
      </c>
      <c r="O116" s="5" t="str">
        <f>IF(AND('Final Dataset'!$D116&gt;=5,'Final Dataset'!$D116&lt;12),"Morning",IF(AND('Final Dataset'!$D116&gt;=12,'Final Dataset'!$D116&lt;17),"Afternoon",IF(AND('Final Dataset'!$D116&gt;=17,'Final Dataset'!$D116&lt;21),"Evening","Night")))</f>
        <v>Night</v>
      </c>
      <c r="P116" s="8" t="str">
        <f>IF('Final Dataset'!$G116=1,"Clear/Few clouds",IF('Final Dataset'!$G116=2,"Mist/Cloudy",IF('Final Dataset'!$G116=3,"Light Snow/Rain","Heavy Rain/Snow/Storm")))</f>
        <v>Clear/Few clouds</v>
      </c>
      <c r="Q116" s="5" t="str">
        <f>IF(OR('Final Dataset'!$F116=0,'Final Dataset'!$F116=6),"Weekend","Weekday")</f>
        <v>Weekday</v>
      </c>
      <c r="R116" s="5" t="str">
        <f>LEFT(TEXT('Final Dataset'!$B116,"yyyy-mm-dd"),4)</f>
        <v>2011</v>
      </c>
      <c r="S116" s="5" t="str">
        <f>MID(TEXT('Final Dataset'!$B116,"yyyy-mm-dd"),6,2)</f>
        <v>01</v>
      </c>
      <c r="T116" s="5" t="str">
        <f>RIGHT(TEXT('Final Dataset'!$B116,"yyyy-mm-dd"),2)</f>
        <v>05</v>
      </c>
      <c r="U116" s="5">
        <f>LEN('Final Dataset'!$D116)</f>
        <v>2</v>
      </c>
      <c r="V116" s="5" t="str">
        <f>TEXT('Final Dataset'!$B116, "mmmm")</f>
        <v>January</v>
      </c>
      <c r="W116" s="5" t="str">
        <f>TEXT('Final Dataset'!$B116, "dddd")</f>
        <v>Wednesday</v>
      </c>
      <c r="X116" s="5">
        <f>WEEKNUM('Final Dataset'!$B116, 2)</f>
        <v>2</v>
      </c>
      <c r="Y116" s="5" t="str">
        <f>IF('Final Dataset'!$H116&lt;=0.3,"Cold",IF('Final Dataset'!$H116&lt;=0.6,"Mild","Hot"))</f>
        <v>Cold</v>
      </c>
      <c r="Z116" s="7" t="str">
        <f>IF('Final Dataset'!$L116&gt;'Final Dataset'!$M116,"Casual Dominant","Registered Dominant")</f>
        <v>Registered Dominant</v>
      </c>
      <c r="AA116" s="7">
        <f>'Final Dataset'!$L116/'Final Dataset'!$N116</f>
        <v>5.2631578947368418E-2</v>
      </c>
      <c r="AB116" s="7">
        <f>'Final Dataset'!$M116/'Final Dataset'!$N116</f>
        <v>0.94736842105263153</v>
      </c>
      <c r="AC116" s="9">
        <f>'Final Dataset'!$J116*100</f>
        <v>47</v>
      </c>
      <c r="AD116" s="7">
        <f>'Final Dataset'!$I116*50</f>
        <v>12.879999999999999</v>
      </c>
      <c r="AE116" s="9">
        <f>'Final Dataset'!$K116*67</f>
        <v>0</v>
      </c>
      <c r="AF116" s="7">
        <f>IFERROR('Final Dataset'!$AA116/'Final Dataset'!$AB116,0)</f>
        <v>5.5555555555555552E-2</v>
      </c>
      <c r="AG116" s="7" t="str">
        <f>IF('Final Dataset'!$AC116&lt;40,"Low",IF('Final Dataset'!$AC116&lt;=70,"Moderate","High"))</f>
        <v>Moderate</v>
      </c>
      <c r="AH116" s="10" t="str">
        <f>IF('Final Dataset'!$AE116&lt;10,"Calm",IF('Final Dataset'!$AE116&lt;=25,"Breezy","Windy"))</f>
        <v>Calm</v>
      </c>
    </row>
    <row r="117" spans="1:34" ht="14.25" customHeight="1" x14ac:dyDescent="0.3">
      <c r="A117" s="11">
        <v>116</v>
      </c>
      <c r="B117" s="12">
        <v>40549</v>
      </c>
      <c r="C117" s="11">
        <v>1</v>
      </c>
      <c r="D117" s="11">
        <v>0</v>
      </c>
      <c r="E117" s="11" t="b">
        <v>0</v>
      </c>
      <c r="F117" s="11">
        <v>4</v>
      </c>
      <c r="G117" s="11">
        <v>1</v>
      </c>
      <c r="H117" s="11">
        <v>0.18</v>
      </c>
      <c r="I117" s="13">
        <v>0.2424</v>
      </c>
      <c r="J117" s="11">
        <v>0.55000000000000004</v>
      </c>
      <c r="K117" s="11">
        <v>0</v>
      </c>
      <c r="L117" s="11">
        <v>0</v>
      </c>
      <c r="M117" s="11">
        <v>11</v>
      </c>
      <c r="N117" s="11">
        <v>11</v>
      </c>
      <c r="O117" s="5" t="str">
        <f>IF(AND('Final Dataset'!$D117&gt;=5,'Final Dataset'!$D117&lt;12),"Morning",IF(AND('Final Dataset'!$D117&gt;=12,'Final Dataset'!$D117&lt;17),"Afternoon",IF(AND('Final Dataset'!$D117&gt;=17,'Final Dataset'!$D117&lt;21),"Evening","Night")))</f>
        <v>Night</v>
      </c>
      <c r="P117" s="8" t="str">
        <f>IF('Final Dataset'!$G117=1,"Clear/Few clouds",IF('Final Dataset'!$G117=2,"Mist/Cloudy",IF('Final Dataset'!$G117=3,"Light Snow/Rain","Heavy Rain/Snow/Storm")))</f>
        <v>Clear/Few clouds</v>
      </c>
      <c r="Q117" s="5" t="str">
        <f>IF(OR('Final Dataset'!$F117=0,'Final Dataset'!$F117=6),"Weekend","Weekday")</f>
        <v>Weekday</v>
      </c>
      <c r="R117" s="5" t="str">
        <f>LEFT(TEXT('Final Dataset'!$B117,"yyyy-mm-dd"),4)</f>
        <v>2011</v>
      </c>
      <c r="S117" s="5" t="str">
        <f>MID(TEXT('Final Dataset'!$B117,"yyyy-mm-dd"),6,2)</f>
        <v>01</v>
      </c>
      <c r="T117" s="5" t="str">
        <f>RIGHT(TEXT('Final Dataset'!$B117,"yyyy-mm-dd"),2)</f>
        <v>06</v>
      </c>
      <c r="U117" s="5">
        <f>LEN('Final Dataset'!$D117)</f>
        <v>1</v>
      </c>
      <c r="V117" s="5" t="str">
        <f>TEXT('Final Dataset'!$B117, "mmmm")</f>
        <v>January</v>
      </c>
      <c r="W117" s="5" t="str">
        <f>TEXT('Final Dataset'!$B117, "dddd")</f>
        <v>Thursday</v>
      </c>
      <c r="X117" s="5">
        <f>WEEKNUM('Final Dataset'!$B117, 2)</f>
        <v>2</v>
      </c>
      <c r="Y117" s="5" t="str">
        <f>IF('Final Dataset'!$H117&lt;=0.3,"Cold",IF('Final Dataset'!$H117&lt;=0.6,"Mild","Hot"))</f>
        <v>Cold</v>
      </c>
      <c r="Z117" s="7" t="str">
        <f>IF('Final Dataset'!$L117&gt;'Final Dataset'!$M117,"Casual Dominant","Registered Dominant")</f>
        <v>Registered Dominant</v>
      </c>
      <c r="AA117" s="7">
        <f>'Final Dataset'!$L117/'Final Dataset'!$N117</f>
        <v>0</v>
      </c>
      <c r="AB117" s="7">
        <f>'Final Dataset'!$M117/'Final Dataset'!$N117</f>
        <v>1</v>
      </c>
      <c r="AC117" s="9">
        <f>'Final Dataset'!$J117*100</f>
        <v>55.000000000000007</v>
      </c>
      <c r="AD117" s="7">
        <f>'Final Dataset'!$I117*50</f>
        <v>12.120000000000001</v>
      </c>
      <c r="AE117" s="9">
        <f>'Final Dataset'!$K117*67</f>
        <v>0</v>
      </c>
      <c r="AF117" s="7">
        <f>IFERROR('Final Dataset'!$AA117/'Final Dataset'!$AB117,0)</f>
        <v>0</v>
      </c>
      <c r="AG117" s="7" t="str">
        <f>IF('Final Dataset'!$AC117&lt;40,"Low",IF('Final Dataset'!$AC117&lt;=70,"Moderate","High"))</f>
        <v>Moderate</v>
      </c>
      <c r="AH117" s="10" t="str">
        <f>IF('Final Dataset'!$AE117&lt;10,"Calm",IF('Final Dataset'!$AE117&lt;=25,"Breezy","Windy"))</f>
        <v>Calm</v>
      </c>
    </row>
    <row r="118" spans="1:34" ht="14.25" customHeight="1" x14ac:dyDescent="0.3">
      <c r="A118" s="5">
        <v>117</v>
      </c>
      <c r="B118" s="6">
        <v>40549</v>
      </c>
      <c r="C118" s="5">
        <v>1</v>
      </c>
      <c r="D118" s="5">
        <v>1</v>
      </c>
      <c r="E118" s="5" t="b">
        <v>0</v>
      </c>
      <c r="F118" s="5">
        <v>4</v>
      </c>
      <c r="G118" s="5">
        <v>1</v>
      </c>
      <c r="H118" s="5">
        <v>0.16</v>
      </c>
      <c r="I118" s="7">
        <v>0.2273</v>
      </c>
      <c r="J118" s="5">
        <v>0.64</v>
      </c>
      <c r="K118" s="5">
        <v>0</v>
      </c>
      <c r="L118" s="5">
        <v>0</v>
      </c>
      <c r="M118" s="5">
        <v>4</v>
      </c>
      <c r="N118" s="5">
        <v>4</v>
      </c>
      <c r="O118" s="5" t="str">
        <f>IF(AND('Final Dataset'!$D118&gt;=5,'Final Dataset'!$D118&lt;12),"Morning",IF(AND('Final Dataset'!$D118&gt;=12,'Final Dataset'!$D118&lt;17),"Afternoon",IF(AND('Final Dataset'!$D118&gt;=17,'Final Dataset'!$D118&lt;21),"Evening","Night")))</f>
        <v>Night</v>
      </c>
      <c r="P118" s="8" t="str">
        <f>IF('Final Dataset'!$G118=1,"Clear/Few clouds",IF('Final Dataset'!$G118=2,"Mist/Cloudy",IF('Final Dataset'!$G118=3,"Light Snow/Rain","Heavy Rain/Snow/Storm")))</f>
        <v>Clear/Few clouds</v>
      </c>
      <c r="Q118" s="5" t="str">
        <f>IF(OR('Final Dataset'!$F118=0,'Final Dataset'!$F118=6),"Weekend","Weekday")</f>
        <v>Weekday</v>
      </c>
      <c r="R118" s="5" t="str">
        <f>LEFT(TEXT('Final Dataset'!$B118,"yyyy-mm-dd"),4)</f>
        <v>2011</v>
      </c>
      <c r="S118" s="5" t="str">
        <f>MID(TEXT('Final Dataset'!$B118,"yyyy-mm-dd"),6,2)</f>
        <v>01</v>
      </c>
      <c r="T118" s="5" t="str">
        <f>RIGHT(TEXT('Final Dataset'!$B118,"yyyy-mm-dd"),2)</f>
        <v>06</v>
      </c>
      <c r="U118" s="5">
        <f>LEN('Final Dataset'!$D118)</f>
        <v>1</v>
      </c>
      <c r="V118" s="5" t="str">
        <f>TEXT('Final Dataset'!$B118, "mmmm")</f>
        <v>January</v>
      </c>
      <c r="W118" s="5" t="str">
        <f>TEXT('Final Dataset'!$B118, "dddd")</f>
        <v>Thursday</v>
      </c>
      <c r="X118" s="5">
        <f>WEEKNUM('Final Dataset'!$B118, 2)</f>
        <v>2</v>
      </c>
      <c r="Y118" s="5" t="str">
        <f>IF('Final Dataset'!$H118&lt;=0.3,"Cold",IF('Final Dataset'!$H118&lt;=0.6,"Mild","Hot"))</f>
        <v>Cold</v>
      </c>
      <c r="Z118" s="7" t="str">
        <f>IF('Final Dataset'!$L118&gt;'Final Dataset'!$M118,"Casual Dominant","Registered Dominant")</f>
        <v>Registered Dominant</v>
      </c>
      <c r="AA118" s="7">
        <f>'Final Dataset'!$L118/'Final Dataset'!$N118</f>
        <v>0</v>
      </c>
      <c r="AB118" s="7">
        <f>'Final Dataset'!$M118/'Final Dataset'!$N118</f>
        <v>1</v>
      </c>
      <c r="AC118" s="9">
        <f>'Final Dataset'!$J118*100</f>
        <v>64</v>
      </c>
      <c r="AD118" s="7">
        <f>'Final Dataset'!$I118*50</f>
        <v>11.365</v>
      </c>
      <c r="AE118" s="9">
        <f>'Final Dataset'!$K118*67</f>
        <v>0</v>
      </c>
      <c r="AF118" s="7">
        <f>IFERROR('Final Dataset'!$AA118/'Final Dataset'!$AB118,0)</f>
        <v>0</v>
      </c>
      <c r="AG118" s="7" t="str">
        <f>IF('Final Dataset'!$AC118&lt;40,"Low",IF('Final Dataset'!$AC118&lt;=70,"Moderate","High"))</f>
        <v>Moderate</v>
      </c>
      <c r="AH118" s="10" t="str">
        <f>IF('Final Dataset'!$AE118&lt;10,"Calm",IF('Final Dataset'!$AE118&lt;=25,"Breezy","Windy"))</f>
        <v>Calm</v>
      </c>
    </row>
    <row r="119" spans="1:34" ht="14.25" customHeight="1" x14ac:dyDescent="0.3">
      <c r="A119" s="11">
        <v>118</v>
      </c>
      <c r="B119" s="12">
        <v>40549</v>
      </c>
      <c r="C119" s="11">
        <v>1</v>
      </c>
      <c r="D119" s="11">
        <v>2</v>
      </c>
      <c r="E119" s="11" t="b">
        <v>0</v>
      </c>
      <c r="F119" s="11">
        <v>4</v>
      </c>
      <c r="G119" s="11">
        <v>1</v>
      </c>
      <c r="H119" s="11">
        <v>0.16</v>
      </c>
      <c r="I119" s="13">
        <v>0.2273</v>
      </c>
      <c r="J119" s="11">
        <v>0.64</v>
      </c>
      <c r="K119" s="11">
        <v>0</v>
      </c>
      <c r="L119" s="11">
        <v>0</v>
      </c>
      <c r="M119" s="11">
        <v>2</v>
      </c>
      <c r="N119" s="11">
        <v>2</v>
      </c>
      <c r="O119" s="5" t="str">
        <f>IF(AND('Final Dataset'!$D119&gt;=5,'Final Dataset'!$D119&lt;12),"Morning",IF(AND('Final Dataset'!$D119&gt;=12,'Final Dataset'!$D119&lt;17),"Afternoon",IF(AND('Final Dataset'!$D119&gt;=17,'Final Dataset'!$D119&lt;21),"Evening","Night")))</f>
        <v>Night</v>
      </c>
      <c r="P119" s="8" t="str">
        <f>IF('Final Dataset'!$G119=1,"Clear/Few clouds",IF('Final Dataset'!$G119=2,"Mist/Cloudy",IF('Final Dataset'!$G119=3,"Light Snow/Rain","Heavy Rain/Snow/Storm")))</f>
        <v>Clear/Few clouds</v>
      </c>
      <c r="Q119" s="5" t="str">
        <f>IF(OR('Final Dataset'!$F119=0,'Final Dataset'!$F119=6),"Weekend","Weekday")</f>
        <v>Weekday</v>
      </c>
      <c r="R119" s="5" t="str">
        <f>LEFT(TEXT('Final Dataset'!$B119,"yyyy-mm-dd"),4)</f>
        <v>2011</v>
      </c>
      <c r="S119" s="5" t="str">
        <f>MID(TEXT('Final Dataset'!$B119,"yyyy-mm-dd"),6,2)</f>
        <v>01</v>
      </c>
      <c r="T119" s="5" t="str">
        <f>RIGHT(TEXT('Final Dataset'!$B119,"yyyy-mm-dd"),2)</f>
        <v>06</v>
      </c>
      <c r="U119" s="5">
        <f>LEN('Final Dataset'!$D119)</f>
        <v>1</v>
      </c>
      <c r="V119" s="5" t="str">
        <f>TEXT('Final Dataset'!$B119, "mmmm")</f>
        <v>January</v>
      </c>
      <c r="W119" s="5" t="str">
        <f>TEXT('Final Dataset'!$B119, "dddd")</f>
        <v>Thursday</v>
      </c>
      <c r="X119" s="5">
        <f>WEEKNUM('Final Dataset'!$B119, 2)</f>
        <v>2</v>
      </c>
      <c r="Y119" s="5" t="str">
        <f>IF('Final Dataset'!$H119&lt;=0.3,"Cold",IF('Final Dataset'!$H119&lt;=0.6,"Mild","Hot"))</f>
        <v>Cold</v>
      </c>
      <c r="Z119" s="7" t="str">
        <f>IF('Final Dataset'!$L119&gt;'Final Dataset'!$M119,"Casual Dominant","Registered Dominant")</f>
        <v>Registered Dominant</v>
      </c>
      <c r="AA119" s="7">
        <f>'Final Dataset'!$L119/'Final Dataset'!$N119</f>
        <v>0</v>
      </c>
      <c r="AB119" s="7">
        <f>'Final Dataset'!$M119/'Final Dataset'!$N119</f>
        <v>1</v>
      </c>
      <c r="AC119" s="9">
        <f>'Final Dataset'!$J119*100</f>
        <v>64</v>
      </c>
      <c r="AD119" s="7">
        <f>'Final Dataset'!$I119*50</f>
        <v>11.365</v>
      </c>
      <c r="AE119" s="9">
        <f>'Final Dataset'!$K119*67</f>
        <v>0</v>
      </c>
      <c r="AF119" s="7">
        <f>IFERROR('Final Dataset'!$AA119/'Final Dataset'!$AB119,0)</f>
        <v>0</v>
      </c>
      <c r="AG119" s="7" t="str">
        <f>IF('Final Dataset'!$AC119&lt;40,"Low",IF('Final Dataset'!$AC119&lt;=70,"Moderate","High"))</f>
        <v>Moderate</v>
      </c>
      <c r="AH119" s="10" t="str">
        <f>IF('Final Dataset'!$AE119&lt;10,"Calm",IF('Final Dataset'!$AE119&lt;=25,"Breezy","Windy"))</f>
        <v>Calm</v>
      </c>
    </row>
    <row r="120" spans="1:34" ht="14.25" customHeight="1" x14ac:dyDescent="0.3">
      <c r="A120" s="5">
        <v>119</v>
      </c>
      <c r="B120" s="6">
        <v>40549</v>
      </c>
      <c r="C120" s="5">
        <v>1</v>
      </c>
      <c r="D120" s="5">
        <v>4</v>
      </c>
      <c r="E120" s="5" t="b">
        <v>0</v>
      </c>
      <c r="F120" s="5">
        <v>4</v>
      </c>
      <c r="G120" s="5">
        <v>2</v>
      </c>
      <c r="H120" s="5">
        <v>0.16</v>
      </c>
      <c r="I120" s="7">
        <v>0.19700000000000001</v>
      </c>
      <c r="J120" s="5">
        <v>0.64</v>
      </c>
      <c r="K120" s="5">
        <v>8.9599999999999999E-2</v>
      </c>
      <c r="L120" s="5">
        <v>0</v>
      </c>
      <c r="M120" s="5">
        <v>1</v>
      </c>
      <c r="N120" s="5">
        <v>1</v>
      </c>
      <c r="O120" s="5" t="str">
        <f>IF(AND('Final Dataset'!$D120&gt;=5,'Final Dataset'!$D120&lt;12),"Morning",IF(AND('Final Dataset'!$D120&gt;=12,'Final Dataset'!$D120&lt;17),"Afternoon",IF(AND('Final Dataset'!$D120&gt;=17,'Final Dataset'!$D120&lt;21),"Evening","Night")))</f>
        <v>Night</v>
      </c>
      <c r="P120" s="8" t="str">
        <f>IF('Final Dataset'!$G120=1,"Clear/Few clouds",IF('Final Dataset'!$G120=2,"Mist/Cloudy",IF('Final Dataset'!$G120=3,"Light Snow/Rain","Heavy Rain/Snow/Storm")))</f>
        <v>Mist/Cloudy</v>
      </c>
      <c r="Q120" s="5" t="str">
        <f>IF(OR('Final Dataset'!$F120=0,'Final Dataset'!$F120=6),"Weekend","Weekday")</f>
        <v>Weekday</v>
      </c>
      <c r="R120" s="5" t="str">
        <f>LEFT(TEXT('Final Dataset'!$B120,"yyyy-mm-dd"),4)</f>
        <v>2011</v>
      </c>
      <c r="S120" s="5" t="str">
        <f>MID(TEXT('Final Dataset'!$B120,"yyyy-mm-dd"),6,2)</f>
        <v>01</v>
      </c>
      <c r="T120" s="5" t="str">
        <f>RIGHT(TEXT('Final Dataset'!$B120,"yyyy-mm-dd"),2)</f>
        <v>06</v>
      </c>
      <c r="U120" s="5">
        <f>LEN('Final Dataset'!$D120)</f>
        <v>1</v>
      </c>
      <c r="V120" s="5" t="str">
        <f>TEXT('Final Dataset'!$B120, "mmmm")</f>
        <v>January</v>
      </c>
      <c r="W120" s="5" t="str">
        <f>TEXT('Final Dataset'!$B120, "dddd")</f>
        <v>Thursday</v>
      </c>
      <c r="X120" s="5">
        <f>WEEKNUM('Final Dataset'!$B120, 2)</f>
        <v>2</v>
      </c>
      <c r="Y120" s="5" t="str">
        <f>IF('Final Dataset'!$H120&lt;=0.3,"Cold",IF('Final Dataset'!$H120&lt;=0.6,"Mild","Hot"))</f>
        <v>Cold</v>
      </c>
      <c r="Z120" s="7" t="str">
        <f>IF('Final Dataset'!$L120&gt;'Final Dataset'!$M120,"Casual Dominant","Registered Dominant")</f>
        <v>Registered Dominant</v>
      </c>
      <c r="AA120" s="7">
        <f>'Final Dataset'!$L120/'Final Dataset'!$N120</f>
        <v>0</v>
      </c>
      <c r="AB120" s="7">
        <f>'Final Dataset'!$M120/'Final Dataset'!$N120</f>
        <v>1</v>
      </c>
      <c r="AC120" s="9">
        <f>'Final Dataset'!$J120*100</f>
        <v>64</v>
      </c>
      <c r="AD120" s="7">
        <f>'Final Dataset'!$I120*50</f>
        <v>9.85</v>
      </c>
      <c r="AE120" s="9">
        <f>'Final Dataset'!$K120*67</f>
        <v>6.0031999999999996</v>
      </c>
      <c r="AF120" s="7">
        <f>IFERROR('Final Dataset'!$AA120/'Final Dataset'!$AB120,0)</f>
        <v>0</v>
      </c>
      <c r="AG120" s="7" t="str">
        <f>IF('Final Dataset'!$AC120&lt;40,"Low",IF('Final Dataset'!$AC120&lt;=70,"Moderate","High"))</f>
        <v>Moderate</v>
      </c>
      <c r="AH120" s="10" t="str">
        <f>IF('Final Dataset'!$AE120&lt;10,"Calm",IF('Final Dataset'!$AE120&lt;=25,"Breezy","Windy"))</f>
        <v>Calm</v>
      </c>
    </row>
    <row r="121" spans="1:34" ht="14.25" customHeight="1" x14ac:dyDescent="0.3">
      <c r="A121" s="11">
        <v>120</v>
      </c>
      <c r="B121" s="12">
        <v>40549</v>
      </c>
      <c r="C121" s="11">
        <v>1</v>
      </c>
      <c r="D121" s="11">
        <v>5</v>
      </c>
      <c r="E121" s="11" t="b">
        <v>0</v>
      </c>
      <c r="F121" s="11">
        <v>4</v>
      </c>
      <c r="G121" s="11">
        <v>2</v>
      </c>
      <c r="H121" s="11">
        <v>0.14000000000000001</v>
      </c>
      <c r="I121" s="13">
        <v>0.18179999999999999</v>
      </c>
      <c r="J121" s="11">
        <v>0.69</v>
      </c>
      <c r="K121" s="11">
        <v>8.9599999999999999E-2</v>
      </c>
      <c r="L121" s="11">
        <v>0</v>
      </c>
      <c r="M121" s="11">
        <v>4</v>
      </c>
      <c r="N121" s="11">
        <v>4</v>
      </c>
      <c r="O121" s="5" t="str">
        <f>IF(AND('Final Dataset'!$D121&gt;=5,'Final Dataset'!$D121&lt;12),"Morning",IF(AND('Final Dataset'!$D121&gt;=12,'Final Dataset'!$D121&lt;17),"Afternoon",IF(AND('Final Dataset'!$D121&gt;=17,'Final Dataset'!$D121&lt;21),"Evening","Night")))</f>
        <v>Morning</v>
      </c>
      <c r="P121" s="8" t="str">
        <f>IF('Final Dataset'!$G121=1,"Clear/Few clouds",IF('Final Dataset'!$G121=2,"Mist/Cloudy",IF('Final Dataset'!$G121=3,"Light Snow/Rain","Heavy Rain/Snow/Storm")))</f>
        <v>Mist/Cloudy</v>
      </c>
      <c r="Q121" s="5" t="str">
        <f>IF(OR('Final Dataset'!$F121=0,'Final Dataset'!$F121=6),"Weekend","Weekday")</f>
        <v>Weekday</v>
      </c>
      <c r="R121" s="5" t="str">
        <f>LEFT(TEXT('Final Dataset'!$B121,"yyyy-mm-dd"),4)</f>
        <v>2011</v>
      </c>
      <c r="S121" s="5" t="str">
        <f>MID(TEXT('Final Dataset'!$B121,"yyyy-mm-dd"),6,2)</f>
        <v>01</v>
      </c>
      <c r="T121" s="5" t="str">
        <f>RIGHT(TEXT('Final Dataset'!$B121,"yyyy-mm-dd"),2)</f>
        <v>06</v>
      </c>
      <c r="U121" s="5">
        <f>LEN('Final Dataset'!$D121)</f>
        <v>1</v>
      </c>
      <c r="V121" s="5" t="str">
        <f>TEXT('Final Dataset'!$B121, "mmmm")</f>
        <v>January</v>
      </c>
      <c r="W121" s="5" t="str">
        <f>TEXT('Final Dataset'!$B121, "dddd")</f>
        <v>Thursday</v>
      </c>
      <c r="X121" s="5">
        <f>WEEKNUM('Final Dataset'!$B121, 2)</f>
        <v>2</v>
      </c>
      <c r="Y121" s="5" t="str">
        <f>IF('Final Dataset'!$H121&lt;=0.3,"Cold",IF('Final Dataset'!$H121&lt;=0.6,"Mild","Hot"))</f>
        <v>Cold</v>
      </c>
      <c r="Z121" s="7" t="str">
        <f>IF('Final Dataset'!$L121&gt;'Final Dataset'!$M121,"Casual Dominant","Registered Dominant")</f>
        <v>Registered Dominant</v>
      </c>
      <c r="AA121" s="7">
        <f>'Final Dataset'!$L121/'Final Dataset'!$N121</f>
        <v>0</v>
      </c>
      <c r="AB121" s="7">
        <f>'Final Dataset'!$M121/'Final Dataset'!$N121</f>
        <v>1</v>
      </c>
      <c r="AC121" s="9">
        <f>'Final Dataset'!$J121*100</f>
        <v>69</v>
      </c>
      <c r="AD121" s="7">
        <f>'Final Dataset'!$I121*50</f>
        <v>9.09</v>
      </c>
      <c r="AE121" s="9">
        <f>'Final Dataset'!$K121*67</f>
        <v>6.0031999999999996</v>
      </c>
      <c r="AF121" s="7">
        <f>IFERROR('Final Dataset'!$AA121/'Final Dataset'!$AB121,0)</f>
        <v>0</v>
      </c>
      <c r="AG121" s="7" t="str">
        <f>IF('Final Dataset'!$AC121&lt;40,"Low",IF('Final Dataset'!$AC121&lt;=70,"Moderate","High"))</f>
        <v>Moderate</v>
      </c>
      <c r="AH121" s="10" t="str">
        <f>IF('Final Dataset'!$AE121&lt;10,"Calm",IF('Final Dataset'!$AE121&lt;=25,"Breezy","Windy"))</f>
        <v>Calm</v>
      </c>
    </row>
    <row r="122" spans="1:34" ht="14.25" customHeight="1" x14ac:dyDescent="0.3">
      <c r="A122" s="5">
        <v>121</v>
      </c>
      <c r="B122" s="6">
        <v>40549</v>
      </c>
      <c r="C122" s="5">
        <v>1</v>
      </c>
      <c r="D122" s="5">
        <v>6</v>
      </c>
      <c r="E122" s="5" t="b">
        <v>0</v>
      </c>
      <c r="F122" s="5">
        <v>4</v>
      </c>
      <c r="G122" s="5">
        <v>2</v>
      </c>
      <c r="H122" s="5">
        <v>0.14000000000000001</v>
      </c>
      <c r="I122" s="7">
        <v>0.16669999999999999</v>
      </c>
      <c r="J122" s="5">
        <v>0.63</v>
      </c>
      <c r="K122" s="5">
        <v>0.1045</v>
      </c>
      <c r="L122" s="5">
        <v>0</v>
      </c>
      <c r="M122" s="5">
        <v>36</v>
      </c>
      <c r="N122" s="5">
        <v>36</v>
      </c>
      <c r="O122" s="5" t="str">
        <f>IF(AND('Final Dataset'!$D122&gt;=5,'Final Dataset'!$D122&lt;12),"Morning",IF(AND('Final Dataset'!$D122&gt;=12,'Final Dataset'!$D122&lt;17),"Afternoon",IF(AND('Final Dataset'!$D122&gt;=17,'Final Dataset'!$D122&lt;21),"Evening","Night")))</f>
        <v>Morning</v>
      </c>
      <c r="P122" s="8" t="str">
        <f>IF('Final Dataset'!$G122=1,"Clear/Few clouds",IF('Final Dataset'!$G122=2,"Mist/Cloudy",IF('Final Dataset'!$G122=3,"Light Snow/Rain","Heavy Rain/Snow/Storm")))</f>
        <v>Mist/Cloudy</v>
      </c>
      <c r="Q122" s="5" t="str">
        <f>IF(OR('Final Dataset'!$F122=0,'Final Dataset'!$F122=6),"Weekend","Weekday")</f>
        <v>Weekday</v>
      </c>
      <c r="R122" s="5" t="str">
        <f>LEFT(TEXT('Final Dataset'!$B122,"yyyy-mm-dd"),4)</f>
        <v>2011</v>
      </c>
      <c r="S122" s="5" t="str">
        <f>MID(TEXT('Final Dataset'!$B122,"yyyy-mm-dd"),6,2)</f>
        <v>01</v>
      </c>
      <c r="T122" s="5" t="str">
        <f>RIGHT(TEXT('Final Dataset'!$B122,"yyyy-mm-dd"),2)</f>
        <v>06</v>
      </c>
      <c r="U122" s="5">
        <f>LEN('Final Dataset'!$D122)</f>
        <v>1</v>
      </c>
      <c r="V122" s="5" t="str">
        <f>TEXT('Final Dataset'!$B122, "mmmm")</f>
        <v>January</v>
      </c>
      <c r="W122" s="5" t="str">
        <f>TEXT('Final Dataset'!$B122, "dddd")</f>
        <v>Thursday</v>
      </c>
      <c r="X122" s="5">
        <f>WEEKNUM('Final Dataset'!$B122, 2)</f>
        <v>2</v>
      </c>
      <c r="Y122" s="5" t="str">
        <f>IF('Final Dataset'!$H122&lt;=0.3,"Cold",IF('Final Dataset'!$H122&lt;=0.6,"Mild","Hot"))</f>
        <v>Cold</v>
      </c>
      <c r="Z122" s="7" t="str">
        <f>IF('Final Dataset'!$L122&gt;'Final Dataset'!$M122,"Casual Dominant","Registered Dominant")</f>
        <v>Registered Dominant</v>
      </c>
      <c r="AA122" s="7">
        <f>'Final Dataset'!$L122/'Final Dataset'!$N122</f>
        <v>0</v>
      </c>
      <c r="AB122" s="7">
        <f>'Final Dataset'!$M122/'Final Dataset'!$N122</f>
        <v>1</v>
      </c>
      <c r="AC122" s="9">
        <f>'Final Dataset'!$J122*100</f>
        <v>63</v>
      </c>
      <c r="AD122" s="7">
        <f>'Final Dataset'!$I122*50</f>
        <v>8.3349999999999991</v>
      </c>
      <c r="AE122" s="9">
        <f>'Final Dataset'!$K122*67</f>
        <v>7.0015000000000001</v>
      </c>
      <c r="AF122" s="7">
        <f>IFERROR('Final Dataset'!$AA122/'Final Dataset'!$AB122,0)</f>
        <v>0</v>
      </c>
      <c r="AG122" s="7" t="str">
        <f>IF('Final Dataset'!$AC122&lt;40,"Low",IF('Final Dataset'!$AC122&lt;=70,"Moderate","High"))</f>
        <v>Moderate</v>
      </c>
      <c r="AH122" s="10" t="str">
        <f>IF('Final Dataset'!$AE122&lt;10,"Calm",IF('Final Dataset'!$AE122&lt;=25,"Breezy","Windy"))</f>
        <v>Calm</v>
      </c>
    </row>
    <row r="123" spans="1:34" ht="14.25" customHeight="1" x14ac:dyDescent="0.3">
      <c r="A123" s="11">
        <v>122</v>
      </c>
      <c r="B123" s="12">
        <v>40549</v>
      </c>
      <c r="C123" s="11">
        <v>1</v>
      </c>
      <c r="D123" s="11">
        <v>7</v>
      </c>
      <c r="E123" s="11" t="b">
        <v>0</v>
      </c>
      <c r="F123" s="11">
        <v>4</v>
      </c>
      <c r="G123" s="11">
        <v>2</v>
      </c>
      <c r="H123" s="11">
        <v>0.16</v>
      </c>
      <c r="I123" s="13">
        <v>0.2273</v>
      </c>
      <c r="J123" s="11">
        <v>0.59</v>
      </c>
      <c r="K123" s="11">
        <v>0</v>
      </c>
      <c r="L123" s="11">
        <v>0</v>
      </c>
      <c r="M123" s="11">
        <v>95</v>
      </c>
      <c r="N123" s="11">
        <v>95</v>
      </c>
      <c r="O123" s="5" t="str">
        <f>IF(AND('Final Dataset'!$D123&gt;=5,'Final Dataset'!$D123&lt;12),"Morning",IF(AND('Final Dataset'!$D123&gt;=12,'Final Dataset'!$D123&lt;17),"Afternoon",IF(AND('Final Dataset'!$D123&gt;=17,'Final Dataset'!$D123&lt;21),"Evening","Night")))</f>
        <v>Morning</v>
      </c>
      <c r="P123" s="8" t="str">
        <f>IF('Final Dataset'!$G123=1,"Clear/Few clouds",IF('Final Dataset'!$G123=2,"Mist/Cloudy",IF('Final Dataset'!$G123=3,"Light Snow/Rain","Heavy Rain/Snow/Storm")))</f>
        <v>Mist/Cloudy</v>
      </c>
      <c r="Q123" s="5" t="str">
        <f>IF(OR('Final Dataset'!$F123=0,'Final Dataset'!$F123=6),"Weekend","Weekday")</f>
        <v>Weekday</v>
      </c>
      <c r="R123" s="5" t="str">
        <f>LEFT(TEXT('Final Dataset'!$B123,"yyyy-mm-dd"),4)</f>
        <v>2011</v>
      </c>
      <c r="S123" s="5" t="str">
        <f>MID(TEXT('Final Dataset'!$B123,"yyyy-mm-dd"),6,2)</f>
        <v>01</v>
      </c>
      <c r="T123" s="5" t="str">
        <f>RIGHT(TEXT('Final Dataset'!$B123,"yyyy-mm-dd"),2)</f>
        <v>06</v>
      </c>
      <c r="U123" s="5">
        <f>LEN('Final Dataset'!$D123)</f>
        <v>1</v>
      </c>
      <c r="V123" s="5" t="str">
        <f>TEXT('Final Dataset'!$B123, "mmmm")</f>
        <v>January</v>
      </c>
      <c r="W123" s="5" t="str">
        <f>TEXT('Final Dataset'!$B123, "dddd")</f>
        <v>Thursday</v>
      </c>
      <c r="X123" s="5">
        <f>WEEKNUM('Final Dataset'!$B123, 2)</f>
        <v>2</v>
      </c>
      <c r="Y123" s="5" t="str">
        <f>IF('Final Dataset'!$H123&lt;=0.3,"Cold",IF('Final Dataset'!$H123&lt;=0.6,"Mild","Hot"))</f>
        <v>Cold</v>
      </c>
      <c r="Z123" s="7" t="str">
        <f>IF('Final Dataset'!$L123&gt;'Final Dataset'!$M123,"Casual Dominant","Registered Dominant")</f>
        <v>Registered Dominant</v>
      </c>
      <c r="AA123" s="7">
        <f>'Final Dataset'!$L123/'Final Dataset'!$N123</f>
        <v>0</v>
      </c>
      <c r="AB123" s="7">
        <f>'Final Dataset'!$M123/'Final Dataset'!$N123</f>
        <v>1</v>
      </c>
      <c r="AC123" s="9">
        <f>'Final Dataset'!$J123*100</f>
        <v>59</v>
      </c>
      <c r="AD123" s="7">
        <f>'Final Dataset'!$I123*50</f>
        <v>11.365</v>
      </c>
      <c r="AE123" s="9">
        <f>'Final Dataset'!$K123*67</f>
        <v>0</v>
      </c>
      <c r="AF123" s="7">
        <f>IFERROR('Final Dataset'!$AA123/'Final Dataset'!$AB123,0)</f>
        <v>0</v>
      </c>
      <c r="AG123" s="7" t="str">
        <f>IF('Final Dataset'!$AC123&lt;40,"Low",IF('Final Dataset'!$AC123&lt;=70,"Moderate","High"))</f>
        <v>Moderate</v>
      </c>
      <c r="AH123" s="10" t="str">
        <f>IF('Final Dataset'!$AE123&lt;10,"Calm",IF('Final Dataset'!$AE123&lt;=25,"Breezy","Windy"))</f>
        <v>Calm</v>
      </c>
    </row>
    <row r="124" spans="1:34" ht="14.25" customHeight="1" x14ac:dyDescent="0.3">
      <c r="A124" s="5">
        <v>123</v>
      </c>
      <c r="B124" s="6">
        <v>40549</v>
      </c>
      <c r="C124" s="5">
        <v>1</v>
      </c>
      <c r="D124" s="5">
        <v>8</v>
      </c>
      <c r="E124" s="5" t="b">
        <v>0</v>
      </c>
      <c r="F124" s="5">
        <v>4</v>
      </c>
      <c r="G124" s="5">
        <v>1</v>
      </c>
      <c r="H124" s="5">
        <v>0.16</v>
      </c>
      <c r="I124" s="7">
        <v>0.2273</v>
      </c>
      <c r="J124" s="5">
        <v>0.59</v>
      </c>
      <c r="K124" s="5">
        <v>0</v>
      </c>
      <c r="L124" s="5">
        <v>3</v>
      </c>
      <c r="M124" s="5">
        <v>216</v>
      </c>
      <c r="N124" s="5">
        <v>219</v>
      </c>
      <c r="O124" s="5" t="str">
        <f>IF(AND('Final Dataset'!$D124&gt;=5,'Final Dataset'!$D124&lt;12),"Morning",IF(AND('Final Dataset'!$D124&gt;=12,'Final Dataset'!$D124&lt;17),"Afternoon",IF(AND('Final Dataset'!$D124&gt;=17,'Final Dataset'!$D124&lt;21),"Evening","Night")))</f>
        <v>Morning</v>
      </c>
      <c r="P124" s="8" t="str">
        <f>IF('Final Dataset'!$G124=1,"Clear/Few clouds",IF('Final Dataset'!$G124=2,"Mist/Cloudy",IF('Final Dataset'!$G124=3,"Light Snow/Rain","Heavy Rain/Snow/Storm")))</f>
        <v>Clear/Few clouds</v>
      </c>
      <c r="Q124" s="5" t="str">
        <f>IF(OR('Final Dataset'!$F124=0,'Final Dataset'!$F124=6),"Weekend","Weekday")</f>
        <v>Weekday</v>
      </c>
      <c r="R124" s="5" t="str">
        <f>LEFT(TEXT('Final Dataset'!$B124,"yyyy-mm-dd"),4)</f>
        <v>2011</v>
      </c>
      <c r="S124" s="5" t="str">
        <f>MID(TEXT('Final Dataset'!$B124,"yyyy-mm-dd"),6,2)</f>
        <v>01</v>
      </c>
      <c r="T124" s="5" t="str">
        <f>RIGHT(TEXT('Final Dataset'!$B124,"yyyy-mm-dd"),2)</f>
        <v>06</v>
      </c>
      <c r="U124" s="5">
        <f>LEN('Final Dataset'!$D124)</f>
        <v>1</v>
      </c>
      <c r="V124" s="5" t="str">
        <f>TEXT('Final Dataset'!$B124, "mmmm")</f>
        <v>January</v>
      </c>
      <c r="W124" s="5" t="str">
        <f>TEXT('Final Dataset'!$B124, "dddd")</f>
        <v>Thursday</v>
      </c>
      <c r="X124" s="5">
        <f>WEEKNUM('Final Dataset'!$B124, 2)</f>
        <v>2</v>
      </c>
      <c r="Y124" s="5" t="str">
        <f>IF('Final Dataset'!$H124&lt;=0.3,"Cold",IF('Final Dataset'!$H124&lt;=0.6,"Mild","Hot"))</f>
        <v>Cold</v>
      </c>
      <c r="Z124" s="7" t="str">
        <f>IF('Final Dataset'!$L124&gt;'Final Dataset'!$M124,"Casual Dominant","Registered Dominant")</f>
        <v>Registered Dominant</v>
      </c>
      <c r="AA124" s="7">
        <f>'Final Dataset'!$L124/'Final Dataset'!$N124</f>
        <v>1.3698630136986301E-2</v>
      </c>
      <c r="AB124" s="7">
        <f>'Final Dataset'!$M124/'Final Dataset'!$N124</f>
        <v>0.98630136986301364</v>
      </c>
      <c r="AC124" s="9">
        <f>'Final Dataset'!$J124*100</f>
        <v>59</v>
      </c>
      <c r="AD124" s="7">
        <f>'Final Dataset'!$I124*50</f>
        <v>11.365</v>
      </c>
      <c r="AE124" s="9">
        <f>'Final Dataset'!$K124*67</f>
        <v>0</v>
      </c>
      <c r="AF124" s="7">
        <f>IFERROR('Final Dataset'!$AA124/'Final Dataset'!$AB124,0)</f>
        <v>1.3888888888888888E-2</v>
      </c>
      <c r="AG124" s="7" t="str">
        <f>IF('Final Dataset'!$AC124&lt;40,"Low",IF('Final Dataset'!$AC124&lt;=70,"Moderate","High"))</f>
        <v>Moderate</v>
      </c>
      <c r="AH124" s="10" t="str">
        <f>IF('Final Dataset'!$AE124&lt;10,"Calm",IF('Final Dataset'!$AE124&lt;=25,"Breezy","Windy"))</f>
        <v>Calm</v>
      </c>
    </row>
    <row r="125" spans="1:34" ht="14.25" customHeight="1" x14ac:dyDescent="0.3">
      <c r="A125" s="11">
        <v>124</v>
      </c>
      <c r="B125" s="12">
        <v>40549</v>
      </c>
      <c r="C125" s="11">
        <v>1</v>
      </c>
      <c r="D125" s="11">
        <v>9</v>
      </c>
      <c r="E125" s="11" t="b">
        <v>0</v>
      </c>
      <c r="F125" s="11">
        <v>4</v>
      </c>
      <c r="G125" s="11">
        <v>2</v>
      </c>
      <c r="H125" s="11">
        <v>0.18</v>
      </c>
      <c r="I125" s="13">
        <v>0.2424</v>
      </c>
      <c r="J125" s="11">
        <v>0.51</v>
      </c>
      <c r="K125" s="11">
        <v>0</v>
      </c>
      <c r="L125" s="11">
        <v>6</v>
      </c>
      <c r="M125" s="11">
        <v>116</v>
      </c>
      <c r="N125" s="11">
        <v>122</v>
      </c>
      <c r="O125" s="5" t="str">
        <f>IF(AND('Final Dataset'!$D125&gt;=5,'Final Dataset'!$D125&lt;12),"Morning",IF(AND('Final Dataset'!$D125&gt;=12,'Final Dataset'!$D125&lt;17),"Afternoon",IF(AND('Final Dataset'!$D125&gt;=17,'Final Dataset'!$D125&lt;21),"Evening","Night")))</f>
        <v>Morning</v>
      </c>
      <c r="P125" s="8" t="str">
        <f>IF('Final Dataset'!$G125=1,"Clear/Few clouds",IF('Final Dataset'!$G125=2,"Mist/Cloudy",IF('Final Dataset'!$G125=3,"Light Snow/Rain","Heavy Rain/Snow/Storm")))</f>
        <v>Mist/Cloudy</v>
      </c>
      <c r="Q125" s="5" t="str">
        <f>IF(OR('Final Dataset'!$F125=0,'Final Dataset'!$F125=6),"Weekend","Weekday")</f>
        <v>Weekday</v>
      </c>
      <c r="R125" s="5" t="str">
        <f>LEFT(TEXT('Final Dataset'!$B125,"yyyy-mm-dd"),4)</f>
        <v>2011</v>
      </c>
      <c r="S125" s="5" t="str">
        <f>MID(TEXT('Final Dataset'!$B125,"yyyy-mm-dd"),6,2)</f>
        <v>01</v>
      </c>
      <c r="T125" s="5" t="str">
        <f>RIGHT(TEXT('Final Dataset'!$B125,"yyyy-mm-dd"),2)</f>
        <v>06</v>
      </c>
      <c r="U125" s="5">
        <f>LEN('Final Dataset'!$D125)</f>
        <v>1</v>
      </c>
      <c r="V125" s="5" t="str">
        <f>TEXT('Final Dataset'!$B125, "mmmm")</f>
        <v>January</v>
      </c>
      <c r="W125" s="5" t="str">
        <f>TEXT('Final Dataset'!$B125, "dddd")</f>
        <v>Thursday</v>
      </c>
      <c r="X125" s="5">
        <f>WEEKNUM('Final Dataset'!$B125, 2)</f>
        <v>2</v>
      </c>
      <c r="Y125" s="5" t="str">
        <f>IF('Final Dataset'!$H125&lt;=0.3,"Cold",IF('Final Dataset'!$H125&lt;=0.6,"Mild","Hot"))</f>
        <v>Cold</v>
      </c>
      <c r="Z125" s="7" t="str">
        <f>IF('Final Dataset'!$L125&gt;'Final Dataset'!$M125,"Casual Dominant","Registered Dominant")</f>
        <v>Registered Dominant</v>
      </c>
      <c r="AA125" s="7">
        <f>'Final Dataset'!$L125/'Final Dataset'!$N125</f>
        <v>4.9180327868852458E-2</v>
      </c>
      <c r="AB125" s="7">
        <f>'Final Dataset'!$M125/'Final Dataset'!$N125</f>
        <v>0.95081967213114749</v>
      </c>
      <c r="AC125" s="9">
        <f>'Final Dataset'!$J125*100</f>
        <v>51</v>
      </c>
      <c r="AD125" s="7">
        <f>'Final Dataset'!$I125*50</f>
        <v>12.120000000000001</v>
      </c>
      <c r="AE125" s="9">
        <f>'Final Dataset'!$K125*67</f>
        <v>0</v>
      </c>
      <c r="AF125" s="7">
        <f>IFERROR('Final Dataset'!$AA125/'Final Dataset'!$AB125,0)</f>
        <v>5.1724137931034482E-2</v>
      </c>
      <c r="AG125" s="7" t="str">
        <f>IF('Final Dataset'!$AC125&lt;40,"Low",IF('Final Dataset'!$AC125&lt;=70,"Moderate","High"))</f>
        <v>Moderate</v>
      </c>
      <c r="AH125" s="10" t="str">
        <f>IF('Final Dataset'!$AE125&lt;10,"Calm",IF('Final Dataset'!$AE125&lt;=25,"Breezy","Windy"))</f>
        <v>Calm</v>
      </c>
    </row>
    <row r="126" spans="1:34" ht="14.25" customHeight="1" x14ac:dyDescent="0.3">
      <c r="A126" s="5">
        <v>125</v>
      </c>
      <c r="B126" s="6">
        <v>40549</v>
      </c>
      <c r="C126" s="5">
        <v>1</v>
      </c>
      <c r="D126" s="5">
        <v>10</v>
      </c>
      <c r="E126" s="5" t="b">
        <v>0</v>
      </c>
      <c r="F126" s="5">
        <v>4</v>
      </c>
      <c r="G126" s="5">
        <v>1</v>
      </c>
      <c r="H126" s="5">
        <v>0.2</v>
      </c>
      <c r="I126" s="7">
        <v>0.2576</v>
      </c>
      <c r="J126" s="5">
        <v>0.47</v>
      </c>
      <c r="K126" s="5">
        <v>0</v>
      </c>
      <c r="L126" s="5">
        <v>3</v>
      </c>
      <c r="M126" s="5">
        <v>42</v>
      </c>
      <c r="N126" s="5">
        <v>45</v>
      </c>
      <c r="O126" s="5" t="str">
        <f>IF(AND('Final Dataset'!$D126&gt;=5,'Final Dataset'!$D126&lt;12),"Morning",IF(AND('Final Dataset'!$D126&gt;=12,'Final Dataset'!$D126&lt;17),"Afternoon",IF(AND('Final Dataset'!$D126&gt;=17,'Final Dataset'!$D126&lt;21),"Evening","Night")))</f>
        <v>Morning</v>
      </c>
      <c r="P126" s="8" t="str">
        <f>IF('Final Dataset'!$G126=1,"Clear/Few clouds",IF('Final Dataset'!$G126=2,"Mist/Cloudy",IF('Final Dataset'!$G126=3,"Light Snow/Rain","Heavy Rain/Snow/Storm")))</f>
        <v>Clear/Few clouds</v>
      </c>
      <c r="Q126" s="5" t="str">
        <f>IF(OR('Final Dataset'!$F126=0,'Final Dataset'!$F126=6),"Weekend","Weekday")</f>
        <v>Weekday</v>
      </c>
      <c r="R126" s="5" t="str">
        <f>LEFT(TEXT('Final Dataset'!$B126,"yyyy-mm-dd"),4)</f>
        <v>2011</v>
      </c>
      <c r="S126" s="5" t="str">
        <f>MID(TEXT('Final Dataset'!$B126,"yyyy-mm-dd"),6,2)</f>
        <v>01</v>
      </c>
      <c r="T126" s="5" t="str">
        <f>RIGHT(TEXT('Final Dataset'!$B126,"yyyy-mm-dd"),2)</f>
        <v>06</v>
      </c>
      <c r="U126" s="5">
        <f>LEN('Final Dataset'!$D126)</f>
        <v>2</v>
      </c>
      <c r="V126" s="5" t="str">
        <f>TEXT('Final Dataset'!$B126, "mmmm")</f>
        <v>January</v>
      </c>
      <c r="W126" s="5" t="str">
        <f>TEXT('Final Dataset'!$B126, "dddd")</f>
        <v>Thursday</v>
      </c>
      <c r="X126" s="5">
        <f>WEEKNUM('Final Dataset'!$B126, 2)</f>
        <v>2</v>
      </c>
      <c r="Y126" s="5" t="str">
        <f>IF('Final Dataset'!$H126&lt;=0.3,"Cold",IF('Final Dataset'!$H126&lt;=0.6,"Mild","Hot"))</f>
        <v>Cold</v>
      </c>
      <c r="Z126" s="7" t="str">
        <f>IF('Final Dataset'!$L126&gt;'Final Dataset'!$M126,"Casual Dominant","Registered Dominant")</f>
        <v>Registered Dominant</v>
      </c>
      <c r="AA126" s="7">
        <f>'Final Dataset'!$L126/'Final Dataset'!$N126</f>
        <v>6.6666666666666666E-2</v>
      </c>
      <c r="AB126" s="7">
        <f>'Final Dataset'!$M126/'Final Dataset'!$N126</f>
        <v>0.93333333333333335</v>
      </c>
      <c r="AC126" s="9">
        <f>'Final Dataset'!$J126*100</f>
        <v>47</v>
      </c>
      <c r="AD126" s="7">
        <f>'Final Dataset'!$I126*50</f>
        <v>12.879999999999999</v>
      </c>
      <c r="AE126" s="9">
        <f>'Final Dataset'!$K126*67</f>
        <v>0</v>
      </c>
      <c r="AF126" s="7">
        <f>IFERROR('Final Dataset'!$AA126/'Final Dataset'!$AB126,0)</f>
        <v>7.1428571428571425E-2</v>
      </c>
      <c r="AG126" s="7" t="str">
        <f>IF('Final Dataset'!$AC126&lt;40,"Low",IF('Final Dataset'!$AC126&lt;=70,"Moderate","High"))</f>
        <v>Moderate</v>
      </c>
      <c r="AH126" s="10" t="str">
        <f>IF('Final Dataset'!$AE126&lt;10,"Calm",IF('Final Dataset'!$AE126&lt;=25,"Breezy","Windy"))</f>
        <v>Calm</v>
      </c>
    </row>
    <row r="127" spans="1:34" ht="14.25" customHeight="1" x14ac:dyDescent="0.3">
      <c r="A127" s="11">
        <v>126</v>
      </c>
      <c r="B127" s="12">
        <v>40549</v>
      </c>
      <c r="C127" s="11">
        <v>1</v>
      </c>
      <c r="D127" s="11">
        <v>11</v>
      </c>
      <c r="E127" s="11" t="b">
        <v>0</v>
      </c>
      <c r="F127" s="11">
        <v>4</v>
      </c>
      <c r="G127" s="11">
        <v>1</v>
      </c>
      <c r="H127" s="11">
        <v>0.22</v>
      </c>
      <c r="I127" s="13">
        <v>0.2576</v>
      </c>
      <c r="J127" s="11">
        <v>0.44</v>
      </c>
      <c r="K127" s="11">
        <v>8.9599999999999999E-2</v>
      </c>
      <c r="L127" s="11">
        <v>2</v>
      </c>
      <c r="M127" s="11">
        <v>57</v>
      </c>
      <c r="N127" s="11">
        <v>59</v>
      </c>
      <c r="O127" s="5" t="str">
        <f>IF(AND('Final Dataset'!$D127&gt;=5,'Final Dataset'!$D127&lt;12),"Morning",IF(AND('Final Dataset'!$D127&gt;=12,'Final Dataset'!$D127&lt;17),"Afternoon",IF(AND('Final Dataset'!$D127&gt;=17,'Final Dataset'!$D127&lt;21),"Evening","Night")))</f>
        <v>Morning</v>
      </c>
      <c r="P127" s="8" t="str">
        <f>IF('Final Dataset'!$G127=1,"Clear/Few clouds",IF('Final Dataset'!$G127=2,"Mist/Cloudy",IF('Final Dataset'!$G127=3,"Light Snow/Rain","Heavy Rain/Snow/Storm")))</f>
        <v>Clear/Few clouds</v>
      </c>
      <c r="Q127" s="5" t="str">
        <f>IF(OR('Final Dataset'!$F127=0,'Final Dataset'!$F127=6),"Weekend","Weekday")</f>
        <v>Weekday</v>
      </c>
      <c r="R127" s="5" t="str">
        <f>LEFT(TEXT('Final Dataset'!$B127,"yyyy-mm-dd"),4)</f>
        <v>2011</v>
      </c>
      <c r="S127" s="5" t="str">
        <f>MID(TEXT('Final Dataset'!$B127,"yyyy-mm-dd"),6,2)</f>
        <v>01</v>
      </c>
      <c r="T127" s="5" t="str">
        <f>RIGHT(TEXT('Final Dataset'!$B127,"yyyy-mm-dd"),2)</f>
        <v>06</v>
      </c>
      <c r="U127" s="5">
        <f>LEN('Final Dataset'!$D127)</f>
        <v>2</v>
      </c>
      <c r="V127" s="5" t="str">
        <f>TEXT('Final Dataset'!$B127, "mmmm")</f>
        <v>January</v>
      </c>
      <c r="W127" s="5" t="str">
        <f>TEXT('Final Dataset'!$B127, "dddd")</f>
        <v>Thursday</v>
      </c>
      <c r="X127" s="5">
        <f>WEEKNUM('Final Dataset'!$B127, 2)</f>
        <v>2</v>
      </c>
      <c r="Y127" s="5" t="str">
        <f>IF('Final Dataset'!$H127&lt;=0.3,"Cold",IF('Final Dataset'!$H127&lt;=0.6,"Mild","Hot"))</f>
        <v>Cold</v>
      </c>
      <c r="Z127" s="7" t="str">
        <f>IF('Final Dataset'!$L127&gt;'Final Dataset'!$M127,"Casual Dominant","Registered Dominant")</f>
        <v>Registered Dominant</v>
      </c>
      <c r="AA127" s="7">
        <f>'Final Dataset'!$L127/'Final Dataset'!$N127</f>
        <v>3.3898305084745763E-2</v>
      </c>
      <c r="AB127" s="7">
        <f>'Final Dataset'!$M127/'Final Dataset'!$N127</f>
        <v>0.96610169491525422</v>
      </c>
      <c r="AC127" s="9">
        <f>'Final Dataset'!$J127*100</f>
        <v>44</v>
      </c>
      <c r="AD127" s="7">
        <f>'Final Dataset'!$I127*50</f>
        <v>12.879999999999999</v>
      </c>
      <c r="AE127" s="9">
        <f>'Final Dataset'!$K127*67</f>
        <v>6.0031999999999996</v>
      </c>
      <c r="AF127" s="7">
        <f>IFERROR('Final Dataset'!$AA127/'Final Dataset'!$AB127,0)</f>
        <v>3.5087719298245612E-2</v>
      </c>
      <c r="AG127" s="7" t="str">
        <f>IF('Final Dataset'!$AC127&lt;40,"Low",IF('Final Dataset'!$AC127&lt;=70,"Moderate","High"))</f>
        <v>Moderate</v>
      </c>
      <c r="AH127" s="10" t="str">
        <f>IF('Final Dataset'!$AE127&lt;10,"Calm",IF('Final Dataset'!$AE127&lt;=25,"Breezy","Windy"))</f>
        <v>Calm</v>
      </c>
    </row>
    <row r="128" spans="1:34" ht="14.25" customHeight="1" x14ac:dyDescent="0.3">
      <c r="A128" s="5">
        <v>127</v>
      </c>
      <c r="B128" s="6">
        <v>40549</v>
      </c>
      <c r="C128" s="5">
        <v>1</v>
      </c>
      <c r="D128" s="5">
        <v>12</v>
      </c>
      <c r="E128" s="5" t="b">
        <v>0</v>
      </c>
      <c r="F128" s="5">
        <v>4</v>
      </c>
      <c r="G128" s="5">
        <v>1</v>
      </c>
      <c r="H128" s="5">
        <v>0.26</v>
      </c>
      <c r="I128" s="7">
        <v>0.28789999999999999</v>
      </c>
      <c r="J128" s="5">
        <v>0.35</v>
      </c>
      <c r="K128" s="5">
        <v>0</v>
      </c>
      <c r="L128" s="5">
        <v>6</v>
      </c>
      <c r="M128" s="5">
        <v>78</v>
      </c>
      <c r="N128" s="5">
        <v>84</v>
      </c>
      <c r="O128" s="5" t="str">
        <f>IF(AND('Final Dataset'!$D128&gt;=5,'Final Dataset'!$D128&lt;12),"Morning",IF(AND('Final Dataset'!$D128&gt;=12,'Final Dataset'!$D128&lt;17),"Afternoon",IF(AND('Final Dataset'!$D128&gt;=17,'Final Dataset'!$D128&lt;21),"Evening","Night")))</f>
        <v>Afternoon</v>
      </c>
      <c r="P128" s="8" t="str">
        <f>IF('Final Dataset'!$G128=1,"Clear/Few clouds",IF('Final Dataset'!$G128=2,"Mist/Cloudy",IF('Final Dataset'!$G128=3,"Light Snow/Rain","Heavy Rain/Snow/Storm")))</f>
        <v>Clear/Few clouds</v>
      </c>
      <c r="Q128" s="5" t="str">
        <f>IF(OR('Final Dataset'!$F128=0,'Final Dataset'!$F128=6),"Weekend","Weekday")</f>
        <v>Weekday</v>
      </c>
      <c r="R128" s="5" t="str">
        <f>LEFT(TEXT('Final Dataset'!$B128,"yyyy-mm-dd"),4)</f>
        <v>2011</v>
      </c>
      <c r="S128" s="5" t="str">
        <f>MID(TEXT('Final Dataset'!$B128,"yyyy-mm-dd"),6,2)</f>
        <v>01</v>
      </c>
      <c r="T128" s="5" t="str">
        <f>RIGHT(TEXT('Final Dataset'!$B128,"yyyy-mm-dd"),2)</f>
        <v>06</v>
      </c>
      <c r="U128" s="5">
        <f>LEN('Final Dataset'!$D128)</f>
        <v>2</v>
      </c>
      <c r="V128" s="5" t="str">
        <f>TEXT('Final Dataset'!$B128, "mmmm")</f>
        <v>January</v>
      </c>
      <c r="W128" s="5" t="str">
        <f>TEXT('Final Dataset'!$B128, "dddd")</f>
        <v>Thursday</v>
      </c>
      <c r="X128" s="5">
        <f>WEEKNUM('Final Dataset'!$B128, 2)</f>
        <v>2</v>
      </c>
      <c r="Y128" s="5" t="str">
        <f>IF('Final Dataset'!$H128&lt;=0.3,"Cold",IF('Final Dataset'!$H128&lt;=0.6,"Mild","Hot"))</f>
        <v>Cold</v>
      </c>
      <c r="Z128" s="7" t="str">
        <f>IF('Final Dataset'!$L128&gt;'Final Dataset'!$M128,"Casual Dominant","Registered Dominant")</f>
        <v>Registered Dominant</v>
      </c>
      <c r="AA128" s="7">
        <f>'Final Dataset'!$L128/'Final Dataset'!$N128</f>
        <v>7.1428571428571425E-2</v>
      </c>
      <c r="AB128" s="7">
        <f>'Final Dataset'!$M128/'Final Dataset'!$N128</f>
        <v>0.9285714285714286</v>
      </c>
      <c r="AC128" s="9">
        <f>'Final Dataset'!$J128*100</f>
        <v>35</v>
      </c>
      <c r="AD128" s="7">
        <f>'Final Dataset'!$I128*50</f>
        <v>14.395</v>
      </c>
      <c r="AE128" s="9">
        <f>'Final Dataset'!$K128*67</f>
        <v>0</v>
      </c>
      <c r="AF128" s="7">
        <f>IFERROR('Final Dataset'!$AA128/'Final Dataset'!$AB128,0)</f>
        <v>7.6923076923076913E-2</v>
      </c>
      <c r="AG128" s="7" t="str">
        <f>IF('Final Dataset'!$AC128&lt;40,"Low",IF('Final Dataset'!$AC128&lt;=70,"Moderate","High"))</f>
        <v>Low</v>
      </c>
      <c r="AH128" s="10" t="str">
        <f>IF('Final Dataset'!$AE128&lt;10,"Calm",IF('Final Dataset'!$AE128&lt;=25,"Breezy","Windy"))</f>
        <v>Calm</v>
      </c>
    </row>
    <row r="129" spans="1:34" ht="14.25" customHeight="1" x14ac:dyDescent="0.3">
      <c r="A129" s="11">
        <v>128</v>
      </c>
      <c r="B129" s="12">
        <v>40549</v>
      </c>
      <c r="C129" s="11">
        <v>1</v>
      </c>
      <c r="D129" s="11">
        <v>13</v>
      </c>
      <c r="E129" s="11" t="b">
        <v>0</v>
      </c>
      <c r="F129" s="11">
        <v>4</v>
      </c>
      <c r="G129" s="11">
        <v>1</v>
      </c>
      <c r="H129" s="11">
        <v>0.26</v>
      </c>
      <c r="I129" s="13">
        <v>0.2727</v>
      </c>
      <c r="J129" s="11">
        <v>0.35</v>
      </c>
      <c r="K129" s="11">
        <v>0.1045</v>
      </c>
      <c r="L129" s="11">
        <v>12</v>
      </c>
      <c r="M129" s="11">
        <v>55</v>
      </c>
      <c r="N129" s="11">
        <v>67</v>
      </c>
      <c r="O129" s="5" t="str">
        <f>IF(AND('Final Dataset'!$D129&gt;=5,'Final Dataset'!$D129&lt;12),"Morning",IF(AND('Final Dataset'!$D129&gt;=12,'Final Dataset'!$D129&lt;17),"Afternoon",IF(AND('Final Dataset'!$D129&gt;=17,'Final Dataset'!$D129&lt;21),"Evening","Night")))</f>
        <v>Afternoon</v>
      </c>
      <c r="P129" s="8" t="str">
        <f>IF('Final Dataset'!$G129=1,"Clear/Few clouds",IF('Final Dataset'!$G129=2,"Mist/Cloudy",IF('Final Dataset'!$G129=3,"Light Snow/Rain","Heavy Rain/Snow/Storm")))</f>
        <v>Clear/Few clouds</v>
      </c>
      <c r="Q129" s="5" t="str">
        <f>IF(OR('Final Dataset'!$F129=0,'Final Dataset'!$F129=6),"Weekend","Weekday")</f>
        <v>Weekday</v>
      </c>
      <c r="R129" s="5" t="str">
        <f>LEFT(TEXT('Final Dataset'!$B129,"yyyy-mm-dd"),4)</f>
        <v>2011</v>
      </c>
      <c r="S129" s="5" t="str">
        <f>MID(TEXT('Final Dataset'!$B129,"yyyy-mm-dd"),6,2)</f>
        <v>01</v>
      </c>
      <c r="T129" s="5" t="str">
        <f>RIGHT(TEXT('Final Dataset'!$B129,"yyyy-mm-dd"),2)</f>
        <v>06</v>
      </c>
      <c r="U129" s="5">
        <f>LEN('Final Dataset'!$D129)</f>
        <v>2</v>
      </c>
      <c r="V129" s="5" t="str">
        <f>TEXT('Final Dataset'!$B129, "mmmm")</f>
        <v>January</v>
      </c>
      <c r="W129" s="5" t="str">
        <f>TEXT('Final Dataset'!$B129, "dddd")</f>
        <v>Thursday</v>
      </c>
      <c r="X129" s="5">
        <f>WEEKNUM('Final Dataset'!$B129, 2)</f>
        <v>2</v>
      </c>
      <c r="Y129" s="5" t="str">
        <f>IF('Final Dataset'!$H129&lt;=0.3,"Cold",IF('Final Dataset'!$H129&lt;=0.6,"Mild","Hot"))</f>
        <v>Cold</v>
      </c>
      <c r="Z129" s="7" t="str">
        <f>IF('Final Dataset'!$L129&gt;'Final Dataset'!$M129,"Casual Dominant","Registered Dominant")</f>
        <v>Registered Dominant</v>
      </c>
      <c r="AA129" s="7">
        <f>'Final Dataset'!$L129/'Final Dataset'!$N129</f>
        <v>0.17910447761194029</v>
      </c>
      <c r="AB129" s="7">
        <f>'Final Dataset'!$M129/'Final Dataset'!$N129</f>
        <v>0.82089552238805974</v>
      </c>
      <c r="AC129" s="9">
        <f>'Final Dataset'!$J129*100</f>
        <v>35</v>
      </c>
      <c r="AD129" s="7">
        <f>'Final Dataset'!$I129*50</f>
        <v>13.635</v>
      </c>
      <c r="AE129" s="9">
        <f>'Final Dataset'!$K129*67</f>
        <v>7.0015000000000001</v>
      </c>
      <c r="AF129" s="7">
        <f>IFERROR('Final Dataset'!$AA129/'Final Dataset'!$AB129,0)</f>
        <v>0.21818181818181817</v>
      </c>
      <c r="AG129" s="7" t="str">
        <f>IF('Final Dataset'!$AC129&lt;40,"Low",IF('Final Dataset'!$AC129&lt;=70,"Moderate","High"))</f>
        <v>Low</v>
      </c>
      <c r="AH129" s="10" t="str">
        <f>IF('Final Dataset'!$AE129&lt;10,"Calm",IF('Final Dataset'!$AE129&lt;=25,"Breezy","Windy"))</f>
        <v>Calm</v>
      </c>
    </row>
    <row r="130" spans="1:34" ht="14.25" customHeight="1" x14ac:dyDescent="0.3">
      <c r="A130" s="5">
        <v>129</v>
      </c>
      <c r="B130" s="6">
        <v>40549</v>
      </c>
      <c r="C130" s="5">
        <v>1</v>
      </c>
      <c r="D130" s="5">
        <v>14</v>
      </c>
      <c r="E130" s="5" t="b">
        <v>0</v>
      </c>
      <c r="F130" s="5">
        <v>4</v>
      </c>
      <c r="G130" s="5">
        <v>1</v>
      </c>
      <c r="H130" s="5">
        <v>0.28000000000000003</v>
      </c>
      <c r="I130" s="7">
        <v>0.2727</v>
      </c>
      <c r="J130" s="5">
        <v>0.36</v>
      </c>
      <c r="K130" s="5">
        <v>0.16420000000000001</v>
      </c>
      <c r="L130" s="5">
        <v>11</v>
      </c>
      <c r="M130" s="5">
        <v>59</v>
      </c>
      <c r="N130" s="5">
        <v>70</v>
      </c>
      <c r="O130" s="5" t="str">
        <f>IF(AND('Final Dataset'!$D130&gt;=5,'Final Dataset'!$D130&lt;12),"Morning",IF(AND('Final Dataset'!$D130&gt;=12,'Final Dataset'!$D130&lt;17),"Afternoon",IF(AND('Final Dataset'!$D130&gt;=17,'Final Dataset'!$D130&lt;21),"Evening","Night")))</f>
        <v>Afternoon</v>
      </c>
      <c r="P130" s="8" t="str">
        <f>IF('Final Dataset'!$G130=1,"Clear/Few clouds",IF('Final Dataset'!$G130=2,"Mist/Cloudy",IF('Final Dataset'!$G130=3,"Light Snow/Rain","Heavy Rain/Snow/Storm")))</f>
        <v>Clear/Few clouds</v>
      </c>
      <c r="Q130" s="5" t="str">
        <f>IF(OR('Final Dataset'!$F130=0,'Final Dataset'!$F130=6),"Weekend","Weekday")</f>
        <v>Weekday</v>
      </c>
      <c r="R130" s="5" t="str">
        <f>LEFT(TEXT('Final Dataset'!$B130,"yyyy-mm-dd"),4)</f>
        <v>2011</v>
      </c>
      <c r="S130" s="5" t="str">
        <f>MID(TEXT('Final Dataset'!$B130,"yyyy-mm-dd"),6,2)</f>
        <v>01</v>
      </c>
      <c r="T130" s="5" t="str">
        <f>RIGHT(TEXT('Final Dataset'!$B130,"yyyy-mm-dd"),2)</f>
        <v>06</v>
      </c>
      <c r="U130" s="5">
        <f>LEN('Final Dataset'!$D130)</f>
        <v>2</v>
      </c>
      <c r="V130" s="5" t="str">
        <f>TEXT('Final Dataset'!$B130, "mmmm")</f>
        <v>January</v>
      </c>
      <c r="W130" s="5" t="str">
        <f>TEXT('Final Dataset'!$B130, "dddd")</f>
        <v>Thursday</v>
      </c>
      <c r="X130" s="5">
        <f>WEEKNUM('Final Dataset'!$B130, 2)</f>
        <v>2</v>
      </c>
      <c r="Y130" s="5" t="str">
        <f>IF('Final Dataset'!$H130&lt;=0.3,"Cold",IF('Final Dataset'!$H130&lt;=0.6,"Mild","Hot"))</f>
        <v>Cold</v>
      </c>
      <c r="Z130" s="7" t="str">
        <f>IF('Final Dataset'!$L130&gt;'Final Dataset'!$M130,"Casual Dominant","Registered Dominant")</f>
        <v>Registered Dominant</v>
      </c>
      <c r="AA130" s="7">
        <f>'Final Dataset'!$L130/'Final Dataset'!$N130</f>
        <v>0.15714285714285714</v>
      </c>
      <c r="AB130" s="7">
        <f>'Final Dataset'!$M130/'Final Dataset'!$N130</f>
        <v>0.84285714285714286</v>
      </c>
      <c r="AC130" s="9">
        <f>'Final Dataset'!$J130*100</f>
        <v>36</v>
      </c>
      <c r="AD130" s="7">
        <f>'Final Dataset'!$I130*50</f>
        <v>13.635</v>
      </c>
      <c r="AE130" s="9">
        <f>'Final Dataset'!$K130*67</f>
        <v>11.0014</v>
      </c>
      <c r="AF130" s="7">
        <f>IFERROR('Final Dataset'!$AA130/'Final Dataset'!$AB130,0)</f>
        <v>0.1864406779661017</v>
      </c>
      <c r="AG130" s="7" t="str">
        <f>IF('Final Dataset'!$AC130&lt;40,"Low",IF('Final Dataset'!$AC130&lt;=70,"Moderate","High"))</f>
        <v>Low</v>
      </c>
      <c r="AH130" s="10" t="str">
        <f>IF('Final Dataset'!$AE130&lt;10,"Calm",IF('Final Dataset'!$AE130&lt;=25,"Breezy","Windy"))</f>
        <v>Breezy</v>
      </c>
    </row>
    <row r="131" spans="1:34" ht="14.25" customHeight="1" x14ac:dyDescent="0.3">
      <c r="A131" s="11">
        <v>130</v>
      </c>
      <c r="B131" s="12">
        <v>40549</v>
      </c>
      <c r="C131" s="11">
        <v>1</v>
      </c>
      <c r="D131" s="11">
        <v>15</v>
      </c>
      <c r="E131" s="11" t="b">
        <v>0</v>
      </c>
      <c r="F131" s="11">
        <v>4</v>
      </c>
      <c r="G131" s="11">
        <v>1</v>
      </c>
      <c r="H131" s="11">
        <v>0.28000000000000003</v>
      </c>
      <c r="I131" s="13">
        <v>0.2727</v>
      </c>
      <c r="J131" s="11">
        <v>0.36</v>
      </c>
      <c r="K131" s="11">
        <v>0</v>
      </c>
      <c r="L131" s="11">
        <v>8</v>
      </c>
      <c r="M131" s="11">
        <v>54</v>
      </c>
      <c r="N131" s="11">
        <v>62</v>
      </c>
      <c r="O131" s="5" t="str">
        <f>IF(AND('Final Dataset'!$D131&gt;=5,'Final Dataset'!$D131&lt;12),"Morning",IF(AND('Final Dataset'!$D131&gt;=12,'Final Dataset'!$D131&lt;17),"Afternoon",IF(AND('Final Dataset'!$D131&gt;=17,'Final Dataset'!$D131&lt;21),"Evening","Night")))</f>
        <v>Afternoon</v>
      </c>
      <c r="P131" s="8" t="str">
        <f>IF('Final Dataset'!$G131=1,"Clear/Few clouds",IF('Final Dataset'!$G131=2,"Mist/Cloudy",IF('Final Dataset'!$G131=3,"Light Snow/Rain","Heavy Rain/Snow/Storm")))</f>
        <v>Clear/Few clouds</v>
      </c>
      <c r="Q131" s="5" t="str">
        <f>IF(OR('Final Dataset'!$F131=0,'Final Dataset'!$F131=6),"Weekend","Weekday")</f>
        <v>Weekday</v>
      </c>
      <c r="R131" s="5" t="str">
        <f>LEFT(TEXT('Final Dataset'!$B131,"yyyy-mm-dd"),4)</f>
        <v>2011</v>
      </c>
      <c r="S131" s="5" t="str">
        <f>MID(TEXT('Final Dataset'!$B131,"yyyy-mm-dd"),6,2)</f>
        <v>01</v>
      </c>
      <c r="T131" s="5" t="str">
        <f>RIGHT(TEXT('Final Dataset'!$B131,"yyyy-mm-dd"),2)</f>
        <v>06</v>
      </c>
      <c r="U131" s="5">
        <f>LEN('Final Dataset'!$D131)</f>
        <v>2</v>
      </c>
      <c r="V131" s="5" t="str">
        <f>TEXT('Final Dataset'!$B131, "mmmm")</f>
        <v>January</v>
      </c>
      <c r="W131" s="5" t="str">
        <f>TEXT('Final Dataset'!$B131, "dddd")</f>
        <v>Thursday</v>
      </c>
      <c r="X131" s="5">
        <f>WEEKNUM('Final Dataset'!$B131, 2)</f>
        <v>2</v>
      </c>
      <c r="Y131" s="5" t="str">
        <f>IF('Final Dataset'!$H131&lt;=0.3,"Cold",IF('Final Dataset'!$H131&lt;=0.6,"Mild","Hot"))</f>
        <v>Cold</v>
      </c>
      <c r="Z131" s="7" t="str">
        <f>IF('Final Dataset'!$L131&gt;'Final Dataset'!$M131,"Casual Dominant","Registered Dominant")</f>
        <v>Registered Dominant</v>
      </c>
      <c r="AA131" s="7">
        <f>'Final Dataset'!$L131/'Final Dataset'!$N131</f>
        <v>0.12903225806451613</v>
      </c>
      <c r="AB131" s="7">
        <f>'Final Dataset'!$M131/'Final Dataset'!$N131</f>
        <v>0.87096774193548387</v>
      </c>
      <c r="AC131" s="9">
        <f>'Final Dataset'!$J131*100</f>
        <v>36</v>
      </c>
      <c r="AD131" s="7">
        <f>'Final Dataset'!$I131*50</f>
        <v>13.635</v>
      </c>
      <c r="AE131" s="9">
        <f>'Final Dataset'!$K131*67</f>
        <v>0</v>
      </c>
      <c r="AF131" s="7">
        <f>IFERROR('Final Dataset'!$AA131/'Final Dataset'!$AB131,0)</f>
        <v>0.14814814814814814</v>
      </c>
      <c r="AG131" s="7" t="str">
        <f>IF('Final Dataset'!$AC131&lt;40,"Low",IF('Final Dataset'!$AC131&lt;=70,"Moderate","High"))</f>
        <v>Low</v>
      </c>
      <c r="AH131" s="10" t="str">
        <f>IF('Final Dataset'!$AE131&lt;10,"Calm",IF('Final Dataset'!$AE131&lt;=25,"Breezy","Windy"))</f>
        <v>Calm</v>
      </c>
    </row>
    <row r="132" spans="1:34" ht="14.25" customHeight="1" x14ac:dyDescent="0.3">
      <c r="A132" s="5">
        <v>131</v>
      </c>
      <c r="B132" s="6">
        <v>40549</v>
      </c>
      <c r="C132" s="5">
        <v>1</v>
      </c>
      <c r="D132" s="5">
        <v>16</v>
      </c>
      <c r="E132" s="5" t="b">
        <v>0</v>
      </c>
      <c r="F132" s="5">
        <v>4</v>
      </c>
      <c r="G132" s="5">
        <v>1</v>
      </c>
      <c r="H132" s="5">
        <v>0.26</v>
      </c>
      <c r="I132" s="7">
        <v>0.2576</v>
      </c>
      <c r="J132" s="5">
        <v>0.38</v>
      </c>
      <c r="K132" s="5">
        <v>0.16420000000000001</v>
      </c>
      <c r="L132" s="5">
        <v>12</v>
      </c>
      <c r="M132" s="5">
        <v>74</v>
      </c>
      <c r="N132" s="5">
        <v>86</v>
      </c>
      <c r="O132" s="5" t="str">
        <f>IF(AND('Final Dataset'!$D132&gt;=5,'Final Dataset'!$D132&lt;12),"Morning",IF(AND('Final Dataset'!$D132&gt;=12,'Final Dataset'!$D132&lt;17),"Afternoon",IF(AND('Final Dataset'!$D132&gt;=17,'Final Dataset'!$D132&lt;21),"Evening","Night")))</f>
        <v>Afternoon</v>
      </c>
      <c r="P132" s="8" t="str">
        <f>IF('Final Dataset'!$G132=1,"Clear/Few clouds",IF('Final Dataset'!$G132=2,"Mist/Cloudy",IF('Final Dataset'!$G132=3,"Light Snow/Rain","Heavy Rain/Snow/Storm")))</f>
        <v>Clear/Few clouds</v>
      </c>
      <c r="Q132" s="5" t="str">
        <f>IF(OR('Final Dataset'!$F132=0,'Final Dataset'!$F132=6),"Weekend","Weekday")</f>
        <v>Weekday</v>
      </c>
      <c r="R132" s="5" t="str">
        <f>LEFT(TEXT('Final Dataset'!$B132,"yyyy-mm-dd"),4)</f>
        <v>2011</v>
      </c>
      <c r="S132" s="5" t="str">
        <f>MID(TEXT('Final Dataset'!$B132,"yyyy-mm-dd"),6,2)</f>
        <v>01</v>
      </c>
      <c r="T132" s="5" t="str">
        <f>RIGHT(TEXT('Final Dataset'!$B132,"yyyy-mm-dd"),2)</f>
        <v>06</v>
      </c>
      <c r="U132" s="5">
        <f>LEN('Final Dataset'!$D132)</f>
        <v>2</v>
      </c>
      <c r="V132" s="5" t="str">
        <f>TEXT('Final Dataset'!$B132, "mmmm")</f>
        <v>January</v>
      </c>
      <c r="W132" s="5" t="str">
        <f>TEXT('Final Dataset'!$B132, "dddd")</f>
        <v>Thursday</v>
      </c>
      <c r="X132" s="5">
        <f>WEEKNUM('Final Dataset'!$B132, 2)</f>
        <v>2</v>
      </c>
      <c r="Y132" s="5" t="str">
        <f>IF('Final Dataset'!$H132&lt;=0.3,"Cold",IF('Final Dataset'!$H132&lt;=0.6,"Mild","Hot"))</f>
        <v>Cold</v>
      </c>
      <c r="Z132" s="7" t="str">
        <f>IF('Final Dataset'!$L132&gt;'Final Dataset'!$M132,"Casual Dominant","Registered Dominant")</f>
        <v>Registered Dominant</v>
      </c>
      <c r="AA132" s="7">
        <f>'Final Dataset'!$L132/'Final Dataset'!$N132</f>
        <v>0.13953488372093023</v>
      </c>
      <c r="AB132" s="7">
        <f>'Final Dataset'!$M132/'Final Dataset'!$N132</f>
        <v>0.86046511627906974</v>
      </c>
      <c r="AC132" s="9">
        <f>'Final Dataset'!$J132*100</f>
        <v>38</v>
      </c>
      <c r="AD132" s="7">
        <f>'Final Dataset'!$I132*50</f>
        <v>12.879999999999999</v>
      </c>
      <c r="AE132" s="9">
        <f>'Final Dataset'!$K132*67</f>
        <v>11.0014</v>
      </c>
      <c r="AF132" s="7">
        <f>IFERROR('Final Dataset'!$AA132/'Final Dataset'!$AB132,0)</f>
        <v>0.16216216216216217</v>
      </c>
      <c r="AG132" s="7" t="str">
        <f>IF('Final Dataset'!$AC132&lt;40,"Low",IF('Final Dataset'!$AC132&lt;=70,"Moderate","High"))</f>
        <v>Low</v>
      </c>
      <c r="AH132" s="10" t="str">
        <f>IF('Final Dataset'!$AE132&lt;10,"Calm",IF('Final Dataset'!$AE132&lt;=25,"Breezy","Windy"))</f>
        <v>Breezy</v>
      </c>
    </row>
    <row r="133" spans="1:34" ht="14.25" customHeight="1" x14ac:dyDescent="0.3">
      <c r="A133" s="11">
        <v>132</v>
      </c>
      <c r="B133" s="12">
        <v>40549</v>
      </c>
      <c r="C133" s="11">
        <v>1</v>
      </c>
      <c r="D133" s="11">
        <v>17</v>
      </c>
      <c r="E133" s="11" t="b">
        <v>0</v>
      </c>
      <c r="F133" s="11">
        <v>4</v>
      </c>
      <c r="G133" s="11">
        <v>1</v>
      </c>
      <c r="H133" s="11">
        <v>0.22</v>
      </c>
      <c r="I133" s="13">
        <v>0.2273</v>
      </c>
      <c r="J133" s="11">
        <v>0.51</v>
      </c>
      <c r="K133" s="11">
        <v>0.16420000000000001</v>
      </c>
      <c r="L133" s="11">
        <v>9</v>
      </c>
      <c r="M133" s="11">
        <v>163</v>
      </c>
      <c r="N133" s="11">
        <v>172</v>
      </c>
      <c r="O133" s="5" t="str">
        <f>IF(AND('Final Dataset'!$D133&gt;=5,'Final Dataset'!$D133&lt;12),"Morning",IF(AND('Final Dataset'!$D133&gt;=12,'Final Dataset'!$D133&lt;17),"Afternoon",IF(AND('Final Dataset'!$D133&gt;=17,'Final Dataset'!$D133&lt;21),"Evening","Night")))</f>
        <v>Evening</v>
      </c>
      <c r="P133" s="8" t="str">
        <f>IF('Final Dataset'!$G133=1,"Clear/Few clouds",IF('Final Dataset'!$G133=2,"Mist/Cloudy",IF('Final Dataset'!$G133=3,"Light Snow/Rain","Heavy Rain/Snow/Storm")))</f>
        <v>Clear/Few clouds</v>
      </c>
      <c r="Q133" s="5" t="str">
        <f>IF(OR('Final Dataset'!$F133=0,'Final Dataset'!$F133=6),"Weekend","Weekday")</f>
        <v>Weekday</v>
      </c>
      <c r="R133" s="5" t="str">
        <f>LEFT(TEXT('Final Dataset'!$B133,"yyyy-mm-dd"),4)</f>
        <v>2011</v>
      </c>
      <c r="S133" s="5" t="str">
        <f>MID(TEXT('Final Dataset'!$B133,"yyyy-mm-dd"),6,2)</f>
        <v>01</v>
      </c>
      <c r="T133" s="5" t="str">
        <f>RIGHT(TEXT('Final Dataset'!$B133,"yyyy-mm-dd"),2)</f>
        <v>06</v>
      </c>
      <c r="U133" s="5">
        <f>LEN('Final Dataset'!$D133)</f>
        <v>2</v>
      </c>
      <c r="V133" s="5" t="str">
        <f>TEXT('Final Dataset'!$B133, "mmmm")</f>
        <v>January</v>
      </c>
      <c r="W133" s="5" t="str">
        <f>TEXT('Final Dataset'!$B133, "dddd")</f>
        <v>Thursday</v>
      </c>
      <c r="X133" s="5">
        <f>WEEKNUM('Final Dataset'!$B133, 2)</f>
        <v>2</v>
      </c>
      <c r="Y133" s="5" t="str">
        <f>IF('Final Dataset'!$H133&lt;=0.3,"Cold",IF('Final Dataset'!$H133&lt;=0.6,"Mild","Hot"))</f>
        <v>Cold</v>
      </c>
      <c r="Z133" s="7" t="str">
        <f>IF('Final Dataset'!$L133&gt;'Final Dataset'!$M133,"Casual Dominant","Registered Dominant")</f>
        <v>Registered Dominant</v>
      </c>
      <c r="AA133" s="7">
        <f>'Final Dataset'!$L133/'Final Dataset'!$N133</f>
        <v>5.232558139534884E-2</v>
      </c>
      <c r="AB133" s="7">
        <f>'Final Dataset'!$M133/'Final Dataset'!$N133</f>
        <v>0.94767441860465118</v>
      </c>
      <c r="AC133" s="9">
        <f>'Final Dataset'!$J133*100</f>
        <v>51</v>
      </c>
      <c r="AD133" s="7">
        <f>'Final Dataset'!$I133*50</f>
        <v>11.365</v>
      </c>
      <c r="AE133" s="9">
        <f>'Final Dataset'!$K133*67</f>
        <v>11.0014</v>
      </c>
      <c r="AF133" s="7">
        <f>IFERROR('Final Dataset'!$AA133/'Final Dataset'!$AB133,0)</f>
        <v>5.5214723926380369E-2</v>
      </c>
      <c r="AG133" s="7" t="str">
        <f>IF('Final Dataset'!$AC133&lt;40,"Low",IF('Final Dataset'!$AC133&lt;=70,"Moderate","High"))</f>
        <v>Moderate</v>
      </c>
      <c r="AH133" s="10" t="str">
        <f>IF('Final Dataset'!$AE133&lt;10,"Calm",IF('Final Dataset'!$AE133&lt;=25,"Breezy","Windy"))</f>
        <v>Breezy</v>
      </c>
    </row>
    <row r="134" spans="1:34" ht="14.25" customHeight="1" x14ac:dyDescent="0.3">
      <c r="A134" s="5">
        <v>133</v>
      </c>
      <c r="B134" s="6">
        <v>40549</v>
      </c>
      <c r="C134" s="5">
        <v>1</v>
      </c>
      <c r="D134" s="5">
        <v>18</v>
      </c>
      <c r="E134" s="5" t="b">
        <v>0</v>
      </c>
      <c r="F134" s="5">
        <v>4</v>
      </c>
      <c r="G134" s="5">
        <v>1</v>
      </c>
      <c r="H134" s="5">
        <v>0.22</v>
      </c>
      <c r="I134" s="7">
        <v>0.2273</v>
      </c>
      <c r="J134" s="5">
        <v>0.51</v>
      </c>
      <c r="K134" s="5">
        <v>0.1343</v>
      </c>
      <c r="L134" s="5">
        <v>5</v>
      </c>
      <c r="M134" s="5">
        <v>158</v>
      </c>
      <c r="N134" s="5">
        <v>163</v>
      </c>
      <c r="O134" s="5" t="str">
        <f>IF(AND('Final Dataset'!$D134&gt;=5,'Final Dataset'!$D134&lt;12),"Morning",IF(AND('Final Dataset'!$D134&gt;=12,'Final Dataset'!$D134&lt;17),"Afternoon",IF(AND('Final Dataset'!$D134&gt;=17,'Final Dataset'!$D134&lt;21),"Evening","Night")))</f>
        <v>Evening</v>
      </c>
      <c r="P134" s="8" t="str">
        <f>IF('Final Dataset'!$G134=1,"Clear/Few clouds",IF('Final Dataset'!$G134=2,"Mist/Cloudy",IF('Final Dataset'!$G134=3,"Light Snow/Rain","Heavy Rain/Snow/Storm")))</f>
        <v>Clear/Few clouds</v>
      </c>
      <c r="Q134" s="5" t="str">
        <f>IF(OR('Final Dataset'!$F134=0,'Final Dataset'!$F134=6),"Weekend","Weekday")</f>
        <v>Weekday</v>
      </c>
      <c r="R134" s="5" t="str">
        <f>LEFT(TEXT('Final Dataset'!$B134,"yyyy-mm-dd"),4)</f>
        <v>2011</v>
      </c>
      <c r="S134" s="5" t="str">
        <f>MID(TEXT('Final Dataset'!$B134,"yyyy-mm-dd"),6,2)</f>
        <v>01</v>
      </c>
      <c r="T134" s="5" t="str">
        <f>RIGHT(TEXT('Final Dataset'!$B134,"yyyy-mm-dd"),2)</f>
        <v>06</v>
      </c>
      <c r="U134" s="5">
        <f>LEN('Final Dataset'!$D134)</f>
        <v>2</v>
      </c>
      <c r="V134" s="5" t="str">
        <f>TEXT('Final Dataset'!$B134, "mmmm")</f>
        <v>January</v>
      </c>
      <c r="W134" s="5" t="str">
        <f>TEXT('Final Dataset'!$B134, "dddd")</f>
        <v>Thursday</v>
      </c>
      <c r="X134" s="5">
        <f>WEEKNUM('Final Dataset'!$B134, 2)</f>
        <v>2</v>
      </c>
      <c r="Y134" s="5" t="str">
        <f>IF('Final Dataset'!$H134&lt;=0.3,"Cold",IF('Final Dataset'!$H134&lt;=0.6,"Mild","Hot"))</f>
        <v>Cold</v>
      </c>
      <c r="Z134" s="7" t="str">
        <f>IF('Final Dataset'!$L134&gt;'Final Dataset'!$M134,"Casual Dominant","Registered Dominant")</f>
        <v>Registered Dominant</v>
      </c>
      <c r="AA134" s="7">
        <f>'Final Dataset'!$L134/'Final Dataset'!$N134</f>
        <v>3.0674846625766871E-2</v>
      </c>
      <c r="AB134" s="7">
        <f>'Final Dataset'!$M134/'Final Dataset'!$N134</f>
        <v>0.96932515337423308</v>
      </c>
      <c r="AC134" s="9">
        <f>'Final Dataset'!$J134*100</f>
        <v>51</v>
      </c>
      <c r="AD134" s="7">
        <f>'Final Dataset'!$I134*50</f>
        <v>11.365</v>
      </c>
      <c r="AE134" s="9">
        <f>'Final Dataset'!$K134*67</f>
        <v>8.9981000000000009</v>
      </c>
      <c r="AF134" s="7">
        <f>IFERROR('Final Dataset'!$AA134/'Final Dataset'!$AB134,0)</f>
        <v>3.1645569620253167E-2</v>
      </c>
      <c r="AG134" s="7" t="str">
        <f>IF('Final Dataset'!$AC134&lt;40,"Low",IF('Final Dataset'!$AC134&lt;=70,"Moderate","High"))</f>
        <v>Moderate</v>
      </c>
      <c r="AH134" s="10" t="str">
        <f>IF('Final Dataset'!$AE134&lt;10,"Calm",IF('Final Dataset'!$AE134&lt;=25,"Breezy","Windy"))</f>
        <v>Calm</v>
      </c>
    </row>
    <row r="135" spans="1:34" ht="14.25" customHeight="1" x14ac:dyDescent="0.3">
      <c r="A135" s="11">
        <v>134</v>
      </c>
      <c r="B135" s="12">
        <v>40549</v>
      </c>
      <c r="C135" s="11">
        <v>1</v>
      </c>
      <c r="D135" s="11">
        <v>19</v>
      </c>
      <c r="E135" s="11" t="b">
        <v>0</v>
      </c>
      <c r="F135" s="11">
        <v>4</v>
      </c>
      <c r="G135" s="11">
        <v>1</v>
      </c>
      <c r="H135" s="11">
        <v>0.22</v>
      </c>
      <c r="I135" s="13">
        <v>0.2576</v>
      </c>
      <c r="J135" s="11">
        <v>0.55000000000000004</v>
      </c>
      <c r="K135" s="11">
        <v>8.9599999999999999E-2</v>
      </c>
      <c r="L135" s="11">
        <v>3</v>
      </c>
      <c r="M135" s="11">
        <v>109</v>
      </c>
      <c r="N135" s="11">
        <v>112</v>
      </c>
      <c r="O135" s="5" t="str">
        <f>IF(AND('Final Dataset'!$D135&gt;=5,'Final Dataset'!$D135&lt;12),"Morning",IF(AND('Final Dataset'!$D135&gt;=12,'Final Dataset'!$D135&lt;17),"Afternoon",IF(AND('Final Dataset'!$D135&gt;=17,'Final Dataset'!$D135&lt;21),"Evening","Night")))</f>
        <v>Evening</v>
      </c>
      <c r="P135" s="8" t="str">
        <f>IF('Final Dataset'!$G135=1,"Clear/Few clouds",IF('Final Dataset'!$G135=2,"Mist/Cloudy",IF('Final Dataset'!$G135=3,"Light Snow/Rain","Heavy Rain/Snow/Storm")))</f>
        <v>Clear/Few clouds</v>
      </c>
      <c r="Q135" s="5" t="str">
        <f>IF(OR('Final Dataset'!$F135=0,'Final Dataset'!$F135=6),"Weekend","Weekday")</f>
        <v>Weekday</v>
      </c>
      <c r="R135" s="5" t="str">
        <f>LEFT(TEXT('Final Dataset'!$B135,"yyyy-mm-dd"),4)</f>
        <v>2011</v>
      </c>
      <c r="S135" s="5" t="str">
        <f>MID(TEXT('Final Dataset'!$B135,"yyyy-mm-dd"),6,2)</f>
        <v>01</v>
      </c>
      <c r="T135" s="5" t="str">
        <f>RIGHT(TEXT('Final Dataset'!$B135,"yyyy-mm-dd"),2)</f>
        <v>06</v>
      </c>
      <c r="U135" s="5">
        <f>LEN('Final Dataset'!$D135)</f>
        <v>2</v>
      </c>
      <c r="V135" s="5" t="str">
        <f>TEXT('Final Dataset'!$B135, "mmmm")</f>
        <v>January</v>
      </c>
      <c r="W135" s="5" t="str">
        <f>TEXT('Final Dataset'!$B135, "dddd")</f>
        <v>Thursday</v>
      </c>
      <c r="X135" s="5">
        <f>WEEKNUM('Final Dataset'!$B135, 2)</f>
        <v>2</v>
      </c>
      <c r="Y135" s="5" t="str">
        <f>IF('Final Dataset'!$H135&lt;=0.3,"Cold",IF('Final Dataset'!$H135&lt;=0.6,"Mild","Hot"))</f>
        <v>Cold</v>
      </c>
      <c r="Z135" s="7" t="str">
        <f>IF('Final Dataset'!$L135&gt;'Final Dataset'!$M135,"Casual Dominant","Registered Dominant")</f>
        <v>Registered Dominant</v>
      </c>
      <c r="AA135" s="7">
        <f>'Final Dataset'!$L135/'Final Dataset'!$N135</f>
        <v>2.6785714285714284E-2</v>
      </c>
      <c r="AB135" s="7">
        <f>'Final Dataset'!$M135/'Final Dataset'!$N135</f>
        <v>0.9732142857142857</v>
      </c>
      <c r="AC135" s="9">
        <f>'Final Dataset'!$J135*100</f>
        <v>55.000000000000007</v>
      </c>
      <c r="AD135" s="7">
        <f>'Final Dataset'!$I135*50</f>
        <v>12.879999999999999</v>
      </c>
      <c r="AE135" s="9">
        <f>'Final Dataset'!$K135*67</f>
        <v>6.0031999999999996</v>
      </c>
      <c r="AF135" s="7">
        <f>IFERROR('Final Dataset'!$AA135/'Final Dataset'!$AB135,0)</f>
        <v>2.7522935779816512E-2</v>
      </c>
      <c r="AG135" s="7" t="str">
        <f>IF('Final Dataset'!$AC135&lt;40,"Low",IF('Final Dataset'!$AC135&lt;=70,"Moderate","High"))</f>
        <v>Moderate</v>
      </c>
      <c r="AH135" s="10" t="str">
        <f>IF('Final Dataset'!$AE135&lt;10,"Calm",IF('Final Dataset'!$AE135&lt;=25,"Breezy","Windy"))</f>
        <v>Calm</v>
      </c>
    </row>
    <row r="136" spans="1:34" ht="14.25" customHeight="1" x14ac:dyDescent="0.3">
      <c r="A136" s="5">
        <v>135</v>
      </c>
      <c r="B136" s="6">
        <v>40549</v>
      </c>
      <c r="C136" s="5">
        <v>1</v>
      </c>
      <c r="D136" s="5">
        <v>20</v>
      </c>
      <c r="E136" s="5" t="b">
        <v>0</v>
      </c>
      <c r="F136" s="5">
        <v>4</v>
      </c>
      <c r="G136" s="5">
        <v>1</v>
      </c>
      <c r="H136" s="5">
        <v>0.2</v>
      </c>
      <c r="I136" s="7">
        <v>0.21210000000000001</v>
      </c>
      <c r="J136" s="5">
        <v>0.51</v>
      </c>
      <c r="K136" s="5">
        <v>0.16420000000000001</v>
      </c>
      <c r="L136" s="5">
        <v>3</v>
      </c>
      <c r="M136" s="5">
        <v>66</v>
      </c>
      <c r="N136" s="5">
        <v>69</v>
      </c>
      <c r="O136" s="5" t="str">
        <f>IF(AND('Final Dataset'!$D136&gt;=5,'Final Dataset'!$D136&lt;12),"Morning",IF(AND('Final Dataset'!$D136&gt;=12,'Final Dataset'!$D136&lt;17),"Afternoon",IF(AND('Final Dataset'!$D136&gt;=17,'Final Dataset'!$D136&lt;21),"Evening","Night")))</f>
        <v>Evening</v>
      </c>
      <c r="P136" s="8" t="str">
        <f>IF('Final Dataset'!$G136=1,"Clear/Few clouds",IF('Final Dataset'!$G136=2,"Mist/Cloudy",IF('Final Dataset'!$G136=3,"Light Snow/Rain","Heavy Rain/Snow/Storm")))</f>
        <v>Clear/Few clouds</v>
      </c>
      <c r="Q136" s="5" t="str">
        <f>IF(OR('Final Dataset'!$F136=0,'Final Dataset'!$F136=6),"Weekend","Weekday")</f>
        <v>Weekday</v>
      </c>
      <c r="R136" s="5" t="str">
        <f>LEFT(TEXT('Final Dataset'!$B136,"yyyy-mm-dd"),4)</f>
        <v>2011</v>
      </c>
      <c r="S136" s="5" t="str">
        <f>MID(TEXT('Final Dataset'!$B136,"yyyy-mm-dd"),6,2)</f>
        <v>01</v>
      </c>
      <c r="T136" s="5" t="str">
        <f>RIGHT(TEXT('Final Dataset'!$B136,"yyyy-mm-dd"),2)</f>
        <v>06</v>
      </c>
      <c r="U136" s="5">
        <f>LEN('Final Dataset'!$D136)</f>
        <v>2</v>
      </c>
      <c r="V136" s="5" t="str">
        <f>TEXT('Final Dataset'!$B136, "mmmm")</f>
        <v>January</v>
      </c>
      <c r="W136" s="5" t="str">
        <f>TEXT('Final Dataset'!$B136, "dddd")</f>
        <v>Thursday</v>
      </c>
      <c r="X136" s="5">
        <f>WEEKNUM('Final Dataset'!$B136, 2)</f>
        <v>2</v>
      </c>
      <c r="Y136" s="5" t="str">
        <f>IF('Final Dataset'!$H136&lt;=0.3,"Cold",IF('Final Dataset'!$H136&lt;=0.6,"Mild","Hot"))</f>
        <v>Cold</v>
      </c>
      <c r="Z136" s="7" t="str">
        <f>IF('Final Dataset'!$L136&gt;'Final Dataset'!$M136,"Casual Dominant","Registered Dominant")</f>
        <v>Registered Dominant</v>
      </c>
      <c r="AA136" s="7">
        <f>'Final Dataset'!$L136/'Final Dataset'!$N136</f>
        <v>4.3478260869565216E-2</v>
      </c>
      <c r="AB136" s="7">
        <f>'Final Dataset'!$M136/'Final Dataset'!$N136</f>
        <v>0.95652173913043481</v>
      </c>
      <c r="AC136" s="9">
        <f>'Final Dataset'!$J136*100</f>
        <v>51</v>
      </c>
      <c r="AD136" s="7">
        <f>'Final Dataset'!$I136*50</f>
        <v>10.605</v>
      </c>
      <c r="AE136" s="9">
        <f>'Final Dataset'!$K136*67</f>
        <v>11.0014</v>
      </c>
      <c r="AF136" s="7">
        <f>IFERROR('Final Dataset'!$AA136/'Final Dataset'!$AB136,0)</f>
        <v>4.5454545454545449E-2</v>
      </c>
      <c r="AG136" s="7" t="str">
        <f>IF('Final Dataset'!$AC136&lt;40,"Low",IF('Final Dataset'!$AC136&lt;=70,"Moderate","High"))</f>
        <v>Moderate</v>
      </c>
      <c r="AH136" s="10" t="str">
        <f>IF('Final Dataset'!$AE136&lt;10,"Calm",IF('Final Dataset'!$AE136&lt;=25,"Breezy","Windy"))</f>
        <v>Breezy</v>
      </c>
    </row>
    <row r="137" spans="1:34" ht="14.25" customHeight="1" x14ac:dyDescent="0.3">
      <c r="A137" s="11">
        <v>136</v>
      </c>
      <c r="B137" s="12">
        <v>40549</v>
      </c>
      <c r="C137" s="11">
        <v>1</v>
      </c>
      <c r="D137" s="11">
        <v>21</v>
      </c>
      <c r="E137" s="11" t="b">
        <v>0</v>
      </c>
      <c r="F137" s="11">
        <v>4</v>
      </c>
      <c r="G137" s="11">
        <v>2</v>
      </c>
      <c r="H137" s="11">
        <v>0.22</v>
      </c>
      <c r="I137" s="13">
        <v>0.21210000000000001</v>
      </c>
      <c r="J137" s="11">
        <v>0.55000000000000004</v>
      </c>
      <c r="K137" s="11">
        <v>0.22389999999999999</v>
      </c>
      <c r="L137" s="11">
        <v>0</v>
      </c>
      <c r="M137" s="11">
        <v>48</v>
      </c>
      <c r="N137" s="11">
        <v>48</v>
      </c>
      <c r="O137" s="5" t="str">
        <f>IF(AND('Final Dataset'!$D137&gt;=5,'Final Dataset'!$D137&lt;12),"Morning",IF(AND('Final Dataset'!$D137&gt;=12,'Final Dataset'!$D137&lt;17),"Afternoon",IF(AND('Final Dataset'!$D137&gt;=17,'Final Dataset'!$D137&lt;21),"Evening","Night")))</f>
        <v>Night</v>
      </c>
      <c r="P137" s="8" t="str">
        <f>IF('Final Dataset'!$G137=1,"Clear/Few clouds",IF('Final Dataset'!$G137=2,"Mist/Cloudy",IF('Final Dataset'!$G137=3,"Light Snow/Rain","Heavy Rain/Snow/Storm")))</f>
        <v>Mist/Cloudy</v>
      </c>
      <c r="Q137" s="5" t="str">
        <f>IF(OR('Final Dataset'!$F137=0,'Final Dataset'!$F137=6),"Weekend","Weekday")</f>
        <v>Weekday</v>
      </c>
      <c r="R137" s="5" t="str">
        <f>LEFT(TEXT('Final Dataset'!$B137,"yyyy-mm-dd"),4)</f>
        <v>2011</v>
      </c>
      <c r="S137" s="5" t="str">
        <f>MID(TEXT('Final Dataset'!$B137,"yyyy-mm-dd"),6,2)</f>
        <v>01</v>
      </c>
      <c r="T137" s="5" t="str">
        <f>RIGHT(TEXT('Final Dataset'!$B137,"yyyy-mm-dd"),2)</f>
        <v>06</v>
      </c>
      <c r="U137" s="5">
        <f>LEN('Final Dataset'!$D137)</f>
        <v>2</v>
      </c>
      <c r="V137" s="5" t="str">
        <f>TEXT('Final Dataset'!$B137, "mmmm")</f>
        <v>January</v>
      </c>
      <c r="W137" s="5" t="str">
        <f>TEXT('Final Dataset'!$B137, "dddd")</f>
        <v>Thursday</v>
      </c>
      <c r="X137" s="5">
        <f>WEEKNUM('Final Dataset'!$B137, 2)</f>
        <v>2</v>
      </c>
      <c r="Y137" s="5" t="str">
        <f>IF('Final Dataset'!$H137&lt;=0.3,"Cold",IF('Final Dataset'!$H137&lt;=0.6,"Mild","Hot"))</f>
        <v>Cold</v>
      </c>
      <c r="Z137" s="7" t="str">
        <f>IF('Final Dataset'!$L137&gt;'Final Dataset'!$M137,"Casual Dominant","Registered Dominant")</f>
        <v>Registered Dominant</v>
      </c>
      <c r="AA137" s="7">
        <f>'Final Dataset'!$L137/'Final Dataset'!$N137</f>
        <v>0</v>
      </c>
      <c r="AB137" s="7">
        <f>'Final Dataset'!$M137/'Final Dataset'!$N137</f>
        <v>1</v>
      </c>
      <c r="AC137" s="9">
        <f>'Final Dataset'!$J137*100</f>
        <v>55.000000000000007</v>
      </c>
      <c r="AD137" s="7">
        <f>'Final Dataset'!$I137*50</f>
        <v>10.605</v>
      </c>
      <c r="AE137" s="9">
        <f>'Final Dataset'!$K137*67</f>
        <v>15.001299999999999</v>
      </c>
      <c r="AF137" s="7">
        <f>IFERROR('Final Dataset'!$AA137/'Final Dataset'!$AB137,0)</f>
        <v>0</v>
      </c>
      <c r="AG137" s="7" t="str">
        <f>IF('Final Dataset'!$AC137&lt;40,"Low",IF('Final Dataset'!$AC137&lt;=70,"Moderate","High"))</f>
        <v>Moderate</v>
      </c>
      <c r="AH137" s="10" t="str">
        <f>IF('Final Dataset'!$AE137&lt;10,"Calm",IF('Final Dataset'!$AE137&lt;=25,"Breezy","Windy"))</f>
        <v>Breezy</v>
      </c>
    </row>
    <row r="138" spans="1:34" ht="14.25" customHeight="1" x14ac:dyDescent="0.3">
      <c r="A138" s="5">
        <v>137</v>
      </c>
      <c r="B138" s="6">
        <v>40549</v>
      </c>
      <c r="C138" s="5">
        <v>1</v>
      </c>
      <c r="D138" s="5">
        <v>22</v>
      </c>
      <c r="E138" s="5" t="b">
        <v>0</v>
      </c>
      <c r="F138" s="5">
        <v>4</v>
      </c>
      <c r="G138" s="5">
        <v>2</v>
      </c>
      <c r="H138" s="5">
        <v>0.22</v>
      </c>
      <c r="I138" s="7">
        <v>0.21210000000000001</v>
      </c>
      <c r="J138" s="5">
        <v>0.51</v>
      </c>
      <c r="K138" s="5">
        <v>0.28360000000000002</v>
      </c>
      <c r="L138" s="5">
        <v>1</v>
      </c>
      <c r="M138" s="5">
        <v>51</v>
      </c>
      <c r="N138" s="5">
        <v>52</v>
      </c>
      <c r="O138" s="5" t="str">
        <f>IF(AND('Final Dataset'!$D138&gt;=5,'Final Dataset'!$D138&lt;12),"Morning",IF(AND('Final Dataset'!$D138&gt;=12,'Final Dataset'!$D138&lt;17),"Afternoon",IF(AND('Final Dataset'!$D138&gt;=17,'Final Dataset'!$D138&lt;21),"Evening","Night")))</f>
        <v>Night</v>
      </c>
      <c r="P138" s="8" t="str">
        <f>IF('Final Dataset'!$G138=1,"Clear/Few clouds",IF('Final Dataset'!$G138=2,"Mist/Cloudy",IF('Final Dataset'!$G138=3,"Light Snow/Rain","Heavy Rain/Snow/Storm")))</f>
        <v>Mist/Cloudy</v>
      </c>
      <c r="Q138" s="5" t="str">
        <f>IF(OR('Final Dataset'!$F138=0,'Final Dataset'!$F138=6),"Weekend","Weekday")</f>
        <v>Weekday</v>
      </c>
      <c r="R138" s="5" t="str">
        <f>LEFT(TEXT('Final Dataset'!$B138,"yyyy-mm-dd"),4)</f>
        <v>2011</v>
      </c>
      <c r="S138" s="5" t="str">
        <f>MID(TEXT('Final Dataset'!$B138,"yyyy-mm-dd"),6,2)</f>
        <v>01</v>
      </c>
      <c r="T138" s="5" t="str">
        <f>RIGHT(TEXT('Final Dataset'!$B138,"yyyy-mm-dd"),2)</f>
        <v>06</v>
      </c>
      <c r="U138" s="5">
        <f>LEN('Final Dataset'!$D138)</f>
        <v>2</v>
      </c>
      <c r="V138" s="5" t="str">
        <f>TEXT('Final Dataset'!$B138, "mmmm")</f>
        <v>January</v>
      </c>
      <c r="W138" s="5" t="str">
        <f>TEXT('Final Dataset'!$B138, "dddd")</f>
        <v>Thursday</v>
      </c>
      <c r="X138" s="5">
        <f>WEEKNUM('Final Dataset'!$B138, 2)</f>
        <v>2</v>
      </c>
      <c r="Y138" s="5" t="str">
        <f>IF('Final Dataset'!$H138&lt;=0.3,"Cold",IF('Final Dataset'!$H138&lt;=0.6,"Mild","Hot"))</f>
        <v>Cold</v>
      </c>
      <c r="Z138" s="7" t="str">
        <f>IF('Final Dataset'!$L138&gt;'Final Dataset'!$M138,"Casual Dominant","Registered Dominant")</f>
        <v>Registered Dominant</v>
      </c>
      <c r="AA138" s="7">
        <f>'Final Dataset'!$L138/'Final Dataset'!$N138</f>
        <v>1.9230769230769232E-2</v>
      </c>
      <c r="AB138" s="7">
        <f>'Final Dataset'!$M138/'Final Dataset'!$N138</f>
        <v>0.98076923076923073</v>
      </c>
      <c r="AC138" s="9">
        <f>'Final Dataset'!$J138*100</f>
        <v>51</v>
      </c>
      <c r="AD138" s="7">
        <f>'Final Dataset'!$I138*50</f>
        <v>10.605</v>
      </c>
      <c r="AE138" s="9">
        <f>'Final Dataset'!$K138*67</f>
        <v>19.001200000000001</v>
      </c>
      <c r="AF138" s="7">
        <f>IFERROR('Final Dataset'!$AA138/'Final Dataset'!$AB138,0)</f>
        <v>1.9607843137254905E-2</v>
      </c>
      <c r="AG138" s="7" t="str">
        <f>IF('Final Dataset'!$AC138&lt;40,"Low",IF('Final Dataset'!$AC138&lt;=70,"Moderate","High"))</f>
        <v>Moderate</v>
      </c>
      <c r="AH138" s="10" t="str">
        <f>IF('Final Dataset'!$AE138&lt;10,"Calm",IF('Final Dataset'!$AE138&lt;=25,"Breezy","Windy"))</f>
        <v>Breezy</v>
      </c>
    </row>
    <row r="139" spans="1:34" ht="14.25" customHeight="1" x14ac:dyDescent="0.3">
      <c r="A139" s="11">
        <v>138</v>
      </c>
      <c r="B139" s="12">
        <v>40549</v>
      </c>
      <c r="C139" s="11">
        <v>1</v>
      </c>
      <c r="D139" s="11">
        <v>23</v>
      </c>
      <c r="E139" s="11" t="b">
        <v>0</v>
      </c>
      <c r="F139" s="11">
        <v>4</v>
      </c>
      <c r="G139" s="11">
        <v>2</v>
      </c>
      <c r="H139" s="11">
        <v>0.2</v>
      </c>
      <c r="I139" s="13">
        <v>0.19700000000000001</v>
      </c>
      <c r="J139" s="11">
        <v>0.59</v>
      </c>
      <c r="K139" s="11">
        <v>0.19400000000000001</v>
      </c>
      <c r="L139" s="11">
        <v>4</v>
      </c>
      <c r="M139" s="11">
        <v>19</v>
      </c>
      <c r="N139" s="11">
        <v>23</v>
      </c>
      <c r="O139" s="5" t="str">
        <f>IF(AND('Final Dataset'!$D139&gt;=5,'Final Dataset'!$D139&lt;12),"Morning",IF(AND('Final Dataset'!$D139&gt;=12,'Final Dataset'!$D139&lt;17),"Afternoon",IF(AND('Final Dataset'!$D139&gt;=17,'Final Dataset'!$D139&lt;21),"Evening","Night")))</f>
        <v>Night</v>
      </c>
      <c r="P139" s="8" t="str">
        <f>IF('Final Dataset'!$G139=1,"Clear/Few clouds",IF('Final Dataset'!$G139=2,"Mist/Cloudy",IF('Final Dataset'!$G139=3,"Light Snow/Rain","Heavy Rain/Snow/Storm")))</f>
        <v>Mist/Cloudy</v>
      </c>
      <c r="Q139" s="5" t="str">
        <f>IF(OR('Final Dataset'!$F139=0,'Final Dataset'!$F139=6),"Weekend","Weekday")</f>
        <v>Weekday</v>
      </c>
      <c r="R139" s="5" t="str">
        <f>LEFT(TEXT('Final Dataset'!$B139,"yyyy-mm-dd"),4)</f>
        <v>2011</v>
      </c>
      <c r="S139" s="5" t="str">
        <f>MID(TEXT('Final Dataset'!$B139,"yyyy-mm-dd"),6,2)</f>
        <v>01</v>
      </c>
      <c r="T139" s="5" t="str">
        <f>RIGHT(TEXT('Final Dataset'!$B139,"yyyy-mm-dd"),2)</f>
        <v>06</v>
      </c>
      <c r="U139" s="5">
        <f>LEN('Final Dataset'!$D139)</f>
        <v>2</v>
      </c>
      <c r="V139" s="5" t="str">
        <f>TEXT('Final Dataset'!$B139, "mmmm")</f>
        <v>January</v>
      </c>
      <c r="W139" s="5" t="str">
        <f>TEXT('Final Dataset'!$B139, "dddd")</f>
        <v>Thursday</v>
      </c>
      <c r="X139" s="5">
        <f>WEEKNUM('Final Dataset'!$B139, 2)</f>
        <v>2</v>
      </c>
      <c r="Y139" s="5" t="str">
        <f>IF('Final Dataset'!$H139&lt;=0.3,"Cold",IF('Final Dataset'!$H139&lt;=0.6,"Mild","Hot"))</f>
        <v>Cold</v>
      </c>
      <c r="Z139" s="7" t="str">
        <f>IF('Final Dataset'!$L139&gt;'Final Dataset'!$M139,"Casual Dominant","Registered Dominant")</f>
        <v>Registered Dominant</v>
      </c>
      <c r="AA139" s="7">
        <f>'Final Dataset'!$L139/'Final Dataset'!$N139</f>
        <v>0.17391304347826086</v>
      </c>
      <c r="AB139" s="7">
        <f>'Final Dataset'!$M139/'Final Dataset'!$N139</f>
        <v>0.82608695652173914</v>
      </c>
      <c r="AC139" s="9">
        <f>'Final Dataset'!$J139*100</f>
        <v>59</v>
      </c>
      <c r="AD139" s="7">
        <f>'Final Dataset'!$I139*50</f>
        <v>9.85</v>
      </c>
      <c r="AE139" s="9">
        <f>'Final Dataset'!$K139*67</f>
        <v>12.998000000000001</v>
      </c>
      <c r="AF139" s="7">
        <f>IFERROR('Final Dataset'!$AA139/'Final Dataset'!$AB139,0)</f>
        <v>0.21052631578947367</v>
      </c>
      <c r="AG139" s="7" t="str">
        <f>IF('Final Dataset'!$AC139&lt;40,"Low",IF('Final Dataset'!$AC139&lt;=70,"Moderate","High"))</f>
        <v>Moderate</v>
      </c>
      <c r="AH139" s="10" t="str">
        <f>IF('Final Dataset'!$AE139&lt;10,"Calm",IF('Final Dataset'!$AE139&lt;=25,"Breezy","Windy"))</f>
        <v>Breezy</v>
      </c>
    </row>
    <row r="140" spans="1:34" ht="14.25" customHeight="1" x14ac:dyDescent="0.3">
      <c r="A140" s="5">
        <v>139</v>
      </c>
      <c r="B140" s="6">
        <v>40550</v>
      </c>
      <c r="C140" s="5">
        <v>1</v>
      </c>
      <c r="D140" s="5">
        <v>0</v>
      </c>
      <c r="E140" s="5" t="b">
        <v>0</v>
      </c>
      <c r="F140" s="5">
        <v>5</v>
      </c>
      <c r="G140" s="5">
        <v>2</v>
      </c>
      <c r="H140" s="5">
        <v>0.2</v>
      </c>
      <c r="I140" s="7">
        <v>0.19700000000000001</v>
      </c>
      <c r="J140" s="5">
        <v>0.64</v>
      </c>
      <c r="K140" s="5">
        <v>0.19400000000000001</v>
      </c>
      <c r="L140" s="5">
        <v>4</v>
      </c>
      <c r="M140" s="5">
        <v>13</v>
      </c>
      <c r="N140" s="5">
        <v>17</v>
      </c>
      <c r="O140" s="5" t="str">
        <f>IF(AND('Final Dataset'!$D140&gt;=5,'Final Dataset'!$D140&lt;12),"Morning",IF(AND('Final Dataset'!$D140&gt;=12,'Final Dataset'!$D140&lt;17),"Afternoon",IF(AND('Final Dataset'!$D140&gt;=17,'Final Dataset'!$D140&lt;21),"Evening","Night")))</f>
        <v>Night</v>
      </c>
      <c r="P140" s="8" t="str">
        <f>IF('Final Dataset'!$G140=1,"Clear/Few clouds",IF('Final Dataset'!$G140=2,"Mist/Cloudy",IF('Final Dataset'!$G140=3,"Light Snow/Rain","Heavy Rain/Snow/Storm")))</f>
        <v>Mist/Cloudy</v>
      </c>
      <c r="Q140" s="5" t="str">
        <f>IF(OR('Final Dataset'!$F140=0,'Final Dataset'!$F140=6),"Weekend","Weekday")</f>
        <v>Weekday</v>
      </c>
      <c r="R140" s="5" t="str">
        <f>LEFT(TEXT('Final Dataset'!$B140,"yyyy-mm-dd"),4)</f>
        <v>2011</v>
      </c>
      <c r="S140" s="5" t="str">
        <f>MID(TEXT('Final Dataset'!$B140,"yyyy-mm-dd"),6,2)</f>
        <v>01</v>
      </c>
      <c r="T140" s="5" t="str">
        <f>RIGHT(TEXT('Final Dataset'!$B140,"yyyy-mm-dd"),2)</f>
        <v>07</v>
      </c>
      <c r="U140" s="5">
        <f>LEN('Final Dataset'!$D140)</f>
        <v>1</v>
      </c>
      <c r="V140" s="5" t="str">
        <f>TEXT('Final Dataset'!$B140, "mmmm")</f>
        <v>January</v>
      </c>
      <c r="W140" s="5" t="str">
        <f>TEXT('Final Dataset'!$B140, "dddd")</f>
        <v>Friday</v>
      </c>
      <c r="X140" s="5">
        <f>WEEKNUM('Final Dataset'!$B140, 2)</f>
        <v>2</v>
      </c>
      <c r="Y140" s="5" t="str">
        <f>IF('Final Dataset'!$H140&lt;=0.3,"Cold",IF('Final Dataset'!$H140&lt;=0.6,"Mild","Hot"))</f>
        <v>Cold</v>
      </c>
      <c r="Z140" s="7" t="str">
        <f>IF('Final Dataset'!$L140&gt;'Final Dataset'!$M140,"Casual Dominant","Registered Dominant")</f>
        <v>Registered Dominant</v>
      </c>
      <c r="AA140" s="7">
        <f>'Final Dataset'!$L140/'Final Dataset'!$N140</f>
        <v>0.23529411764705882</v>
      </c>
      <c r="AB140" s="7">
        <f>'Final Dataset'!$M140/'Final Dataset'!$N140</f>
        <v>0.76470588235294112</v>
      </c>
      <c r="AC140" s="9">
        <f>'Final Dataset'!$J140*100</f>
        <v>64</v>
      </c>
      <c r="AD140" s="7">
        <f>'Final Dataset'!$I140*50</f>
        <v>9.85</v>
      </c>
      <c r="AE140" s="9">
        <f>'Final Dataset'!$K140*67</f>
        <v>12.998000000000001</v>
      </c>
      <c r="AF140" s="7">
        <f>IFERROR('Final Dataset'!$AA140/'Final Dataset'!$AB140,0)</f>
        <v>0.30769230769230771</v>
      </c>
      <c r="AG140" s="7" t="str">
        <f>IF('Final Dataset'!$AC140&lt;40,"Low",IF('Final Dataset'!$AC140&lt;=70,"Moderate","High"))</f>
        <v>Moderate</v>
      </c>
      <c r="AH140" s="10" t="str">
        <f>IF('Final Dataset'!$AE140&lt;10,"Calm",IF('Final Dataset'!$AE140&lt;=25,"Breezy","Windy"))</f>
        <v>Breezy</v>
      </c>
    </row>
    <row r="141" spans="1:34" ht="14.25" customHeight="1" x14ac:dyDescent="0.3">
      <c r="A141" s="11">
        <v>140</v>
      </c>
      <c r="B141" s="12">
        <v>40550</v>
      </c>
      <c r="C141" s="11">
        <v>1</v>
      </c>
      <c r="D141" s="11">
        <v>1</v>
      </c>
      <c r="E141" s="11" t="b">
        <v>0</v>
      </c>
      <c r="F141" s="11">
        <v>5</v>
      </c>
      <c r="G141" s="11">
        <v>2</v>
      </c>
      <c r="H141" s="11">
        <v>0.2</v>
      </c>
      <c r="I141" s="13">
        <v>0.19700000000000001</v>
      </c>
      <c r="J141" s="11">
        <v>0.69</v>
      </c>
      <c r="K141" s="11">
        <v>0.22389999999999999</v>
      </c>
      <c r="L141" s="11">
        <v>2</v>
      </c>
      <c r="M141" s="11">
        <v>5</v>
      </c>
      <c r="N141" s="11">
        <v>7</v>
      </c>
      <c r="O141" s="5" t="str">
        <f>IF(AND('Final Dataset'!$D141&gt;=5,'Final Dataset'!$D141&lt;12),"Morning",IF(AND('Final Dataset'!$D141&gt;=12,'Final Dataset'!$D141&lt;17),"Afternoon",IF(AND('Final Dataset'!$D141&gt;=17,'Final Dataset'!$D141&lt;21),"Evening","Night")))</f>
        <v>Night</v>
      </c>
      <c r="P141" s="8" t="str">
        <f>IF('Final Dataset'!$G141=1,"Clear/Few clouds",IF('Final Dataset'!$G141=2,"Mist/Cloudy",IF('Final Dataset'!$G141=3,"Light Snow/Rain","Heavy Rain/Snow/Storm")))</f>
        <v>Mist/Cloudy</v>
      </c>
      <c r="Q141" s="5" t="str">
        <f>IF(OR('Final Dataset'!$F141=0,'Final Dataset'!$F141=6),"Weekend","Weekday")</f>
        <v>Weekday</v>
      </c>
      <c r="R141" s="5" t="str">
        <f>LEFT(TEXT('Final Dataset'!$B141,"yyyy-mm-dd"),4)</f>
        <v>2011</v>
      </c>
      <c r="S141" s="5" t="str">
        <f>MID(TEXT('Final Dataset'!$B141,"yyyy-mm-dd"),6,2)</f>
        <v>01</v>
      </c>
      <c r="T141" s="5" t="str">
        <f>RIGHT(TEXT('Final Dataset'!$B141,"yyyy-mm-dd"),2)</f>
        <v>07</v>
      </c>
      <c r="U141" s="5">
        <f>LEN('Final Dataset'!$D141)</f>
        <v>1</v>
      </c>
      <c r="V141" s="5" t="str">
        <f>TEXT('Final Dataset'!$B141, "mmmm")</f>
        <v>January</v>
      </c>
      <c r="W141" s="5" t="str">
        <f>TEXT('Final Dataset'!$B141, "dddd")</f>
        <v>Friday</v>
      </c>
      <c r="X141" s="5">
        <f>WEEKNUM('Final Dataset'!$B141, 2)</f>
        <v>2</v>
      </c>
      <c r="Y141" s="5" t="str">
        <f>IF('Final Dataset'!$H141&lt;=0.3,"Cold",IF('Final Dataset'!$H141&lt;=0.6,"Mild","Hot"))</f>
        <v>Cold</v>
      </c>
      <c r="Z141" s="7" t="str">
        <f>IF('Final Dataset'!$L141&gt;'Final Dataset'!$M141,"Casual Dominant","Registered Dominant")</f>
        <v>Registered Dominant</v>
      </c>
      <c r="AA141" s="7">
        <f>'Final Dataset'!$L141/'Final Dataset'!$N141</f>
        <v>0.2857142857142857</v>
      </c>
      <c r="AB141" s="7">
        <f>'Final Dataset'!$M141/'Final Dataset'!$N141</f>
        <v>0.7142857142857143</v>
      </c>
      <c r="AC141" s="9">
        <f>'Final Dataset'!$J141*100</f>
        <v>69</v>
      </c>
      <c r="AD141" s="7">
        <f>'Final Dataset'!$I141*50</f>
        <v>9.85</v>
      </c>
      <c r="AE141" s="9">
        <f>'Final Dataset'!$K141*67</f>
        <v>15.001299999999999</v>
      </c>
      <c r="AF141" s="7">
        <f>IFERROR('Final Dataset'!$AA141/'Final Dataset'!$AB141,0)</f>
        <v>0.39999999999999997</v>
      </c>
      <c r="AG141" s="7" t="str">
        <f>IF('Final Dataset'!$AC141&lt;40,"Low",IF('Final Dataset'!$AC141&lt;=70,"Moderate","High"))</f>
        <v>Moderate</v>
      </c>
      <c r="AH141" s="10" t="str">
        <f>IF('Final Dataset'!$AE141&lt;10,"Calm",IF('Final Dataset'!$AE141&lt;=25,"Breezy","Windy"))</f>
        <v>Breezy</v>
      </c>
    </row>
    <row r="142" spans="1:34" ht="14.25" customHeight="1" x14ac:dyDescent="0.3">
      <c r="A142" s="5">
        <v>141</v>
      </c>
      <c r="B142" s="6">
        <v>40550</v>
      </c>
      <c r="C142" s="5">
        <v>1</v>
      </c>
      <c r="D142" s="5">
        <v>2</v>
      </c>
      <c r="E142" s="5" t="b">
        <v>0</v>
      </c>
      <c r="F142" s="5">
        <v>5</v>
      </c>
      <c r="G142" s="5">
        <v>2</v>
      </c>
      <c r="H142" s="5">
        <v>0.2</v>
      </c>
      <c r="I142" s="7">
        <v>0.19700000000000001</v>
      </c>
      <c r="J142" s="5">
        <v>0.69</v>
      </c>
      <c r="K142" s="5">
        <v>0.22389999999999999</v>
      </c>
      <c r="L142" s="5">
        <v>0</v>
      </c>
      <c r="M142" s="5">
        <v>1</v>
      </c>
      <c r="N142" s="5">
        <v>1</v>
      </c>
      <c r="O142" s="5" t="str">
        <f>IF(AND('Final Dataset'!$D142&gt;=5,'Final Dataset'!$D142&lt;12),"Morning",IF(AND('Final Dataset'!$D142&gt;=12,'Final Dataset'!$D142&lt;17),"Afternoon",IF(AND('Final Dataset'!$D142&gt;=17,'Final Dataset'!$D142&lt;21),"Evening","Night")))</f>
        <v>Night</v>
      </c>
      <c r="P142" s="8" t="str">
        <f>IF('Final Dataset'!$G142=1,"Clear/Few clouds",IF('Final Dataset'!$G142=2,"Mist/Cloudy",IF('Final Dataset'!$G142=3,"Light Snow/Rain","Heavy Rain/Snow/Storm")))</f>
        <v>Mist/Cloudy</v>
      </c>
      <c r="Q142" s="5" t="str">
        <f>IF(OR('Final Dataset'!$F142=0,'Final Dataset'!$F142=6),"Weekend","Weekday")</f>
        <v>Weekday</v>
      </c>
      <c r="R142" s="5" t="str">
        <f>LEFT(TEXT('Final Dataset'!$B142,"yyyy-mm-dd"),4)</f>
        <v>2011</v>
      </c>
      <c r="S142" s="5" t="str">
        <f>MID(TEXT('Final Dataset'!$B142,"yyyy-mm-dd"),6,2)</f>
        <v>01</v>
      </c>
      <c r="T142" s="5" t="str">
        <f>RIGHT(TEXT('Final Dataset'!$B142,"yyyy-mm-dd"),2)</f>
        <v>07</v>
      </c>
      <c r="U142" s="5">
        <f>LEN('Final Dataset'!$D142)</f>
        <v>1</v>
      </c>
      <c r="V142" s="5" t="str">
        <f>TEXT('Final Dataset'!$B142, "mmmm")</f>
        <v>January</v>
      </c>
      <c r="W142" s="5" t="str">
        <f>TEXT('Final Dataset'!$B142, "dddd")</f>
        <v>Friday</v>
      </c>
      <c r="X142" s="5">
        <f>WEEKNUM('Final Dataset'!$B142, 2)</f>
        <v>2</v>
      </c>
      <c r="Y142" s="5" t="str">
        <f>IF('Final Dataset'!$H142&lt;=0.3,"Cold",IF('Final Dataset'!$H142&lt;=0.6,"Mild","Hot"))</f>
        <v>Cold</v>
      </c>
      <c r="Z142" s="7" t="str">
        <f>IF('Final Dataset'!$L142&gt;'Final Dataset'!$M142,"Casual Dominant","Registered Dominant")</f>
        <v>Registered Dominant</v>
      </c>
      <c r="AA142" s="7">
        <f>'Final Dataset'!$L142/'Final Dataset'!$N142</f>
        <v>0</v>
      </c>
      <c r="AB142" s="7">
        <f>'Final Dataset'!$M142/'Final Dataset'!$N142</f>
        <v>1</v>
      </c>
      <c r="AC142" s="9">
        <f>'Final Dataset'!$J142*100</f>
        <v>69</v>
      </c>
      <c r="AD142" s="7">
        <f>'Final Dataset'!$I142*50</f>
        <v>9.85</v>
      </c>
      <c r="AE142" s="9">
        <f>'Final Dataset'!$K142*67</f>
        <v>15.001299999999999</v>
      </c>
      <c r="AF142" s="7">
        <f>IFERROR('Final Dataset'!$AA142/'Final Dataset'!$AB142,0)</f>
        <v>0</v>
      </c>
      <c r="AG142" s="7" t="str">
        <f>IF('Final Dataset'!$AC142&lt;40,"Low",IF('Final Dataset'!$AC142&lt;=70,"Moderate","High"))</f>
        <v>Moderate</v>
      </c>
      <c r="AH142" s="10" t="str">
        <f>IF('Final Dataset'!$AE142&lt;10,"Calm",IF('Final Dataset'!$AE142&lt;=25,"Breezy","Windy"))</f>
        <v>Breezy</v>
      </c>
    </row>
    <row r="143" spans="1:34" ht="14.25" customHeight="1" x14ac:dyDescent="0.3">
      <c r="A143" s="11">
        <v>142</v>
      </c>
      <c r="B143" s="12">
        <v>40550</v>
      </c>
      <c r="C143" s="11">
        <v>1</v>
      </c>
      <c r="D143" s="11">
        <v>4</v>
      </c>
      <c r="E143" s="11" t="b">
        <v>0</v>
      </c>
      <c r="F143" s="11">
        <v>5</v>
      </c>
      <c r="G143" s="11">
        <v>2</v>
      </c>
      <c r="H143" s="11">
        <v>0.2</v>
      </c>
      <c r="I143" s="13">
        <v>0.21210000000000001</v>
      </c>
      <c r="J143" s="11">
        <v>0.69</v>
      </c>
      <c r="K143" s="11">
        <v>0.1343</v>
      </c>
      <c r="L143" s="11">
        <v>0</v>
      </c>
      <c r="M143" s="11">
        <v>1</v>
      </c>
      <c r="N143" s="11">
        <v>1</v>
      </c>
      <c r="O143" s="5" t="str">
        <f>IF(AND('Final Dataset'!$D143&gt;=5,'Final Dataset'!$D143&lt;12),"Morning",IF(AND('Final Dataset'!$D143&gt;=12,'Final Dataset'!$D143&lt;17),"Afternoon",IF(AND('Final Dataset'!$D143&gt;=17,'Final Dataset'!$D143&lt;21),"Evening","Night")))</f>
        <v>Night</v>
      </c>
      <c r="P143" s="8" t="str">
        <f>IF('Final Dataset'!$G143=1,"Clear/Few clouds",IF('Final Dataset'!$G143=2,"Mist/Cloudy",IF('Final Dataset'!$G143=3,"Light Snow/Rain","Heavy Rain/Snow/Storm")))</f>
        <v>Mist/Cloudy</v>
      </c>
      <c r="Q143" s="5" t="str">
        <f>IF(OR('Final Dataset'!$F143=0,'Final Dataset'!$F143=6),"Weekend","Weekday")</f>
        <v>Weekday</v>
      </c>
      <c r="R143" s="5" t="str">
        <f>LEFT(TEXT('Final Dataset'!$B143,"yyyy-mm-dd"),4)</f>
        <v>2011</v>
      </c>
      <c r="S143" s="5" t="str">
        <f>MID(TEXT('Final Dataset'!$B143,"yyyy-mm-dd"),6,2)</f>
        <v>01</v>
      </c>
      <c r="T143" s="5" t="str">
        <f>RIGHT(TEXT('Final Dataset'!$B143,"yyyy-mm-dd"),2)</f>
        <v>07</v>
      </c>
      <c r="U143" s="5">
        <f>LEN('Final Dataset'!$D143)</f>
        <v>1</v>
      </c>
      <c r="V143" s="5" t="str">
        <f>TEXT('Final Dataset'!$B143, "mmmm")</f>
        <v>January</v>
      </c>
      <c r="W143" s="5" t="str">
        <f>TEXT('Final Dataset'!$B143, "dddd")</f>
        <v>Friday</v>
      </c>
      <c r="X143" s="5">
        <f>WEEKNUM('Final Dataset'!$B143, 2)</f>
        <v>2</v>
      </c>
      <c r="Y143" s="5" t="str">
        <f>IF('Final Dataset'!$H143&lt;=0.3,"Cold",IF('Final Dataset'!$H143&lt;=0.6,"Mild","Hot"))</f>
        <v>Cold</v>
      </c>
      <c r="Z143" s="7" t="str">
        <f>IF('Final Dataset'!$L143&gt;'Final Dataset'!$M143,"Casual Dominant","Registered Dominant")</f>
        <v>Registered Dominant</v>
      </c>
      <c r="AA143" s="7">
        <f>'Final Dataset'!$L143/'Final Dataset'!$N143</f>
        <v>0</v>
      </c>
      <c r="AB143" s="7">
        <f>'Final Dataset'!$M143/'Final Dataset'!$N143</f>
        <v>1</v>
      </c>
      <c r="AC143" s="9">
        <f>'Final Dataset'!$J143*100</f>
        <v>69</v>
      </c>
      <c r="AD143" s="7">
        <f>'Final Dataset'!$I143*50</f>
        <v>10.605</v>
      </c>
      <c r="AE143" s="9">
        <f>'Final Dataset'!$K143*67</f>
        <v>8.9981000000000009</v>
      </c>
      <c r="AF143" s="7">
        <f>IFERROR('Final Dataset'!$AA143/'Final Dataset'!$AB143,0)</f>
        <v>0</v>
      </c>
      <c r="AG143" s="7" t="str">
        <f>IF('Final Dataset'!$AC143&lt;40,"Low",IF('Final Dataset'!$AC143&lt;=70,"Moderate","High"))</f>
        <v>Moderate</v>
      </c>
      <c r="AH143" s="10" t="str">
        <f>IF('Final Dataset'!$AE143&lt;10,"Calm",IF('Final Dataset'!$AE143&lt;=25,"Breezy","Windy"))</f>
        <v>Calm</v>
      </c>
    </row>
    <row r="144" spans="1:34" ht="14.25" customHeight="1" x14ac:dyDescent="0.3">
      <c r="A144" s="5">
        <v>143</v>
      </c>
      <c r="B144" s="6">
        <v>40550</v>
      </c>
      <c r="C144" s="5">
        <v>1</v>
      </c>
      <c r="D144" s="5">
        <v>5</v>
      </c>
      <c r="E144" s="5" t="b">
        <v>0</v>
      </c>
      <c r="F144" s="5">
        <v>5</v>
      </c>
      <c r="G144" s="5">
        <v>3</v>
      </c>
      <c r="H144" s="5">
        <v>0.22</v>
      </c>
      <c r="I144" s="7">
        <v>0.2727</v>
      </c>
      <c r="J144" s="5">
        <v>0.55000000000000004</v>
      </c>
      <c r="K144" s="5">
        <v>0</v>
      </c>
      <c r="L144" s="5">
        <v>0</v>
      </c>
      <c r="M144" s="5">
        <v>5</v>
      </c>
      <c r="N144" s="5">
        <v>5</v>
      </c>
      <c r="O144" s="5" t="str">
        <f>IF(AND('Final Dataset'!$D144&gt;=5,'Final Dataset'!$D144&lt;12),"Morning",IF(AND('Final Dataset'!$D144&gt;=12,'Final Dataset'!$D144&lt;17),"Afternoon",IF(AND('Final Dataset'!$D144&gt;=17,'Final Dataset'!$D144&lt;21),"Evening","Night")))</f>
        <v>Morning</v>
      </c>
      <c r="P144" s="8" t="str">
        <f>IF('Final Dataset'!$G144=1,"Clear/Few clouds",IF('Final Dataset'!$G144=2,"Mist/Cloudy",IF('Final Dataset'!$G144=3,"Light Snow/Rain","Heavy Rain/Snow/Storm")))</f>
        <v>Light Snow/Rain</v>
      </c>
      <c r="Q144" s="5" t="str">
        <f>IF(OR('Final Dataset'!$F144=0,'Final Dataset'!$F144=6),"Weekend","Weekday")</f>
        <v>Weekday</v>
      </c>
      <c r="R144" s="5" t="str">
        <f>LEFT(TEXT('Final Dataset'!$B144,"yyyy-mm-dd"),4)</f>
        <v>2011</v>
      </c>
      <c r="S144" s="5" t="str">
        <f>MID(TEXT('Final Dataset'!$B144,"yyyy-mm-dd"),6,2)</f>
        <v>01</v>
      </c>
      <c r="T144" s="5" t="str">
        <f>RIGHT(TEXT('Final Dataset'!$B144,"yyyy-mm-dd"),2)</f>
        <v>07</v>
      </c>
      <c r="U144" s="5">
        <f>LEN('Final Dataset'!$D144)</f>
        <v>1</v>
      </c>
      <c r="V144" s="5" t="str">
        <f>TEXT('Final Dataset'!$B144, "mmmm")</f>
        <v>January</v>
      </c>
      <c r="W144" s="5" t="str">
        <f>TEXT('Final Dataset'!$B144, "dddd")</f>
        <v>Friday</v>
      </c>
      <c r="X144" s="5">
        <f>WEEKNUM('Final Dataset'!$B144, 2)</f>
        <v>2</v>
      </c>
      <c r="Y144" s="5" t="str">
        <f>IF('Final Dataset'!$H144&lt;=0.3,"Cold",IF('Final Dataset'!$H144&lt;=0.6,"Mild","Hot"))</f>
        <v>Cold</v>
      </c>
      <c r="Z144" s="7" t="str">
        <f>IF('Final Dataset'!$L144&gt;'Final Dataset'!$M144,"Casual Dominant","Registered Dominant")</f>
        <v>Registered Dominant</v>
      </c>
      <c r="AA144" s="7">
        <f>'Final Dataset'!$L144/'Final Dataset'!$N144</f>
        <v>0</v>
      </c>
      <c r="AB144" s="7">
        <f>'Final Dataset'!$M144/'Final Dataset'!$N144</f>
        <v>1</v>
      </c>
      <c r="AC144" s="9">
        <f>'Final Dataset'!$J144*100</f>
        <v>55.000000000000007</v>
      </c>
      <c r="AD144" s="7">
        <f>'Final Dataset'!$I144*50</f>
        <v>13.635</v>
      </c>
      <c r="AE144" s="9">
        <f>'Final Dataset'!$K144*67</f>
        <v>0</v>
      </c>
      <c r="AF144" s="7">
        <f>IFERROR('Final Dataset'!$AA144/'Final Dataset'!$AB144,0)</f>
        <v>0</v>
      </c>
      <c r="AG144" s="7" t="str">
        <f>IF('Final Dataset'!$AC144&lt;40,"Low",IF('Final Dataset'!$AC144&lt;=70,"Moderate","High"))</f>
        <v>Moderate</v>
      </c>
      <c r="AH144" s="10" t="str">
        <f>IF('Final Dataset'!$AE144&lt;10,"Calm",IF('Final Dataset'!$AE144&lt;=25,"Breezy","Windy"))</f>
        <v>Calm</v>
      </c>
    </row>
    <row r="145" spans="1:34" ht="14.25" customHeight="1" x14ac:dyDescent="0.3">
      <c r="A145" s="11">
        <v>144</v>
      </c>
      <c r="B145" s="12">
        <v>40550</v>
      </c>
      <c r="C145" s="11">
        <v>1</v>
      </c>
      <c r="D145" s="11">
        <v>6</v>
      </c>
      <c r="E145" s="11" t="b">
        <v>0</v>
      </c>
      <c r="F145" s="11">
        <v>5</v>
      </c>
      <c r="G145" s="11">
        <v>2</v>
      </c>
      <c r="H145" s="11">
        <v>0.2</v>
      </c>
      <c r="I145" s="13">
        <v>0.2576</v>
      </c>
      <c r="J145" s="11">
        <v>0.69</v>
      </c>
      <c r="K145" s="11">
        <v>0</v>
      </c>
      <c r="L145" s="11">
        <v>8</v>
      </c>
      <c r="M145" s="11">
        <v>26</v>
      </c>
      <c r="N145" s="11">
        <v>34</v>
      </c>
      <c r="O145" s="5" t="str">
        <f>IF(AND('Final Dataset'!$D145&gt;=5,'Final Dataset'!$D145&lt;12),"Morning",IF(AND('Final Dataset'!$D145&gt;=12,'Final Dataset'!$D145&lt;17),"Afternoon",IF(AND('Final Dataset'!$D145&gt;=17,'Final Dataset'!$D145&lt;21),"Evening","Night")))</f>
        <v>Morning</v>
      </c>
      <c r="P145" s="8" t="str">
        <f>IF('Final Dataset'!$G145=1,"Clear/Few clouds",IF('Final Dataset'!$G145=2,"Mist/Cloudy",IF('Final Dataset'!$G145=3,"Light Snow/Rain","Heavy Rain/Snow/Storm")))</f>
        <v>Mist/Cloudy</v>
      </c>
      <c r="Q145" s="5" t="str">
        <f>IF(OR('Final Dataset'!$F145=0,'Final Dataset'!$F145=6),"Weekend","Weekday")</f>
        <v>Weekday</v>
      </c>
      <c r="R145" s="5" t="str">
        <f>LEFT(TEXT('Final Dataset'!$B145,"yyyy-mm-dd"),4)</f>
        <v>2011</v>
      </c>
      <c r="S145" s="5" t="str">
        <f>MID(TEXT('Final Dataset'!$B145,"yyyy-mm-dd"),6,2)</f>
        <v>01</v>
      </c>
      <c r="T145" s="5" t="str">
        <f>RIGHT(TEXT('Final Dataset'!$B145,"yyyy-mm-dd"),2)</f>
        <v>07</v>
      </c>
      <c r="U145" s="5">
        <f>LEN('Final Dataset'!$D145)</f>
        <v>1</v>
      </c>
      <c r="V145" s="5" t="str">
        <f>TEXT('Final Dataset'!$B145, "mmmm")</f>
        <v>January</v>
      </c>
      <c r="W145" s="5" t="str">
        <f>TEXT('Final Dataset'!$B145, "dddd")</f>
        <v>Friday</v>
      </c>
      <c r="X145" s="5">
        <f>WEEKNUM('Final Dataset'!$B145, 2)</f>
        <v>2</v>
      </c>
      <c r="Y145" s="5" t="str">
        <f>IF('Final Dataset'!$H145&lt;=0.3,"Cold",IF('Final Dataset'!$H145&lt;=0.6,"Mild","Hot"))</f>
        <v>Cold</v>
      </c>
      <c r="Z145" s="7" t="str">
        <f>IF('Final Dataset'!$L145&gt;'Final Dataset'!$M145,"Casual Dominant","Registered Dominant")</f>
        <v>Registered Dominant</v>
      </c>
      <c r="AA145" s="7">
        <f>'Final Dataset'!$L145/'Final Dataset'!$N145</f>
        <v>0.23529411764705882</v>
      </c>
      <c r="AB145" s="7">
        <f>'Final Dataset'!$M145/'Final Dataset'!$N145</f>
        <v>0.76470588235294112</v>
      </c>
      <c r="AC145" s="9">
        <f>'Final Dataset'!$J145*100</f>
        <v>69</v>
      </c>
      <c r="AD145" s="7">
        <f>'Final Dataset'!$I145*50</f>
        <v>12.879999999999999</v>
      </c>
      <c r="AE145" s="9">
        <f>'Final Dataset'!$K145*67</f>
        <v>0</v>
      </c>
      <c r="AF145" s="7">
        <f>IFERROR('Final Dataset'!$AA145/'Final Dataset'!$AB145,0)</f>
        <v>0.30769230769230771</v>
      </c>
      <c r="AG145" s="7" t="str">
        <f>IF('Final Dataset'!$AC145&lt;40,"Low",IF('Final Dataset'!$AC145&lt;=70,"Moderate","High"))</f>
        <v>Moderate</v>
      </c>
      <c r="AH145" s="10" t="str">
        <f>IF('Final Dataset'!$AE145&lt;10,"Calm",IF('Final Dataset'!$AE145&lt;=25,"Breezy","Windy"))</f>
        <v>Calm</v>
      </c>
    </row>
    <row r="146" spans="1:34" ht="14.25" customHeight="1" x14ac:dyDescent="0.3">
      <c r="A146" s="5">
        <v>145</v>
      </c>
      <c r="B146" s="6">
        <v>40550</v>
      </c>
      <c r="C146" s="5">
        <v>1</v>
      </c>
      <c r="D146" s="5">
        <v>7</v>
      </c>
      <c r="E146" s="5" t="b">
        <v>0</v>
      </c>
      <c r="F146" s="5">
        <v>5</v>
      </c>
      <c r="G146" s="5">
        <v>1</v>
      </c>
      <c r="H146" s="5">
        <v>0.2</v>
      </c>
      <c r="I146" s="7">
        <v>0.21210000000000001</v>
      </c>
      <c r="J146" s="5">
        <v>0.69</v>
      </c>
      <c r="K146" s="5">
        <v>0.1343</v>
      </c>
      <c r="L146" s="5">
        <v>8</v>
      </c>
      <c r="M146" s="5">
        <v>76</v>
      </c>
      <c r="N146" s="5">
        <v>84</v>
      </c>
      <c r="O146" s="5" t="str">
        <f>IF(AND('Final Dataset'!$D146&gt;=5,'Final Dataset'!$D146&lt;12),"Morning",IF(AND('Final Dataset'!$D146&gt;=12,'Final Dataset'!$D146&lt;17),"Afternoon",IF(AND('Final Dataset'!$D146&gt;=17,'Final Dataset'!$D146&lt;21),"Evening","Night")))</f>
        <v>Morning</v>
      </c>
      <c r="P146" s="8" t="str">
        <f>IF('Final Dataset'!$G146=1,"Clear/Few clouds",IF('Final Dataset'!$G146=2,"Mist/Cloudy",IF('Final Dataset'!$G146=3,"Light Snow/Rain","Heavy Rain/Snow/Storm")))</f>
        <v>Clear/Few clouds</v>
      </c>
      <c r="Q146" s="5" t="str">
        <f>IF(OR('Final Dataset'!$F146=0,'Final Dataset'!$F146=6),"Weekend","Weekday")</f>
        <v>Weekday</v>
      </c>
      <c r="R146" s="5" t="str">
        <f>LEFT(TEXT('Final Dataset'!$B146,"yyyy-mm-dd"),4)</f>
        <v>2011</v>
      </c>
      <c r="S146" s="5" t="str">
        <f>MID(TEXT('Final Dataset'!$B146,"yyyy-mm-dd"),6,2)</f>
        <v>01</v>
      </c>
      <c r="T146" s="5" t="str">
        <f>RIGHT(TEXT('Final Dataset'!$B146,"yyyy-mm-dd"),2)</f>
        <v>07</v>
      </c>
      <c r="U146" s="5">
        <f>LEN('Final Dataset'!$D146)</f>
        <v>1</v>
      </c>
      <c r="V146" s="5" t="str">
        <f>TEXT('Final Dataset'!$B146, "mmmm")</f>
        <v>January</v>
      </c>
      <c r="W146" s="5" t="str">
        <f>TEXT('Final Dataset'!$B146, "dddd")</f>
        <v>Friday</v>
      </c>
      <c r="X146" s="5">
        <f>WEEKNUM('Final Dataset'!$B146, 2)</f>
        <v>2</v>
      </c>
      <c r="Y146" s="5" t="str">
        <f>IF('Final Dataset'!$H146&lt;=0.3,"Cold",IF('Final Dataset'!$H146&lt;=0.6,"Mild","Hot"))</f>
        <v>Cold</v>
      </c>
      <c r="Z146" s="7" t="str">
        <f>IF('Final Dataset'!$L146&gt;'Final Dataset'!$M146,"Casual Dominant","Registered Dominant")</f>
        <v>Registered Dominant</v>
      </c>
      <c r="AA146" s="7">
        <f>'Final Dataset'!$L146/'Final Dataset'!$N146</f>
        <v>9.5238095238095233E-2</v>
      </c>
      <c r="AB146" s="7">
        <f>'Final Dataset'!$M146/'Final Dataset'!$N146</f>
        <v>0.90476190476190477</v>
      </c>
      <c r="AC146" s="9">
        <f>'Final Dataset'!$J146*100</f>
        <v>69</v>
      </c>
      <c r="AD146" s="7">
        <f>'Final Dataset'!$I146*50</f>
        <v>10.605</v>
      </c>
      <c r="AE146" s="9">
        <f>'Final Dataset'!$K146*67</f>
        <v>8.9981000000000009</v>
      </c>
      <c r="AF146" s="7">
        <f>IFERROR('Final Dataset'!$AA146/'Final Dataset'!$AB146,0)</f>
        <v>0.10526315789473684</v>
      </c>
      <c r="AG146" s="7" t="str">
        <f>IF('Final Dataset'!$AC146&lt;40,"Low",IF('Final Dataset'!$AC146&lt;=70,"Moderate","High"))</f>
        <v>Moderate</v>
      </c>
      <c r="AH146" s="10" t="str">
        <f>IF('Final Dataset'!$AE146&lt;10,"Calm",IF('Final Dataset'!$AE146&lt;=25,"Breezy","Windy"))</f>
        <v>Calm</v>
      </c>
    </row>
    <row r="147" spans="1:34" ht="14.25" customHeight="1" x14ac:dyDescent="0.3">
      <c r="A147" s="11">
        <v>146</v>
      </c>
      <c r="B147" s="12">
        <v>40550</v>
      </c>
      <c r="C147" s="11">
        <v>1</v>
      </c>
      <c r="D147" s="11">
        <v>8</v>
      </c>
      <c r="E147" s="11" t="b">
        <v>0</v>
      </c>
      <c r="F147" s="11">
        <v>5</v>
      </c>
      <c r="G147" s="11">
        <v>1</v>
      </c>
      <c r="H147" s="11">
        <v>0.2</v>
      </c>
      <c r="I147" s="13">
        <v>0.19700000000000001</v>
      </c>
      <c r="J147" s="11">
        <v>0.51</v>
      </c>
      <c r="K147" s="11">
        <v>0.25369999999999998</v>
      </c>
      <c r="L147" s="11">
        <v>20</v>
      </c>
      <c r="M147" s="11">
        <v>190</v>
      </c>
      <c r="N147" s="11">
        <v>210</v>
      </c>
      <c r="O147" s="5" t="str">
        <f>IF(AND('Final Dataset'!$D147&gt;=5,'Final Dataset'!$D147&lt;12),"Morning",IF(AND('Final Dataset'!$D147&gt;=12,'Final Dataset'!$D147&lt;17),"Afternoon",IF(AND('Final Dataset'!$D147&gt;=17,'Final Dataset'!$D147&lt;21),"Evening","Night")))</f>
        <v>Morning</v>
      </c>
      <c r="P147" s="8" t="str">
        <f>IF('Final Dataset'!$G147=1,"Clear/Few clouds",IF('Final Dataset'!$G147=2,"Mist/Cloudy",IF('Final Dataset'!$G147=3,"Light Snow/Rain","Heavy Rain/Snow/Storm")))</f>
        <v>Clear/Few clouds</v>
      </c>
      <c r="Q147" s="5" t="str">
        <f>IF(OR('Final Dataset'!$F147=0,'Final Dataset'!$F147=6),"Weekend","Weekday")</f>
        <v>Weekday</v>
      </c>
      <c r="R147" s="5" t="str">
        <f>LEFT(TEXT('Final Dataset'!$B147,"yyyy-mm-dd"),4)</f>
        <v>2011</v>
      </c>
      <c r="S147" s="5" t="str">
        <f>MID(TEXT('Final Dataset'!$B147,"yyyy-mm-dd"),6,2)</f>
        <v>01</v>
      </c>
      <c r="T147" s="5" t="str">
        <f>RIGHT(TEXT('Final Dataset'!$B147,"yyyy-mm-dd"),2)</f>
        <v>07</v>
      </c>
      <c r="U147" s="5">
        <f>LEN('Final Dataset'!$D147)</f>
        <v>1</v>
      </c>
      <c r="V147" s="5" t="str">
        <f>TEXT('Final Dataset'!$B147, "mmmm")</f>
        <v>January</v>
      </c>
      <c r="W147" s="5" t="str">
        <f>TEXT('Final Dataset'!$B147, "dddd")</f>
        <v>Friday</v>
      </c>
      <c r="X147" s="5">
        <f>WEEKNUM('Final Dataset'!$B147, 2)</f>
        <v>2</v>
      </c>
      <c r="Y147" s="5" t="str">
        <f>IF('Final Dataset'!$H147&lt;=0.3,"Cold",IF('Final Dataset'!$H147&lt;=0.6,"Mild","Hot"))</f>
        <v>Cold</v>
      </c>
      <c r="Z147" s="7" t="str">
        <f>IF('Final Dataset'!$L147&gt;'Final Dataset'!$M147,"Casual Dominant","Registered Dominant")</f>
        <v>Registered Dominant</v>
      </c>
      <c r="AA147" s="7">
        <f>'Final Dataset'!$L147/'Final Dataset'!$N147</f>
        <v>9.5238095238095233E-2</v>
      </c>
      <c r="AB147" s="7">
        <f>'Final Dataset'!$M147/'Final Dataset'!$N147</f>
        <v>0.90476190476190477</v>
      </c>
      <c r="AC147" s="9">
        <f>'Final Dataset'!$J147*100</f>
        <v>51</v>
      </c>
      <c r="AD147" s="7">
        <f>'Final Dataset'!$I147*50</f>
        <v>9.85</v>
      </c>
      <c r="AE147" s="9">
        <f>'Final Dataset'!$K147*67</f>
        <v>16.997899999999998</v>
      </c>
      <c r="AF147" s="7">
        <f>IFERROR('Final Dataset'!$AA147/'Final Dataset'!$AB147,0)</f>
        <v>0.10526315789473684</v>
      </c>
      <c r="AG147" s="7" t="str">
        <f>IF('Final Dataset'!$AC147&lt;40,"Low",IF('Final Dataset'!$AC147&lt;=70,"Moderate","High"))</f>
        <v>Moderate</v>
      </c>
      <c r="AH147" s="10" t="str">
        <f>IF('Final Dataset'!$AE147&lt;10,"Calm",IF('Final Dataset'!$AE147&lt;=25,"Breezy","Windy"))</f>
        <v>Breezy</v>
      </c>
    </row>
    <row r="148" spans="1:34" ht="14.25" customHeight="1" x14ac:dyDescent="0.3">
      <c r="A148" s="5">
        <v>147</v>
      </c>
      <c r="B148" s="6">
        <v>40550</v>
      </c>
      <c r="C148" s="5">
        <v>1</v>
      </c>
      <c r="D148" s="5">
        <v>9</v>
      </c>
      <c r="E148" s="5" t="b">
        <v>0</v>
      </c>
      <c r="F148" s="5">
        <v>5</v>
      </c>
      <c r="G148" s="5">
        <v>1</v>
      </c>
      <c r="H148" s="5">
        <v>0.2</v>
      </c>
      <c r="I148" s="7">
        <v>0.18179999999999999</v>
      </c>
      <c r="J148" s="5">
        <v>0.47</v>
      </c>
      <c r="K148" s="5">
        <v>0.29849999999999999</v>
      </c>
      <c r="L148" s="5">
        <v>9</v>
      </c>
      <c r="M148" s="5">
        <v>125</v>
      </c>
      <c r="N148" s="5">
        <v>134</v>
      </c>
      <c r="O148" s="5" t="str">
        <f>IF(AND('Final Dataset'!$D148&gt;=5,'Final Dataset'!$D148&lt;12),"Morning",IF(AND('Final Dataset'!$D148&gt;=12,'Final Dataset'!$D148&lt;17),"Afternoon",IF(AND('Final Dataset'!$D148&gt;=17,'Final Dataset'!$D148&lt;21),"Evening","Night")))</f>
        <v>Morning</v>
      </c>
      <c r="P148" s="8" t="str">
        <f>IF('Final Dataset'!$G148=1,"Clear/Few clouds",IF('Final Dataset'!$G148=2,"Mist/Cloudy",IF('Final Dataset'!$G148=3,"Light Snow/Rain","Heavy Rain/Snow/Storm")))</f>
        <v>Clear/Few clouds</v>
      </c>
      <c r="Q148" s="5" t="str">
        <f>IF(OR('Final Dataset'!$F148=0,'Final Dataset'!$F148=6),"Weekend","Weekday")</f>
        <v>Weekday</v>
      </c>
      <c r="R148" s="5" t="str">
        <f>LEFT(TEXT('Final Dataset'!$B148,"yyyy-mm-dd"),4)</f>
        <v>2011</v>
      </c>
      <c r="S148" s="5" t="str">
        <f>MID(TEXT('Final Dataset'!$B148,"yyyy-mm-dd"),6,2)</f>
        <v>01</v>
      </c>
      <c r="T148" s="5" t="str">
        <f>RIGHT(TEXT('Final Dataset'!$B148,"yyyy-mm-dd"),2)</f>
        <v>07</v>
      </c>
      <c r="U148" s="5">
        <f>LEN('Final Dataset'!$D148)</f>
        <v>1</v>
      </c>
      <c r="V148" s="5" t="str">
        <f>TEXT('Final Dataset'!$B148, "mmmm")</f>
        <v>January</v>
      </c>
      <c r="W148" s="5" t="str">
        <f>TEXT('Final Dataset'!$B148, "dddd")</f>
        <v>Friday</v>
      </c>
      <c r="X148" s="5">
        <f>WEEKNUM('Final Dataset'!$B148, 2)</f>
        <v>2</v>
      </c>
      <c r="Y148" s="5" t="str">
        <f>IF('Final Dataset'!$H148&lt;=0.3,"Cold",IF('Final Dataset'!$H148&lt;=0.6,"Mild","Hot"))</f>
        <v>Cold</v>
      </c>
      <c r="Z148" s="7" t="str">
        <f>IF('Final Dataset'!$L148&gt;'Final Dataset'!$M148,"Casual Dominant","Registered Dominant")</f>
        <v>Registered Dominant</v>
      </c>
      <c r="AA148" s="7">
        <f>'Final Dataset'!$L148/'Final Dataset'!$N148</f>
        <v>6.7164179104477612E-2</v>
      </c>
      <c r="AB148" s="7">
        <f>'Final Dataset'!$M148/'Final Dataset'!$N148</f>
        <v>0.93283582089552242</v>
      </c>
      <c r="AC148" s="9">
        <f>'Final Dataset'!$J148*100</f>
        <v>47</v>
      </c>
      <c r="AD148" s="7">
        <f>'Final Dataset'!$I148*50</f>
        <v>9.09</v>
      </c>
      <c r="AE148" s="9">
        <f>'Final Dataset'!$K148*67</f>
        <v>19.999499999999998</v>
      </c>
      <c r="AF148" s="7">
        <f>IFERROR('Final Dataset'!$AA148/'Final Dataset'!$AB148,0)</f>
        <v>7.1999999999999995E-2</v>
      </c>
      <c r="AG148" s="7" t="str">
        <f>IF('Final Dataset'!$AC148&lt;40,"Low",IF('Final Dataset'!$AC148&lt;=70,"Moderate","High"))</f>
        <v>Moderate</v>
      </c>
      <c r="AH148" s="10" t="str">
        <f>IF('Final Dataset'!$AE148&lt;10,"Calm",IF('Final Dataset'!$AE148&lt;=25,"Breezy","Windy"))</f>
        <v>Breezy</v>
      </c>
    </row>
    <row r="149" spans="1:34" ht="14.25" customHeight="1" x14ac:dyDescent="0.3">
      <c r="A149" s="11">
        <v>148</v>
      </c>
      <c r="B149" s="12">
        <v>40550</v>
      </c>
      <c r="C149" s="11">
        <v>1</v>
      </c>
      <c r="D149" s="11">
        <v>10</v>
      </c>
      <c r="E149" s="11" t="b">
        <v>0</v>
      </c>
      <c r="F149" s="11">
        <v>5</v>
      </c>
      <c r="G149" s="11">
        <v>1</v>
      </c>
      <c r="H149" s="11">
        <v>0.22</v>
      </c>
      <c r="I149" s="13">
        <v>0.19700000000000001</v>
      </c>
      <c r="J149" s="11">
        <v>0.37</v>
      </c>
      <c r="K149" s="11">
        <v>0.32840000000000003</v>
      </c>
      <c r="L149" s="11">
        <v>16</v>
      </c>
      <c r="M149" s="11">
        <v>47</v>
      </c>
      <c r="N149" s="11">
        <v>63</v>
      </c>
      <c r="O149" s="5" t="str">
        <f>IF(AND('Final Dataset'!$D149&gt;=5,'Final Dataset'!$D149&lt;12),"Morning",IF(AND('Final Dataset'!$D149&gt;=12,'Final Dataset'!$D149&lt;17),"Afternoon",IF(AND('Final Dataset'!$D149&gt;=17,'Final Dataset'!$D149&lt;21),"Evening","Night")))</f>
        <v>Morning</v>
      </c>
      <c r="P149" s="8" t="str">
        <f>IF('Final Dataset'!$G149=1,"Clear/Few clouds",IF('Final Dataset'!$G149=2,"Mist/Cloudy",IF('Final Dataset'!$G149=3,"Light Snow/Rain","Heavy Rain/Snow/Storm")))</f>
        <v>Clear/Few clouds</v>
      </c>
      <c r="Q149" s="5" t="str">
        <f>IF(OR('Final Dataset'!$F149=0,'Final Dataset'!$F149=6),"Weekend","Weekday")</f>
        <v>Weekday</v>
      </c>
      <c r="R149" s="5" t="str">
        <f>LEFT(TEXT('Final Dataset'!$B149,"yyyy-mm-dd"),4)</f>
        <v>2011</v>
      </c>
      <c r="S149" s="5" t="str">
        <f>MID(TEXT('Final Dataset'!$B149,"yyyy-mm-dd"),6,2)</f>
        <v>01</v>
      </c>
      <c r="T149" s="5" t="str">
        <f>RIGHT(TEXT('Final Dataset'!$B149,"yyyy-mm-dd"),2)</f>
        <v>07</v>
      </c>
      <c r="U149" s="5">
        <f>LEN('Final Dataset'!$D149)</f>
        <v>2</v>
      </c>
      <c r="V149" s="5" t="str">
        <f>TEXT('Final Dataset'!$B149, "mmmm")</f>
        <v>January</v>
      </c>
      <c r="W149" s="5" t="str">
        <f>TEXT('Final Dataset'!$B149, "dddd")</f>
        <v>Friday</v>
      </c>
      <c r="X149" s="5">
        <f>WEEKNUM('Final Dataset'!$B149, 2)</f>
        <v>2</v>
      </c>
      <c r="Y149" s="5" t="str">
        <f>IF('Final Dataset'!$H149&lt;=0.3,"Cold",IF('Final Dataset'!$H149&lt;=0.6,"Mild","Hot"))</f>
        <v>Cold</v>
      </c>
      <c r="Z149" s="7" t="str">
        <f>IF('Final Dataset'!$L149&gt;'Final Dataset'!$M149,"Casual Dominant","Registered Dominant")</f>
        <v>Registered Dominant</v>
      </c>
      <c r="AA149" s="7">
        <f>'Final Dataset'!$L149/'Final Dataset'!$N149</f>
        <v>0.25396825396825395</v>
      </c>
      <c r="AB149" s="7">
        <f>'Final Dataset'!$M149/'Final Dataset'!$N149</f>
        <v>0.74603174603174605</v>
      </c>
      <c r="AC149" s="9">
        <f>'Final Dataset'!$J149*100</f>
        <v>37</v>
      </c>
      <c r="AD149" s="7">
        <f>'Final Dataset'!$I149*50</f>
        <v>9.85</v>
      </c>
      <c r="AE149" s="9">
        <f>'Final Dataset'!$K149*67</f>
        <v>22.002800000000001</v>
      </c>
      <c r="AF149" s="7">
        <f>IFERROR('Final Dataset'!$AA149/'Final Dataset'!$AB149,0)</f>
        <v>0.34042553191489361</v>
      </c>
      <c r="AG149" s="7" t="str">
        <f>IF('Final Dataset'!$AC149&lt;40,"Low",IF('Final Dataset'!$AC149&lt;=70,"Moderate","High"))</f>
        <v>Low</v>
      </c>
      <c r="AH149" s="10" t="str">
        <f>IF('Final Dataset'!$AE149&lt;10,"Calm",IF('Final Dataset'!$AE149&lt;=25,"Breezy","Windy"))</f>
        <v>Breezy</v>
      </c>
    </row>
    <row r="150" spans="1:34" ht="14.25" customHeight="1" x14ac:dyDescent="0.3">
      <c r="A150" s="5">
        <v>149</v>
      </c>
      <c r="B150" s="6">
        <v>40550</v>
      </c>
      <c r="C150" s="5">
        <v>1</v>
      </c>
      <c r="D150" s="5">
        <v>11</v>
      </c>
      <c r="E150" s="5" t="b">
        <v>0</v>
      </c>
      <c r="F150" s="5">
        <v>5</v>
      </c>
      <c r="G150" s="5">
        <v>2</v>
      </c>
      <c r="H150" s="5">
        <v>0.2</v>
      </c>
      <c r="I150" s="7">
        <v>0.19700000000000001</v>
      </c>
      <c r="J150" s="5">
        <v>0.4</v>
      </c>
      <c r="K150" s="5">
        <v>0.22389999999999999</v>
      </c>
      <c r="L150" s="5">
        <v>19</v>
      </c>
      <c r="M150" s="5">
        <v>48</v>
      </c>
      <c r="N150" s="5">
        <v>67</v>
      </c>
      <c r="O150" s="5" t="str">
        <f>IF(AND('Final Dataset'!$D150&gt;=5,'Final Dataset'!$D150&lt;12),"Morning",IF(AND('Final Dataset'!$D150&gt;=12,'Final Dataset'!$D150&lt;17),"Afternoon",IF(AND('Final Dataset'!$D150&gt;=17,'Final Dataset'!$D150&lt;21),"Evening","Night")))</f>
        <v>Morning</v>
      </c>
      <c r="P150" s="8" t="str">
        <f>IF('Final Dataset'!$G150=1,"Clear/Few clouds",IF('Final Dataset'!$G150=2,"Mist/Cloudy",IF('Final Dataset'!$G150=3,"Light Snow/Rain","Heavy Rain/Snow/Storm")))</f>
        <v>Mist/Cloudy</v>
      </c>
      <c r="Q150" s="5" t="str">
        <f>IF(OR('Final Dataset'!$F150=0,'Final Dataset'!$F150=6),"Weekend","Weekday")</f>
        <v>Weekday</v>
      </c>
      <c r="R150" s="5" t="str">
        <f>LEFT(TEXT('Final Dataset'!$B150,"yyyy-mm-dd"),4)</f>
        <v>2011</v>
      </c>
      <c r="S150" s="5" t="str">
        <f>MID(TEXT('Final Dataset'!$B150,"yyyy-mm-dd"),6,2)</f>
        <v>01</v>
      </c>
      <c r="T150" s="5" t="str">
        <f>RIGHT(TEXT('Final Dataset'!$B150,"yyyy-mm-dd"),2)</f>
        <v>07</v>
      </c>
      <c r="U150" s="5">
        <f>LEN('Final Dataset'!$D150)</f>
        <v>2</v>
      </c>
      <c r="V150" s="5" t="str">
        <f>TEXT('Final Dataset'!$B150, "mmmm")</f>
        <v>January</v>
      </c>
      <c r="W150" s="5" t="str">
        <f>TEXT('Final Dataset'!$B150, "dddd")</f>
        <v>Friday</v>
      </c>
      <c r="X150" s="5">
        <f>WEEKNUM('Final Dataset'!$B150, 2)</f>
        <v>2</v>
      </c>
      <c r="Y150" s="5" t="str">
        <f>IF('Final Dataset'!$H150&lt;=0.3,"Cold",IF('Final Dataset'!$H150&lt;=0.6,"Mild","Hot"))</f>
        <v>Cold</v>
      </c>
      <c r="Z150" s="7" t="str">
        <f>IF('Final Dataset'!$L150&gt;'Final Dataset'!$M150,"Casual Dominant","Registered Dominant")</f>
        <v>Registered Dominant</v>
      </c>
      <c r="AA150" s="7">
        <f>'Final Dataset'!$L150/'Final Dataset'!$N150</f>
        <v>0.28358208955223879</v>
      </c>
      <c r="AB150" s="7">
        <f>'Final Dataset'!$M150/'Final Dataset'!$N150</f>
        <v>0.71641791044776115</v>
      </c>
      <c r="AC150" s="9">
        <f>'Final Dataset'!$J150*100</f>
        <v>40</v>
      </c>
      <c r="AD150" s="7">
        <f>'Final Dataset'!$I150*50</f>
        <v>9.85</v>
      </c>
      <c r="AE150" s="9">
        <f>'Final Dataset'!$K150*67</f>
        <v>15.001299999999999</v>
      </c>
      <c r="AF150" s="7">
        <f>IFERROR('Final Dataset'!$AA150/'Final Dataset'!$AB150,0)</f>
        <v>0.39583333333333331</v>
      </c>
      <c r="AG150" s="7" t="str">
        <f>IF('Final Dataset'!$AC150&lt;40,"Low",IF('Final Dataset'!$AC150&lt;=70,"Moderate","High"))</f>
        <v>Moderate</v>
      </c>
      <c r="AH150" s="10" t="str">
        <f>IF('Final Dataset'!$AE150&lt;10,"Calm",IF('Final Dataset'!$AE150&lt;=25,"Breezy","Windy"))</f>
        <v>Breezy</v>
      </c>
    </row>
    <row r="151" spans="1:34" ht="14.25" customHeight="1" x14ac:dyDescent="0.3">
      <c r="A151" s="11">
        <v>150</v>
      </c>
      <c r="B151" s="12">
        <v>40550</v>
      </c>
      <c r="C151" s="11">
        <v>1</v>
      </c>
      <c r="D151" s="11">
        <v>12</v>
      </c>
      <c r="E151" s="11" t="b">
        <v>0</v>
      </c>
      <c r="F151" s="11">
        <v>5</v>
      </c>
      <c r="G151" s="11">
        <v>2</v>
      </c>
      <c r="H151" s="11">
        <v>0.2</v>
      </c>
      <c r="I151" s="13">
        <v>0.19700000000000001</v>
      </c>
      <c r="J151" s="11">
        <v>0.37</v>
      </c>
      <c r="K151" s="11">
        <v>0.25369999999999998</v>
      </c>
      <c r="L151" s="11">
        <v>9</v>
      </c>
      <c r="M151" s="11">
        <v>50</v>
      </c>
      <c r="N151" s="11">
        <v>59</v>
      </c>
      <c r="O151" s="5" t="str">
        <f>IF(AND('Final Dataset'!$D151&gt;=5,'Final Dataset'!$D151&lt;12),"Morning",IF(AND('Final Dataset'!$D151&gt;=12,'Final Dataset'!$D151&lt;17),"Afternoon",IF(AND('Final Dataset'!$D151&gt;=17,'Final Dataset'!$D151&lt;21),"Evening","Night")))</f>
        <v>Afternoon</v>
      </c>
      <c r="P151" s="8" t="str">
        <f>IF('Final Dataset'!$G151=1,"Clear/Few clouds",IF('Final Dataset'!$G151=2,"Mist/Cloudy",IF('Final Dataset'!$G151=3,"Light Snow/Rain","Heavy Rain/Snow/Storm")))</f>
        <v>Mist/Cloudy</v>
      </c>
      <c r="Q151" s="5" t="str">
        <f>IF(OR('Final Dataset'!$F151=0,'Final Dataset'!$F151=6),"Weekend","Weekday")</f>
        <v>Weekday</v>
      </c>
      <c r="R151" s="5" t="str">
        <f>LEFT(TEXT('Final Dataset'!$B151,"yyyy-mm-dd"),4)</f>
        <v>2011</v>
      </c>
      <c r="S151" s="5" t="str">
        <f>MID(TEXT('Final Dataset'!$B151,"yyyy-mm-dd"),6,2)</f>
        <v>01</v>
      </c>
      <c r="T151" s="5" t="str">
        <f>RIGHT(TEXT('Final Dataset'!$B151,"yyyy-mm-dd"),2)</f>
        <v>07</v>
      </c>
      <c r="U151" s="5">
        <f>LEN('Final Dataset'!$D151)</f>
        <v>2</v>
      </c>
      <c r="V151" s="5" t="str">
        <f>TEXT('Final Dataset'!$B151, "mmmm")</f>
        <v>January</v>
      </c>
      <c r="W151" s="5" t="str">
        <f>TEXT('Final Dataset'!$B151, "dddd")</f>
        <v>Friday</v>
      </c>
      <c r="X151" s="5">
        <f>WEEKNUM('Final Dataset'!$B151, 2)</f>
        <v>2</v>
      </c>
      <c r="Y151" s="5" t="str">
        <f>IF('Final Dataset'!$H151&lt;=0.3,"Cold",IF('Final Dataset'!$H151&lt;=0.6,"Mild","Hot"))</f>
        <v>Cold</v>
      </c>
      <c r="Z151" s="7" t="str">
        <f>IF('Final Dataset'!$L151&gt;'Final Dataset'!$M151,"Casual Dominant","Registered Dominant")</f>
        <v>Registered Dominant</v>
      </c>
      <c r="AA151" s="7">
        <f>'Final Dataset'!$L151/'Final Dataset'!$N151</f>
        <v>0.15254237288135594</v>
      </c>
      <c r="AB151" s="7">
        <f>'Final Dataset'!$M151/'Final Dataset'!$N151</f>
        <v>0.84745762711864403</v>
      </c>
      <c r="AC151" s="9">
        <f>'Final Dataset'!$J151*100</f>
        <v>37</v>
      </c>
      <c r="AD151" s="7">
        <f>'Final Dataset'!$I151*50</f>
        <v>9.85</v>
      </c>
      <c r="AE151" s="9">
        <f>'Final Dataset'!$K151*67</f>
        <v>16.997899999999998</v>
      </c>
      <c r="AF151" s="7">
        <f>IFERROR('Final Dataset'!$AA151/'Final Dataset'!$AB151,0)</f>
        <v>0.18000000000000002</v>
      </c>
      <c r="AG151" s="7" t="str">
        <f>IF('Final Dataset'!$AC151&lt;40,"Low",IF('Final Dataset'!$AC151&lt;=70,"Moderate","High"))</f>
        <v>Low</v>
      </c>
      <c r="AH151" s="10" t="str">
        <f>IF('Final Dataset'!$AE151&lt;10,"Calm",IF('Final Dataset'!$AE151&lt;=25,"Breezy","Windy"))</f>
        <v>Breezy</v>
      </c>
    </row>
    <row r="152" spans="1:34" ht="14.25" customHeight="1" x14ac:dyDescent="0.3">
      <c r="A152" s="5">
        <v>151</v>
      </c>
      <c r="B152" s="6">
        <v>40550</v>
      </c>
      <c r="C152" s="5">
        <v>1</v>
      </c>
      <c r="D152" s="5">
        <v>13</v>
      </c>
      <c r="E152" s="5" t="b">
        <v>0</v>
      </c>
      <c r="F152" s="5">
        <v>5</v>
      </c>
      <c r="G152" s="5">
        <v>2</v>
      </c>
      <c r="H152" s="5">
        <v>0.2</v>
      </c>
      <c r="I152" s="7">
        <v>0.18179999999999999</v>
      </c>
      <c r="J152" s="5">
        <v>0.37</v>
      </c>
      <c r="K152" s="5">
        <v>0.28360000000000002</v>
      </c>
      <c r="L152" s="5">
        <v>9</v>
      </c>
      <c r="M152" s="5">
        <v>64</v>
      </c>
      <c r="N152" s="5">
        <v>73</v>
      </c>
      <c r="O152" s="5" t="str">
        <f>IF(AND('Final Dataset'!$D152&gt;=5,'Final Dataset'!$D152&lt;12),"Morning",IF(AND('Final Dataset'!$D152&gt;=12,'Final Dataset'!$D152&lt;17),"Afternoon",IF(AND('Final Dataset'!$D152&gt;=17,'Final Dataset'!$D152&lt;21),"Evening","Night")))</f>
        <v>Afternoon</v>
      </c>
      <c r="P152" s="8" t="str">
        <f>IF('Final Dataset'!$G152=1,"Clear/Few clouds",IF('Final Dataset'!$G152=2,"Mist/Cloudy",IF('Final Dataset'!$G152=3,"Light Snow/Rain","Heavy Rain/Snow/Storm")))</f>
        <v>Mist/Cloudy</v>
      </c>
      <c r="Q152" s="5" t="str">
        <f>IF(OR('Final Dataset'!$F152=0,'Final Dataset'!$F152=6),"Weekend","Weekday")</f>
        <v>Weekday</v>
      </c>
      <c r="R152" s="5" t="str">
        <f>LEFT(TEXT('Final Dataset'!$B152,"yyyy-mm-dd"),4)</f>
        <v>2011</v>
      </c>
      <c r="S152" s="5" t="str">
        <f>MID(TEXT('Final Dataset'!$B152,"yyyy-mm-dd"),6,2)</f>
        <v>01</v>
      </c>
      <c r="T152" s="5" t="str">
        <f>RIGHT(TEXT('Final Dataset'!$B152,"yyyy-mm-dd"),2)</f>
        <v>07</v>
      </c>
      <c r="U152" s="5">
        <f>LEN('Final Dataset'!$D152)</f>
        <v>2</v>
      </c>
      <c r="V152" s="5" t="str">
        <f>TEXT('Final Dataset'!$B152, "mmmm")</f>
        <v>January</v>
      </c>
      <c r="W152" s="5" t="str">
        <f>TEXT('Final Dataset'!$B152, "dddd")</f>
        <v>Friday</v>
      </c>
      <c r="X152" s="5">
        <f>WEEKNUM('Final Dataset'!$B152, 2)</f>
        <v>2</v>
      </c>
      <c r="Y152" s="5" t="str">
        <f>IF('Final Dataset'!$H152&lt;=0.3,"Cold",IF('Final Dataset'!$H152&lt;=0.6,"Mild","Hot"))</f>
        <v>Cold</v>
      </c>
      <c r="Z152" s="7" t="str">
        <f>IF('Final Dataset'!$L152&gt;'Final Dataset'!$M152,"Casual Dominant","Registered Dominant")</f>
        <v>Registered Dominant</v>
      </c>
      <c r="AA152" s="7">
        <f>'Final Dataset'!$L152/'Final Dataset'!$N152</f>
        <v>0.12328767123287671</v>
      </c>
      <c r="AB152" s="7">
        <f>'Final Dataset'!$M152/'Final Dataset'!$N152</f>
        <v>0.87671232876712324</v>
      </c>
      <c r="AC152" s="9">
        <f>'Final Dataset'!$J152*100</f>
        <v>37</v>
      </c>
      <c r="AD152" s="7">
        <f>'Final Dataset'!$I152*50</f>
        <v>9.09</v>
      </c>
      <c r="AE152" s="9">
        <f>'Final Dataset'!$K152*67</f>
        <v>19.001200000000001</v>
      </c>
      <c r="AF152" s="7">
        <f>IFERROR('Final Dataset'!$AA152/'Final Dataset'!$AB152,0)</f>
        <v>0.140625</v>
      </c>
      <c r="AG152" s="7" t="str">
        <f>IF('Final Dataset'!$AC152&lt;40,"Low",IF('Final Dataset'!$AC152&lt;=70,"Moderate","High"))</f>
        <v>Low</v>
      </c>
      <c r="AH152" s="10" t="str">
        <f>IF('Final Dataset'!$AE152&lt;10,"Calm",IF('Final Dataset'!$AE152&lt;=25,"Breezy","Windy"))</f>
        <v>Breezy</v>
      </c>
    </row>
    <row r="153" spans="1:34" ht="14.25" customHeight="1" x14ac:dyDescent="0.3">
      <c r="A153" s="11">
        <v>152</v>
      </c>
      <c r="B153" s="12">
        <v>40550</v>
      </c>
      <c r="C153" s="11">
        <v>1</v>
      </c>
      <c r="D153" s="11">
        <v>14</v>
      </c>
      <c r="E153" s="11" t="b">
        <v>0</v>
      </c>
      <c r="F153" s="11">
        <v>5</v>
      </c>
      <c r="G153" s="11">
        <v>2</v>
      </c>
      <c r="H153" s="11">
        <v>0.2</v>
      </c>
      <c r="I153" s="13">
        <v>0.19700000000000001</v>
      </c>
      <c r="J153" s="11">
        <v>0.4</v>
      </c>
      <c r="K153" s="11">
        <v>0.25369999999999998</v>
      </c>
      <c r="L153" s="11">
        <v>7</v>
      </c>
      <c r="M153" s="11">
        <v>43</v>
      </c>
      <c r="N153" s="11">
        <v>50</v>
      </c>
      <c r="O153" s="5" t="str">
        <f>IF(AND('Final Dataset'!$D153&gt;=5,'Final Dataset'!$D153&lt;12),"Morning",IF(AND('Final Dataset'!$D153&gt;=12,'Final Dataset'!$D153&lt;17),"Afternoon",IF(AND('Final Dataset'!$D153&gt;=17,'Final Dataset'!$D153&lt;21),"Evening","Night")))</f>
        <v>Afternoon</v>
      </c>
      <c r="P153" s="8" t="str">
        <f>IF('Final Dataset'!$G153=1,"Clear/Few clouds",IF('Final Dataset'!$G153=2,"Mist/Cloudy",IF('Final Dataset'!$G153=3,"Light Snow/Rain","Heavy Rain/Snow/Storm")))</f>
        <v>Mist/Cloudy</v>
      </c>
      <c r="Q153" s="5" t="str">
        <f>IF(OR('Final Dataset'!$F153=0,'Final Dataset'!$F153=6),"Weekend","Weekday")</f>
        <v>Weekday</v>
      </c>
      <c r="R153" s="5" t="str">
        <f>LEFT(TEXT('Final Dataset'!$B153,"yyyy-mm-dd"),4)</f>
        <v>2011</v>
      </c>
      <c r="S153" s="5" t="str">
        <f>MID(TEXT('Final Dataset'!$B153,"yyyy-mm-dd"),6,2)</f>
        <v>01</v>
      </c>
      <c r="T153" s="5" t="str">
        <f>RIGHT(TEXT('Final Dataset'!$B153,"yyyy-mm-dd"),2)</f>
        <v>07</v>
      </c>
      <c r="U153" s="5">
        <f>LEN('Final Dataset'!$D153)</f>
        <v>2</v>
      </c>
      <c r="V153" s="5" t="str">
        <f>TEXT('Final Dataset'!$B153, "mmmm")</f>
        <v>January</v>
      </c>
      <c r="W153" s="5" t="str">
        <f>TEXT('Final Dataset'!$B153, "dddd")</f>
        <v>Friday</v>
      </c>
      <c r="X153" s="5">
        <f>WEEKNUM('Final Dataset'!$B153, 2)</f>
        <v>2</v>
      </c>
      <c r="Y153" s="5" t="str">
        <f>IF('Final Dataset'!$H153&lt;=0.3,"Cold",IF('Final Dataset'!$H153&lt;=0.6,"Mild","Hot"))</f>
        <v>Cold</v>
      </c>
      <c r="Z153" s="7" t="str">
        <f>IF('Final Dataset'!$L153&gt;'Final Dataset'!$M153,"Casual Dominant","Registered Dominant")</f>
        <v>Registered Dominant</v>
      </c>
      <c r="AA153" s="7">
        <f>'Final Dataset'!$L153/'Final Dataset'!$N153</f>
        <v>0.14000000000000001</v>
      </c>
      <c r="AB153" s="7">
        <f>'Final Dataset'!$M153/'Final Dataset'!$N153</f>
        <v>0.86</v>
      </c>
      <c r="AC153" s="9">
        <f>'Final Dataset'!$J153*100</f>
        <v>40</v>
      </c>
      <c r="AD153" s="7">
        <f>'Final Dataset'!$I153*50</f>
        <v>9.85</v>
      </c>
      <c r="AE153" s="9">
        <f>'Final Dataset'!$K153*67</f>
        <v>16.997899999999998</v>
      </c>
      <c r="AF153" s="7">
        <f>IFERROR('Final Dataset'!$AA153/'Final Dataset'!$AB153,0)</f>
        <v>0.16279069767441862</v>
      </c>
      <c r="AG153" s="7" t="str">
        <f>IF('Final Dataset'!$AC153&lt;40,"Low",IF('Final Dataset'!$AC153&lt;=70,"Moderate","High"))</f>
        <v>Moderate</v>
      </c>
      <c r="AH153" s="10" t="str">
        <f>IF('Final Dataset'!$AE153&lt;10,"Calm",IF('Final Dataset'!$AE153&lt;=25,"Breezy","Windy"))</f>
        <v>Breezy</v>
      </c>
    </row>
    <row r="154" spans="1:34" ht="14.25" customHeight="1" x14ac:dyDescent="0.3">
      <c r="A154" s="5">
        <v>153</v>
      </c>
      <c r="B154" s="6">
        <v>40550</v>
      </c>
      <c r="C154" s="5">
        <v>1</v>
      </c>
      <c r="D154" s="5">
        <v>15</v>
      </c>
      <c r="E154" s="5" t="b">
        <v>0</v>
      </c>
      <c r="F154" s="5">
        <v>5</v>
      </c>
      <c r="G154" s="5">
        <v>2</v>
      </c>
      <c r="H154" s="5">
        <v>0.2</v>
      </c>
      <c r="I154" s="7">
        <v>0.21210000000000001</v>
      </c>
      <c r="J154" s="5">
        <v>0.37</v>
      </c>
      <c r="K154" s="5">
        <v>0.16420000000000001</v>
      </c>
      <c r="L154" s="5">
        <v>9</v>
      </c>
      <c r="M154" s="5">
        <v>63</v>
      </c>
      <c r="N154" s="5">
        <v>72</v>
      </c>
      <c r="O154" s="5" t="str">
        <f>IF(AND('Final Dataset'!$D154&gt;=5,'Final Dataset'!$D154&lt;12),"Morning",IF(AND('Final Dataset'!$D154&gt;=12,'Final Dataset'!$D154&lt;17),"Afternoon",IF(AND('Final Dataset'!$D154&gt;=17,'Final Dataset'!$D154&lt;21),"Evening","Night")))</f>
        <v>Afternoon</v>
      </c>
      <c r="P154" s="8" t="str">
        <f>IF('Final Dataset'!$G154=1,"Clear/Few clouds",IF('Final Dataset'!$G154=2,"Mist/Cloudy",IF('Final Dataset'!$G154=3,"Light Snow/Rain","Heavy Rain/Snow/Storm")))</f>
        <v>Mist/Cloudy</v>
      </c>
      <c r="Q154" s="5" t="str">
        <f>IF(OR('Final Dataset'!$F154=0,'Final Dataset'!$F154=6),"Weekend","Weekday")</f>
        <v>Weekday</v>
      </c>
      <c r="R154" s="5" t="str">
        <f>LEFT(TEXT('Final Dataset'!$B154,"yyyy-mm-dd"),4)</f>
        <v>2011</v>
      </c>
      <c r="S154" s="5" t="str">
        <f>MID(TEXT('Final Dataset'!$B154,"yyyy-mm-dd"),6,2)</f>
        <v>01</v>
      </c>
      <c r="T154" s="5" t="str">
        <f>RIGHT(TEXT('Final Dataset'!$B154,"yyyy-mm-dd"),2)</f>
        <v>07</v>
      </c>
      <c r="U154" s="5">
        <f>LEN('Final Dataset'!$D154)</f>
        <v>2</v>
      </c>
      <c r="V154" s="5" t="str">
        <f>TEXT('Final Dataset'!$B154, "mmmm")</f>
        <v>January</v>
      </c>
      <c r="W154" s="5" t="str">
        <f>TEXT('Final Dataset'!$B154, "dddd")</f>
        <v>Friday</v>
      </c>
      <c r="X154" s="5">
        <f>WEEKNUM('Final Dataset'!$B154, 2)</f>
        <v>2</v>
      </c>
      <c r="Y154" s="5" t="str">
        <f>IF('Final Dataset'!$H154&lt;=0.3,"Cold",IF('Final Dataset'!$H154&lt;=0.6,"Mild","Hot"))</f>
        <v>Cold</v>
      </c>
      <c r="Z154" s="7" t="str">
        <f>IF('Final Dataset'!$L154&gt;'Final Dataset'!$M154,"Casual Dominant","Registered Dominant")</f>
        <v>Registered Dominant</v>
      </c>
      <c r="AA154" s="7">
        <f>'Final Dataset'!$L154/'Final Dataset'!$N154</f>
        <v>0.125</v>
      </c>
      <c r="AB154" s="7">
        <f>'Final Dataset'!$M154/'Final Dataset'!$N154</f>
        <v>0.875</v>
      </c>
      <c r="AC154" s="9">
        <f>'Final Dataset'!$J154*100</f>
        <v>37</v>
      </c>
      <c r="AD154" s="7">
        <f>'Final Dataset'!$I154*50</f>
        <v>10.605</v>
      </c>
      <c r="AE154" s="9">
        <f>'Final Dataset'!$K154*67</f>
        <v>11.0014</v>
      </c>
      <c r="AF154" s="7">
        <f>IFERROR('Final Dataset'!$AA154/'Final Dataset'!$AB154,0)</f>
        <v>0.14285714285714285</v>
      </c>
      <c r="AG154" s="7" t="str">
        <f>IF('Final Dataset'!$AC154&lt;40,"Low",IF('Final Dataset'!$AC154&lt;=70,"Moderate","High"))</f>
        <v>Low</v>
      </c>
      <c r="AH154" s="10" t="str">
        <f>IF('Final Dataset'!$AE154&lt;10,"Calm",IF('Final Dataset'!$AE154&lt;=25,"Breezy","Windy"))</f>
        <v>Breezy</v>
      </c>
    </row>
    <row r="155" spans="1:34" ht="14.25" customHeight="1" x14ac:dyDescent="0.3">
      <c r="A155" s="11">
        <v>154</v>
      </c>
      <c r="B155" s="12">
        <v>40550</v>
      </c>
      <c r="C155" s="11">
        <v>1</v>
      </c>
      <c r="D155" s="11">
        <v>16</v>
      </c>
      <c r="E155" s="11" t="b">
        <v>0</v>
      </c>
      <c r="F155" s="11">
        <v>5</v>
      </c>
      <c r="G155" s="11">
        <v>2</v>
      </c>
      <c r="H155" s="11">
        <v>0.2</v>
      </c>
      <c r="I155" s="13">
        <v>0.21210000000000001</v>
      </c>
      <c r="J155" s="11">
        <v>0.37</v>
      </c>
      <c r="K155" s="11">
        <v>0.16420000000000001</v>
      </c>
      <c r="L155" s="11">
        <v>5</v>
      </c>
      <c r="M155" s="11">
        <v>82</v>
      </c>
      <c r="N155" s="11">
        <v>87</v>
      </c>
      <c r="O155" s="5" t="str">
        <f>IF(AND('Final Dataset'!$D155&gt;=5,'Final Dataset'!$D155&lt;12),"Morning",IF(AND('Final Dataset'!$D155&gt;=12,'Final Dataset'!$D155&lt;17),"Afternoon",IF(AND('Final Dataset'!$D155&gt;=17,'Final Dataset'!$D155&lt;21),"Evening","Night")))</f>
        <v>Afternoon</v>
      </c>
      <c r="P155" s="8" t="str">
        <f>IF('Final Dataset'!$G155=1,"Clear/Few clouds",IF('Final Dataset'!$G155=2,"Mist/Cloudy",IF('Final Dataset'!$G155=3,"Light Snow/Rain","Heavy Rain/Snow/Storm")))</f>
        <v>Mist/Cloudy</v>
      </c>
      <c r="Q155" s="5" t="str">
        <f>IF(OR('Final Dataset'!$F155=0,'Final Dataset'!$F155=6),"Weekend","Weekday")</f>
        <v>Weekday</v>
      </c>
      <c r="R155" s="5" t="str">
        <f>LEFT(TEXT('Final Dataset'!$B155,"yyyy-mm-dd"),4)</f>
        <v>2011</v>
      </c>
      <c r="S155" s="5" t="str">
        <f>MID(TEXT('Final Dataset'!$B155,"yyyy-mm-dd"),6,2)</f>
        <v>01</v>
      </c>
      <c r="T155" s="5" t="str">
        <f>RIGHT(TEXT('Final Dataset'!$B155,"yyyy-mm-dd"),2)</f>
        <v>07</v>
      </c>
      <c r="U155" s="5">
        <f>LEN('Final Dataset'!$D155)</f>
        <v>2</v>
      </c>
      <c r="V155" s="5" t="str">
        <f>TEXT('Final Dataset'!$B155, "mmmm")</f>
        <v>January</v>
      </c>
      <c r="W155" s="5" t="str">
        <f>TEXT('Final Dataset'!$B155, "dddd")</f>
        <v>Friday</v>
      </c>
      <c r="X155" s="5">
        <f>WEEKNUM('Final Dataset'!$B155, 2)</f>
        <v>2</v>
      </c>
      <c r="Y155" s="5" t="str">
        <f>IF('Final Dataset'!$H155&lt;=0.3,"Cold",IF('Final Dataset'!$H155&lt;=0.6,"Mild","Hot"))</f>
        <v>Cold</v>
      </c>
      <c r="Z155" s="7" t="str">
        <f>IF('Final Dataset'!$L155&gt;'Final Dataset'!$M155,"Casual Dominant","Registered Dominant")</f>
        <v>Registered Dominant</v>
      </c>
      <c r="AA155" s="7">
        <f>'Final Dataset'!$L155/'Final Dataset'!$N155</f>
        <v>5.7471264367816091E-2</v>
      </c>
      <c r="AB155" s="7">
        <f>'Final Dataset'!$M155/'Final Dataset'!$N155</f>
        <v>0.94252873563218387</v>
      </c>
      <c r="AC155" s="9">
        <f>'Final Dataset'!$J155*100</f>
        <v>37</v>
      </c>
      <c r="AD155" s="7">
        <f>'Final Dataset'!$I155*50</f>
        <v>10.605</v>
      </c>
      <c r="AE155" s="9">
        <f>'Final Dataset'!$K155*67</f>
        <v>11.0014</v>
      </c>
      <c r="AF155" s="7">
        <f>IFERROR('Final Dataset'!$AA155/'Final Dataset'!$AB155,0)</f>
        <v>6.097560975609756E-2</v>
      </c>
      <c r="AG155" s="7" t="str">
        <f>IF('Final Dataset'!$AC155&lt;40,"Low",IF('Final Dataset'!$AC155&lt;=70,"Moderate","High"))</f>
        <v>Low</v>
      </c>
      <c r="AH155" s="10" t="str">
        <f>IF('Final Dataset'!$AE155&lt;10,"Calm",IF('Final Dataset'!$AE155&lt;=25,"Breezy","Windy"))</f>
        <v>Breezy</v>
      </c>
    </row>
    <row r="156" spans="1:34" ht="14.25" customHeight="1" x14ac:dyDescent="0.3">
      <c r="A156" s="5">
        <v>155</v>
      </c>
      <c r="B156" s="6">
        <v>40550</v>
      </c>
      <c r="C156" s="5">
        <v>1</v>
      </c>
      <c r="D156" s="5">
        <v>17</v>
      </c>
      <c r="E156" s="5" t="b">
        <v>0</v>
      </c>
      <c r="F156" s="5">
        <v>5</v>
      </c>
      <c r="G156" s="5">
        <v>2</v>
      </c>
      <c r="H156" s="5">
        <v>0.2</v>
      </c>
      <c r="I156" s="7">
        <v>0.2576</v>
      </c>
      <c r="J156" s="5">
        <v>0.37</v>
      </c>
      <c r="K156" s="5">
        <v>0</v>
      </c>
      <c r="L156" s="5">
        <v>9</v>
      </c>
      <c r="M156" s="5">
        <v>178</v>
      </c>
      <c r="N156" s="5">
        <v>187</v>
      </c>
      <c r="O156" s="5" t="str">
        <f>IF(AND('Final Dataset'!$D156&gt;=5,'Final Dataset'!$D156&lt;12),"Morning",IF(AND('Final Dataset'!$D156&gt;=12,'Final Dataset'!$D156&lt;17),"Afternoon",IF(AND('Final Dataset'!$D156&gt;=17,'Final Dataset'!$D156&lt;21),"Evening","Night")))</f>
        <v>Evening</v>
      </c>
      <c r="P156" s="8" t="str">
        <f>IF('Final Dataset'!$G156=1,"Clear/Few clouds",IF('Final Dataset'!$G156=2,"Mist/Cloudy",IF('Final Dataset'!$G156=3,"Light Snow/Rain","Heavy Rain/Snow/Storm")))</f>
        <v>Mist/Cloudy</v>
      </c>
      <c r="Q156" s="5" t="str">
        <f>IF(OR('Final Dataset'!$F156=0,'Final Dataset'!$F156=6),"Weekend","Weekday")</f>
        <v>Weekday</v>
      </c>
      <c r="R156" s="5" t="str">
        <f>LEFT(TEXT('Final Dataset'!$B156,"yyyy-mm-dd"),4)</f>
        <v>2011</v>
      </c>
      <c r="S156" s="5" t="str">
        <f>MID(TEXT('Final Dataset'!$B156,"yyyy-mm-dd"),6,2)</f>
        <v>01</v>
      </c>
      <c r="T156" s="5" t="str">
        <f>RIGHT(TEXT('Final Dataset'!$B156,"yyyy-mm-dd"),2)</f>
        <v>07</v>
      </c>
      <c r="U156" s="5">
        <f>LEN('Final Dataset'!$D156)</f>
        <v>2</v>
      </c>
      <c r="V156" s="5" t="str">
        <f>TEXT('Final Dataset'!$B156, "mmmm")</f>
        <v>January</v>
      </c>
      <c r="W156" s="5" t="str">
        <f>TEXT('Final Dataset'!$B156, "dddd")</f>
        <v>Friday</v>
      </c>
      <c r="X156" s="5">
        <f>WEEKNUM('Final Dataset'!$B156, 2)</f>
        <v>2</v>
      </c>
      <c r="Y156" s="5" t="str">
        <f>IF('Final Dataset'!$H156&lt;=0.3,"Cold",IF('Final Dataset'!$H156&lt;=0.6,"Mild","Hot"))</f>
        <v>Cold</v>
      </c>
      <c r="Z156" s="7" t="str">
        <f>IF('Final Dataset'!$L156&gt;'Final Dataset'!$M156,"Casual Dominant","Registered Dominant")</f>
        <v>Registered Dominant</v>
      </c>
      <c r="AA156" s="7">
        <f>'Final Dataset'!$L156/'Final Dataset'!$N156</f>
        <v>4.8128342245989303E-2</v>
      </c>
      <c r="AB156" s="7">
        <f>'Final Dataset'!$M156/'Final Dataset'!$N156</f>
        <v>0.95187165775401072</v>
      </c>
      <c r="AC156" s="9">
        <f>'Final Dataset'!$J156*100</f>
        <v>37</v>
      </c>
      <c r="AD156" s="7">
        <f>'Final Dataset'!$I156*50</f>
        <v>12.879999999999999</v>
      </c>
      <c r="AE156" s="9">
        <f>'Final Dataset'!$K156*67</f>
        <v>0</v>
      </c>
      <c r="AF156" s="7">
        <f>IFERROR('Final Dataset'!$AA156/'Final Dataset'!$AB156,0)</f>
        <v>5.0561797752808987E-2</v>
      </c>
      <c r="AG156" s="7" t="str">
        <f>IF('Final Dataset'!$AC156&lt;40,"Low",IF('Final Dataset'!$AC156&lt;=70,"Moderate","High"))</f>
        <v>Low</v>
      </c>
      <c r="AH156" s="10" t="str">
        <f>IF('Final Dataset'!$AE156&lt;10,"Calm",IF('Final Dataset'!$AE156&lt;=25,"Breezy","Windy"))</f>
        <v>Calm</v>
      </c>
    </row>
    <row r="157" spans="1:34" ht="14.25" customHeight="1" x14ac:dyDescent="0.3">
      <c r="A157" s="11">
        <v>156</v>
      </c>
      <c r="B157" s="12">
        <v>40550</v>
      </c>
      <c r="C157" s="11">
        <v>1</v>
      </c>
      <c r="D157" s="11">
        <v>18</v>
      </c>
      <c r="E157" s="11" t="b">
        <v>0</v>
      </c>
      <c r="F157" s="11">
        <v>5</v>
      </c>
      <c r="G157" s="11">
        <v>1</v>
      </c>
      <c r="H157" s="11">
        <v>0.2</v>
      </c>
      <c r="I157" s="13">
        <v>0.2273</v>
      </c>
      <c r="J157" s="11">
        <v>0.4</v>
      </c>
      <c r="K157" s="11">
        <v>8.9599999999999999E-2</v>
      </c>
      <c r="L157" s="11">
        <v>7</v>
      </c>
      <c r="M157" s="11">
        <v>116</v>
      </c>
      <c r="N157" s="11">
        <v>123</v>
      </c>
      <c r="O157" s="5" t="str">
        <f>IF(AND('Final Dataset'!$D157&gt;=5,'Final Dataset'!$D157&lt;12),"Morning",IF(AND('Final Dataset'!$D157&gt;=12,'Final Dataset'!$D157&lt;17),"Afternoon",IF(AND('Final Dataset'!$D157&gt;=17,'Final Dataset'!$D157&lt;21),"Evening","Night")))</f>
        <v>Evening</v>
      </c>
      <c r="P157" s="8" t="str">
        <f>IF('Final Dataset'!$G157=1,"Clear/Few clouds",IF('Final Dataset'!$G157=2,"Mist/Cloudy",IF('Final Dataset'!$G157=3,"Light Snow/Rain","Heavy Rain/Snow/Storm")))</f>
        <v>Clear/Few clouds</v>
      </c>
      <c r="Q157" s="5" t="str">
        <f>IF(OR('Final Dataset'!$F157=0,'Final Dataset'!$F157=6),"Weekend","Weekday")</f>
        <v>Weekday</v>
      </c>
      <c r="R157" s="5" t="str">
        <f>LEFT(TEXT('Final Dataset'!$B157,"yyyy-mm-dd"),4)</f>
        <v>2011</v>
      </c>
      <c r="S157" s="5" t="str">
        <f>MID(TEXT('Final Dataset'!$B157,"yyyy-mm-dd"),6,2)</f>
        <v>01</v>
      </c>
      <c r="T157" s="5" t="str">
        <f>RIGHT(TEXT('Final Dataset'!$B157,"yyyy-mm-dd"),2)</f>
        <v>07</v>
      </c>
      <c r="U157" s="5">
        <f>LEN('Final Dataset'!$D157)</f>
        <v>2</v>
      </c>
      <c r="V157" s="5" t="str">
        <f>TEXT('Final Dataset'!$B157, "mmmm")</f>
        <v>January</v>
      </c>
      <c r="W157" s="5" t="str">
        <f>TEXT('Final Dataset'!$B157, "dddd")</f>
        <v>Friday</v>
      </c>
      <c r="X157" s="5">
        <f>WEEKNUM('Final Dataset'!$B157, 2)</f>
        <v>2</v>
      </c>
      <c r="Y157" s="5" t="str">
        <f>IF('Final Dataset'!$H157&lt;=0.3,"Cold",IF('Final Dataset'!$H157&lt;=0.6,"Mild","Hot"))</f>
        <v>Cold</v>
      </c>
      <c r="Z157" s="7" t="str">
        <f>IF('Final Dataset'!$L157&gt;'Final Dataset'!$M157,"Casual Dominant","Registered Dominant")</f>
        <v>Registered Dominant</v>
      </c>
      <c r="AA157" s="7">
        <f>'Final Dataset'!$L157/'Final Dataset'!$N157</f>
        <v>5.6910569105691054E-2</v>
      </c>
      <c r="AB157" s="7">
        <f>'Final Dataset'!$M157/'Final Dataset'!$N157</f>
        <v>0.94308943089430897</v>
      </c>
      <c r="AC157" s="9">
        <f>'Final Dataset'!$J157*100</f>
        <v>40</v>
      </c>
      <c r="AD157" s="7">
        <f>'Final Dataset'!$I157*50</f>
        <v>11.365</v>
      </c>
      <c r="AE157" s="9">
        <f>'Final Dataset'!$K157*67</f>
        <v>6.0031999999999996</v>
      </c>
      <c r="AF157" s="7">
        <f>IFERROR('Final Dataset'!$AA157/'Final Dataset'!$AB157,0)</f>
        <v>6.0344827586206892E-2</v>
      </c>
      <c r="AG157" s="7" t="str">
        <f>IF('Final Dataset'!$AC157&lt;40,"Low",IF('Final Dataset'!$AC157&lt;=70,"Moderate","High"))</f>
        <v>Moderate</v>
      </c>
      <c r="AH157" s="10" t="str">
        <f>IF('Final Dataset'!$AE157&lt;10,"Calm",IF('Final Dataset'!$AE157&lt;=25,"Breezy","Windy"))</f>
        <v>Calm</v>
      </c>
    </row>
    <row r="158" spans="1:34" ht="14.25" customHeight="1" x14ac:dyDescent="0.3">
      <c r="A158" s="5">
        <v>157</v>
      </c>
      <c r="B158" s="6">
        <v>40550</v>
      </c>
      <c r="C158" s="5">
        <v>1</v>
      </c>
      <c r="D158" s="5">
        <v>19</v>
      </c>
      <c r="E158" s="5" t="b">
        <v>0</v>
      </c>
      <c r="F158" s="5">
        <v>5</v>
      </c>
      <c r="G158" s="5">
        <v>1</v>
      </c>
      <c r="H158" s="5">
        <v>0.16</v>
      </c>
      <c r="I158" s="7">
        <v>0.19700000000000001</v>
      </c>
      <c r="J158" s="5">
        <v>0.55000000000000004</v>
      </c>
      <c r="K158" s="5">
        <v>8.9599999999999999E-2</v>
      </c>
      <c r="L158" s="5">
        <v>3</v>
      </c>
      <c r="M158" s="5">
        <v>92</v>
      </c>
      <c r="N158" s="5">
        <v>95</v>
      </c>
      <c r="O158" s="5" t="str">
        <f>IF(AND('Final Dataset'!$D158&gt;=5,'Final Dataset'!$D158&lt;12),"Morning",IF(AND('Final Dataset'!$D158&gt;=12,'Final Dataset'!$D158&lt;17),"Afternoon",IF(AND('Final Dataset'!$D158&gt;=17,'Final Dataset'!$D158&lt;21),"Evening","Night")))</f>
        <v>Evening</v>
      </c>
      <c r="P158" s="8" t="str">
        <f>IF('Final Dataset'!$G158=1,"Clear/Few clouds",IF('Final Dataset'!$G158=2,"Mist/Cloudy",IF('Final Dataset'!$G158=3,"Light Snow/Rain","Heavy Rain/Snow/Storm")))</f>
        <v>Clear/Few clouds</v>
      </c>
      <c r="Q158" s="5" t="str">
        <f>IF(OR('Final Dataset'!$F158=0,'Final Dataset'!$F158=6),"Weekend","Weekday")</f>
        <v>Weekday</v>
      </c>
      <c r="R158" s="5" t="str">
        <f>LEFT(TEXT('Final Dataset'!$B158,"yyyy-mm-dd"),4)</f>
        <v>2011</v>
      </c>
      <c r="S158" s="5" t="str">
        <f>MID(TEXT('Final Dataset'!$B158,"yyyy-mm-dd"),6,2)</f>
        <v>01</v>
      </c>
      <c r="T158" s="5" t="str">
        <f>RIGHT(TEXT('Final Dataset'!$B158,"yyyy-mm-dd"),2)</f>
        <v>07</v>
      </c>
      <c r="U158" s="5">
        <f>LEN('Final Dataset'!$D158)</f>
        <v>2</v>
      </c>
      <c r="V158" s="5" t="str">
        <f>TEXT('Final Dataset'!$B158, "mmmm")</f>
        <v>January</v>
      </c>
      <c r="W158" s="5" t="str">
        <f>TEXT('Final Dataset'!$B158, "dddd")</f>
        <v>Friday</v>
      </c>
      <c r="X158" s="5">
        <f>WEEKNUM('Final Dataset'!$B158, 2)</f>
        <v>2</v>
      </c>
      <c r="Y158" s="5" t="str">
        <f>IF('Final Dataset'!$H158&lt;=0.3,"Cold",IF('Final Dataset'!$H158&lt;=0.6,"Mild","Hot"))</f>
        <v>Cold</v>
      </c>
      <c r="Z158" s="7" t="str">
        <f>IF('Final Dataset'!$L158&gt;'Final Dataset'!$M158,"Casual Dominant","Registered Dominant")</f>
        <v>Registered Dominant</v>
      </c>
      <c r="AA158" s="7">
        <f>'Final Dataset'!$L158/'Final Dataset'!$N158</f>
        <v>3.1578947368421054E-2</v>
      </c>
      <c r="AB158" s="7">
        <f>'Final Dataset'!$M158/'Final Dataset'!$N158</f>
        <v>0.96842105263157896</v>
      </c>
      <c r="AC158" s="9">
        <f>'Final Dataset'!$J158*100</f>
        <v>55.000000000000007</v>
      </c>
      <c r="AD158" s="7">
        <f>'Final Dataset'!$I158*50</f>
        <v>9.85</v>
      </c>
      <c r="AE158" s="9">
        <f>'Final Dataset'!$K158*67</f>
        <v>6.0031999999999996</v>
      </c>
      <c r="AF158" s="7">
        <f>IFERROR('Final Dataset'!$AA158/'Final Dataset'!$AB158,0)</f>
        <v>3.2608695652173912E-2</v>
      </c>
      <c r="AG158" s="7" t="str">
        <f>IF('Final Dataset'!$AC158&lt;40,"Low",IF('Final Dataset'!$AC158&lt;=70,"Moderate","High"))</f>
        <v>Moderate</v>
      </c>
      <c r="AH158" s="10" t="str">
        <f>IF('Final Dataset'!$AE158&lt;10,"Calm",IF('Final Dataset'!$AE158&lt;=25,"Breezy","Windy"))</f>
        <v>Calm</v>
      </c>
    </row>
    <row r="159" spans="1:34" ht="14.25" customHeight="1" x14ac:dyDescent="0.3">
      <c r="A159" s="11">
        <v>158</v>
      </c>
      <c r="B159" s="12">
        <v>40550</v>
      </c>
      <c r="C159" s="11">
        <v>1</v>
      </c>
      <c r="D159" s="11">
        <v>20</v>
      </c>
      <c r="E159" s="11" t="b">
        <v>0</v>
      </c>
      <c r="F159" s="11">
        <v>5</v>
      </c>
      <c r="G159" s="11">
        <v>1</v>
      </c>
      <c r="H159" s="11">
        <v>0.18</v>
      </c>
      <c r="I159" s="13">
        <v>0.21210000000000001</v>
      </c>
      <c r="J159" s="11">
        <v>0.47</v>
      </c>
      <c r="K159" s="11">
        <v>0.1045</v>
      </c>
      <c r="L159" s="11">
        <v>1</v>
      </c>
      <c r="M159" s="11">
        <v>50</v>
      </c>
      <c r="N159" s="11">
        <v>51</v>
      </c>
      <c r="O159" s="5" t="str">
        <f>IF(AND('Final Dataset'!$D159&gt;=5,'Final Dataset'!$D159&lt;12),"Morning",IF(AND('Final Dataset'!$D159&gt;=12,'Final Dataset'!$D159&lt;17),"Afternoon",IF(AND('Final Dataset'!$D159&gt;=17,'Final Dataset'!$D159&lt;21),"Evening","Night")))</f>
        <v>Evening</v>
      </c>
      <c r="P159" s="8" t="str">
        <f>IF('Final Dataset'!$G159=1,"Clear/Few clouds",IF('Final Dataset'!$G159=2,"Mist/Cloudy",IF('Final Dataset'!$G159=3,"Light Snow/Rain","Heavy Rain/Snow/Storm")))</f>
        <v>Clear/Few clouds</v>
      </c>
      <c r="Q159" s="5" t="str">
        <f>IF(OR('Final Dataset'!$F159=0,'Final Dataset'!$F159=6),"Weekend","Weekday")</f>
        <v>Weekday</v>
      </c>
      <c r="R159" s="5" t="str">
        <f>LEFT(TEXT('Final Dataset'!$B159,"yyyy-mm-dd"),4)</f>
        <v>2011</v>
      </c>
      <c r="S159" s="5" t="str">
        <f>MID(TEXT('Final Dataset'!$B159,"yyyy-mm-dd"),6,2)</f>
        <v>01</v>
      </c>
      <c r="T159" s="5" t="str">
        <f>RIGHT(TEXT('Final Dataset'!$B159,"yyyy-mm-dd"),2)</f>
        <v>07</v>
      </c>
      <c r="U159" s="5">
        <f>LEN('Final Dataset'!$D159)</f>
        <v>2</v>
      </c>
      <c r="V159" s="5" t="str">
        <f>TEXT('Final Dataset'!$B159, "mmmm")</f>
        <v>January</v>
      </c>
      <c r="W159" s="5" t="str">
        <f>TEXT('Final Dataset'!$B159, "dddd")</f>
        <v>Friday</v>
      </c>
      <c r="X159" s="5">
        <f>WEEKNUM('Final Dataset'!$B159, 2)</f>
        <v>2</v>
      </c>
      <c r="Y159" s="5" t="str">
        <f>IF('Final Dataset'!$H159&lt;=0.3,"Cold",IF('Final Dataset'!$H159&lt;=0.6,"Mild","Hot"))</f>
        <v>Cold</v>
      </c>
      <c r="Z159" s="7" t="str">
        <f>IF('Final Dataset'!$L159&gt;'Final Dataset'!$M159,"Casual Dominant","Registered Dominant")</f>
        <v>Registered Dominant</v>
      </c>
      <c r="AA159" s="7">
        <f>'Final Dataset'!$L159/'Final Dataset'!$N159</f>
        <v>1.9607843137254902E-2</v>
      </c>
      <c r="AB159" s="7">
        <f>'Final Dataset'!$M159/'Final Dataset'!$N159</f>
        <v>0.98039215686274506</v>
      </c>
      <c r="AC159" s="9">
        <f>'Final Dataset'!$J159*100</f>
        <v>47</v>
      </c>
      <c r="AD159" s="7">
        <f>'Final Dataset'!$I159*50</f>
        <v>10.605</v>
      </c>
      <c r="AE159" s="9">
        <f>'Final Dataset'!$K159*67</f>
        <v>7.0015000000000001</v>
      </c>
      <c r="AF159" s="7">
        <f>IFERROR('Final Dataset'!$AA159/'Final Dataset'!$AB159,0)</f>
        <v>0.02</v>
      </c>
      <c r="AG159" s="7" t="str">
        <f>IF('Final Dataset'!$AC159&lt;40,"Low",IF('Final Dataset'!$AC159&lt;=70,"Moderate","High"))</f>
        <v>Moderate</v>
      </c>
      <c r="AH159" s="10" t="str">
        <f>IF('Final Dataset'!$AE159&lt;10,"Calm",IF('Final Dataset'!$AE159&lt;=25,"Breezy","Windy"))</f>
        <v>Calm</v>
      </c>
    </row>
    <row r="160" spans="1:34" ht="14.25" customHeight="1" x14ac:dyDescent="0.3">
      <c r="A160" s="5">
        <v>159</v>
      </c>
      <c r="B160" s="6">
        <v>40550</v>
      </c>
      <c r="C160" s="5">
        <v>1</v>
      </c>
      <c r="D160" s="5">
        <v>21</v>
      </c>
      <c r="E160" s="5" t="b">
        <v>0</v>
      </c>
      <c r="F160" s="5">
        <v>5</v>
      </c>
      <c r="G160" s="5">
        <v>1</v>
      </c>
      <c r="H160" s="5">
        <v>0.18</v>
      </c>
      <c r="I160" s="7">
        <v>0.19700000000000001</v>
      </c>
      <c r="J160" s="5">
        <v>0.47</v>
      </c>
      <c r="K160" s="5">
        <v>0.1343</v>
      </c>
      <c r="L160" s="5">
        <v>0</v>
      </c>
      <c r="M160" s="5">
        <v>39</v>
      </c>
      <c r="N160" s="5">
        <v>39</v>
      </c>
      <c r="O160" s="5" t="str">
        <f>IF(AND('Final Dataset'!$D160&gt;=5,'Final Dataset'!$D160&lt;12),"Morning",IF(AND('Final Dataset'!$D160&gt;=12,'Final Dataset'!$D160&lt;17),"Afternoon",IF(AND('Final Dataset'!$D160&gt;=17,'Final Dataset'!$D160&lt;21),"Evening","Night")))</f>
        <v>Night</v>
      </c>
      <c r="P160" s="8" t="str">
        <f>IF('Final Dataset'!$G160=1,"Clear/Few clouds",IF('Final Dataset'!$G160=2,"Mist/Cloudy",IF('Final Dataset'!$G160=3,"Light Snow/Rain","Heavy Rain/Snow/Storm")))</f>
        <v>Clear/Few clouds</v>
      </c>
      <c r="Q160" s="5" t="str">
        <f>IF(OR('Final Dataset'!$F160=0,'Final Dataset'!$F160=6),"Weekend","Weekday")</f>
        <v>Weekday</v>
      </c>
      <c r="R160" s="5" t="str">
        <f>LEFT(TEXT('Final Dataset'!$B160,"yyyy-mm-dd"),4)</f>
        <v>2011</v>
      </c>
      <c r="S160" s="5" t="str">
        <f>MID(TEXT('Final Dataset'!$B160,"yyyy-mm-dd"),6,2)</f>
        <v>01</v>
      </c>
      <c r="T160" s="5" t="str">
        <f>RIGHT(TEXT('Final Dataset'!$B160,"yyyy-mm-dd"),2)</f>
        <v>07</v>
      </c>
      <c r="U160" s="5">
        <f>LEN('Final Dataset'!$D160)</f>
        <v>2</v>
      </c>
      <c r="V160" s="5" t="str">
        <f>TEXT('Final Dataset'!$B160, "mmmm")</f>
        <v>January</v>
      </c>
      <c r="W160" s="5" t="str">
        <f>TEXT('Final Dataset'!$B160, "dddd")</f>
        <v>Friday</v>
      </c>
      <c r="X160" s="5">
        <f>WEEKNUM('Final Dataset'!$B160, 2)</f>
        <v>2</v>
      </c>
      <c r="Y160" s="5" t="str">
        <f>IF('Final Dataset'!$H160&lt;=0.3,"Cold",IF('Final Dataset'!$H160&lt;=0.6,"Mild","Hot"))</f>
        <v>Cold</v>
      </c>
      <c r="Z160" s="7" t="str">
        <f>IF('Final Dataset'!$L160&gt;'Final Dataset'!$M160,"Casual Dominant","Registered Dominant")</f>
        <v>Registered Dominant</v>
      </c>
      <c r="AA160" s="7">
        <f>'Final Dataset'!$L160/'Final Dataset'!$N160</f>
        <v>0</v>
      </c>
      <c r="AB160" s="7">
        <f>'Final Dataset'!$M160/'Final Dataset'!$N160</f>
        <v>1</v>
      </c>
      <c r="AC160" s="9">
        <f>'Final Dataset'!$J160*100</f>
        <v>47</v>
      </c>
      <c r="AD160" s="7">
        <f>'Final Dataset'!$I160*50</f>
        <v>9.85</v>
      </c>
      <c r="AE160" s="9">
        <f>'Final Dataset'!$K160*67</f>
        <v>8.9981000000000009</v>
      </c>
      <c r="AF160" s="7">
        <f>IFERROR('Final Dataset'!$AA160/'Final Dataset'!$AB160,0)</f>
        <v>0</v>
      </c>
      <c r="AG160" s="7" t="str">
        <f>IF('Final Dataset'!$AC160&lt;40,"Low",IF('Final Dataset'!$AC160&lt;=70,"Moderate","High"))</f>
        <v>Moderate</v>
      </c>
      <c r="AH160" s="10" t="str">
        <f>IF('Final Dataset'!$AE160&lt;10,"Calm",IF('Final Dataset'!$AE160&lt;=25,"Breezy","Windy"))</f>
        <v>Calm</v>
      </c>
    </row>
    <row r="161" spans="1:34" ht="14.25" customHeight="1" x14ac:dyDescent="0.3">
      <c r="A161" s="11">
        <v>160</v>
      </c>
      <c r="B161" s="12">
        <v>40550</v>
      </c>
      <c r="C161" s="11">
        <v>1</v>
      </c>
      <c r="D161" s="11">
        <v>22</v>
      </c>
      <c r="E161" s="11" t="b">
        <v>0</v>
      </c>
      <c r="F161" s="11">
        <v>5</v>
      </c>
      <c r="G161" s="11">
        <v>2</v>
      </c>
      <c r="H161" s="11">
        <v>0.18</v>
      </c>
      <c r="I161" s="13">
        <v>0.19700000000000001</v>
      </c>
      <c r="J161" s="11">
        <v>0.43</v>
      </c>
      <c r="K161" s="11">
        <v>0.16420000000000001</v>
      </c>
      <c r="L161" s="11">
        <v>2</v>
      </c>
      <c r="M161" s="11">
        <v>34</v>
      </c>
      <c r="N161" s="11">
        <v>36</v>
      </c>
      <c r="O161" s="5" t="str">
        <f>IF(AND('Final Dataset'!$D161&gt;=5,'Final Dataset'!$D161&lt;12),"Morning",IF(AND('Final Dataset'!$D161&gt;=12,'Final Dataset'!$D161&lt;17),"Afternoon",IF(AND('Final Dataset'!$D161&gt;=17,'Final Dataset'!$D161&lt;21),"Evening","Night")))</f>
        <v>Night</v>
      </c>
      <c r="P161" s="8" t="str">
        <f>IF('Final Dataset'!$G161=1,"Clear/Few clouds",IF('Final Dataset'!$G161=2,"Mist/Cloudy",IF('Final Dataset'!$G161=3,"Light Snow/Rain","Heavy Rain/Snow/Storm")))</f>
        <v>Mist/Cloudy</v>
      </c>
      <c r="Q161" s="5" t="str">
        <f>IF(OR('Final Dataset'!$F161=0,'Final Dataset'!$F161=6),"Weekend","Weekday")</f>
        <v>Weekday</v>
      </c>
      <c r="R161" s="5" t="str">
        <f>LEFT(TEXT('Final Dataset'!$B161,"yyyy-mm-dd"),4)</f>
        <v>2011</v>
      </c>
      <c r="S161" s="5" t="str">
        <f>MID(TEXT('Final Dataset'!$B161,"yyyy-mm-dd"),6,2)</f>
        <v>01</v>
      </c>
      <c r="T161" s="5" t="str">
        <f>RIGHT(TEXT('Final Dataset'!$B161,"yyyy-mm-dd"),2)</f>
        <v>07</v>
      </c>
      <c r="U161" s="5">
        <f>LEN('Final Dataset'!$D161)</f>
        <v>2</v>
      </c>
      <c r="V161" s="5" t="str">
        <f>TEXT('Final Dataset'!$B161, "mmmm")</f>
        <v>January</v>
      </c>
      <c r="W161" s="5" t="str">
        <f>TEXT('Final Dataset'!$B161, "dddd")</f>
        <v>Friday</v>
      </c>
      <c r="X161" s="5">
        <f>WEEKNUM('Final Dataset'!$B161, 2)</f>
        <v>2</v>
      </c>
      <c r="Y161" s="5" t="str">
        <f>IF('Final Dataset'!$H161&lt;=0.3,"Cold",IF('Final Dataset'!$H161&lt;=0.6,"Mild","Hot"))</f>
        <v>Cold</v>
      </c>
      <c r="Z161" s="7" t="str">
        <f>IF('Final Dataset'!$L161&gt;'Final Dataset'!$M161,"Casual Dominant","Registered Dominant")</f>
        <v>Registered Dominant</v>
      </c>
      <c r="AA161" s="7">
        <f>'Final Dataset'!$L161/'Final Dataset'!$N161</f>
        <v>5.5555555555555552E-2</v>
      </c>
      <c r="AB161" s="7">
        <f>'Final Dataset'!$M161/'Final Dataset'!$N161</f>
        <v>0.94444444444444442</v>
      </c>
      <c r="AC161" s="9">
        <f>'Final Dataset'!$J161*100</f>
        <v>43</v>
      </c>
      <c r="AD161" s="7">
        <f>'Final Dataset'!$I161*50</f>
        <v>9.85</v>
      </c>
      <c r="AE161" s="9">
        <f>'Final Dataset'!$K161*67</f>
        <v>11.0014</v>
      </c>
      <c r="AF161" s="7">
        <f>IFERROR('Final Dataset'!$AA161/'Final Dataset'!$AB161,0)</f>
        <v>5.8823529411764705E-2</v>
      </c>
      <c r="AG161" s="7" t="str">
        <f>IF('Final Dataset'!$AC161&lt;40,"Low",IF('Final Dataset'!$AC161&lt;=70,"Moderate","High"))</f>
        <v>Moderate</v>
      </c>
      <c r="AH161" s="10" t="str">
        <f>IF('Final Dataset'!$AE161&lt;10,"Calm",IF('Final Dataset'!$AE161&lt;=25,"Breezy","Windy"))</f>
        <v>Breezy</v>
      </c>
    </row>
    <row r="162" spans="1:34" ht="14.25" customHeight="1" x14ac:dyDescent="0.3">
      <c r="A162" s="5">
        <v>161</v>
      </c>
      <c r="B162" s="6">
        <v>40550</v>
      </c>
      <c r="C162" s="5">
        <v>1</v>
      </c>
      <c r="D162" s="5">
        <v>23</v>
      </c>
      <c r="E162" s="5" t="b">
        <v>0</v>
      </c>
      <c r="F162" s="5">
        <v>5</v>
      </c>
      <c r="G162" s="5">
        <v>2</v>
      </c>
      <c r="H162" s="5">
        <v>0.18</v>
      </c>
      <c r="I162" s="7">
        <v>0.19700000000000001</v>
      </c>
      <c r="J162" s="5">
        <v>0.51</v>
      </c>
      <c r="K162" s="5">
        <v>0.16420000000000001</v>
      </c>
      <c r="L162" s="5">
        <v>1</v>
      </c>
      <c r="M162" s="5">
        <v>14</v>
      </c>
      <c r="N162" s="5">
        <v>15</v>
      </c>
      <c r="O162" s="5" t="str">
        <f>IF(AND('Final Dataset'!$D162&gt;=5,'Final Dataset'!$D162&lt;12),"Morning",IF(AND('Final Dataset'!$D162&gt;=12,'Final Dataset'!$D162&lt;17),"Afternoon",IF(AND('Final Dataset'!$D162&gt;=17,'Final Dataset'!$D162&lt;21),"Evening","Night")))</f>
        <v>Night</v>
      </c>
      <c r="P162" s="8" t="str">
        <f>IF('Final Dataset'!$G162=1,"Clear/Few clouds",IF('Final Dataset'!$G162=2,"Mist/Cloudy",IF('Final Dataset'!$G162=3,"Light Snow/Rain","Heavy Rain/Snow/Storm")))</f>
        <v>Mist/Cloudy</v>
      </c>
      <c r="Q162" s="5" t="str">
        <f>IF(OR('Final Dataset'!$F162=0,'Final Dataset'!$F162=6),"Weekend","Weekday")</f>
        <v>Weekday</v>
      </c>
      <c r="R162" s="5" t="str">
        <f>LEFT(TEXT('Final Dataset'!$B162,"yyyy-mm-dd"),4)</f>
        <v>2011</v>
      </c>
      <c r="S162" s="5" t="str">
        <f>MID(TEXT('Final Dataset'!$B162,"yyyy-mm-dd"),6,2)</f>
        <v>01</v>
      </c>
      <c r="T162" s="5" t="str">
        <f>RIGHT(TEXT('Final Dataset'!$B162,"yyyy-mm-dd"),2)</f>
        <v>07</v>
      </c>
      <c r="U162" s="5">
        <f>LEN('Final Dataset'!$D162)</f>
        <v>2</v>
      </c>
      <c r="V162" s="5" t="str">
        <f>TEXT('Final Dataset'!$B162, "mmmm")</f>
        <v>January</v>
      </c>
      <c r="W162" s="5" t="str">
        <f>TEXT('Final Dataset'!$B162, "dddd")</f>
        <v>Friday</v>
      </c>
      <c r="X162" s="5">
        <f>WEEKNUM('Final Dataset'!$B162, 2)</f>
        <v>2</v>
      </c>
      <c r="Y162" s="5" t="str">
        <f>IF('Final Dataset'!$H162&lt;=0.3,"Cold",IF('Final Dataset'!$H162&lt;=0.6,"Mild","Hot"))</f>
        <v>Cold</v>
      </c>
      <c r="Z162" s="7" t="str">
        <f>IF('Final Dataset'!$L162&gt;'Final Dataset'!$M162,"Casual Dominant","Registered Dominant")</f>
        <v>Registered Dominant</v>
      </c>
      <c r="AA162" s="7">
        <f>'Final Dataset'!$L162/'Final Dataset'!$N162</f>
        <v>6.6666666666666666E-2</v>
      </c>
      <c r="AB162" s="7">
        <f>'Final Dataset'!$M162/'Final Dataset'!$N162</f>
        <v>0.93333333333333335</v>
      </c>
      <c r="AC162" s="9">
        <f>'Final Dataset'!$J162*100</f>
        <v>51</v>
      </c>
      <c r="AD162" s="7">
        <f>'Final Dataset'!$I162*50</f>
        <v>9.85</v>
      </c>
      <c r="AE162" s="9">
        <f>'Final Dataset'!$K162*67</f>
        <v>11.0014</v>
      </c>
      <c r="AF162" s="7">
        <f>IFERROR('Final Dataset'!$AA162/'Final Dataset'!$AB162,0)</f>
        <v>7.1428571428571425E-2</v>
      </c>
      <c r="AG162" s="7" t="str">
        <f>IF('Final Dataset'!$AC162&lt;40,"Low",IF('Final Dataset'!$AC162&lt;=70,"Moderate","High"))</f>
        <v>Moderate</v>
      </c>
      <c r="AH162" s="10" t="str">
        <f>IF('Final Dataset'!$AE162&lt;10,"Calm",IF('Final Dataset'!$AE162&lt;=25,"Breezy","Windy"))</f>
        <v>Breezy</v>
      </c>
    </row>
    <row r="163" spans="1:34" ht="14.25" customHeight="1" x14ac:dyDescent="0.3">
      <c r="A163" s="11">
        <v>162</v>
      </c>
      <c r="B163" s="12">
        <v>40551</v>
      </c>
      <c r="C163" s="11">
        <v>1</v>
      </c>
      <c r="D163" s="11">
        <v>0</v>
      </c>
      <c r="E163" s="11" t="b">
        <v>0</v>
      </c>
      <c r="F163" s="11">
        <v>6</v>
      </c>
      <c r="G163" s="11">
        <v>2</v>
      </c>
      <c r="H163" s="11">
        <v>0.18</v>
      </c>
      <c r="I163" s="13">
        <v>0.19700000000000001</v>
      </c>
      <c r="J163" s="11">
        <v>0.51</v>
      </c>
      <c r="K163" s="11">
        <v>0.16420000000000001</v>
      </c>
      <c r="L163" s="11">
        <v>1</v>
      </c>
      <c r="M163" s="11">
        <v>24</v>
      </c>
      <c r="N163" s="11">
        <v>25</v>
      </c>
      <c r="O163" s="5" t="str">
        <f>IF(AND('Final Dataset'!$D163&gt;=5,'Final Dataset'!$D163&lt;12),"Morning",IF(AND('Final Dataset'!$D163&gt;=12,'Final Dataset'!$D163&lt;17),"Afternoon",IF(AND('Final Dataset'!$D163&gt;=17,'Final Dataset'!$D163&lt;21),"Evening","Night")))</f>
        <v>Night</v>
      </c>
      <c r="P163" s="8" t="str">
        <f>IF('Final Dataset'!$G163=1,"Clear/Few clouds",IF('Final Dataset'!$G163=2,"Mist/Cloudy",IF('Final Dataset'!$G163=3,"Light Snow/Rain","Heavy Rain/Snow/Storm")))</f>
        <v>Mist/Cloudy</v>
      </c>
      <c r="Q163" s="5" t="str">
        <f>IF(OR('Final Dataset'!$F163=0,'Final Dataset'!$F163=6),"Weekend","Weekday")</f>
        <v>Weekend</v>
      </c>
      <c r="R163" s="5" t="str">
        <f>LEFT(TEXT('Final Dataset'!$B163,"yyyy-mm-dd"),4)</f>
        <v>2011</v>
      </c>
      <c r="S163" s="5" t="str">
        <f>MID(TEXT('Final Dataset'!$B163,"yyyy-mm-dd"),6,2)</f>
        <v>01</v>
      </c>
      <c r="T163" s="5" t="str">
        <f>RIGHT(TEXT('Final Dataset'!$B163,"yyyy-mm-dd"),2)</f>
        <v>08</v>
      </c>
      <c r="U163" s="5">
        <f>LEN('Final Dataset'!$D163)</f>
        <v>1</v>
      </c>
      <c r="V163" s="5" t="str">
        <f>TEXT('Final Dataset'!$B163, "mmmm")</f>
        <v>January</v>
      </c>
      <c r="W163" s="5" t="str">
        <f>TEXT('Final Dataset'!$B163, "dddd")</f>
        <v>Saturday</v>
      </c>
      <c r="X163" s="5">
        <f>WEEKNUM('Final Dataset'!$B163, 2)</f>
        <v>2</v>
      </c>
      <c r="Y163" s="5" t="str">
        <f>IF('Final Dataset'!$H163&lt;=0.3,"Cold",IF('Final Dataset'!$H163&lt;=0.6,"Mild","Hot"))</f>
        <v>Cold</v>
      </c>
      <c r="Z163" s="7" t="str">
        <f>IF('Final Dataset'!$L163&gt;'Final Dataset'!$M163,"Casual Dominant","Registered Dominant")</f>
        <v>Registered Dominant</v>
      </c>
      <c r="AA163" s="7">
        <f>'Final Dataset'!$L163/'Final Dataset'!$N163</f>
        <v>0.04</v>
      </c>
      <c r="AB163" s="7">
        <f>'Final Dataset'!$M163/'Final Dataset'!$N163</f>
        <v>0.96</v>
      </c>
      <c r="AC163" s="9">
        <f>'Final Dataset'!$J163*100</f>
        <v>51</v>
      </c>
      <c r="AD163" s="7">
        <f>'Final Dataset'!$I163*50</f>
        <v>9.85</v>
      </c>
      <c r="AE163" s="9">
        <f>'Final Dataset'!$K163*67</f>
        <v>11.0014</v>
      </c>
      <c r="AF163" s="7">
        <f>IFERROR('Final Dataset'!$AA163/'Final Dataset'!$AB163,0)</f>
        <v>4.1666666666666671E-2</v>
      </c>
      <c r="AG163" s="7" t="str">
        <f>IF('Final Dataset'!$AC163&lt;40,"Low",IF('Final Dataset'!$AC163&lt;=70,"Moderate","High"))</f>
        <v>Moderate</v>
      </c>
      <c r="AH163" s="10" t="str">
        <f>IF('Final Dataset'!$AE163&lt;10,"Calm",IF('Final Dataset'!$AE163&lt;=25,"Breezy","Windy"))</f>
        <v>Breezy</v>
      </c>
    </row>
    <row r="164" spans="1:34" ht="14.25" customHeight="1" x14ac:dyDescent="0.3">
      <c r="A164" s="5">
        <v>163</v>
      </c>
      <c r="B164" s="6">
        <v>40551</v>
      </c>
      <c r="C164" s="5">
        <v>1</v>
      </c>
      <c r="D164" s="5">
        <v>1</v>
      </c>
      <c r="E164" s="5" t="b">
        <v>0</v>
      </c>
      <c r="F164" s="5">
        <v>6</v>
      </c>
      <c r="G164" s="5">
        <v>2</v>
      </c>
      <c r="H164" s="5">
        <v>0.18</v>
      </c>
      <c r="I164" s="7">
        <v>0.21210000000000001</v>
      </c>
      <c r="J164" s="5">
        <v>0.55000000000000004</v>
      </c>
      <c r="K164" s="5">
        <v>8.9599999999999999E-2</v>
      </c>
      <c r="L164" s="5">
        <v>1</v>
      </c>
      <c r="M164" s="5">
        <v>15</v>
      </c>
      <c r="N164" s="5">
        <v>16</v>
      </c>
      <c r="O164" s="5" t="str">
        <f>IF(AND('Final Dataset'!$D164&gt;=5,'Final Dataset'!$D164&lt;12),"Morning",IF(AND('Final Dataset'!$D164&gt;=12,'Final Dataset'!$D164&lt;17),"Afternoon",IF(AND('Final Dataset'!$D164&gt;=17,'Final Dataset'!$D164&lt;21),"Evening","Night")))</f>
        <v>Night</v>
      </c>
      <c r="P164" s="8" t="str">
        <f>IF('Final Dataset'!$G164=1,"Clear/Few clouds",IF('Final Dataset'!$G164=2,"Mist/Cloudy",IF('Final Dataset'!$G164=3,"Light Snow/Rain","Heavy Rain/Snow/Storm")))</f>
        <v>Mist/Cloudy</v>
      </c>
      <c r="Q164" s="5" t="str">
        <f>IF(OR('Final Dataset'!$F164=0,'Final Dataset'!$F164=6),"Weekend","Weekday")</f>
        <v>Weekend</v>
      </c>
      <c r="R164" s="5" t="str">
        <f>LEFT(TEXT('Final Dataset'!$B164,"yyyy-mm-dd"),4)</f>
        <v>2011</v>
      </c>
      <c r="S164" s="5" t="str">
        <f>MID(TEXT('Final Dataset'!$B164,"yyyy-mm-dd"),6,2)</f>
        <v>01</v>
      </c>
      <c r="T164" s="5" t="str">
        <f>RIGHT(TEXT('Final Dataset'!$B164,"yyyy-mm-dd"),2)</f>
        <v>08</v>
      </c>
      <c r="U164" s="5">
        <f>LEN('Final Dataset'!$D164)</f>
        <v>1</v>
      </c>
      <c r="V164" s="5" t="str">
        <f>TEXT('Final Dataset'!$B164, "mmmm")</f>
        <v>January</v>
      </c>
      <c r="W164" s="5" t="str">
        <f>TEXT('Final Dataset'!$B164, "dddd")</f>
        <v>Saturday</v>
      </c>
      <c r="X164" s="5">
        <f>WEEKNUM('Final Dataset'!$B164, 2)</f>
        <v>2</v>
      </c>
      <c r="Y164" s="5" t="str">
        <f>IF('Final Dataset'!$H164&lt;=0.3,"Cold",IF('Final Dataset'!$H164&lt;=0.6,"Mild","Hot"))</f>
        <v>Cold</v>
      </c>
      <c r="Z164" s="7" t="str">
        <f>IF('Final Dataset'!$L164&gt;'Final Dataset'!$M164,"Casual Dominant","Registered Dominant")</f>
        <v>Registered Dominant</v>
      </c>
      <c r="AA164" s="7">
        <f>'Final Dataset'!$L164/'Final Dataset'!$N164</f>
        <v>6.25E-2</v>
      </c>
      <c r="AB164" s="7">
        <f>'Final Dataset'!$M164/'Final Dataset'!$N164</f>
        <v>0.9375</v>
      </c>
      <c r="AC164" s="9">
        <f>'Final Dataset'!$J164*100</f>
        <v>55.000000000000007</v>
      </c>
      <c r="AD164" s="7">
        <f>'Final Dataset'!$I164*50</f>
        <v>10.605</v>
      </c>
      <c r="AE164" s="9">
        <f>'Final Dataset'!$K164*67</f>
        <v>6.0031999999999996</v>
      </c>
      <c r="AF164" s="7">
        <f>IFERROR('Final Dataset'!$AA164/'Final Dataset'!$AB164,0)</f>
        <v>6.6666666666666666E-2</v>
      </c>
      <c r="AG164" s="7" t="str">
        <f>IF('Final Dataset'!$AC164&lt;40,"Low",IF('Final Dataset'!$AC164&lt;=70,"Moderate","High"))</f>
        <v>Moderate</v>
      </c>
      <c r="AH164" s="10" t="str">
        <f>IF('Final Dataset'!$AE164&lt;10,"Calm",IF('Final Dataset'!$AE164&lt;=25,"Breezy","Windy"))</f>
        <v>Calm</v>
      </c>
    </row>
    <row r="165" spans="1:34" ht="14.25" customHeight="1" x14ac:dyDescent="0.3">
      <c r="A165" s="11">
        <v>164</v>
      </c>
      <c r="B165" s="12">
        <v>40551</v>
      </c>
      <c r="C165" s="11">
        <v>1</v>
      </c>
      <c r="D165" s="11">
        <v>2</v>
      </c>
      <c r="E165" s="11" t="b">
        <v>0</v>
      </c>
      <c r="F165" s="11">
        <v>6</v>
      </c>
      <c r="G165" s="11">
        <v>2</v>
      </c>
      <c r="H165" s="11">
        <v>0.18</v>
      </c>
      <c r="I165" s="13">
        <v>0.2424</v>
      </c>
      <c r="J165" s="11">
        <v>0.55000000000000004</v>
      </c>
      <c r="K165" s="11">
        <v>0</v>
      </c>
      <c r="L165" s="11">
        <v>3</v>
      </c>
      <c r="M165" s="11">
        <v>13</v>
      </c>
      <c r="N165" s="11">
        <v>16</v>
      </c>
      <c r="O165" s="5" t="str">
        <f>IF(AND('Final Dataset'!$D165&gt;=5,'Final Dataset'!$D165&lt;12),"Morning",IF(AND('Final Dataset'!$D165&gt;=12,'Final Dataset'!$D165&lt;17),"Afternoon",IF(AND('Final Dataset'!$D165&gt;=17,'Final Dataset'!$D165&lt;21),"Evening","Night")))</f>
        <v>Night</v>
      </c>
      <c r="P165" s="8" t="str">
        <f>IF('Final Dataset'!$G165=1,"Clear/Few clouds",IF('Final Dataset'!$G165=2,"Mist/Cloudy",IF('Final Dataset'!$G165=3,"Light Snow/Rain","Heavy Rain/Snow/Storm")))</f>
        <v>Mist/Cloudy</v>
      </c>
      <c r="Q165" s="5" t="str">
        <f>IF(OR('Final Dataset'!$F165=0,'Final Dataset'!$F165=6),"Weekend","Weekday")</f>
        <v>Weekend</v>
      </c>
      <c r="R165" s="5" t="str">
        <f>LEFT(TEXT('Final Dataset'!$B165,"yyyy-mm-dd"),4)</f>
        <v>2011</v>
      </c>
      <c r="S165" s="5" t="str">
        <f>MID(TEXT('Final Dataset'!$B165,"yyyy-mm-dd"),6,2)</f>
        <v>01</v>
      </c>
      <c r="T165" s="5" t="str">
        <f>RIGHT(TEXT('Final Dataset'!$B165,"yyyy-mm-dd"),2)</f>
        <v>08</v>
      </c>
      <c r="U165" s="5">
        <f>LEN('Final Dataset'!$D165)</f>
        <v>1</v>
      </c>
      <c r="V165" s="5" t="str">
        <f>TEXT('Final Dataset'!$B165, "mmmm")</f>
        <v>January</v>
      </c>
      <c r="W165" s="5" t="str">
        <f>TEXT('Final Dataset'!$B165, "dddd")</f>
        <v>Saturday</v>
      </c>
      <c r="X165" s="5">
        <f>WEEKNUM('Final Dataset'!$B165, 2)</f>
        <v>2</v>
      </c>
      <c r="Y165" s="5" t="str">
        <f>IF('Final Dataset'!$H165&lt;=0.3,"Cold",IF('Final Dataset'!$H165&lt;=0.6,"Mild","Hot"))</f>
        <v>Cold</v>
      </c>
      <c r="Z165" s="7" t="str">
        <f>IF('Final Dataset'!$L165&gt;'Final Dataset'!$M165,"Casual Dominant","Registered Dominant")</f>
        <v>Registered Dominant</v>
      </c>
      <c r="AA165" s="7">
        <f>'Final Dataset'!$L165/'Final Dataset'!$N165</f>
        <v>0.1875</v>
      </c>
      <c r="AB165" s="7">
        <f>'Final Dataset'!$M165/'Final Dataset'!$N165</f>
        <v>0.8125</v>
      </c>
      <c r="AC165" s="9">
        <f>'Final Dataset'!$J165*100</f>
        <v>55.000000000000007</v>
      </c>
      <c r="AD165" s="7">
        <f>'Final Dataset'!$I165*50</f>
        <v>12.120000000000001</v>
      </c>
      <c r="AE165" s="9">
        <f>'Final Dataset'!$K165*67</f>
        <v>0</v>
      </c>
      <c r="AF165" s="7">
        <f>IFERROR('Final Dataset'!$AA165/'Final Dataset'!$AB165,0)</f>
        <v>0.23076923076923078</v>
      </c>
      <c r="AG165" s="7" t="str">
        <f>IF('Final Dataset'!$AC165&lt;40,"Low",IF('Final Dataset'!$AC165&lt;=70,"Moderate","High"))</f>
        <v>Moderate</v>
      </c>
      <c r="AH165" s="10" t="str">
        <f>IF('Final Dataset'!$AE165&lt;10,"Calm",IF('Final Dataset'!$AE165&lt;=25,"Breezy","Windy"))</f>
        <v>Calm</v>
      </c>
    </row>
    <row r="166" spans="1:34" ht="14.25" customHeight="1" x14ac:dyDescent="0.3">
      <c r="A166" s="5">
        <v>165</v>
      </c>
      <c r="B166" s="6">
        <v>40551</v>
      </c>
      <c r="C166" s="5">
        <v>1</v>
      </c>
      <c r="D166" s="5">
        <v>3</v>
      </c>
      <c r="E166" s="5" t="b">
        <v>0</v>
      </c>
      <c r="F166" s="5">
        <v>6</v>
      </c>
      <c r="G166" s="5">
        <v>3</v>
      </c>
      <c r="H166" s="5">
        <v>0.18</v>
      </c>
      <c r="I166" s="7">
        <v>0.19700000000000001</v>
      </c>
      <c r="J166" s="5">
        <v>0.55000000000000004</v>
      </c>
      <c r="K166" s="5">
        <v>0.16420000000000001</v>
      </c>
      <c r="L166" s="5">
        <v>0</v>
      </c>
      <c r="M166" s="5">
        <v>7</v>
      </c>
      <c r="N166" s="5">
        <v>7</v>
      </c>
      <c r="O166" s="5" t="str">
        <f>IF(AND('Final Dataset'!$D166&gt;=5,'Final Dataset'!$D166&lt;12),"Morning",IF(AND('Final Dataset'!$D166&gt;=12,'Final Dataset'!$D166&lt;17),"Afternoon",IF(AND('Final Dataset'!$D166&gt;=17,'Final Dataset'!$D166&lt;21),"Evening","Night")))</f>
        <v>Night</v>
      </c>
      <c r="P166" s="8" t="str">
        <f>IF('Final Dataset'!$G166=1,"Clear/Few clouds",IF('Final Dataset'!$G166=2,"Mist/Cloudy",IF('Final Dataset'!$G166=3,"Light Snow/Rain","Heavy Rain/Snow/Storm")))</f>
        <v>Light Snow/Rain</v>
      </c>
      <c r="Q166" s="5" t="str">
        <f>IF(OR('Final Dataset'!$F166=0,'Final Dataset'!$F166=6),"Weekend","Weekday")</f>
        <v>Weekend</v>
      </c>
      <c r="R166" s="5" t="str">
        <f>LEFT(TEXT('Final Dataset'!$B166,"yyyy-mm-dd"),4)</f>
        <v>2011</v>
      </c>
      <c r="S166" s="5" t="str">
        <f>MID(TEXT('Final Dataset'!$B166,"yyyy-mm-dd"),6,2)</f>
        <v>01</v>
      </c>
      <c r="T166" s="5" t="str">
        <f>RIGHT(TEXT('Final Dataset'!$B166,"yyyy-mm-dd"),2)</f>
        <v>08</v>
      </c>
      <c r="U166" s="5">
        <f>LEN('Final Dataset'!$D166)</f>
        <v>1</v>
      </c>
      <c r="V166" s="5" t="str">
        <f>TEXT('Final Dataset'!$B166, "mmmm")</f>
        <v>January</v>
      </c>
      <c r="W166" s="5" t="str">
        <f>TEXT('Final Dataset'!$B166, "dddd")</f>
        <v>Saturday</v>
      </c>
      <c r="X166" s="5">
        <f>WEEKNUM('Final Dataset'!$B166, 2)</f>
        <v>2</v>
      </c>
      <c r="Y166" s="5" t="str">
        <f>IF('Final Dataset'!$H166&lt;=0.3,"Cold",IF('Final Dataset'!$H166&lt;=0.6,"Mild","Hot"))</f>
        <v>Cold</v>
      </c>
      <c r="Z166" s="7" t="str">
        <f>IF('Final Dataset'!$L166&gt;'Final Dataset'!$M166,"Casual Dominant","Registered Dominant")</f>
        <v>Registered Dominant</v>
      </c>
      <c r="AA166" s="7">
        <f>'Final Dataset'!$L166/'Final Dataset'!$N166</f>
        <v>0</v>
      </c>
      <c r="AB166" s="7">
        <f>'Final Dataset'!$M166/'Final Dataset'!$N166</f>
        <v>1</v>
      </c>
      <c r="AC166" s="9">
        <f>'Final Dataset'!$J166*100</f>
        <v>55.000000000000007</v>
      </c>
      <c r="AD166" s="7">
        <f>'Final Dataset'!$I166*50</f>
        <v>9.85</v>
      </c>
      <c r="AE166" s="9">
        <f>'Final Dataset'!$K166*67</f>
        <v>11.0014</v>
      </c>
      <c r="AF166" s="7">
        <f>IFERROR('Final Dataset'!$AA166/'Final Dataset'!$AB166,0)</f>
        <v>0</v>
      </c>
      <c r="AG166" s="7" t="str">
        <f>IF('Final Dataset'!$AC166&lt;40,"Low",IF('Final Dataset'!$AC166&lt;=70,"Moderate","High"))</f>
        <v>Moderate</v>
      </c>
      <c r="AH166" s="10" t="str">
        <f>IF('Final Dataset'!$AE166&lt;10,"Calm",IF('Final Dataset'!$AE166&lt;=25,"Breezy","Windy"))</f>
        <v>Breezy</v>
      </c>
    </row>
    <row r="167" spans="1:34" ht="14.25" customHeight="1" x14ac:dyDescent="0.3">
      <c r="A167" s="11">
        <v>166</v>
      </c>
      <c r="B167" s="12">
        <v>40551</v>
      </c>
      <c r="C167" s="11">
        <v>1</v>
      </c>
      <c r="D167" s="11">
        <v>4</v>
      </c>
      <c r="E167" s="11" t="b">
        <v>0</v>
      </c>
      <c r="F167" s="11">
        <v>6</v>
      </c>
      <c r="G167" s="11">
        <v>3</v>
      </c>
      <c r="H167" s="11">
        <v>0.18</v>
      </c>
      <c r="I167" s="13">
        <v>0.19700000000000001</v>
      </c>
      <c r="J167" s="11">
        <v>0.55000000000000004</v>
      </c>
      <c r="K167" s="11">
        <v>0.16420000000000001</v>
      </c>
      <c r="L167" s="11">
        <v>0</v>
      </c>
      <c r="M167" s="11">
        <v>1</v>
      </c>
      <c r="N167" s="11">
        <v>1</v>
      </c>
      <c r="O167" s="5" t="str">
        <f>IF(AND('Final Dataset'!$D167&gt;=5,'Final Dataset'!$D167&lt;12),"Morning",IF(AND('Final Dataset'!$D167&gt;=12,'Final Dataset'!$D167&lt;17),"Afternoon",IF(AND('Final Dataset'!$D167&gt;=17,'Final Dataset'!$D167&lt;21),"Evening","Night")))</f>
        <v>Night</v>
      </c>
      <c r="P167" s="8" t="str">
        <f>IF('Final Dataset'!$G167=1,"Clear/Few clouds",IF('Final Dataset'!$G167=2,"Mist/Cloudy",IF('Final Dataset'!$G167=3,"Light Snow/Rain","Heavy Rain/Snow/Storm")))</f>
        <v>Light Snow/Rain</v>
      </c>
      <c r="Q167" s="5" t="str">
        <f>IF(OR('Final Dataset'!$F167=0,'Final Dataset'!$F167=6),"Weekend","Weekday")</f>
        <v>Weekend</v>
      </c>
      <c r="R167" s="5" t="str">
        <f>LEFT(TEXT('Final Dataset'!$B167,"yyyy-mm-dd"),4)</f>
        <v>2011</v>
      </c>
      <c r="S167" s="5" t="str">
        <f>MID(TEXT('Final Dataset'!$B167,"yyyy-mm-dd"),6,2)</f>
        <v>01</v>
      </c>
      <c r="T167" s="5" t="str">
        <f>RIGHT(TEXT('Final Dataset'!$B167,"yyyy-mm-dd"),2)</f>
        <v>08</v>
      </c>
      <c r="U167" s="5">
        <f>LEN('Final Dataset'!$D167)</f>
        <v>1</v>
      </c>
      <c r="V167" s="5" t="str">
        <f>TEXT('Final Dataset'!$B167, "mmmm")</f>
        <v>January</v>
      </c>
      <c r="W167" s="5" t="str">
        <f>TEXT('Final Dataset'!$B167, "dddd")</f>
        <v>Saturday</v>
      </c>
      <c r="X167" s="5">
        <f>WEEKNUM('Final Dataset'!$B167, 2)</f>
        <v>2</v>
      </c>
      <c r="Y167" s="5" t="str">
        <f>IF('Final Dataset'!$H167&lt;=0.3,"Cold",IF('Final Dataset'!$H167&lt;=0.6,"Mild","Hot"))</f>
        <v>Cold</v>
      </c>
      <c r="Z167" s="7" t="str">
        <f>IF('Final Dataset'!$L167&gt;'Final Dataset'!$M167,"Casual Dominant","Registered Dominant")</f>
        <v>Registered Dominant</v>
      </c>
      <c r="AA167" s="7">
        <f>'Final Dataset'!$L167/'Final Dataset'!$N167</f>
        <v>0</v>
      </c>
      <c r="AB167" s="7">
        <f>'Final Dataset'!$M167/'Final Dataset'!$N167</f>
        <v>1</v>
      </c>
      <c r="AC167" s="9">
        <f>'Final Dataset'!$J167*100</f>
        <v>55.000000000000007</v>
      </c>
      <c r="AD167" s="7">
        <f>'Final Dataset'!$I167*50</f>
        <v>9.85</v>
      </c>
      <c r="AE167" s="9">
        <f>'Final Dataset'!$K167*67</f>
        <v>11.0014</v>
      </c>
      <c r="AF167" s="7">
        <f>IFERROR('Final Dataset'!$AA167/'Final Dataset'!$AB167,0)</f>
        <v>0</v>
      </c>
      <c r="AG167" s="7" t="str">
        <f>IF('Final Dataset'!$AC167&lt;40,"Low",IF('Final Dataset'!$AC167&lt;=70,"Moderate","High"))</f>
        <v>Moderate</v>
      </c>
      <c r="AH167" s="10" t="str">
        <f>IF('Final Dataset'!$AE167&lt;10,"Calm",IF('Final Dataset'!$AE167&lt;=25,"Breezy","Windy"))</f>
        <v>Breezy</v>
      </c>
    </row>
    <row r="168" spans="1:34" ht="14.25" customHeight="1" x14ac:dyDescent="0.3">
      <c r="A168" s="5">
        <v>167</v>
      </c>
      <c r="B168" s="6">
        <v>40551</v>
      </c>
      <c r="C168" s="5">
        <v>1</v>
      </c>
      <c r="D168" s="5">
        <v>5</v>
      </c>
      <c r="E168" s="5" t="b">
        <v>0</v>
      </c>
      <c r="F168" s="5">
        <v>6</v>
      </c>
      <c r="G168" s="5">
        <v>2</v>
      </c>
      <c r="H168" s="5">
        <v>0.16</v>
      </c>
      <c r="I168" s="7">
        <v>0.16669999999999999</v>
      </c>
      <c r="J168" s="5">
        <v>0.74</v>
      </c>
      <c r="K168" s="5">
        <v>0.16420000000000001</v>
      </c>
      <c r="L168" s="5">
        <v>0</v>
      </c>
      <c r="M168" s="5">
        <v>5</v>
      </c>
      <c r="N168" s="5">
        <v>5</v>
      </c>
      <c r="O168" s="5" t="str">
        <f>IF(AND('Final Dataset'!$D168&gt;=5,'Final Dataset'!$D168&lt;12),"Morning",IF(AND('Final Dataset'!$D168&gt;=12,'Final Dataset'!$D168&lt;17),"Afternoon",IF(AND('Final Dataset'!$D168&gt;=17,'Final Dataset'!$D168&lt;21),"Evening","Night")))</f>
        <v>Morning</v>
      </c>
      <c r="P168" s="8" t="str">
        <f>IF('Final Dataset'!$G168=1,"Clear/Few clouds",IF('Final Dataset'!$G168=2,"Mist/Cloudy",IF('Final Dataset'!$G168=3,"Light Snow/Rain","Heavy Rain/Snow/Storm")))</f>
        <v>Mist/Cloudy</v>
      </c>
      <c r="Q168" s="5" t="str">
        <f>IF(OR('Final Dataset'!$F168=0,'Final Dataset'!$F168=6),"Weekend","Weekday")</f>
        <v>Weekend</v>
      </c>
      <c r="R168" s="5" t="str">
        <f>LEFT(TEXT('Final Dataset'!$B168,"yyyy-mm-dd"),4)</f>
        <v>2011</v>
      </c>
      <c r="S168" s="5" t="str">
        <f>MID(TEXT('Final Dataset'!$B168,"yyyy-mm-dd"),6,2)</f>
        <v>01</v>
      </c>
      <c r="T168" s="5" t="str">
        <f>RIGHT(TEXT('Final Dataset'!$B168,"yyyy-mm-dd"),2)</f>
        <v>08</v>
      </c>
      <c r="U168" s="5">
        <f>LEN('Final Dataset'!$D168)</f>
        <v>1</v>
      </c>
      <c r="V168" s="5" t="str">
        <f>TEXT('Final Dataset'!$B168, "mmmm")</f>
        <v>January</v>
      </c>
      <c r="W168" s="5" t="str">
        <f>TEXT('Final Dataset'!$B168, "dddd")</f>
        <v>Saturday</v>
      </c>
      <c r="X168" s="5">
        <f>WEEKNUM('Final Dataset'!$B168, 2)</f>
        <v>2</v>
      </c>
      <c r="Y168" s="5" t="str">
        <f>IF('Final Dataset'!$H168&lt;=0.3,"Cold",IF('Final Dataset'!$H168&lt;=0.6,"Mild","Hot"))</f>
        <v>Cold</v>
      </c>
      <c r="Z168" s="7" t="str">
        <f>IF('Final Dataset'!$L168&gt;'Final Dataset'!$M168,"Casual Dominant","Registered Dominant")</f>
        <v>Registered Dominant</v>
      </c>
      <c r="AA168" s="7">
        <f>'Final Dataset'!$L168/'Final Dataset'!$N168</f>
        <v>0</v>
      </c>
      <c r="AB168" s="7">
        <f>'Final Dataset'!$M168/'Final Dataset'!$N168</f>
        <v>1</v>
      </c>
      <c r="AC168" s="9">
        <f>'Final Dataset'!$J168*100</f>
        <v>74</v>
      </c>
      <c r="AD168" s="7">
        <f>'Final Dataset'!$I168*50</f>
        <v>8.3349999999999991</v>
      </c>
      <c r="AE168" s="9">
        <f>'Final Dataset'!$K168*67</f>
        <v>11.0014</v>
      </c>
      <c r="AF168" s="7">
        <f>IFERROR('Final Dataset'!$AA168/'Final Dataset'!$AB168,0)</f>
        <v>0</v>
      </c>
      <c r="AG168" s="7" t="str">
        <f>IF('Final Dataset'!$AC168&lt;40,"Low",IF('Final Dataset'!$AC168&lt;=70,"Moderate","High"))</f>
        <v>High</v>
      </c>
      <c r="AH168" s="10" t="str">
        <f>IF('Final Dataset'!$AE168&lt;10,"Calm",IF('Final Dataset'!$AE168&lt;=25,"Breezy","Windy"))</f>
        <v>Breezy</v>
      </c>
    </row>
    <row r="169" spans="1:34" ht="14.25" customHeight="1" x14ac:dyDescent="0.3">
      <c r="A169" s="11">
        <v>168</v>
      </c>
      <c r="B169" s="12">
        <v>40551</v>
      </c>
      <c r="C169" s="11">
        <v>1</v>
      </c>
      <c r="D169" s="11">
        <v>6</v>
      </c>
      <c r="E169" s="11" t="b">
        <v>0</v>
      </c>
      <c r="F169" s="11">
        <v>6</v>
      </c>
      <c r="G169" s="11">
        <v>2</v>
      </c>
      <c r="H169" s="11">
        <v>0.16</v>
      </c>
      <c r="I169" s="13">
        <v>0.16669999999999999</v>
      </c>
      <c r="J169" s="11">
        <v>0.74</v>
      </c>
      <c r="K169" s="11">
        <v>0.16420000000000001</v>
      </c>
      <c r="L169" s="11">
        <v>0</v>
      </c>
      <c r="M169" s="11">
        <v>2</v>
      </c>
      <c r="N169" s="11">
        <v>2</v>
      </c>
      <c r="O169" s="5" t="str">
        <f>IF(AND('Final Dataset'!$D169&gt;=5,'Final Dataset'!$D169&lt;12),"Morning",IF(AND('Final Dataset'!$D169&gt;=12,'Final Dataset'!$D169&lt;17),"Afternoon",IF(AND('Final Dataset'!$D169&gt;=17,'Final Dataset'!$D169&lt;21),"Evening","Night")))</f>
        <v>Morning</v>
      </c>
      <c r="P169" s="8" t="str">
        <f>IF('Final Dataset'!$G169=1,"Clear/Few clouds",IF('Final Dataset'!$G169=2,"Mist/Cloudy",IF('Final Dataset'!$G169=3,"Light Snow/Rain","Heavy Rain/Snow/Storm")))</f>
        <v>Mist/Cloudy</v>
      </c>
      <c r="Q169" s="5" t="str">
        <f>IF(OR('Final Dataset'!$F169=0,'Final Dataset'!$F169=6),"Weekend","Weekday")</f>
        <v>Weekend</v>
      </c>
      <c r="R169" s="5" t="str">
        <f>LEFT(TEXT('Final Dataset'!$B169,"yyyy-mm-dd"),4)</f>
        <v>2011</v>
      </c>
      <c r="S169" s="5" t="str">
        <f>MID(TEXT('Final Dataset'!$B169,"yyyy-mm-dd"),6,2)</f>
        <v>01</v>
      </c>
      <c r="T169" s="5" t="str">
        <f>RIGHT(TEXT('Final Dataset'!$B169,"yyyy-mm-dd"),2)</f>
        <v>08</v>
      </c>
      <c r="U169" s="5">
        <f>LEN('Final Dataset'!$D169)</f>
        <v>1</v>
      </c>
      <c r="V169" s="5" t="str">
        <f>TEXT('Final Dataset'!$B169, "mmmm")</f>
        <v>January</v>
      </c>
      <c r="W169" s="5" t="str">
        <f>TEXT('Final Dataset'!$B169, "dddd")</f>
        <v>Saturday</v>
      </c>
      <c r="X169" s="5">
        <f>WEEKNUM('Final Dataset'!$B169, 2)</f>
        <v>2</v>
      </c>
      <c r="Y169" s="5" t="str">
        <f>IF('Final Dataset'!$H169&lt;=0.3,"Cold",IF('Final Dataset'!$H169&lt;=0.6,"Mild","Hot"))</f>
        <v>Cold</v>
      </c>
      <c r="Z169" s="7" t="str">
        <f>IF('Final Dataset'!$L169&gt;'Final Dataset'!$M169,"Casual Dominant","Registered Dominant")</f>
        <v>Registered Dominant</v>
      </c>
      <c r="AA169" s="7">
        <f>'Final Dataset'!$L169/'Final Dataset'!$N169</f>
        <v>0</v>
      </c>
      <c r="AB169" s="7">
        <f>'Final Dataset'!$M169/'Final Dataset'!$N169</f>
        <v>1</v>
      </c>
      <c r="AC169" s="9">
        <f>'Final Dataset'!$J169*100</f>
        <v>74</v>
      </c>
      <c r="AD169" s="7">
        <f>'Final Dataset'!$I169*50</f>
        <v>8.3349999999999991</v>
      </c>
      <c r="AE169" s="9">
        <f>'Final Dataset'!$K169*67</f>
        <v>11.0014</v>
      </c>
      <c r="AF169" s="7">
        <f>IFERROR('Final Dataset'!$AA169/'Final Dataset'!$AB169,0)</f>
        <v>0</v>
      </c>
      <c r="AG169" s="7" t="str">
        <f>IF('Final Dataset'!$AC169&lt;40,"Low",IF('Final Dataset'!$AC169&lt;=70,"Moderate","High"))</f>
        <v>High</v>
      </c>
      <c r="AH169" s="10" t="str">
        <f>IF('Final Dataset'!$AE169&lt;10,"Calm",IF('Final Dataset'!$AE169&lt;=25,"Breezy","Windy"))</f>
        <v>Breezy</v>
      </c>
    </row>
    <row r="170" spans="1:34" ht="14.25" customHeight="1" x14ac:dyDescent="0.3">
      <c r="A170" s="5">
        <v>169</v>
      </c>
      <c r="B170" s="6">
        <v>40551</v>
      </c>
      <c r="C170" s="5">
        <v>1</v>
      </c>
      <c r="D170" s="5">
        <v>7</v>
      </c>
      <c r="E170" s="5" t="b">
        <v>0</v>
      </c>
      <c r="F170" s="5">
        <v>6</v>
      </c>
      <c r="G170" s="5">
        <v>2</v>
      </c>
      <c r="H170" s="5">
        <v>0.16</v>
      </c>
      <c r="I170" s="7">
        <v>0.18179999999999999</v>
      </c>
      <c r="J170" s="5">
        <v>0.74</v>
      </c>
      <c r="K170" s="5">
        <v>0.1045</v>
      </c>
      <c r="L170" s="5">
        <v>1</v>
      </c>
      <c r="M170" s="5">
        <v>8</v>
      </c>
      <c r="N170" s="5">
        <v>9</v>
      </c>
      <c r="O170" s="5" t="str">
        <f>IF(AND('Final Dataset'!$D170&gt;=5,'Final Dataset'!$D170&lt;12),"Morning",IF(AND('Final Dataset'!$D170&gt;=12,'Final Dataset'!$D170&lt;17),"Afternoon",IF(AND('Final Dataset'!$D170&gt;=17,'Final Dataset'!$D170&lt;21),"Evening","Night")))</f>
        <v>Morning</v>
      </c>
      <c r="P170" s="8" t="str">
        <f>IF('Final Dataset'!$G170=1,"Clear/Few clouds",IF('Final Dataset'!$G170=2,"Mist/Cloudy",IF('Final Dataset'!$G170=3,"Light Snow/Rain","Heavy Rain/Snow/Storm")))</f>
        <v>Mist/Cloudy</v>
      </c>
      <c r="Q170" s="5" t="str">
        <f>IF(OR('Final Dataset'!$F170=0,'Final Dataset'!$F170=6),"Weekend","Weekday")</f>
        <v>Weekend</v>
      </c>
      <c r="R170" s="5" t="str">
        <f>LEFT(TEXT('Final Dataset'!$B170,"yyyy-mm-dd"),4)</f>
        <v>2011</v>
      </c>
      <c r="S170" s="5" t="str">
        <f>MID(TEXT('Final Dataset'!$B170,"yyyy-mm-dd"),6,2)</f>
        <v>01</v>
      </c>
      <c r="T170" s="5" t="str">
        <f>RIGHT(TEXT('Final Dataset'!$B170,"yyyy-mm-dd"),2)</f>
        <v>08</v>
      </c>
      <c r="U170" s="5">
        <f>LEN('Final Dataset'!$D170)</f>
        <v>1</v>
      </c>
      <c r="V170" s="5" t="str">
        <f>TEXT('Final Dataset'!$B170, "mmmm")</f>
        <v>January</v>
      </c>
      <c r="W170" s="5" t="str">
        <f>TEXT('Final Dataset'!$B170, "dddd")</f>
        <v>Saturday</v>
      </c>
      <c r="X170" s="5">
        <f>WEEKNUM('Final Dataset'!$B170, 2)</f>
        <v>2</v>
      </c>
      <c r="Y170" s="5" t="str">
        <f>IF('Final Dataset'!$H170&lt;=0.3,"Cold",IF('Final Dataset'!$H170&lt;=0.6,"Mild","Hot"))</f>
        <v>Cold</v>
      </c>
      <c r="Z170" s="7" t="str">
        <f>IF('Final Dataset'!$L170&gt;'Final Dataset'!$M170,"Casual Dominant","Registered Dominant")</f>
        <v>Registered Dominant</v>
      </c>
      <c r="AA170" s="7">
        <f>'Final Dataset'!$L170/'Final Dataset'!$N170</f>
        <v>0.1111111111111111</v>
      </c>
      <c r="AB170" s="7">
        <f>'Final Dataset'!$M170/'Final Dataset'!$N170</f>
        <v>0.88888888888888884</v>
      </c>
      <c r="AC170" s="9">
        <f>'Final Dataset'!$J170*100</f>
        <v>74</v>
      </c>
      <c r="AD170" s="7">
        <f>'Final Dataset'!$I170*50</f>
        <v>9.09</v>
      </c>
      <c r="AE170" s="9">
        <f>'Final Dataset'!$K170*67</f>
        <v>7.0015000000000001</v>
      </c>
      <c r="AF170" s="7">
        <f>IFERROR('Final Dataset'!$AA170/'Final Dataset'!$AB170,0)</f>
        <v>0.125</v>
      </c>
      <c r="AG170" s="7" t="str">
        <f>IF('Final Dataset'!$AC170&lt;40,"Low",IF('Final Dataset'!$AC170&lt;=70,"Moderate","High"))</f>
        <v>High</v>
      </c>
      <c r="AH170" s="10" t="str">
        <f>IF('Final Dataset'!$AE170&lt;10,"Calm",IF('Final Dataset'!$AE170&lt;=25,"Breezy","Windy"))</f>
        <v>Calm</v>
      </c>
    </row>
    <row r="171" spans="1:34" ht="14.25" customHeight="1" x14ac:dyDescent="0.3">
      <c r="A171" s="11">
        <v>170</v>
      </c>
      <c r="B171" s="12">
        <v>40551</v>
      </c>
      <c r="C171" s="11">
        <v>1</v>
      </c>
      <c r="D171" s="11">
        <v>8</v>
      </c>
      <c r="E171" s="11" t="b">
        <v>0</v>
      </c>
      <c r="F171" s="11">
        <v>6</v>
      </c>
      <c r="G171" s="11">
        <v>3</v>
      </c>
      <c r="H171" s="11">
        <v>0.16</v>
      </c>
      <c r="I171" s="13">
        <v>0.18179999999999999</v>
      </c>
      <c r="J171" s="11">
        <v>0.93</v>
      </c>
      <c r="K171" s="11">
        <v>0.1045</v>
      </c>
      <c r="L171" s="11">
        <v>0</v>
      </c>
      <c r="M171" s="11">
        <v>15</v>
      </c>
      <c r="N171" s="11">
        <v>15</v>
      </c>
      <c r="O171" s="5" t="str">
        <f>IF(AND('Final Dataset'!$D171&gt;=5,'Final Dataset'!$D171&lt;12),"Morning",IF(AND('Final Dataset'!$D171&gt;=12,'Final Dataset'!$D171&lt;17),"Afternoon",IF(AND('Final Dataset'!$D171&gt;=17,'Final Dataset'!$D171&lt;21),"Evening","Night")))</f>
        <v>Morning</v>
      </c>
      <c r="P171" s="8" t="str">
        <f>IF('Final Dataset'!$G171=1,"Clear/Few clouds",IF('Final Dataset'!$G171=2,"Mist/Cloudy",IF('Final Dataset'!$G171=3,"Light Snow/Rain","Heavy Rain/Snow/Storm")))</f>
        <v>Light Snow/Rain</v>
      </c>
      <c r="Q171" s="5" t="str">
        <f>IF(OR('Final Dataset'!$F171=0,'Final Dataset'!$F171=6),"Weekend","Weekday")</f>
        <v>Weekend</v>
      </c>
      <c r="R171" s="5" t="str">
        <f>LEFT(TEXT('Final Dataset'!$B171,"yyyy-mm-dd"),4)</f>
        <v>2011</v>
      </c>
      <c r="S171" s="5" t="str">
        <f>MID(TEXT('Final Dataset'!$B171,"yyyy-mm-dd"),6,2)</f>
        <v>01</v>
      </c>
      <c r="T171" s="5" t="str">
        <f>RIGHT(TEXT('Final Dataset'!$B171,"yyyy-mm-dd"),2)</f>
        <v>08</v>
      </c>
      <c r="U171" s="5">
        <f>LEN('Final Dataset'!$D171)</f>
        <v>1</v>
      </c>
      <c r="V171" s="5" t="str">
        <f>TEXT('Final Dataset'!$B171, "mmmm")</f>
        <v>January</v>
      </c>
      <c r="W171" s="5" t="str">
        <f>TEXT('Final Dataset'!$B171, "dddd")</f>
        <v>Saturday</v>
      </c>
      <c r="X171" s="5">
        <f>WEEKNUM('Final Dataset'!$B171, 2)</f>
        <v>2</v>
      </c>
      <c r="Y171" s="5" t="str">
        <f>IF('Final Dataset'!$H171&lt;=0.3,"Cold",IF('Final Dataset'!$H171&lt;=0.6,"Mild","Hot"))</f>
        <v>Cold</v>
      </c>
      <c r="Z171" s="7" t="str">
        <f>IF('Final Dataset'!$L171&gt;'Final Dataset'!$M171,"Casual Dominant","Registered Dominant")</f>
        <v>Registered Dominant</v>
      </c>
      <c r="AA171" s="7">
        <f>'Final Dataset'!$L171/'Final Dataset'!$N171</f>
        <v>0</v>
      </c>
      <c r="AB171" s="7">
        <f>'Final Dataset'!$M171/'Final Dataset'!$N171</f>
        <v>1</v>
      </c>
      <c r="AC171" s="9">
        <f>'Final Dataset'!$J171*100</f>
        <v>93</v>
      </c>
      <c r="AD171" s="7">
        <f>'Final Dataset'!$I171*50</f>
        <v>9.09</v>
      </c>
      <c r="AE171" s="9">
        <f>'Final Dataset'!$K171*67</f>
        <v>7.0015000000000001</v>
      </c>
      <c r="AF171" s="7">
        <f>IFERROR('Final Dataset'!$AA171/'Final Dataset'!$AB171,0)</f>
        <v>0</v>
      </c>
      <c r="AG171" s="7" t="str">
        <f>IF('Final Dataset'!$AC171&lt;40,"Low",IF('Final Dataset'!$AC171&lt;=70,"Moderate","High"))</f>
        <v>High</v>
      </c>
      <c r="AH171" s="10" t="str">
        <f>IF('Final Dataset'!$AE171&lt;10,"Calm",IF('Final Dataset'!$AE171&lt;=25,"Breezy","Windy"))</f>
        <v>Calm</v>
      </c>
    </row>
    <row r="172" spans="1:34" ht="14.25" customHeight="1" x14ac:dyDescent="0.3">
      <c r="A172" s="5">
        <v>171</v>
      </c>
      <c r="B172" s="6">
        <v>40551</v>
      </c>
      <c r="C172" s="5">
        <v>1</v>
      </c>
      <c r="D172" s="5">
        <v>9</v>
      </c>
      <c r="E172" s="5" t="b">
        <v>0</v>
      </c>
      <c r="F172" s="5">
        <v>6</v>
      </c>
      <c r="G172" s="5">
        <v>3</v>
      </c>
      <c r="H172" s="5">
        <v>0.16</v>
      </c>
      <c r="I172" s="7">
        <v>0.18179999999999999</v>
      </c>
      <c r="J172" s="5">
        <v>0.93</v>
      </c>
      <c r="K172" s="5">
        <v>0.1045</v>
      </c>
      <c r="L172" s="5">
        <v>0</v>
      </c>
      <c r="M172" s="5">
        <v>20</v>
      </c>
      <c r="N172" s="5">
        <v>20</v>
      </c>
      <c r="O172" s="5" t="str">
        <f>IF(AND('Final Dataset'!$D172&gt;=5,'Final Dataset'!$D172&lt;12),"Morning",IF(AND('Final Dataset'!$D172&gt;=12,'Final Dataset'!$D172&lt;17),"Afternoon",IF(AND('Final Dataset'!$D172&gt;=17,'Final Dataset'!$D172&lt;21),"Evening","Night")))</f>
        <v>Morning</v>
      </c>
      <c r="P172" s="8" t="str">
        <f>IF('Final Dataset'!$G172=1,"Clear/Few clouds",IF('Final Dataset'!$G172=2,"Mist/Cloudy",IF('Final Dataset'!$G172=3,"Light Snow/Rain","Heavy Rain/Snow/Storm")))</f>
        <v>Light Snow/Rain</v>
      </c>
      <c r="Q172" s="5" t="str">
        <f>IF(OR('Final Dataset'!$F172=0,'Final Dataset'!$F172=6),"Weekend","Weekday")</f>
        <v>Weekend</v>
      </c>
      <c r="R172" s="5" t="str">
        <f>LEFT(TEXT('Final Dataset'!$B172,"yyyy-mm-dd"),4)</f>
        <v>2011</v>
      </c>
      <c r="S172" s="5" t="str">
        <f>MID(TEXT('Final Dataset'!$B172,"yyyy-mm-dd"),6,2)</f>
        <v>01</v>
      </c>
      <c r="T172" s="5" t="str">
        <f>RIGHT(TEXT('Final Dataset'!$B172,"yyyy-mm-dd"),2)</f>
        <v>08</v>
      </c>
      <c r="U172" s="5">
        <f>LEN('Final Dataset'!$D172)</f>
        <v>1</v>
      </c>
      <c r="V172" s="5" t="str">
        <f>TEXT('Final Dataset'!$B172, "mmmm")</f>
        <v>January</v>
      </c>
      <c r="W172" s="5" t="str">
        <f>TEXT('Final Dataset'!$B172, "dddd")</f>
        <v>Saturday</v>
      </c>
      <c r="X172" s="5">
        <f>WEEKNUM('Final Dataset'!$B172, 2)</f>
        <v>2</v>
      </c>
      <c r="Y172" s="5" t="str">
        <f>IF('Final Dataset'!$H172&lt;=0.3,"Cold",IF('Final Dataset'!$H172&lt;=0.6,"Mild","Hot"))</f>
        <v>Cold</v>
      </c>
      <c r="Z172" s="7" t="str">
        <f>IF('Final Dataset'!$L172&gt;'Final Dataset'!$M172,"Casual Dominant","Registered Dominant")</f>
        <v>Registered Dominant</v>
      </c>
      <c r="AA172" s="7">
        <f>'Final Dataset'!$L172/'Final Dataset'!$N172</f>
        <v>0</v>
      </c>
      <c r="AB172" s="7">
        <f>'Final Dataset'!$M172/'Final Dataset'!$N172</f>
        <v>1</v>
      </c>
      <c r="AC172" s="9">
        <f>'Final Dataset'!$J172*100</f>
        <v>93</v>
      </c>
      <c r="AD172" s="7">
        <f>'Final Dataset'!$I172*50</f>
        <v>9.09</v>
      </c>
      <c r="AE172" s="9">
        <f>'Final Dataset'!$K172*67</f>
        <v>7.0015000000000001</v>
      </c>
      <c r="AF172" s="7">
        <f>IFERROR('Final Dataset'!$AA172/'Final Dataset'!$AB172,0)</f>
        <v>0</v>
      </c>
      <c r="AG172" s="7" t="str">
        <f>IF('Final Dataset'!$AC172&lt;40,"Low",IF('Final Dataset'!$AC172&lt;=70,"Moderate","High"))</f>
        <v>High</v>
      </c>
      <c r="AH172" s="10" t="str">
        <f>IF('Final Dataset'!$AE172&lt;10,"Calm",IF('Final Dataset'!$AE172&lt;=25,"Breezy","Windy"))</f>
        <v>Calm</v>
      </c>
    </row>
    <row r="173" spans="1:34" ht="14.25" customHeight="1" x14ac:dyDescent="0.3">
      <c r="A173" s="11">
        <v>172</v>
      </c>
      <c r="B173" s="12">
        <v>40551</v>
      </c>
      <c r="C173" s="11">
        <v>1</v>
      </c>
      <c r="D173" s="11">
        <v>10</v>
      </c>
      <c r="E173" s="11" t="b">
        <v>0</v>
      </c>
      <c r="F173" s="11">
        <v>6</v>
      </c>
      <c r="G173" s="11">
        <v>2</v>
      </c>
      <c r="H173" s="11">
        <v>0.18</v>
      </c>
      <c r="I173" s="13">
        <v>0.19700000000000001</v>
      </c>
      <c r="J173" s="11">
        <v>0.8</v>
      </c>
      <c r="K173" s="11">
        <v>0.16420000000000001</v>
      </c>
      <c r="L173" s="11">
        <v>5</v>
      </c>
      <c r="M173" s="11">
        <v>56</v>
      </c>
      <c r="N173" s="11">
        <v>61</v>
      </c>
      <c r="O173" s="5" t="str">
        <f>IF(AND('Final Dataset'!$D173&gt;=5,'Final Dataset'!$D173&lt;12),"Morning",IF(AND('Final Dataset'!$D173&gt;=12,'Final Dataset'!$D173&lt;17),"Afternoon",IF(AND('Final Dataset'!$D173&gt;=17,'Final Dataset'!$D173&lt;21),"Evening","Night")))</f>
        <v>Morning</v>
      </c>
      <c r="P173" s="8" t="str">
        <f>IF('Final Dataset'!$G173=1,"Clear/Few clouds",IF('Final Dataset'!$G173=2,"Mist/Cloudy",IF('Final Dataset'!$G173=3,"Light Snow/Rain","Heavy Rain/Snow/Storm")))</f>
        <v>Mist/Cloudy</v>
      </c>
      <c r="Q173" s="5" t="str">
        <f>IF(OR('Final Dataset'!$F173=0,'Final Dataset'!$F173=6),"Weekend","Weekday")</f>
        <v>Weekend</v>
      </c>
      <c r="R173" s="5" t="str">
        <f>LEFT(TEXT('Final Dataset'!$B173,"yyyy-mm-dd"),4)</f>
        <v>2011</v>
      </c>
      <c r="S173" s="5" t="str">
        <f>MID(TEXT('Final Dataset'!$B173,"yyyy-mm-dd"),6,2)</f>
        <v>01</v>
      </c>
      <c r="T173" s="5" t="str">
        <f>RIGHT(TEXT('Final Dataset'!$B173,"yyyy-mm-dd"),2)</f>
        <v>08</v>
      </c>
      <c r="U173" s="5">
        <f>LEN('Final Dataset'!$D173)</f>
        <v>2</v>
      </c>
      <c r="V173" s="5" t="str">
        <f>TEXT('Final Dataset'!$B173, "mmmm")</f>
        <v>January</v>
      </c>
      <c r="W173" s="5" t="str">
        <f>TEXT('Final Dataset'!$B173, "dddd")</f>
        <v>Saturday</v>
      </c>
      <c r="X173" s="5">
        <f>WEEKNUM('Final Dataset'!$B173, 2)</f>
        <v>2</v>
      </c>
      <c r="Y173" s="5" t="str">
        <f>IF('Final Dataset'!$H173&lt;=0.3,"Cold",IF('Final Dataset'!$H173&lt;=0.6,"Mild","Hot"))</f>
        <v>Cold</v>
      </c>
      <c r="Z173" s="7" t="str">
        <f>IF('Final Dataset'!$L173&gt;'Final Dataset'!$M173,"Casual Dominant","Registered Dominant")</f>
        <v>Registered Dominant</v>
      </c>
      <c r="AA173" s="7">
        <f>'Final Dataset'!$L173/'Final Dataset'!$N173</f>
        <v>8.1967213114754092E-2</v>
      </c>
      <c r="AB173" s="7">
        <f>'Final Dataset'!$M173/'Final Dataset'!$N173</f>
        <v>0.91803278688524592</v>
      </c>
      <c r="AC173" s="9">
        <f>'Final Dataset'!$J173*100</f>
        <v>80</v>
      </c>
      <c r="AD173" s="7">
        <f>'Final Dataset'!$I173*50</f>
        <v>9.85</v>
      </c>
      <c r="AE173" s="9">
        <f>'Final Dataset'!$K173*67</f>
        <v>11.0014</v>
      </c>
      <c r="AF173" s="7">
        <f>IFERROR('Final Dataset'!$AA173/'Final Dataset'!$AB173,0)</f>
        <v>8.9285714285714274E-2</v>
      </c>
      <c r="AG173" s="7" t="str">
        <f>IF('Final Dataset'!$AC173&lt;40,"Low",IF('Final Dataset'!$AC173&lt;=70,"Moderate","High"))</f>
        <v>High</v>
      </c>
      <c r="AH173" s="10" t="str">
        <f>IF('Final Dataset'!$AE173&lt;10,"Calm",IF('Final Dataset'!$AE173&lt;=25,"Breezy","Windy"))</f>
        <v>Breezy</v>
      </c>
    </row>
    <row r="174" spans="1:34" ht="14.25" customHeight="1" x14ac:dyDescent="0.3">
      <c r="A174" s="5">
        <v>173</v>
      </c>
      <c r="B174" s="6">
        <v>40551</v>
      </c>
      <c r="C174" s="5">
        <v>1</v>
      </c>
      <c r="D174" s="5">
        <v>11</v>
      </c>
      <c r="E174" s="5" t="b">
        <v>0</v>
      </c>
      <c r="F174" s="5">
        <v>6</v>
      </c>
      <c r="G174" s="5">
        <v>2</v>
      </c>
      <c r="H174" s="5">
        <v>0.2</v>
      </c>
      <c r="I174" s="7">
        <v>0.18179999999999999</v>
      </c>
      <c r="J174" s="5">
        <v>0.69</v>
      </c>
      <c r="K174" s="5">
        <v>0.3881</v>
      </c>
      <c r="L174" s="5">
        <v>2</v>
      </c>
      <c r="M174" s="5">
        <v>60</v>
      </c>
      <c r="N174" s="5">
        <v>62</v>
      </c>
      <c r="O174" s="5" t="str">
        <f>IF(AND('Final Dataset'!$D174&gt;=5,'Final Dataset'!$D174&lt;12),"Morning",IF(AND('Final Dataset'!$D174&gt;=12,'Final Dataset'!$D174&lt;17),"Afternoon",IF(AND('Final Dataset'!$D174&gt;=17,'Final Dataset'!$D174&lt;21),"Evening","Night")))</f>
        <v>Morning</v>
      </c>
      <c r="P174" s="8" t="str">
        <f>IF('Final Dataset'!$G174=1,"Clear/Few clouds",IF('Final Dataset'!$G174=2,"Mist/Cloudy",IF('Final Dataset'!$G174=3,"Light Snow/Rain","Heavy Rain/Snow/Storm")))</f>
        <v>Mist/Cloudy</v>
      </c>
      <c r="Q174" s="5" t="str">
        <f>IF(OR('Final Dataset'!$F174=0,'Final Dataset'!$F174=6),"Weekend","Weekday")</f>
        <v>Weekend</v>
      </c>
      <c r="R174" s="5" t="str">
        <f>LEFT(TEXT('Final Dataset'!$B174,"yyyy-mm-dd"),4)</f>
        <v>2011</v>
      </c>
      <c r="S174" s="5" t="str">
        <f>MID(TEXT('Final Dataset'!$B174,"yyyy-mm-dd"),6,2)</f>
        <v>01</v>
      </c>
      <c r="T174" s="5" t="str">
        <f>RIGHT(TEXT('Final Dataset'!$B174,"yyyy-mm-dd"),2)</f>
        <v>08</v>
      </c>
      <c r="U174" s="5">
        <f>LEN('Final Dataset'!$D174)</f>
        <v>2</v>
      </c>
      <c r="V174" s="5" t="str">
        <f>TEXT('Final Dataset'!$B174, "mmmm")</f>
        <v>January</v>
      </c>
      <c r="W174" s="5" t="str">
        <f>TEXT('Final Dataset'!$B174, "dddd")</f>
        <v>Saturday</v>
      </c>
      <c r="X174" s="5">
        <f>WEEKNUM('Final Dataset'!$B174, 2)</f>
        <v>2</v>
      </c>
      <c r="Y174" s="5" t="str">
        <f>IF('Final Dataset'!$H174&lt;=0.3,"Cold",IF('Final Dataset'!$H174&lt;=0.6,"Mild","Hot"))</f>
        <v>Cold</v>
      </c>
      <c r="Z174" s="7" t="str">
        <f>IF('Final Dataset'!$L174&gt;'Final Dataset'!$M174,"Casual Dominant","Registered Dominant")</f>
        <v>Registered Dominant</v>
      </c>
      <c r="AA174" s="7">
        <f>'Final Dataset'!$L174/'Final Dataset'!$N174</f>
        <v>3.2258064516129031E-2</v>
      </c>
      <c r="AB174" s="7">
        <f>'Final Dataset'!$M174/'Final Dataset'!$N174</f>
        <v>0.967741935483871</v>
      </c>
      <c r="AC174" s="9">
        <f>'Final Dataset'!$J174*100</f>
        <v>69</v>
      </c>
      <c r="AD174" s="7">
        <f>'Final Dataset'!$I174*50</f>
        <v>9.09</v>
      </c>
      <c r="AE174" s="9">
        <f>'Final Dataset'!$K174*67</f>
        <v>26.002700000000001</v>
      </c>
      <c r="AF174" s="7">
        <f>IFERROR('Final Dataset'!$AA174/'Final Dataset'!$AB174,0)</f>
        <v>3.3333333333333333E-2</v>
      </c>
      <c r="AG174" s="7" t="str">
        <f>IF('Final Dataset'!$AC174&lt;40,"Low",IF('Final Dataset'!$AC174&lt;=70,"Moderate","High"))</f>
        <v>Moderate</v>
      </c>
      <c r="AH174" s="10" t="str">
        <f>IF('Final Dataset'!$AE174&lt;10,"Calm",IF('Final Dataset'!$AE174&lt;=25,"Breezy","Windy"))</f>
        <v>Windy</v>
      </c>
    </row>
    <row r="175" spans="1:34" ht="14.25" customHeight="1" x14ac:dyDescent="0.3">
      <c r="A175" s="11">
        <v>174</v>
      </c>
      <c r="B175" s="12">
        <v>40551</v>
      </c>
      <c r="C175" s="11">
        <v>1</v>
      </c>
      <c r="D175" s="11">
        <v>12</v>
      </c>
      <c r="E175" s="11" t="b">
        <v>0</v>
      </c>
      <c r="F175" s="11">
        <v>6</v>
      </c>
      <c r="G175" s="11">
        <v>2</v>
      </c>
      <c r="H175" s="11">
        <v>0.2</v>
      </c>
      <c r="I175" s="13">
        <v>0.18179999999999999</v>
      </c>
      <c r="J175" s="11">
        <v>0.59</v>
      </c>
      <c r="K175" s="11">
        <v>0.35820000000000002</v>
      </c>
      <c r="L175" s="11">
        <v>8</v>
      </c>
      <c r="M175" s="11">
        <v>90</v>
      </c>
      <c r="N175" s="11">
        <v>98</v>
      </c>
      <c r="O175" s="5" t="str">
        <f>IF(AND('Final Dataset'!$D175&gt;=5,'Final Dataset'!$D175&lt;12),"Morning",IF(AND('Final Dataset'!$D175&gt;=12,'Final Dataset'!$D175&lt;17),"Afternoon",IF(AND('Final Dataset'!$D175&gt;=17,'Final Dataset'!$D175&lt;21),"Evening","Night")))</f>
        <v>Afternoon</v>
      </c>
      <c r="P175" s="8" t="str">
        <f>IF('Final Dataset'!$G175=1,"Clear/Few clouds",IF('Final Dataset'!$G175=2,"Mist/Cloudy",IF('Final Dataset'!$G175=3,"Light Snow/Rain","Heavy Rain/Snow/Storm")))</f>
        <v>Mist/Cloudy</v>
      </c>
      <c r="Q175" s="5" t="str">
        <f>IF(OR('Final Dataset'!$F175=0,'Final Dataset'!$F175=6),"Weekend","Weekday")</f>
        <v>Weekend</v>
      </c>
      <c r="R175" s="5" t="str">
        <f>LEFT(TEXT('Final Dataset'!$B175,"yyyy-mm-dd"),4)</f>
        <v>2011</v>
      </c>
      <c r="S175" s="5" t="str">
        <f>MID(TEXT('Final Dataset'!$B175,"yyyy-mm-dd"),6,2)</f>
        <v>01</v>
      </c>
      <c r="T175" s="5" t="str">
        <f>RIGHT(TEXT('Final Dataset'!$B175,"yyyy-mm-dd"),2)</f>
        <v>08</v>
      </c>
      <c r="U175" s="5">
        <f>LEN('Final Dataset'!$D175)</f>
        <v>2</v>
      </c>
      <c r="V175" s="5" t="str">
        <f>TEXT('Final Dataset'!$B175, "mmmm")</f>
        <v>January</v>
      </c>
      <c r="W175" s="5" t="str">
        <f>TEXT('Final Dataset'!$B175, "dddd")</f>
        <v>Saturday</v>
      </c>
      <c r="X175" s="5">
        <f>WEEKNUM('Final Dataset'!$B175, 2)</f>
        <v>2</v>
      </c>
      <c r="Y175" s="5" t="str">
        <f>IF('Final Dataset'!$H175&lt;=0.3,"Cold",IF('Final Dataset'!$H175&lt;=0.6,"Mild","Hot"))</f>
        <v>Cold</v>
      </c>
      <c r="Z175" s="7" t="str">
        <f>IF('Final Dataset'!$L175&gt;'Final Dataset'!$M175,"Casual Dominant","Registered Dominant")</f>
        <v>Registered Dominant</v>
      </c>
      <c r="AA175" s="7">
        <f>'Final Dataset'!$L175/'Final Dataset'!$N175</f>
        <v>8.1632653061224483E-2</v>
      </c>
      <c r="AB175" s="7">
        <f>'Final Dataset'!$M175/'Final Dataset'!$N175</f>
        <v>0.91836734693877553</v>
      </c>
      <c r="AC175" s="9">
        <f>'Final Dataset'!$J175*100</f>
        <v>59</v>
      </c>
      <c r="AD175" s="7">
        <f>'Final Dataset'!$I175*50</f>
        <v>9.09</v>
      </c>
      <c r="AE175" s="9">
        <f>'Final Dataset'!$K175*67</f>
        <v>23.999400000000001</v>
      </c>
      <c r="AF175" s="7">
        <f>IFERROR('Final Dataset'!$AA175/'Final Dataset'!$AB175,0)</f>
        <v>8.8888888888888878E-2</v>
      </c>
      <c r="AG175" s="7" t="str">
        <f>IF('Final Dataset'!$AC175&lt;40,"Low",IF('Final Dataset'!$AC175&lt;=70,"Moderate","High"))</f>
        <v>Moderate</v>
      </c>
      <c r="AH175" s="10" t="str">
        <f>IF('Final Dataset'!$AE175&lt;10,"Calm",IF('Final Dataset'!$AE175&lt;=25,"Breezy","Windy"))</f>
        <v>Breezy</v>
      </c>
    </row>
    <row r="176" spans="1:34" ht="14.25" customHeight="1" x14ac:dyDescent="0.3">
      <c r="A176" s="5">
        <v>175</v>
      </c>
      <c r="B176" s="6">
        <v>40551</v>
      </c>
      <c r="C176" s="5">
        <v>1</v>
      </c>
      <c r="D176" s="5">
        <v>13</v>
      </c>
      <c r="E176" s="5" t="b">
        <v>0</v>
      </c>
      <c r="F176" s="5">
        <v>6</v>
      </c>
      <c r="G176" s="5">
        <v>1</v>
      </c>
      <c r="H176" s="5">
        <v>0.2</v>
      </c>
      <c r="I176" s="7">
        <v>0.18179999999999999</v>
      </c>
      <c r="J176" s="5">
        <v>0.44</v>
      </c>
      <c r="K176" s="5">
        <v>0.32840000000000003</v>
      </c>
      <c r="L176" s="5">
        <v>7</v>
      </c>
      <c r="M176" s="5">
        <v>95</v>
      </c>
      <c r="N176" s="5">
        <v>102</v>
      </c>
      <c r="O176" s="5" t="str">
        <f>IF(AND('Final Dataset'!$D176&gt;=5,'Final Dataset'!$D176&lt;12),"Morning",IF(AND('Final Dataset'!$D176&gt;=12,'Final Dataset'!$D176&lt;17),"Afternoon",IF(AND('Final Dataset'!$D176&gt;=17,'Final Dataset'!$D176&lt;21),"Evening","Night")))</f>
        <v>Afternoon</v>
      </c>
      <c r="P176" s="8" t="str">
        <f>IF('Final Dataset'!$G176=1,"Clear/Few clouds",IF('Final Dataset'!$G176=2,"Mist/Cloudy",IF('Final Dataset'!$G176=3,"Light Snow/Rain","Heavy Rain/Snow/Storm")))</f>
        <v>Clear/Few clouds</v>
      </c>
      <c r="Q176" s="5" t="str">
        <f>IF(OR('Final Dataset'!$F176=0,'Final Dataset'!$F176=6),"Weekend","Weekday")</f>
        <v>Weekend</v>
      </c>
      <c r="R176" s="5" t="str">
        <f>LEFT(TEXT('Final Dataset'!$B176,"yyyy-mm-dd"),4)</f>
        <v>2011</v>
      </c>
      <c r="S176" s="5" t="str">
        <f>MID(TEXT('Final Dataset'!$B176,"yyyy-mm-dd"),6,2)</f>
        <v>01</v>
      </c>
      <c r="T176" s="5" t="str">
        <f>RIGHT(TEXT('Final Dataset'!$B176,"yyyy-mm-dd"),2)</f>
        <v>08</v>
      </c>
      <c r="U176" s="5">
        <f>LEN('Final Dataset'!$D176)</f>
        <v>2</v>
      </c>
      <c r="V176" s="5" t="str">
        <f>TEXT('Final Dataset'!$B176, "mmmm")</f>
        <v>January</v>
      </c>
      <c r="W176" s="5" t="str">
        <f>TEXT('Final Dataset'!$B176, "dddd")</f>
        <v>Saturday</v>
      </c>
      <c r="X176" s="5">
        <f>WEEKNUM('Final Dataset'!$B176, 2)</f>
        <v>2</v>
      </c>
      <c r="Y176" s="5" t="str">
        <f>IF('Final Dataset'!$H176&lt;=0.3,"Cold",IF('Final Dataset'!$H176&lt;=0.6,"Mild","Hot"))</f>
        <v>Cold</v>
      </c>
      <c r="Z176" s="7" t="str">
        <f>IF('Final Dataset'!$L176&gt;'Final Dataset'!$M176,"Casual Dominant","Registered Dominant")</f>
        <v>Registered Dominant</v>
      </c>
      <c r="AA176" s="7">
        <f>'Final Dataset'!$L176/'Final Dataset'!$N176</f>
        <v>6.8627450980392163E-2</v>
      </c>
      <c r="AB176" s="7">
        <f>'Final Dataset'!$M176/'Final Dataset'!$N176</f>
        <v>0.93137254901960786</v>
      </c>
      <c r="AC176" s="9">
        <f>'Final Dataset'!$J176*100</f>
        <v>44</v>
      </c>
      <c r="AD176" s="7">
        <f>'Final Dataset'!$I176*50</f>
        <v>9.09</v>
      </c>
      <c r="AE176" s="9">
        <f>'Final Dataset'!$K176*67</f>
        <v>22.002800000000001</v>
      </c>
      <c r="AF176" s="7">
        <f>IFERROR('Final Dataset'!$AA176/'Final Dataset'!$AB176,0)</f>
        <v>7.3684210526315796E-2</v>
      </c>
      <c r="AG176" s="7" t="str">
        <f>IF('Final Dataset'!$AC176&lt;40,"Low",IF('Final Dataset'!$AC176&lt;=70,"Moderate","High"))</f>
        <v>Moderate</v>
      </c>
      <c r="AH176" s="10" t="str">
        <f>IF('Final Dataset'!$AE176&lt;10,"Calm",IF('Final Dataset'!$AE176&lt;=25,"Breezy","Windy"))</f>
        <v>Breezy</v>
      </c>
    </row>
    <row r="177" spans="1:34" ht="14.25" customHeight="1" x14ac:dyDescent="0.3">
      <c r="A177" s="11">
        <v>176</v>
      </c>
      <c r="B177" s="12">
        <v>40551</v>
      </c>
      <c r="C177" s="11">
        <v>1</v>
      </c>
      <c r="D177" s="11">
        <v>14</v>
      </c>
      <c r="E177" s="11" t="b">
        <v>0</v>
      </c>
      <c r="F177" s="11">
        <v>6</v>
      </c>
      <c r="G177" s="11">
        <v>1</v>
      </c>
      <c r="H177" s="11">
        <v>0.2</v>
      </c>
      <c r="I177" s="13">
        <v>0.16669999999999999</v>
      </c>
      <c r="J177" s="11">
        <v>0.32</v>
      </c>
      <c r="K177" s="11">
        <v>0.49249999999999999</v>
      </c>
      <c r="L177" s="11">
        <v>12</v>
      </c>
      <c r="M177" s="11">
        <v>83</v>
      </c>
      <c r="N177" s="11">
        <v>95</v>
      </c>
      <c r="O177" s="5" t="str">
        <f>IF(AND('Final Dataset'!$D177&gt;=5,'Final Dataset'!$D177&lt;12),"Morning",IF(AND('Final Dataset'!$D177&gt;=12,'Final Dataset'!$D177&lt;17),"Afternoon",IF(AND('Final Dataset'!$D177&gt;=17,'Final Dataset'!$D177&lt;21),"Evening","Night")))</f>
        <v>Afternoon</v>
      </c>
      <c r="P177" s="8" t="str">
        <f>IF('Final Dataset'!$G177=1,"Clear/Few clouds",IF('Final Dataset'!$G177=2,"Mist/Cloudy",IF('Final Dataset'!$G177=3,"Light Snow/Rain","Heavy Rain/Snow/Storm")))</f>
        <v>Clear/Few clouds</v>
      </c>
      <c r="Q177" s="5" t="str">
        <f>IF(OR('Final Dataset'!$F177=0,'Final Dataset'!$F177=6),"Weekend","Weekday")</f>
        <v>Weekend</v>
      </c>
      <c r="R177" s="5" t="str">
        <f>LEFT(TEXT('Final Dataset'!$B177,"yyyy-mm-dd"),4)</f>
        <v>2011</v>
      </c>
      <c r="S177" s="5" t="str">
        <f>MID(TEXT('Final Dataset'!$B177,"yyyy-mm-dd"),6,2)</f>
        <v>01</v>
      </c>
      <c r="T177" s="5" t="str">
        <f>RIGHT(TEXT('Final Dataset'!$B177,"yyyy-mm-dd"),2)</f>
        <v>08</v>
      </c>
      <c r="U177" s="5">
        <f>LEN('Final Dataset'!$D177)</f>
        <v>2</v>
      </c>
      <c r="V177" s="5" t="str">
        <f>TEXT('Final Dataset'!$B177, "mmmm")</f>
        <v>January</v>
      </c>
      <c r="W177" s="5" t="str">
        <f>TEXT('Final Dataset'!$B177, "dddd")</f>
        <v>Saturday</v>
      </c>
      <c r="X177" s="5">
        <f>WEEKNUM('Final Dataset'!$B177, 2)</f>
        <v>2</v>
      </c>
      <c r="Y177" s="5" t="str">
        <f>IF('Final Dataset'!$H177&lt;=0.3,"Cold",IF('Final Dataset'!$H177&lt;=0.6,"Mild","Hot"))</f>
        <v>Cold</v>
      </c>
      <c r="Z177" s="7" t="str">
        <f>IF('Final Dataset'!$L177&gt;'Final Dataset'!$M177,"Casual Dominant","Registered Dominant")</f>
        <v>Registered Dominant</v>
      </c>
      <c r="AA177" s="7">
        <f>'Final Dataset'!$L177/'Final Dataset'!$N177</f>
        <v>0.12631578947368421</v>
      </c>
      <c r="AB177" s="7">
        <f>'Final Dataset'!$M177/'Final Dataset'!$N177</f>
        <v>0.87368421052631584</v>
      </c>
      <c r="AC177" s="9">
        <f>'Final Dataset'!$J177*100</f>
        <v>32</v>
      </c>
      <c r="AD177" s="7">
        <f>'Final Dataset'!$I177*50</f>
        <v>8.3349999999999991</v>
      </c>
      <c r="AE177" s="9">
        <f>'Final Dataset'!$K177*67</f>
        <v>32.997500000000002</v>
      </c>
      <c r="AF177" s="7">
        <f>IFERROR('Final Dataset'!$AA177/'Final Dataset'!$AB177,0)</f>
        <v>0.14457831325301204</v>
      </c>
      <c r="AG177" s="7" t="str">
        <f>IF('Final Dataset'!$AC177&lt;40,"Low",IF('Final Dataset'!$AC177&lt;=70,"Moderate","High"))</f>
        <v>Low</v>
      </c>
      <c r="AH177" s="10" t="str">
        <f>IF('Final Dataset'!$AE177&lt;10,"Calm",IF('Final Dataset'!$AE177&lt;=25,"Breezy","Windy"))</f>
        <v>Windy</v>
      </c>
    </row>
    <row r="178" spans="1:34" ht="14.25" customHeight="1" x14ac:dyDescent="0.3">
      <c r="A178" s="5">
        <v>177</v>
      </c>
      <c r="B178" s="6">
        <v>40551</v>
      </c>
      <c r="C178" s="5">
        <v>1</v>
      </c>
      <c r="D178" s="5">
        <v>15</v>
      </c>
      <c r="E178" s="5" t="b">
        <v>0</v>
      </c>
      <c r="F178" s="5">
        <v>6</v>
      </c>
      <c r="G178" s="5">
        <v>1</v>
      </c>
      <c r="H178" s="5">
        <v>0.2</v>
      </c>
      <c r="I178" s="7">
        <v>0.16669999999999999</v>
      </c>
      <c r="J178" s="5">
        <v>0.32</v>
      </c>
      <c r="K178" s="5">
        <v>0.44779999999999998</v>
      </c>
      <c r="L178" s="5">
        <v>5</v>
      </c>
      <c r="M178" s="5">
        <v>69</v>
      </c>
      <c r="N178" s="5">
        <v>74</v>
      </c>
      <c r="O178" s="5" t="str">
        <f>IF(AND('Final Dataset'!$D178&gt;=5,'Final Dataset'!$D178&lt;12),"Morning",IF(AND('Final Dataset'!$D178&gt;=12,'Final Dataset'!$D178&lt;17),"Afternoon",IF(AND('Final Dataset'!$D178&gt;=17,'Final Dataset'!$D178&lt;21),"Evening","Night")))</f>
        <v>Afternoon</v>
      </c>
      <c r="P178" s="8" t="str">
        <f>IF('Final Dataset'!$G178=1,"Clear/Few clouds",IF('Final Dataset'!$G178=2,"Mist/Cloudy",IF('Final Dataset'!$G178=3,"Light Snow/Rain","Heavy Rain/Snow/Storm")))</f>
        <v>Clear/Few clouds</v>
      </c>
      <c r="Q178" s="5" t="str">
        <f>IF(OR('Final Dataset'!$F178=0,'Final Dataset'!$F178=6),"Weekend","Weekday")</f>
        <v>Weekend</v>
      </c>
      <c r="R178" s="5" t="str">
        <f>LEFT(TEXT('Final Dataset'!$B178,"yyyy-mm-dd"),4)</f>
        <v>2011</v>
      </c>
      <c r="S178" s="5" t="str">
        <f>MID(TEXT('Final Dataset'!$B178,"yyyy-mm-dd"),6,2)</f>
        <v>01</v>
      </c>
      <c r="T178" s="5" t="str">
        <f>RIGHT(TEXT('Final Dataset'!$B178,"yyyy-mm-dd"),2)</f>
        <v>08</v>
      </c>
      <c r="U178" s="5">
        <f>LEN('Final Dataset'!$D178)</f>
        <v>2</v>
      </c>
      <c r="V178" s="5" t="str">
        <f>TEXT('Final Dataset'!$B178, "mmmm")</f>
        <v>January</v>
      </c>
      <c r="W178" s="5" t="str">
        <f>TEXT('Final Dataset'!$B178, "dddd")</f>
        <v>Saturday</v>
      </c>
      <c r="X178" s="5">
        <f>WEEKNUM('Final Dataset'!$B178, 2)</f>
        <v>2</v>
      </c>
      <c r="Y178" s="5" t="str">
        <f>IF('Final Dataset'!$H178&lt;=0.3,"Cold",IF('Final Dataset'!$H178&lt;=0.6,"Mild","Hot"))</f>
        <v>Cold</v>
      </c>
      <c r="Z178" s="7" t="str">
        <f>IF('Final Dataset'!$L178&gt;'Final Dataset'!$M178,"Casual Dominant","Registered Dominant")</f>
        <v>Registered Dominant</v>
      </c>
      <c r="AA178" s="7">
        <f>'Final Dataset'!$L178/'Final Dataset'!$N178</f>
        <v>6.7567567567567571E-2</v>
      </c>
      <c r="AB178" s="7">
        <f>'Final Dataset'!$M178/'Final Dataset'!$N178</f>
        <v>0.93243243243243246</v>
      </c>
      <c r="AC178" s="9">
        <f>'Final Dataset'!$J178*100</f>
        <v>32</v>
      </c>
      <c r="AD178" s="7">
        <f>'Final Dataset'!$I178*50</f>
        <v>8.3349999999999991</v>
      </c>
      <c r="AE178" s="9">
        <f>'Final Dataset'!$K178*67</f>
        <v>30.002599999999997</v>
      </c>
      <c r="AF178" s="7">
        <f>IFERROR('Final Dataset'!$AA178/'Final Dataset'!$AB178,0)</f>
        <v>7.2463768115942032E-2</v>
      </c>
      <c r="AG178" s="7" t="str">
        <f>IF('Final Dataset'!$AC178&lt;40,"Low",IF('Final Dataset'!$AC178&lt;=70,"Moderate","High"))</f>
        <v>Low</v>
      </c>
      <c r="AH178" s="10" t="str">
        <f>IF('Final Dataset'!$AE178&lt;10,"Calm",IF('Final Dataset'!$AE178&lt;=25,"Breezy","Windy"))</f>
        <v>Windy</v>
      </c>
    </row>
    <row r="179" spans="1:34" ht="14.25" customHeight="1" x14ac:dyDescent="0.3">
      <c r="A179" s="11">
        <v>178</v>
      </c>
      <c r="B179" s="12">
        <v>40551</v>
      </c>
      <c r="C179" s="11">
        <v>1</v>
      </c>
      <c r="D179" s="11">
        <v>16</v>
      </c>
      <c r="E179" s="11" t="b">
        <v>0</v>
      </c>
      <c r="F179" s="11">
        <v>6</v>
      </c>
      <c r="G179" s="11">
        <v>1</v>
      </c>
      <c r="H179" s="11">
        <v>0.18</v>
      </c>
      <c r="I179" s="13">
        <v>0.13639999999999999</v>
      </c>
      <c r="J179" s="11">
        <v>0.28999999999999998</v>
      </c>
      <c r="K179" s="11">
        <v>0.44779999999999998</v>
      </c>
      <c r="L179" s="11">
        <v>8</v>
      </c>
      <c r="M179" s="11">
        <v>68</v>
      </c>
      <c r="N179" s="11">
        <v>76</v>
      </c>
      <c r="O179" s="5" t="str">
        <f>IF(AND('Final Dataset'!$D179&gt;=5,'Final Dataset'!$D179&lt;12),"Morning",IF(AND('Final Dataset'!$D179&gt;=12,'Final Dataset'!$D179&lt;17),"Afternoon",IF(AND('Final Dataset'!$D179&gt;=17,'Final Dataset'!$D179&lt;21),"Evening","Night")))</f>
        <v>Afternoon</v>
      </c>
      <c r="P179" s="8" t="str">
        <f>IF('Final Dataset'!$G179=1,"Clear/Few clouds",IF('Final Dataset'!$G179=2,"Mist/Cloudy",IF('Final Dataset'!$G179=3,"Light Snow/Rain","Heavy Rain/Snow/Storm")))</f>
        <v>Clear/Few clouds</v>
      </c>
      <c r="Q179" s="5" t="str">
        <f>IF(OR('Final Dataset'!$F179=0,'Final Dataset'!$F179=6),"Weekend","Weekday")</f>
        <v>Weekend</v>
      </c>
      <c r="R179" s="5" t="str">
        <f>LEFT(TEXT('Final Dataset'!$B179,"yyyy-mm-dd"),4)</f>
        <v>2011</v>
      </c>
      <c r="S179" s="5" t="str">
        <f>MID(TEXT('Final Dataset'!$B179,"yyyy-mm-dd"),6,2)</f>
        <v>01</v>
      </c>
      <c r="T179" s="5" t="str">
        <f>RIGHT(TEXT('Final Dataset'!$B179,"yyyy-mm-dd"),2)</f>
        <v>08</v>
      </c>
      <c r="U179" s="5">
        <f>LEN('Final Dataset'!$D179)</f>
        <v>2</v>
      </c>
      <c r="V179" s="5" t="str">
        <f>TEXT('Final Dataset'!$B179, "mmmm")</f>
        <v>January</v>
      </c>
      <c r="W179" s="5" t="str">
        <f>TEXT('Final Dataset'!$B179, "dddd")</f>
        <v>Saturday</v>
      </c>
      <c r="X179" s="5">
        <f>WEEKNUM('Final Dataset'!$B179, 2)</f>
        <v>2</v>
      </c>
      <c r="Y179" s="5" t="str">
        <f>IF('Final Dataset'!$H179&lt;=0.3,"Cold",IF('Final Dataset'!$H179&lt;=0.6,"Mild","Hot"))</f>
        <v>Cold</v>
      </c>
      <c r="Z179" s="7" t="str">
        <f>IF('Final Dataset'!$L179&gt;'Final Dataset'!$M179,"Casual Dominant","Registered Dominant")</f>
        <v>Registered Dominant</v>
      </c>
      <c r="AA179" s="7">
        <f>'Final Dataset'!$L179/'Final Dataset'!$N179</f>
        <v>0.10526315789473684</v>
      </c>
      <c r="AB179" s="7">
        <f>'Final Dataset'!$M179/'Final Dataset'!$N179</f>
        <v>0.89473684210526316</v>
      </c>
      <c r="AC179" s="9">
        <f>'Final Dataset'!$J179*100</f>
        <v>28.999999999999996</v>
      </c>
      <c r="AD179" s="7">
        <f>'Final Dataset'!$I179*50</f>
        <v>6.8199999999999994</v>
      </c>
      <c r="AE179" s="9">
        <f>'Final Dataset'!$K179*67</f>
        <v>30.002599999999997</v>
      </c>
      <c r="AF179" s="7">
        <f>IFERROR('Final Dataset'!$AA179/'Final Dataset'!$AB179,0)</f>
        <v>0.11764705882352941</v>
      </c>
      <c r="AG179" s="7" t="str">
        <f>IF('Final Dataset'!$AC179&lt;40,"Low",IF('Final Dataset'!$AC179&lt;=70,"Moderate","High"))</f>
        <v>Low</v>
      </c>
      <c r="AH179" s="10" t="str">
        <f>IF('Final Dataset'!$AE179&lt;10,"Calm",IF('Final Dataset'!$AE179&lt;=25,"Breezy","Windy"))</f>
        <v>Windy</v>
      </c>
    </row>
    <row r="180" spans="1:34" ht="14.25" customHeight="1" x14ac:dyDescent="0.3">
      <c r="A180" s="5">
        <v>179</v>
      </c>
      <c r="B180" s="6">
        <v>40551</v>
      </c>
      <c r="C180" s="5">
        <v>1</v>
      </c>
      <c r="D180" s="5">
        <v>17</v>
      </c>
      <c r="E180" s="5" t="b">
        <v>0</v>
      </c>
      <c r="F180" s="5">
        <v>6</v>
      </c>
      <c r="G180" s="5">
        <v>1</v>
      </c>
      <c r="H180" s="5">
        <v>0.16</v>
      </c>
      <c r="I180" s="7">
        <v>0.1212</v>
      </c>
      <c r="J180" s="5">
        <v>0.37</v>
      </c>
      <c r="K180" s="5">
        <v>0.55220000000000002</v>
      </c>
      <c r="L180" s="5">
        <v>5</v>
      </c>
      <c r="M180" s="5">
        <v>64</v>
      </c>
      <c r="N180" s="5">
        <v>69</v>
      </c>
      <c r="O180" s="5" t="str">
        <f>IF(AND('Final Dataset'!$D180&gt;=5,'Final Dataset'!$D180&lt;12),"Morning",IF(AND('Final Dataset'!$D180&gt;=12,'Final Dataset'!$D180&lt;17),"Afternoon",IF(AND('Final Dataset'!$D180&gt;=17,'Final Dataset'!$D180&lt;21),"Evening","Night")))</f>
        <v>Evening</v>
      </c>
      <c r="P180" s="8" t="str">
        <f>IF('Final Dataset'!$G180=1,"Clear/Few clouds",IF('Final Dataset'!$G180=2,"Mist/Cloudy",IF('Final Dataset'!$G180=3,"Light Snow/Rain","Heavy Rain/Snow/Storm")))</f>
        <v>Clear/Few clouds</v>
      </c>
      <c r="Q180" s="5" t="str">
        <f>IF(OR('Final Dataset'!$F180=0,'Final Dataset'!$F180=6),"Weekend","Weekday")</f>
        <v>Weekend</v>
      </c>
      <c r="R180" s="5" t="str">
        <f>LEFT(TEXT('Final Dataset'!$B180,"yyyy-mm-dd"),4)</f>
        <v>2011</v>
      </c>
      <c r="S180" s="5" t="str">
        <f>MID(TEXT('Final Dataset'!$B180,"yyyy-mm-dd"),6,2)</f>
        <v>01</v>
      </c>
      <c r="T180" s="5" t="str">
        <f>RIGHT(TEXT('Final Dataset'!$B180,"yyyy-mm-dd"),2)</f>
        <v>08</v>
      </c>
      <c r="U180" s="5">
        <f>LEN('Final Dataset'!$D180)</f>
        <v>2</v>
      </c>
      <c r="V180" s="5" t="str">
        <f>TEXT('Final Dataset'!$B180, "mmmm")</f>
        <v>January</v>
      </c>
      <c r="W180" s="5" t="str">
        <f>TEXT('Final Dataset'!$B180, "dddd")</f>
        <v>Saturday</v>
      </c>
      <c r="X180" s="5">
        <f>WEEKNUM('Final Dataset'!$B180, 2)</f>
        <v>2</v>
      </c>
      <c r="Y180" s="5" t="str">
        <f>IF('Final Dataset'!$H180&lt;=0.3,"Cold",IF('Final Dataset'!$H180&lt;=0.6,"Mild","Hot"))</f>
        <v>Cold</v>
      </c>
      <c r="Z180" s="7" t="str">
        <f>IF('Final Dataset'!$L180&gt;'Final Dataset'!$M180,"Casual Dominant","Registered Dominant")</f>
        <v>Registered Dominant</v>
      </c>
      <c r="AA180" s="7">
        <f>'Final Dataset'!$L180/'Final Dataset'!$N180</f>
        <v>7.2463768115942032E-2</v>
      </c>
      <c r="AB180" s="7">
        <f>'Final Dataset'!$M180/'Final Dataset'!$N180</f>
        <v>0.92753623188405798</v>
      </c>
      <c r="AC180" s="9">
        <f>'Final Dataset'!$J180*100</f>
        <v>37</v>
      </c>
      <c r="AD180" s="7">
        <f>'Final Dataset'!$I180*50</f>
        <v>6.0600000000000005</v>
      </c>
      <c r="AE180" s="9">
        <f>'Final Dataset'!$K180*67</f>
        <v>36.997399999999999</v>
      </c>
      <c r="AF180" s="7">
        <f>IFERROR('Final Dataset'!$AA180/'Final Dataset'!$AB180,0)</f>
        <v>7.8125E-2</v>
      </c>
      <c r="AG180" s="7" t="str">
        <f>IF('Final Dataset'!$AC180&lt;40,"Low",IF('Final Dataset'!$AC180&lt;=70,"Moderate","High"))</f>
        <v>Low</v>
      </c>
      <c r="AH180" s="10" t="str">
        <f>IF('Final Dataset'!$AE180&lt;10,"Calm",IF('Final Dataset'!$AE180&lt;=25,"Breezy","Windy"))</f>
        <v>Windy</v>
      </c>
    </row>
    <row r="181" spans="1:34" ht="14.25" customHeight="1" x14ac:dyDescent="0.3">
      <c r="A181" s="11">
        <v>180</v>
      </c>
      <c r="B181" s="12">
        <v>40551</v>
      </c>
      <c r="C181" s="11">
        <v>1</v>
      </c>
      <c r="D181" s="11">
        <v>18</v>
      </c>
      <c r="E181" s="11" t="b">
        <v>0</v>
      </c>
      <c r="F181" s="11">
        <v>6</v>
      </c>
      <c r="G181" s="11">
        <v>1</v>
      </c>
      <c r="H181" s="11">
        <v>0.14000000000000001</v>
      </c>
      <c r="I181" s="13">
        <v>0.1212</v>
      </c>
      <c r="J181" s="11">
        <v>0.39</v>
      </c>
      <c r="K181" s="11">
        <v>0.29849999999999999</v>
      </c>
      <c r="L181" s="11">
        <v>3</v>
      </c>
      <c r="M181" s="11">
        <v>52</v>
      </c>
      <c r="N181" s="11">
        <v>55</v>
      </c>
      <c r="O181" s="5" t="str">
        <f>IF(AND('Final Dataset'!$D181&gt;=5,'Final Dataset'!$D181&lt;12),"Morning",IF(AND('Final Dataset'!$D181&gt;=12,'Final Dataset'!$D181&lt;17),"Afternoon",IF(AND('Final Dataset'!$D181&gt;=17,'Final Dataset'!$D181&lt;21),"Evening","Night")))</f>
        <v>Evening</v>
      </c>
      <c r="P181" s="8" t="str">
        <f>IF('Final Dataset'!$G181=1,"Clear/Few clouds",IF('Final Dataset'!$G181=2,"Mist/Cloudy",IF('Final Dataset'!$G181=3,"Light Snow/Rain","Heavy Rain/Snow/Storm")))</f>
        <v>Clear/Few clouds</v>
      </c>
      <c r="Q181" s="5" t="str">
        <f>IF(OR('Final Dataset'!$F181=0,'Final Dataset'!$F181=6),"Weekend","Weekday")</f>
        <v>Weekend</v>
      </c>
      <c r="R181" s="5" t="str">
        <f>LEFT(TEXT('Final Dataset'!$B181,"yyyy-mm-dd"),4)</f>
        <v>2011</v>
      </c>
      <c r="S181" s="5" t="str">
        <f>MID(TEXT('Final Dataset'!$B181,"yyyy-mm-dd"),6,2)</f>
        <v>01</v>
      </c>
      <c r="T181" s="5" t="str">
        <f>RIGHT(TEXT('Final Dataset'!$B181,"yyyy-mm-dd"),2)</f>
        <v>08</v>
      </c>
      <c r="U181" s="5">
        <f>LEN('Final Dataset'!$D181)</f>
        <v>2</v>
      </c>
      <c r="V181" s="5" t="str">
        <f>TEXT('Final Dataset'!$B181, "mmmm")</f>
        <v>January</v>
      </c>
      <c r="W181" s="5" t="str">
        <f>TEXT('Final Dataset'!$B181, "dddd")</f>
        <v>Saturday</v>
      </c>
      <c r="X181" s="5">
        <f>WEEKNUM('Final Dataset'!$B181, 2)</f>
        <v>2</v>
      </c>
      <c r="Y181" s="5" t="str">
        <f>IF('Final Dataset'!$H181&lt;=0.3,"Cold",IF('Final Dataset'!$H181&lt;=0.6,"Mild","Hot"))</f>
        <v>Cold</v>
      </c>
      <c r="Z181" s="7" t="str">
        <f>IF('Final Dataset'!$L181&gt;'Final Dataset'!$M181,"Casual Dominant","Registered Dominant")</f>
        <v>Registered Dominant</v>
      </c>
      <c r="AA181" s="7">
        <f>'Final Dataset'!$L181/'Final Dataset'!$N181</f>
        <v>5.4545454545454543E-2</v>
      </c>
      <c r="AB181" s="7">
        <f>'Final Dataset'!$M181/'Final Dataset'!$N181</f>
        <v>0.94545454545454544</v>
      </c>
      <c r="AC181" s="9">
        <f>'Final Dataset'!$J181*100</f>
        <v>39</v>
      </c>
      <c r="AD181" s="7">
        <f>'Final Dataset'!$I181*50</f>
        <v>6.0600000000000005</v>
      </c>
      <c r="AE181" s="9">
        <f>'Final Dataset'!$K181*67</f>
        <v>19.999499999999998</v>
      </c>
      <c r="AF181" s="7">
        <f>IFERROR('Final Dataset'!$AA181/'Final Dataset'!$AB181,0)</f>
        <v>5.7692307692307689E-2</v>
      </c>
      <c r="AG181" s="7" t="str">
        <f>IF('Final Dataset'!$AC181&lt;40,"Low",IF('Final Dataset'!$AC181&lt;=70,"Moderate","High"))</f>
        <v>Low</v>
      </c>
      <c r="AH181" s="10" t="str">
        <f>IF('Final Dataset'!$AE181&lt;10,"Calm",IF('Final Dataset'!$AE181&lt;=25,"Breezy","Windy"))</f>
        <v>Breezy</v>
      </c>
    </row>
    <row r="182" spans="1:34" ht="14.25" customHeight="1" x14ac:dyDescent="0.3">
      <c r="A182" s="5">
        <v>181</v>
      </c>
      <c r="B182" s="6">
        <v>40551</v>
      </c>
      <c r="C182" s="5">
        <v>1</v>
      </c>
      <c r="D182" s="5">
        <v>19</v>
      </c>
      <c r="E182" s="5" t="b">
        <v>0</v>
      </c>
      <c r="F182" s="5">
        <v>6</v>
      </c>
      <c r="G182" s="5">
        <v>1</v>
      </c>
      <c r="H182" s="5">
        <v>0.14000000000000001</v>
      </c>
      <c r="I182" s="7">
        <v>0.1212</v>
      </c>
      <c r="J182" s="5">
        <v>0.36</v>
      </c>
      <c r="K182" s="5">
        <v>0.25369999999999998</v>
      </c>
      <c r="L182" s="5">
        <v>4</v>
      </c>
      <c r="M182" s="5">
        <v>26</v>
      </c>
      <c r="N182" s="5">
        <v>30</v>
      </c>
      <c r="O182" s="5" t="str">
        <f>IF(AND('Final Dataset'!$D182&gt;=5,'Final Dataset'!$D182&lt;12),"Morning",IF(AND('Final Dataset'!$D182&gt;=12,'Final Dataset'!$D182&lt;17),"Afternoon",IF(AND('Final Dataset'!$D182&gt;=17,'Final Dataset'!$D182&lt;21),"Evening","Night")))</f>
        <v>Evening</v>
      </c>
      <c r="P182" s="8" t="str">
        <f>IF('Final Dataset'!$G182=1,"Clear/Few clouds",IF('Final Dataset'!$G182=2,"Mist/Cloudy",IF('Final Dataset'!$G182=3,"Light Snow/Rain","Heavy Rain/Snow/Storm")))</f>
        <v>Clear/Few clouds</v>
      </c>
      <c r="Q182" s="5" t="str">
        <f>IF(OR('Final Dataset'!$F182=0,'Final Dataset'!$F182=6),"Weekend","Weekday")</f>
        <v>Weekend</v>
      </c>
      <c r="R182" s="5" t="str">
        <f>LEFT(TEXT('Final Dataset'!$B182,"yyyy-mm-dd"),4)</f>
        <v>2011</v>
      </c>
      <c r="S182" s="5" t="str">
        <f>MID(TEXT('Final Dataset'!$B182,"yyyy-mm-dd"),6,2)</f>
        <v>01</v>
      </c>
      <c r="T182" s="5" t="str">
        <f>RIGHT(TEXT('Final Dataset'!$B182,"yyyy-mm-dd"),2)</f>
        <v>08</v>
      </c>
      <c r="U182" s="5">
        <f>LEN('Final Dataset'!$D182)</f>
        <v>2</v>
      </c>
      <c r="V182" s="5" t="str">
        <f>TEXT('Final Dataset'!$B182, "mmmm")</f>
        <v>January</v>
      </c>
      <c r="W182" s="5" t="str">
        <f>TEXT('Final Dataset'!$B182, "dddd")</f>
        <v>Saturday</v>
      </c>
      <c r="X182" s="5">
        <f>WEEKNUM('Final Dataset'!$B182, 2)</f>
        <v>2</v>
      </c>
      <c r="Y182" s="5" t="str">
        <f>IF('Final Dataset'!$H182&lt;=0.3,"Cold",IF('Final Dataset'!$H182&lt;=0.6,"Mild","Hot"))</f>
        <v>Cold</v>
      </c>
      <c r="Z182" s="7" t="str">
        <f>IF('Final Dataset'!$L182&gt;'Final Dataset'!$M182,"Casual Dominant","Registered Dominant")</f>
        <v>Registered Dominant</v>
      </c>
      <c r="AA182" s="7">
        <f>'Final Dataset'!$L182/'Final Dataset'!$N182</f>
        <v>0.13333333333333333</v>
      </c>
      <c r="AB182" s="7">
        <f>'Final Dataset'!$M182/'Final Dataset'!$N182</f>
        <v>0.8666666666666667</v>
      </c>
      <c r="AC182" s="9">
        <f>'Final Dataset'!$J182*100</f>
        <v>36</v>
      </c>
      <c r="AD182" s="7">
        <f>'Final Dataset'!$I182*50</f>
        <v>6.0600000000000005</v>
      </c>
      <c r="AE182" s="9">
        <f>'Final Dataset'!$K182*67</f>
        <v>16.997899999999998</v>
      </c>
      <c r="AF182" s="7">
        <f>IFERROR('Final Dataset'!$AA182/'Final Dataset'!$AB182,0)</f>
        <v>0.15384615384615383</v>
      </c>
      <c r="AG182" s="7" t="str">
        <f>IF('Final Dataset'!$AC182&lt;40,"Low",IF('Final Dataset'!$AC182&lt;=70,"Moderate","High"))</f>
        <v>Low</v>
      </c>
      <c r="AH182" s="10" t="str">
        <f>IF('Final Dataset'!$AE182&lt;10,"Calm",IF('Final Dataset'!$AE182&lt;=25,"Breezy","Windy"))</f>
        <v>Breezy</v>
      </c>
    </row>
    <row r="183" spans="1:34" ht="14.25" customHeight="1" x14ac:dyDescent="0.3">
      <c r="A183" s="11">
        <v>182</v>
      </c>
      <c r="B183" s="12">
        <v>40551</v>
      </c>
      <c r="C183" s="11">
        <v>1</v>
      </c>
      <c r="D183" s="11">
        <v>20</v>
      </c>
      <c r="E183" s="11" t="b">
        <v>0</v>
      </c>
      <c r="F183" s="11">
        <v>6</v>
      </c>
      <c r="G183" s="11">
        <v>1</v>
      </c>
      <c r="H183" s="11">
        <v>0.12</v>
      </c>
      <c r="I183" s="13">
        <v>0.1212</v>
      </c>
      <c r="J183" s="11">
        <v>0.36</v>
      </c>
      <c r="K183" s="11">
        <v>0.25369999999999998</v>
      </c>
      <c r="L183" s="11">
        <v>0</v>
      </c>
      <c r="M183" s="11">
        <v>28</v>
      </c>
      <c r="N183" s="11">
        <v>28</v>
      </c>
      <c r="O183" s="5" t="str">
        <f>IF(AND('Final Dataset'!$D183&gt;=5,'Final Dataset'!$D183&lt;12),"Morning",IF(AND('Final Dataset'!$D183&gt;=12,'Final Dataset'!$D183&lt;17),"Afternoon",IF(AND('Final Dataset'!$D183&gt;=17,'Final Dataset'!$D183&lt;21),"Evening","Night")))</f>
        <v>Evening</v>
      </c>
      <c r="P183" s="8" t="str">
        <f>IF('Final Dataset'!$G183=1,"Clear/Few clouds",IF('Final Dataset'!$G183=2,"Mist/Cloudy",IF('Final Dataset'!$G183=3,"Light Snow/Rain","Heavy Rain/Snow/Storm")))</f>
        <v>Clear/Few clouds</v>
      </c>
      <c r="Q183" s="5" t="str">
        <f>IF(OR('Final Dataset'!$F183=0,'Final Dataset'!$F183=6),"Weekend","Weekday")</f>
        <v>Weekend</v>
      </c>
      <c r="R183" s="5" t="str">
        <f>LEFT(TEXT('Final Dataset'!$B183,"yyyy-mm-dd"),4)</f>
        <v>2011</v>
      </c>
      <c r="S183" s="5" t="str">
        <f>MID(TEXT('Final Dataset'!$B183,"yyyy-mm-dd"),6,2)</f>
        <v>01</v>
      </c>
      <c r="T183" s="5" t="str">
        <f>RIGHT(TEXT('Final Dataset'!$B183,"yyyy-mm-dd"),2)</f>
        <v>08</v>
      </c>
      <c r="U183" s="5">
        <f>LEN('Final Dataset'!$D183)</f>
        <v>2</v>
      </c>
      <c r="V183" s="5" t="str">
        <f>TEXT('Final Dataset'!$B183, "mmmm")</f>
        <v>January</v>
      </c>
      <c r="W183" s="5" t="str">
        <f>TEXT('Final Dataset'!$B183, "dddd")</f>
        <v>Saturday</v>
      </c>
      <c r="X183" s="5">
        <f>WEEKNUM('Final Dataset'!$B183, 2)</f>
        <v>2</v>
      </c>
      <c r="Y183" s="5" t="str">
        <f>IF('Final Dataset'!$H183&lt;=0.3,"Cold",IF('Final Dataset'!$H183&lt;=0.6,"Mild","Hot"))</f>
        <v>Cold</v>
      </c>
      <c r="Z183" s="7" t="str">
        <f>IF('Final Dataset'!$L183&gt;'Final Dataset'!$M183,"Casual Dominant","Registered Dominant")</f>
        <v>Registered Dominant</v>
      </c>
      <c r="AA183" s="7">
        <f>'Final Dataset'!$L183/'Final Dataset'!$N183</f>
        <v>0</v>
      </c>
      <c r="AB183" s="7">
        <f>'Final Dataset'!$M183/'Final Dataset'!$N183</f>
        <v>1</v>
      </c>
      <c r="AC183" s="9">
        <f>'Final Dataset'!$J183*100</f>
        <v>36</v>
      </c>
      <c r="AD183" s="7">
        <f>'Final Dataset'!$I183*50</f>
        <v>6.0600000000000005</v>
      </c>
      <c r="AE183" s="9">
        <f>'Final Dataset'!$K183*67</f>
        <v>16.997899999999998</v>
      </c>
      <c r="AF183" s="7">
        <f>IFERROR('Final Dataset'!$AA183/'Final Dataset'!$AB183,0)</f>
        <v>0</v>
      </c>
      <c r="AG183" s="7" t="str">
        <f>IF('Final Dataset'!$AC183&lt;40,"Low",IF('Final Dataset'!$AC183&lt;=70,"Moderate","High"))</f>
        <v>Low</v>
      </c>
      <c r="AH183" s="10" t="str">
        <f>IF('Final Dataset'!$AE183&lt;10,"Calm",IF('Final Dataset'!$AE183&lt;=25,"Breezy","Windy"))</f>
        <v>Breezy</v>
      </c>
    </row>
    <row r="184" spans="1:34" ht="14.25" customHeight="1" x14ac:dyDescent="0.3">
      <c r="A184" s="5">
        <v>183</v>
      </c>
      <c r="B184" s="6">
        <v>40551</v>
      </c>
      <c r="C184" s="5">
        <v>1</v>
      </c>
      <c r="D184" s="5">
        <v>21</v>
      </c>
      <c r="E184" s="5" t="b">
        <v>0</v>
      </c>
      <c r="F184" s="5">
        <v>6</v>
      </c>
      <c r="G184" s="5">
        <v>1</v>
      </c>
      <c r="H184" s="5">
        <v>0.12</v>
      </c>
      <c r="I184" s="7">
        <v>0.1061</v>
      </c>
      <c r="J184" s="5">
        <v>0.39</v>
      </c>
      <c r="K184" s="5">
        <v>0.35820000000000002</v>
      </c>
      <c r="L184" s="5">
        <v>2</v>
      </c>
      <c r="M184" s="5">
        <v>35</v>
      </c>
      <c r="N184" s="5">
        <v>37</v>
      </c>
      <c r="O184" s="5" t="str">
        <f>IF(AND('Final Dataset'!$D184&gt;=5,'Final Dataset'!$D184&lt;12),"Morning",IF(AND('Final Dataset'!$D184&gt;=12,'Final Dataset'!$D184&lt;17),"Afternoon",IF(AND('Final Dataset'!$D184&gt;=17,'Final Dataset'!$D184&lt;21),"Evening","Night")))</f>
        <v>Night</v>
      </c>
      <c r="P184" s="8" t="str">
        <f>IF('Final Dataset'!$G184=1,"Clear/Few clouds",IF('Final Dataset'!$G184=2,"Mist/Cloudy",IF('Final Dataset'!$G184=3,"Light Snow/Rain","Heavy Rain/Snow/Storm")))</f>
        <v>Clear/Few clouds</v>
      </c>
      <c r="Q184" s="5" t="str">
        <f>IF(OR('Final Dataset'!$F184=0,'Final Dataset'!$F184=6),"Weekend","Weekday")</f>
        <v>Weekend</v>
      </c>
      <c r="R184" s="5" t="str">
        <f>LEFT(TEXT('Final Dataset'!$B184,"yyyy-mm-dd"),4)</f>
        <v>2011</v>
      </c>
      <c r="S184" s="5" t="str">
        <f>MID(TEXT('Final Dataset'!$B184,"yyyy-mm-dd"),6,2)</f>
        <v>01</v>
      </c>
      <c r="T184" s="5" t="str">
        <f>RIGHT(TEXT('Final Dataset'!$B184,"yyyy-mm-dd"),2)</f>
        <v>08</v>
      </c>
      <c r="U184" s="5">
        <f>LEN('Final Dataset'!$D184)</f>
        <v>2</v>
      </c>
      <c r="V184" s="5" t="str">
        <f>TEXT('Final Dataset'!$B184, "mmmm")</f>
        <v>January</v>
      </c>
      <c r="W184" s="5" t="str">
        <f>TEXT('Final Dataset'!$B184, "dddd")</f>
        <v>Saturday</v>
      </c>
      <c r="X184" s="5">
        <f>WEEKNUM('Final Dataset'!$B184, 2)</f>
        <v>2</v>
      </c>
      <c r="Y184" s="5" t="str">
        <f>IF('Final Dataset'!$H184&lt;=0.3,"Cold",IF('Final Dataset'!$H184&lt;=0.6,"Mild","Hot"))</f>
        <v>Cold</v>
      </c>
      <c r="Z184" s="7" t="str">
        <f>IF('Final Dataset'!$L184&gt;'Final Dataset'!$M184,"Casual Dominant","Registered Dominant")</f>
        <v>Registered Dominant</v>
      </c>
      <c r="AA184" s="7">
        <f>'Final Dataset'!$L184/'Final Dataset'!$N184</f>
        <v>5.4054054054054057E-2</v>
      </c>
      <c r="AB184" s="7">
        <f>'Final Dataset'!$M184/'Final Dataset'!$N184</f>
        <v>0.94594594594594594</v>
      </c>
      <c r="AC184" s="9">
        <f>'Final Dataset'!$J184*100</f>
        <v>39</v>
      </c>
      <c r="AD184" s="7">
        <f>'Final Dataset'!$I184*50</f>
        <v>5.3049999999999997</v>
      </c>
      <c r="AE184" s="9">
        <f>'Final Dataset'!$K184*67</f>
        <v>23.999400000000001</v>
      </c>
      <c r="AF184" s="7">
        <f>IFERROR('Final Dataset'!$AA184/'Final Dataset'!$AB184,0)</f>
        <v>5.7142857142857148E-2</v>
      </c>
      <c r="AG184" s="7" t="str">
        <f>IF('Final Dataset'!$AC184&lt;40,"Low",IF('Final Dataset'!$AC184&lt;=70,"Moderate","High"))</f>
        <v>Low</v>
      </c>
      <c r="AH184" s="10" t="str">
        <f>IF('Final Dataset'!$AE184&lt;10,"Calm",IF('Final Dataset'!$AE184&lt;=25,"Breezy","Windy"))</f>
        <v>Breezy</v>
      </c>
    </row>
    <row r="185" spans="1:34" ht="14.25" customHeight="1" x14ac:dyDescent="0.3">
      <c r="A185" s="11">
        <v>184</v>
      </c>
      <c r="B185" s="12">
        <v>40551</v>
      </c>
      <c r="C185" s="11">
        <v>1</v>
      </c>
      <c r="D185" s="11">
        <v>22</v>
      </c>
      <c r="E185" s="11" t="b">
        <v>0</v>
      </c>
      <c r="F185" s="11">
        <v>6</v>
      </c>
      <c r="G185" s="11">
        <v>1</v>
      </c>
      <c r="H185" s="11">
        <v>0.12</v>
      </c>
      <c r="I185" s="13">
        <v>0.1061</v>
      </c>
      <c r="J185" s="11">
        <v>0.36</v>
      </c>
      <c r="K185" s="11">
        <v>0.3881</v>
      </c>
      <c r="L185" s="11">
        <v>1</v>
      </c>
      <c r="M185" s="11">
        <v>33</v>
      </c>
      <c r="N185" s="11">
        <v>34</v>
      </c>
      <c r="O185" s="5" t="str">
        <f>IF(AND('Final Dataset'!$D185&gt;=5,'Final Dataset'!$D185&lt;12),"Morning",IF(AND('Final Dataset'!$D185&gt;=12,'Final Dataset'!$D185&lt;17),"Afternoon",IF(AND('Final Dataset'!$D185&gt;=17,'Final Dataset'!$D185&lt;21),"Evening","Night")))</f>
        <v>Night</v>
      </c>
      <c r="P185" s="8" t="str">
        <f>IF('Final Dataset'!$G185=1,"Clear/Few clouds",IF('Final Dataset'!$G185=2,"Mist/Cloudy",IF('Final Dataset'!$G185=3,"Light Snow/Rain","Heavy Rain/Snow/Storm")))</f>
        <v>Clear/Few clouds</v>
      </c>
      <c r="Q185" s="5" t="str">
        <f>IF(OR('Final Dataset'!$F185=0,'Final Dataset'!$F185=6),"Weekend","Weekday")</f>
        <v>Weekend</v>
      </c>
      <c r="R185" s="5" t="str">
        <f>LEFT(TEXT('Final Dataset'!$B185,"yyyy-mm-dd"),4)</f>
        <v>2011</v>
      </c>
      <c r="S185" s="5" t="str">
        <f>MID(TEXT('Final Dataset'!$B185,"yyyy-mm-dd"),6,2)</f>
        <v>01</v>
      </c>
      <c r="T185" s="5" t="str">
        <f>RIGHT(TEXT('Final Dataset'!$B185,"yyyy-mm-dd"),2)</f>
        <v>08</v>
      </c>
      <c r="U185" s="5">
        <f>LEN('Final Dataset'!$D185)</f>
        <v>2</v>
      </c>
      <c r="V185" s="5" t="str">
        <f>TEXT('Final Dataset'!$B185, "mmmm")</f>
        <v>January</v>
      </c>
      <c r="W185" s="5" t="str">
        <f>TEXT('Final Dataset'!$B185, "dddd")</f>
        <v>Saturday</v>
      </c>
      <c r="X185" s="5">
        <f>WEEKNUM('Final Dataset'!$B185, 2)</f>
        <v>2</v>
      </c>
      <c r="Y185" s="5" t="str">
        <f>IF('Final Dataset'!$H185&lt;=0.3,"Cold",IF('Final Dataset'!$H185&lt;=0.6,"Mild","Hot"))</f>
        <v>Cold</v>
      </c>
      <c r="Z185" s="7" t="str">
        <f>IF('Final Dataset'!$L185&gt;'Final Dataset'!$M185,"Casual Dominant","Registered Dominant")</f>
        <v>Registered Dominant</v>
      </c>
      <c r="AA185" s="7">
        <f>'Final Dataset'!$L185/'Final Dataset'!$N185</f>
        <v>2.9411764705882353E-2</v>
      </c>
      <c r="AB185" s="7">
        <f>'Final Dataset'!$M185/'Final Dataset'!$N185</f>
        <v>0.97058823529411764</v>
      </c>
      <c r="AC185" s="9">
        <f>'Final Dataset'!$J185*100</f>
        <v>36</v>
      </c>
      <c r="AD185" s="7">
        <f>'Final Dataset'!$I185*50</f>
        <v>5.3049999999999997</v>
      </c>
      <c r="AE185" s="9">
        <f>'Final Dataset'!$K185*67</f>
        <v>26.002700000000001</v>
      </c>
      <c r="AF185" s="7">
        <f>IFERROR('Final Dataset'!$AA185/'Final Dataset'!$AB185,0)</f>
        <v>3.0303030303030304E-2</v>
      </c>
      <c r="AG185" s="7" t="str">
        <f>IF('Final Dataset'!$AC185&lt;40,"Low",IF('Final Dataset'!$AC185&lt;=70,"Moderate","High"))</f>
        <v>Low</v>
      </c>
      <c r="AH185" s="10" t="str">
        <f>IF('Final Dataset'!$AE185&lt;10,"Calm",IF('Final Dataset'!$AE185&lt;=25,"Breezy","Windy"))</f>
        <v>Windy</v>
      </c>
    </row>
    <row r="186" spans="1:34" ht="14.25" customHeight="1" x14ac:dyDescent="0.3">
      <c r="A186" s="5">
        <v>185</v>
      </c>
      <c r="B186" s="6">
        <v>40551</v>
      </c>
      <c r="C186" s="5">
        <v>1</v>
      </c>
      <c r="D186" s="5">
        <v>23</v>
      </c>
      <c r="E186" s="5" t="b">
        <v>0</v>
      </c>
      <c r="F186" s="5">
        <v>6</v>
      </c>
      <c r="G186" s="5">
        <v>1</v>
      </c>
      <c r="H186" s="5">
        <v>0.1</v>
      </c>
      <c r="I186" s="7">
        <v>6.0600000000000001E-2</v>
      </c>
      <c r="J186" s="5">
        <v>0.39</v>
      </c>
      <c r="K186" s="5">
        <v>0.44779999999999998</v>
      </c>
      <c r="L186" s="5">
        <v>0</v>
      </c>
      <c r="M186" s="5">
        <v>22</v>
      </c>
      <c r="N186" s="5">
        <v>22</v>
      </c>
      <c r="O186" s="5" t="str">
        <f>IF(AND('Final Dataset'!$D186&gt;=5,'Final Dataset'!$D186&lt;12),"Morning",IF(AND('Final Dataset'!$D186&gt;=12,'Final Dataset'!$D186&lt;17),"Afternoon",IF(AND('Final Dataset'!$D186&gt;=17,'Final Dataset'!$D186&lt;21),"Evening","Night")))</f>
        <v>Night</v>
      </c>
      <c r="P186" s="8" t="str">
        <f>IF('Final Dataset'!$G186=1,"Clear/Few clouds",IF('Final Dataset'!$G186=2,"Mist/Cloudy",IF('Final Dataset'!$G186=3,"Light Snow/Rain","Heavy Rain/Snow/Storm")))</f>
        <v>Clear/Few clouds</v>
      </c>
      <c r="Q186" s="5" t="str">
        <f>IF(OR('Final Dataset'!$F186=0,'Final Dataset'!$F186=6),"Weekend","Weekday")</f>
        <v>Weekend</v>
      </c>
      <c r="R186" s="5" t="str">
        <f>LEFT(TEXT('Final Dataset'!$B186,"yyyy-mm-dd"),4)</f>
        <v>2011</v>
      </c>
      <c r="S186" s="5" t="str">
        <f>MID(TEXT('Final Dataset'!$B186,"yyyy-mm-dd"),6,2)</f>
        <v>01</v>
      </c>
      <c r="T186" s="5" t="str">
        <f>RIGHT(TEXT('Final Dataset'!$B186,"yyyy-mm-dd"),2)</f>
        <v>08</v>
      </c>
      <c r="U186" s="5">
        <f>LEN('Final Dataset'!$D186)</f>
        <v>2</v>
      </c>
      <c r="V186" s="5" t="str">
        <f>TEXT('Final Dataset'!$B186, "mmmm")</f>
        <v>January</v>
      </c>
      <c r="W186" s="5" t="str">
        <f>TEXT('Final Dataset'!$B186, "dddd")</f>
        <v>Saturday</v>
      </c>
      <c r="X186" s="5">
        <f>WEEKNUM('Final Dataset'!$B186, 2)</f>
        <v>2</v>
      </c>
      <c r="Y186" s="5" t="str">
        <f>IF('Final Dataset'!$H186&lt;=0.3,"Cold",IF('Final Dataset'!$H186&lt;=0.6,"Mild","Hot"))</f>
        <v>Cold</v>
      </c>
      <c r="Z186" s="7" t="str">
        <f>IF('Final Dataset'!$L186&gt;'Final Dataset'!$M186,"Casual Dominant","Registered Dominant")</f>
        <v>Registered Dominant</v>
      </c>
      <c r="AA186" s="7">
        <f>'Final Dataset'!$L186/'Final Dataset'!$N186</f>
        <v>0</v>
      </c>
      <c r="AB186" s="7">
        <f>'Final Dataset'!$M186/'Final Dataset'!$N186</f>
        <v>1</v>
      </c>
      <c r="AC186" s="9">
        <f>'Final Dataset'!$J186*100</f>
        <v>39</v>
      </c>
      <c r="AD186" s="7">
        <f>'Final Dataset'!$I186*50</f>
        <v>3.0300000000000002</v>
      </c>
      <c r="AE186" s="9">
        <f>'Final Dataset'!$K186*67</f>
        <v>30.002599999999997</v>
      </c>
      <c r="AF186" s="7">
        <f>IFERROR('Final Dataset'!$AA186/'Final Dataset'!$AB186,0)</f>
        <v>0</v>
      </c>
      <c r="AG186" s="7" t="str">
        <f>IF('Final Dataset'!$AC186&lt;40,"Low",IF('Final Dataset'!$AC186&lt;=70,"Moderate","High"))</f>
        <v>Low</v>
      </c>
      <c r="AH186" s="10" t="str">
        <f>IF('Final Dataset'!$AE186&lt;10,"Calm",IF('Final Dataset'!$AE186&lt;=25,"Breezy","Windy"))</f>
        <v>Windy</v>
      </c>
    </row>
    <row r="187" spans="1:34" ht="14.25" customHeight="1" x14ac:dyDescent="0.3">
      <c r="A187" s="11">
        <v>186</v>
      </c>
      <c r="B187" s="12">
        <v>40552</v>
      </c>
      <c r="C187" s="11">
        <v>1</v>
      </c>
      <c r="D187" s="11">
        <v>0</v>
      </c>
      <c r="E187" s="11" t="b">
        <v>0</v>
      </c>
      <c r="F187" s="11">
        <v>0</v>
      </c>
      <c r="G187" s="11">
        <v>1</v>
      </c>
      <c r="H187" s="11">
        <v>0.1</v>
      </c>
      <c r="I187" s="13">
        <v>7.5800000000000006E-2</v>
      </c>
      <c r="J187" s="11">
        <v>0.42</v>
      </c>
      <c r="K187" s="11">
        <v>0.3881</v>
      </c>
      <c r="L187" s="11">
        <v>1</v>
      </c>
      <c r="M187" s="11">
        <v>24</v>
      </c>
      <c r="N187" s="11">
        <v>25</v>
      </c>
      <c r="O187" s="5" t="str">
        <f>IF(AND('Final Dataset'!$D187&gt;=5,'Final Dataset'!$D187&lt;12),"Morning",IF(AND('Final Dataset'!$D187&gt;=12,'Final Dataset'!$D187&lt;17),"Afternoon",IF(AND('Final Dataset'!$D187&gt;=17,'Final Dataset'!$D187&lt;21),"Evening","Night")))</f>
        <v>Night</v>
      </c>
      <c r="P187" s="8" t="str">
        <f>IF('Final Dataset'!$G187=1,"Clear/Few clouds",IF('Final Dataset'!$G187=2,"Mist/Cloudy",IF('Final Dataset'!$G187=3,"Light Snow/Rain","Heavy Rain/Snow/Storm")))</f>
        <v>Clear/Few clouds</v>
      </c>
      <c r="Q187" s="5" t="str">
        <f>IF(OR('Final Dataset'!$F187=0,'Final Dataset'!$F187=6),"Weekend","Weekday")</f>
        <v>Weekend</v>
      </c>
      <c r="R187" s="5" t="str">
        <f>LEFT(TEXT('Final Dataset'!$B187,"yyyy-mm-dd"),4)</f>
        <v>2011</v>
      </c>
      <c r="S187" s="5" t="str">
        <f>MID(TEXT('Final Dataset'!$B187,"yyyy-mm-dd"),6,2)</f>
        <v>01</v>
      </c>
      <c r="T187" s="5" t="str">
        <f>RIGHT(TEXT('Final Dataset'!$B187,"yyyy-mm-dd"),2)</f>
        <v>09</v>
      </c>
      <c r="U187" s="5">
        <f>LEN('Final Dataset'!$D187)</f>
        <v>1</v>
      </c>
      <c r="V187" s="5" t="str">
        <f>TEXT('Final Dataset'!$B187, "mmmm")</f>
        <v>January</v>
      </c>
      <c r="W187" s="5" t="str">
        <f>TEXT('Final Dataset'!$B187, "dddd")</f>
        <v>Sunday</v>
      </c>
      <c r="X187" s="5">
        <f>WEEKNUM('Final Dataset'!$B187, 2)</f>
        <v>2</v>
      </c>
      <c r="Y187" s="5" t="str">
        <f>IF('Final Dataset'!$H187&lt;=0.3,"Cold",IF('Final Dataset'!$H187&lt;=0.6,"Mild","Hot"))</f>
        <v>Cold</v>
      </c>
      <c r="Z187" s="7" t="str">
        <f>IF('Final Dataset'!$L187&gt;'Final Dataset'!$M187,"Casual Dominant","Registered Dominant")</f>
        <v>Registered Dominant</v>
      </c>
      <c r="AA187" s="7">
        <f>'Final Dataset'!$L187/'Final Dataset'!$N187</f>
        <v>0.04</v>
      </c>
      <c r="AB187" s="7">
        <f>'Final Dataset'!$M187/'Final Dataset'!$N187</f>
        <v>0.96</v>
      </c>
      <c r="AC187" s="9">
        <f>'Final Dataset'!$J187*100</f>
        <v>42</v>
      </c>
      <c r="AD187" s="7">
        <f>'Final Dataset'!$I187*50</f>
        <v>3.7900000000000005</v>
      </c>
      <c r="AE187" s="9">
        <f>'Final Dataset'!$K187*67</f>
        <v>26.002700000000001</v>
      </c>
      <c r="AF187" s="7">
        <f>IFERROR('Final Dataset'!$AA187/'Final Dataset'!$AB187,0)</f>
        <v>4.1666666666666671E-2</v>
      </c>
      <c r="AG187" s="7" t="str">
        <f>IF('Final Dataset'!$AC187&lt;40,"Low",IF('Final Dataset'!$AC187&lt;=70,"Moderate","High"))</f>
        <v>Moderate</v>
      </c>
      <c r="AH187" s="10" t="str">
        <f>IF('Final Dataset'!$AE187&lt;10,"Calm",IF('Final Dataset'!$AE187&lt;=25,"Breezy","Windy"))</f>
        <v>Windy</v>
      </c>
    </row>
    <row r="188" spans="1:34" ht="14.25" customHeight="1" x14ac:dyDescent="0.3">
      <c r="A188" s="5">
        <v>187</v>
      </c>
      <c r="B188" s="6">
        <v>40552</v>
      </c>
      <c r="C188" s="5">
        <v>1</v>
      </c>
      <c r="D188" s="5">
        <v>1</v>
      </c>
      <c r="E188" s="5" t="b">
        <v>0</v>
      </c>
      <c r="F188" s="5">
        <v>0</v>
      </c>
      <c r="G188" s="5">
        <v>1</v>
      </c>
      <c r="H188" s="5">
        <v>0.1</v>
      </c>
      <c r="I188" s="7">
        <v>6.0600000000000001E-2</v>
      </c>
      <c r="J188" s="5">
        <v>0.42</v>
      </c>
      <c r="K188" s="5">
        <v>0.4627</v>
      </c>
      <c r="L188" s="5">
        <v>0</v>
      </c>
      <c r="M188" s="5">
        <v>12</v>
      </c>
      <c r="N188" s="5">
        <v>12</v>
      </c>
      <c r="O188" s="5" t="str">
        <f>IF(AND('Final Dataset'!$D188&gt;=5,'Final Dataset'!$D188&lt;12),"Morning",IF(AND('Final Dataset'!$D188&gt;=12,'Final Dataset'!$D188&lt;17),"Afternoon",IF(AND('Final Dataset'!$D188&gt;=17,'Final Dataset'!$D188&lt;21),"Evening","Night")))</f>
        <v>Night</v>
      </c>
      <c r="P188" s="8" t="str">
        <f>IF('Final Dataset'!$G188=1,"Clear/Few clouds",IF('Final Dataset'!$G188=2,"Mist/Cloudy",IF('Final Dataset'!$G188=3,"Light Snow/Rain","Heavy Rain/Snow/Storm")))</f>
        <v>Clear/Few clouds</v>
      </c>
      <c r="Q188" s="5" t="str">
        <f>IF(OR('Final Dataset'!$F188=0,'Final Dataset'!$F188=6),"Weekend","Weekday")</f>
        <v>Weekend</v>
      </c>
      <c r="R188" s="5" t="str">
        <f>LEFT(TEXT('Final Dataset'!$B188,"yyyy-mm-dd"),4)</f>
        <v>2011</v>
      </c>
      <c r="S188" s="5" t="str">
        <f>MID(TEXT('Final Dataset'!$B188,"yyyy-mm-dd"),6,2)</f>
        <v>01</v>
      </c>
      <c r="T188" s="5" t="str">
        <f>RIGHT(TEXT('Final Dataset'!$B188,"yyyy-mm-dd"),2)</f>
        <v>09</v>
      </c>
      <c r="U188" s="5">
        <f>LEN('Final Dataset'!$D188)</f>
        <v>1</v>
      </c>
      <c r="V188" s="5" t="str">
        <f>TEXT('Final Dataset'!$B188, "mmmm")</f>
        <v>January</v>
      </c>
      <c r="W188" s="5" t="str">
        <f>TEXT('Final Dataset'!$B188, "dddd")</f>
        <v>Sunday</v>
      </c>
      <c r="X188" s="5">
        <f>WEEKNUM('Final Dataset'!$B188, 2)</f>
        <v>2</v>
      </c>
      <c r="Y188" s="5" t="str">
        <f>IF('Final Dataset'!$H188&lt;=0.3,"Cold",IF('Final Dataset'!$H188&lt;=0.6,"Mild","Hot"))</f>
        <v>Cold</v>
      </c>
      <c r="Z188" s="7" t="str">
        <f>IF('Final Dataset'!$L188&gt;'Final Dataset'!$M188,"Casual Dominant","Registered Dominant")</f>
        <v>Registered Dominant</v>
      </c>
      <c r="AA188" s="7">
        <f>'Final Dataset'!$L188/'Final Dataset'!$N188</f>
        <v>0</v>
      </c>
      <c r="AB188" s="7">
        <f>'Final Dataset'!$M188/'Final Dataset'!$N188</f>
        <v>1</v>
      </c>
      <c r="AC188" s="9">
        <f>'Final Dataset'!$J188*100</f>
        <v>42</v>
      </c>
      <c r="AD188" s="7">
        <f>'Final Dataset'!$I188*50</f>
        <v>3.0300000000000002</v>
      </c>
      <c r="AE188" s="9">
        <f>'Final Dataset'!$K188*67</f>
        <v>31.000900000000001</v>
      </c>
      <c r="AF188" s="7">
        <f>IFERROR('Final Dataset'!$AA188/'Final Dataset'!$AB188,0)</f>
        <v>0</v>
      </c>
      <c r="AG188" s="7" t="str">
        <f>IF('Final Dataset'!$AC188&lt;40,"Low",IF('Final Dataset'!$AC188&lt;=70,"Moderate","High"))</f>
        <v>Moderate</v>
      </c>
      <c r="AH188" s="10" t="str">
        <f>IF('Final Dataset'!$AE188&lt;10,"Calm",IF('Final Dataset'!$AE188&lt;=25,"Breezy","Windy"))</f>
        <v>Windy</v>
      </c>
    </row>
    <row r="189" spans="1:34" ht="14.25" customHeight="1" x14ac:dyDescent="0.3">
      <c r="A189" s="11">
        <v>188</v>
      </c>
      <c r="B189" s="12">
        <v>40552</v>
      </c>
      <c r="C189" s="11">
        <v>1</v>
      </c>
      <c r="D189" s="11">
        <v>2</v>
      </c>
      <c r="E189" s="11" t="b">
        <v>0</v>
      </c>
      <c r="F189" s="11">
        <v>0</v>
      </c>
      <c r="G189" s="11">
        <v>1</v>
      </c>
      <c r="H189" s="11">
        <v>0.1</v>
      </c>
      <c r="I189" s="13">
        <v>6.0600000000000001E-2</v>
      </c>
      <c r="J189" s="11">
        <v>0.46</v>
      </c>
      <c r="K189" s="11">
        <v>0.4627</v>
      </c>
      <c r="L189" s="11">
        <v>0</v>
      </c>
      <c r="M189" s="11">
        <v>11</v>
      </c>
      <c r="N189" s="11">
        <v>11</v>
      </c>
      <c r="O189" s="5" t="str">
        <f>IF(AND('Final Dataset'!$D189&gt;=5,'Final Dataset'!$D189&lt;12),"Morning",IF(AND('Final Dataset'!$D189&gt;=12,'Final Dataset'!$D189&lt;17),"Afternoon",IF(AND('Final Dataset'!$D189&gt;=17,'Final Dataset'!$D189&lt;21),"Evening","Night")))</f>
        <v>Night</v>
      </c>
      <c r="P189" s="8" t="str">
        <f>IF('Final Dataset'!$G189=1,"Clear/Few clouds",IF('Final Dataset'!$G189=2,"Mist/Cloudy",IF('Final Dataset'!$G189=3,"Light Snow/Rain","Heavy Rain/Snow/Storm")))</f>
        <v>Clear/Few clouds</v>
      </c>
      <c r="Q189" s="5" t="str">
        <f>IF(OR('Final Dataset'!$F189=0,'Final Dataset'!$F189=6),"Weekend","Weekday")</f>
        <v>Weekend</v>
      </c>
      <c r="R189" s="5" t="str">
        <f>LEFT(TEXT('Final Dataset'!$B189,"yyyy-mm-dd"),4)</f>
        <v>2011</v>
      </c>
      <c r="S189" s="5" t="str">
        <f>MID(TEXT('Final Dataset'!$B189,"yyyy-mm-dd"),6,2)</f>
        <v>01</v>
      </c>
      <c r="T189" s="5" t="str">
        <f>RIGHT(TEXT('Final Dataset'!$B189,"yyyy-mm-dd"),2)</f>
        <v>09</v>
      </c>
      <c r="U189" s="5">
        <f>LEN('Final Dataset'!$D189)</f>
        <v>1</v>
      </c>
      <c r="V189" s="5" t="str">
        <f>TEXT('Final Dataset'!$B189, "mmmm")</f>
        <v>January</v>
      </c>
      <c r="W189" s="5" t="str">
        <f>TEXT('Final Dataset'!$B189, "dddd")</f>
        <v>Sunday</v>
      </c>
      <c r="X189" s="5">
        <f>WEEKNUM('Final Dataset'!$B189, 2)</f>
        <v>2</v>
      </c>
      <c r="Y189" s="5" t="str">
        <f>IF('Final Dataset'!$H189&lt;=0.3,"Cold",IF('Final Dataset'!$H189&lt;=0.6,"Mild","Hot"))</f>
        <v>Cold</v>
      </c>
      <c r="Z189" s="7" t="str">
        <f>IF('Final Dataset'!$L189&gt;'Final Dataset'!$M189,"Casual Dominant","Registered Dominant")</f>
        <v>Registered Dominant</v>
      </c>
      <c r="AA189" s="7">
        <f>'Final Dataset'!$L189/'Final Dataset'!$N189</f>
        <v>0</v>
      </c>
      <c r="AB189" s="7">
        <f>'Final Dataset'!$M189/'Final Dataset'!$N189</f>
        <v>1</v>
      </c>
      <c r="AC189" s="9">
        <f>'Final Dataset'!$J189*100</f>
        <v>46</v>
      </c>
      <c r="AD189" s="7">
        <f>'Final Dataset'!$I189*50</f>
        <v>3.0300000000000002</v>
      </c>
      <c r="AE189" s="9">
        <f>'Final Dataset'!$K189*67</f>
        <v>31.000900000000001</v>
      </c>
      <c r="AF189" s="7">
        <f>IFERROR('Final Dataset'!$AA189/'Final Dataset'!$AB189,0)</f>
        <v>0</v>
      </c>
      <c r="AG189" s="7" t="str">
        <f>IF('Final Dataset'!$AC189&lt;40,"Low",IF('Final Dataset'!$AC189&lt;=70,"Moderate","High"))</f>
        <v>Moderate</v>
      </c>
      <c r="AH189" s="10" t="str">
        <f>IF('Final Dataset'!$AE189&lt;10,"Calm",IF('Final Dataset'!$AE189&lt;=25,"Breezy","Windy"))</f>
        <v>Windy</v>
      </c>
    </row>
    <row r="190" spans="1:34" ht="14.25" customHeight="1" x14ac:dyDescent="0.3">
      <c r="A190" s="5">
        <v>189</v>
      </c>
      <c r="B190" s="6">
        <v>40552</v>
      </c>
      <c r="C190" s="5">
        <v>1</v>
      </c>
      <c r="D190" s="5">
        <v>3</v>
      </c>
      <c r="E190" s="5" t="b">
        <v>0</v>
      </c>
      <c r="F190" s="5">
        <v>0</v>
      </c>
      <c r="G190" s="5">
        <v>1</v>
      </c>
      <c r="H190" s="5">
        <v>0.1</v>
      </c>
      <c r="I190" s="7">
        <v>7.5800000000000006E-2</v>
      </c>
      <c r="J190" s="5">
        <v>0.46</v>
      </c>
      <c r="K190" s="5">
        <v>0.41789999999999999</v>
      </c>
      <c r="L190" s="5">
        <v>0</v>
      </c>
      <c r="M190" s="5">
        <v>4</v>
      </c>
      <c r="N190" s="5">
        <v>4</v>
      </c>
      <c r="O190" s="5" t="str">
        <f>IF(AND('Final Dataset'!$D190&gt;=5,'Final Dataset'!$D190&lt;12),"Morning",IF(AND('Final Dataset'!$D190&gt;=12,'Final Dataset'!$D190&lt;17),"Afternoon",IF(AND('Final Dataset'!$D190&gt;=17,'Final Dataset'!$D190&lt;21),"Evening","Night")))</f>
        <v>Night</v>
      </c>
      <c r="P190" s="8" t="str">
        <f>IF('Final Dataset'!$G190=1,"Clear/Few clouds",IF('Final Dataset'!$G190=2,"Mist/Cloudy",IF('Final Dataset'!$G190=3,"Light Snow/Rain","Heavy Rain/Snow/Storm")))</f>
        <v>Clear/Few clouds</v>
      </c>
      <c r="Q190" s="5" t="str">
        <f>IF(OR('Final Dataset'!$F190=0,'Final Dataset'!$F190=6),"Weekend","Weekday")</f>
        <v>Weekend</v>
      </c>
      <c r="R190" s="5" t="str">
        <f>LEFT(TEXT('Final Dataset'!$B190,"yyyy-mm-dd"),4)</f>
        <v>2011</v>
      </c>
      <c r="S190" s="5" t="str">
        <f>MID(TEXT('Final Dataset'!$B190,"yyyy-mm-dd"),6,2)</f>
        <v>01</v>
      </c>
      <c r="T190" s="5" t="str">
        <f>RIGHT(TEXT('Final Dataset'!$B190,"yyyy-mm-dd"),2)</f>
        <v>09</v>
      </c>
      <c r="U190" s="5">
        <f>LEN('Final Dataset'!$D190)</f>
        <v>1</v>
      </c>
      <c r="V190" s="5" t="str">
        <f>TEXT('Final Dataset'!$B190, "mmmm")</f>
        <v>January</v>
      </c>
      <c r="W190" s="5" t="str">
        <f>TEXT('Final Dataset'!$B190, "dddd")</f>
        <v>Sunday</v>
      </c>
      <c r="X190" s="5">
        <f>WEEKNUM('Final Dataset'!$B190, 2)</f>
        <v>2</v>
      </c>
      <c r="Y190" s="5" t="str">
        <f>IF('Final Dataset'!$H190&lt;=0.3,"Cold",IF('Final Dataset'!$H190&lt;=0.6,"Mild","Hot"))</f>
        <v>Cold</v>
      </c>
      <c r="Z190" s="7" t="str">
        <f>IF('Final Dataset'!$L190&gt;'Final Dataset'!$M190,"Casual Dominant","Registered Dominant")</f>
        <v>Registered Dominant</v>
      </c>
      <c r="AA190" s="7">
        <f>'Final Dataset'!$L190/'Final Dataset'!$N190</f>
        <v>0</v>
      </c>
      <c r="AB190" s="7">
        <f>'Final Dataset'!$M190/'Final Dataset'!$N190</f>
        <v>1</v>
      </c>
      <c r="AC190" s="9">
        <f>'Final Dataset'!$J190*100</f>
        <v>46</v>
      </c>
      <c r="AD190" s="7">
        <f>'Final Dataset'!$I190*50</f>
        <v>3.7900000000000005</v>
      </c>
      <c r="AE190" s="9">
        <f>'Final Dataset'!$K190*67</f>
        <v>27.999299999999998</v>
      </c>
      <c r="AF190" s="7">
        <f>IFERROR('Final Dataset'!$AA190/'Final Dataset'!$AB190,0)</f>
        <v>0</v>
      </c>
      <c r="AG190" s="7" t="str">
        <f>IF('Final Dataset'!$AC190&lt;40,"Low",IF('Final Dataset'!$AC190&lt;=70,"Moderate","High"))</f>
        <v>Moderate</v>
      </c>
      <c r="AH190" s="10" t="str">
        <f>IF('Final Dataset'!$AE190&lt;10,"Calm",IF('Final Dataset'!$AE190&lt;=25,"Breezy","Windy"))</f>
        <v>Windy</v>
      </c>
    </row>
    <row r="191" spans="1:34" ht="14.25" customHeight="1" x14ac:dyDescent="0.3">
      <c r="A191" s="11">
        <v>190</v>
      </c>
      <c r="B191" s="12">
        <v>40552</v>
      </c>
      <c r="C191" s="11">
        <v>1</v>
      </c>
      <c r="D191" s="11">
        <v>4</v>
      </c>
      <c r="E191" s="11" t="b">
        <v>0</v>
      </c>
      <c r="F191" s="11">
        <v>0</v>
      </c>
      <c r="G191" s="11">
        <v>1</v>
      </c>
      <c r="H191" s="11">
        <v>0.08</v>
      </c>
      <c r="I191" s="13">
        <v>9.0899999999999995E-2</v>
      </c>
      <c r="J191" s="11">
        <v>0.53</v>
      </c>
      <c r="K191" s="11">
        <v>0.19400000000000001</v>
      </c>
      <c r="L191" s="11">
        <v>0</v>
      </c>
      <c r="M191" s="11">
        <v>1</v>
      </c>
      <c r="N191" s="11">
        <v>1</v>
      </c>
      <c r="O191" s="5" t="str">
        <f>IF(AND('Final Dataset'!$D191&gt;=5,'Final Dataset'!$D191&lt;12),"Morning",IF(AND('Final Dataset'!$D191&gt;=12,'Final Dataset'!$D191&lt;17),"Afternoon",IF(AND('Final Dataset'!$D191&gt;=17,'Final Dataset'!$D191&lt;21),"Evening","Night")))</f>
        <v>Night</v>
      </c>
      <c r="P191" s="8" t="str">
        <f>IF('Final Dataset'!$G191=1,"Clear/Few clouds",IF('Final Dataset'!$G191=2,"Mist/Cloudy",IF('Final Dataset'!$G191=3,"Light Snow/Rain","Heavy Rain/Snow/Storm")))</f>
        <v>Clear/Few clouds</v>
      </c>
      <c r="Q191" s="5" t="str">
        <f>IF(OR('Final Dataset'!$F191=0,'Final Dataset'!$F191=6),"Weekend","Weekday")</f>
        <v>Weekend</v>
      </c>
      <c r="R191" s="5" t="str">
        <f>LEFT(TEXT('Final Dataset'!$B191,"yyyy-mm-dd"),4)</f>
        <v>2011</v>
      </c>
      <c r="S191" s="5" t="str">
        <f>MID(TEXT('Final Dataset'!$B191,"yyyy-mm-dd"),6,2)</f>
        <v>01</v>
      </c>
      <c r="T191" s="5" t="str">
        <f>RIGHT(TEXT('Final Dataset'!$B191,"yyyy-mm-dd"),2)</f>
        <v>09</v>
      </c>
      <c r="U191" s="5">
        <f>LEN('Final Dataset'!$D191)</f>
        <v>1</v>
      </c>
      <c r="V191" s="5" t="str">
        <f>TEXT('Final Dataset'!$B191, "mmmm")</f>
        <v>January</v>
      </c>
      <c r="W191" s="5" t="str">
        <f>TEXT('Final Dataset'!$B191, "dddd")</f>
        <v>Sunday</v>
      </c>
      <c r="X191" s="5">
        <f>WEEKNUM('Final Dataset'!$B191, 2)</f>
        <v>2</v>
      </c>
      <c r="Y191" s="5" t="str">
        <f>IF('Final Dataset'!$H191&lt;=0.3,"Cold",IF('Final Dataset'!$H191&lt;=0.6,"Mild","Hot"))</f>
        <v>Cold</v>
      </c>
      <c r="Z191" s="7" t="str">
        <f>IF('Final Dataset'!$L191&gt;'Final Dataset'!$M191,"Casual Dominant","Registered Dominant")</f>
        <v>Registered Dominant</v>
      </c>
      <c r="AA191" s="7">
        <f>'Final Dataset'!$L191/'Final Dataset'!$N191</f>
        <v>0</v>
      </c>
      <c r="AB191" s="7">
        <f>'Final Dataset'!$M191/'Final Dataset'!$N191</f>
        <v>1</v>
      </c>
      <c r="AC191" s="9">
        <f>'Final Dataset'!$J191*100</f>
        <v>53</v>
      </c>
      <c r="AD191" s="7">
        <f>'Final Dataset'!$I191*50</f>
        <v>4.5449999999999999</v>
      </c>
      <c r="AE191" s="9">
        <f>'Final Dataset'!$K191*67</f>
        <v>12.998000000000001</v>
      </c>
      <c r="AF191" s="7">
        <f>IFERROR('Final Dataset'!$AA191/'Final Dataset'!$AB191,0)</f>
        <v>0</v>
      </c>
      <c r="AG191" s="7" t="str">
        <f>IF('Final Dataset'!$AC191&lt;40,"Low",IF('Final Dataset'!$AC191&lt;=70,"Moderate","High"))</f>
        <v>Moderate</v>
      </c>
      <c r="AH191" s="10" t="str">
        <f>IF('Final Dataset'!$AE191&lt;10,"Calm",IF('Final Dataset'!$AE191&lt;=25,"Breezy","Windy"))</f>
        <v>Breezy</v>
      </c>
    </row>
    <row r="192" spans="1:34" ht="14.25" customHeight="1" x14ac:dyDescent="0.3">
      <c r="A192" s="5">
        <v>191</v>
      </c>
      <c r="B192" s="6">
        <v>40552</v>
      </c>
      <c r="C192" s="5">
        <v>1</v>
      </c>
      <c r="D192" s="5">
        <v>5</v>
      </c>
      <c r="E192" s="5" t="b">
        <v>0</v>
      </c>
      <c r="F192" s="5">
        <v>0</v>
      </c>
      <c r="G192" s="5">
        <v>1</v>
      </c>
      <c r="H192" s="5">
        <v>0.08</v>
      </c>
      <c r="I192" s="7">
        <v>9.0899999999999995E-2</v>
      </c>
      <c r="J192" s="5">
        <v>0.53</v>
      </c>
      <c r="K192" s="5">
        <v>0.19400000000000001</v>
      </c>
      <c r="L192" s="5">
        <v>0</v>
      </c>
      <c r="M192" s="5">
        <v>1</v>
      </c>
      <c r="N192" s="5">
        <v>1</v>
      </c>
      <c r="O192" s="5" t="str">
        <f>IF(AND('Final Dataset'!$D192&gt;=5,'Final Dataset'!$D192&lt;12),"Morning",IF(AND('Final Dataset'!$D192&gt;=12,'Final Dataset'!$D192&lt;17),"Afternoon",IF(AND('Final Dataset'!$D192&gt;=17,'Final Dataset'!$D192&lt;21),"Evening","Night")))</f>
        <v>Morning</v>
      </c>
      <c r="P192" s="8" t="str">
        <f>IF('Final Dataset'!$G192=1,"Clear/Few clouds",IF('Final Dataset'!$G192=2,"Mist/Cloudy",IF('Final Dataset'!$G192=3,"Light Snow/Rain","Heavy Rain/Snow/Storm")))</f>
        <v>Clear/Few clouds</v>
      </c>
      <c r="Q192" s="5" t="str">
        <f>IF(OR('Final Dataset'!$F192=0,'Final Dataset'!$F192=6),"Weekend","Weekday")</f>
        <v>Weekend</v>
      </c>
      <c r="R192" s="5" t="str">
        <f>LEFT(TEXT('Final Dataset'!$B192,"yyyy-mm-dd"),4)</f>
        <v>2011</v>
      </c>
      <c r="S192" s="5" t="str">
        <f>MID(TEXT('Final Dataset'!$B192,"yyyy-mm-dd"),6,2)</f>
        <v>01</v>
      </c>
      <c r="T192" s="5" t="str">
        <f>RIGHT(TEXT('Final Dataset'!$B192,"yyyy-mm-dd"),2)</f>
        <v>09</v>
      </c>
      <c r="U192" s="5">
        <f>LEN('Final Dataset'!$D192)</f>
        <v>1</v>
      </c>
      <c r="V192" s="5" t="str">
        <f>TEXT('Final Dataset'!$B192, "mmmm")</f>
        <v>January</v>
      </c>
      <c r="W192" s="5" t="str">
        <f>TEXT('Final Dataset'!$B192, "dddd")</f>
        <v>Sunday</v>
      </c>
      <c r="X192" s="5">
        <f>WEEKNUM('Final Dataset'!$B192, 2)</f>
        <v>2</v>
      </c>
      <c r="Y192" s="5" t="str">
        <f>IF('Final Dataset'!$H192&lt;=0.3,"Cold",IF('Final Dataset'!$H192&lt;=0.6,"Mild","Hot"))</f>
        <v>Cold</v>
      </c>
      <c r="Z192" s="7" t="str">
        <f>IF('Final Dataset'!$L192&gt;'Final Dataset'!$M192,"Casual Dominant","Registered Dominant")</f>
        <v>Registered Dominant</v>
      </c>
      <c r="AA192" s="7">
        <f>'Final Dataset'!$L192/'Final Dataset'!$N192</f>
        <v>0</v>
      </c>
      <c r="AB192" s="7">
        <f>'Final Dataset'!$M192/'Final Dataset'!$N192</f>
        <v>1</v>
      </c>
      <c r="AC192" s="9">
        <f>'Final Dataset'!$J192*100</f>
        <v>53</v>
      </c>
      <c r="AD192" s="7">
        <f>'Final Dataset'!$I192*50</f>
        <v>4.5449999999999999</v>
      </c>
      <c r="AE192" s="9">
        <f>'Final Dataset'!$K192*67</f>
        <v>12.998000000000001</v>
      </c>
      <c r="AF192" s="7">
        <f>IFERROR('Final Dataset'!$AA192/'Final Dataset'!$AB192,0)</f>
        <v>0</v>
      </c>
      <c r="AG192" s="7" t="str">
        <f>IF('Final Dataset'!$AC192&lt;40,"Low",IF('Final Dataset'!$AC192&lt;=70,"Moderate","High"))</f>
        <v>Moderate</v>
      </c>
      <c r="AH192" s="10" t="str">
        <f>IF('Final Dataset'!$AE192&lt;10,"Calm",IF('Final Dataset'!$AE192&lt;=25,"Breezy","Windy"))</f>
        <v>Breezy</v>
      </c>
    </row>
    <row r="193" spans="1:34" ht="14.25" customHeight="1" x14ac:dyDescent="0.3">
      <c r="A193" s="11">
        <v>192</v>
      </c>
      <c r="B193" s="12">
        <v>40552</v>
      </c>
      <c r="C193" s="11">
        <v>1</v>
      </c>
      <c r="D193" s="11">
        <v>6</v>
      </c>
      <c r="E193" s="11" t="b">
        <v>0</v>
      </c>
      <c r="F193" s="11">
        <v>0</v>
      </c>
      <c r="G193" s="11">
        <v>1</v>
      </c>
      <c r="H193" s="11">
        <v>0.1</v>
      </c>
      <c r="I193" s="13">
        <v>9.0899999999999995E-2</v>
      </c>
      <c r="J193" s="11">
        <v>0.49</v>
      </c>
      <c r="K193" s="11">
        <v>0.28360000000000002</v>
      </c>
      <c r="L193" s="11">
        <v>0</v>
      </c>
      <c r="M193" s="11">
        <v>1</v>
      </c>
      <c r="N193" s="11">
        <v>1</v>
      </c>
      <c r="O193" s="5" t="str">
        <f>IF(AND('Final Dataset'!$D193&gt;=5,'Final Dataset'!$D193&lt;12),"Morning",IF(AND('Final Dataset'!$D193&gt;=12,'Final Dataset'!$D193&lt;17),"Afternoon",IF(AND('Final Dataset'!$D193&gt;=17,'Final Dataset'!$D193&lt;21),"Evening","Night")))</f>
        <v>Morning</v>
      </c>
      <c r="P193" s="8" t="str">
        <f>IF('Final Dataset'!$G193=1,"Clear/Few clouds",IF('Final Dataset'!$G193=2,"Mist/Cloudy",IF('Final Dataset'!$G193=3,"Light Snow/Rain","Heavy Rain/Snow/Storm")))</f>
        <v>Clear/Few clouds</v>
      </c>
      <c r="Q193" s="5" t="str">
        <f>IF(OR('Final Dataset'!$F193=0,'Final Dataset'!$F193=6),"Weekend","Weekday")</f>
        <v>Weekend</v>
      </c>
      <c r="R193" s="5" t="str">
        <f>LEFT(TEXT('Final Dataset'!$B193,"yyyy-mm-dd"),4)</f>
        <v>2011</v>
      </c>
      <c r="S193" s="5" t="str">
        <f>MID(TEXT('Final Dataset'!$B193,"yyyy-mm-dd"),6,2)</f>
        <v>01</v>
      </c>
      <c r="T193" s="5" t="str">
        <f>RIGHT(TEXT('Final Dataset'!$B193,"yyyy-mm-dd"),2)</f>
        <v>09</v>
      </c>
      <c r="U193" s="5">
        <f>LEN('Final Dataset'!$D193)</f>
        <v>1</v>
      </c>
      <c r="V193" s="5" t="str">
        <f>TEXT('Final Dataset'!$B193, "mmmm")</f>
        <v>January</v>
      </c>
      <c r="W193" s="5" t="str">
        <f>TEXT('Final Dataset'!$B193, "dddd")</f>
        <v>Sunday</v>
      </c>
      <c r="X193" s="5">
        <f>WEEKNUM('Final Dataset'!$B193, 2)</f>
        <v>2</v>
      </c>
      <c r="Y193" s="5" t="str">
        <f>IF('Final Dataset'!$H193&lt;=0.3,"Cold",IF('Final Dataset'!$H193&lt;=0.6,"Mild","Hot"))</f>
        <v>Cold</v>
      </c>
      <c r="Z193" s="7" t="str">
        <f>IF('Final Dataset'!$L193&gt;'Final Dataset'!$M193,"Casual Dominant","Registered Dominant")</f>
        <v>Registered Dominant</v>
      </c>
      <c r="AA193" s="7">
        <f>'Final Dataset'!$L193/'Final Dataset'!$N193</f>
        <v>0</v>
      </c>
      <c r="AB193" s="7">
        <f>'Final Dataset'!$M193/'Final Dataset'!$N193</f>
        <v>1</v>
      </c>
      <c r="AC193" s="9">
        <f>'Final Dataset'!$J193*100</f>
        <v>49</v>
      </c>
      <c r="AD193" s="7">
        <f>'Final Dataset'!$I193*50</f>
        <v>4.5449999999999999</v>
      </c>
      <c r="AE193" s="9">
        <f>'Final Dataset'!$K193*67</f>
        <v>19.001200000000001</v>
      </c>
      <c r="AF193" s="7">
        <f>IFERROR('Final Dataset'!$AA193/'Final Dataset'!$AB193,0)</f>
        <v>0</v>
      </c>
      <c r="AG193" s="7" t="str">
        <f>IF('Final Dataset'!$AC193&lt;40,"Low",IF('Final Dataset'!$AC193&lt;=70,"Moderate","High"))</f>
        <v>Moderate</v>
      </c>
      <c r="AH193" s="10" t="str">
        <f>IF('Final Dataset'!$AE193&lt;10,"Calm",IF('Final Dataset'!$AE193&lt;=25,"Breezy","Windy"))</f>
        <v>Breezy</v>
      </c>
    </row>
    <row r="194" spans="1:34" ht="14.25" customHeight="1" x14ac:dyDescent="0.3">
      <c r="A194" s="5">
        <v>193</v>
      </c>
      <c r="B194" s="6">
        <v>40552</v>
      </c>
      <c r="C194" s="5">
        <v>1</v>
      </c>
      <c r="D194" s="5">
        <v>7</v>
      </c>
      <c r="E194" s="5" t="b">
        <v>0</v>
      </c>
      <c r="F194" s="5">
        <v>0</v>
      </c>
      <c r="G194" s="5">
        <v>1</v>
      </c>
      <c r="H194" s="5">
        <v>0.08</v>
      </c>
      <c r="I194" s="7">
        <v>9.0899999999999995E-2</v>
      </c>
      <c r="J194" s="5">
        <v>0.53</v>
      </c>
      <c r="K194" s="5">
        <v>0.19400000000000001</v>
      </c>
      <c r="L194" s="5">
        <v>1</v>
      </c>
      <c r="M194" s="5">
        <v>5</v>
      </c>
      <c r="N194" s="5">
        <v>6</v>
      </c>
      <c r="O194" s="5" t="str">
        <f>IF(AND('Final Dataset'!$D194&gt;=5,'Final Dataset'!$D194&lt;12),"Morning",IF(AND('Final Dataset'!$D194&gt;=12,'Final Dataset'!$D194&lt;17),"Afternoon",IF(AND('Final Dataset'!$D194&gt;=17,'Final Dataset'!$D194&lt;21),"Evening","Night")))</f>
        <v>Morning</v>
      </c>
      <c r="P194" s="8" t="str">
        <f>IF('Final Dataset'!$G194=1,"Clear/Few clouds",IF('Final Dataset'!$G194=2,"Mist/Cloudy",IF('Final Dataset'!$G194=3,"Light Snow/Rain","Heavy Rain/Snow/Storm")))</f>
        <v>Clear/Few clouds</v>
      </c>
      <c r="Q194" s="5" t="str">
        <f>IF(OR('Final Dataset'!$F194=0,'Final Dataset'!$F194=6),"Weekend","Weekday")</f>
        <v>Weekend</v>
      </c>
      <c r="R194" s="5" t="str">
        <f>LEFT(TEXT('Final Dataset'!$B194,"yyyy-mm-dd"),4)</f>
        <v>2011</v>
      </c>
      <c r="S194" s="5" t="str">
        <f>MID(TEXT('Final Dataset'!$B194,"yyyy-mm-dd"),6,2)</f>
        <v>01</v>
      </c>
      <c r="T194" s="5" t="str">
        <f>RIGHT(TEXT('Final Dataset'!$B194,"yyyy-mm-dd"),2)</f>
        <v>09</v>
      </c>
      <c r="U194" s="5">
        <f>LEN('Final Dataset'!$D194)</f>
        <v>1</v>
      </c>
      <c r="V194" s="5" t="str">
        <f>TEXT('Final Dataset'!$B194, "mmmm")</f>
        <v>January</v>
      </c>
      <c r="W194" s="5" t="str">
        <f>TEXT('Final Dataset'!$B194, "dddd")</f>
        <v>Sunday</v>
      </c>
      <c r="X194" s="5">
        <f>WEEKNUM('Final Dataset'!$B194, 2)</f>
        <v>2</v>
      </c>
      <c r="Y194" s="5" t="str">
        <f>IF('Final Dataset'!$H194&lt;=0.3,"Cold",IF('Final Dataset'!$H194&lt;=0.6,"Mild","Hot"))</f>
        <v>Cold</v>
      </c>
      <c r="Z194" s="7" t="str">
        <f>IF('Final Dataset'!$L194&gt;'Final Dataset'!$M194,"Casual Dominant","Registered Dominant")</f>
        <v>Registered Dominant</v>
      </c>
      <c r="AA194" s="7">
        <f>'Final Dataset'!$L194/'Final Dataset'!$N194</f>
        <v>0.16666666666666666</v>
      </c>
      <c r="AB194" s="7">
        <f>'Final Dataset'!$M194/'Final Dataset'!$N194</f>
        <v>0.83333333333333337</v>
      </c>
      <c r="AC194" s="9">
        <f>'Final Dataset'!$J194*100</f>
        <v>53</v>
      </c>
      <c r="AD194" s="7">
        <f>'Final Dataset'!$I194*50</f>
        <v>4.5449999999999999</v>
      </c>
      <c r="AE194" s="9">
        <f>'Final Dataset'!$K194*67</f>
        <v>12.998000000000001</v>
      </c>
      <c r="AF194" s="7">
        <f>IFERROR('Final Dataset'!$AA194/'Final Dataset'!$AB194,0)</f>
        <v>0.19999999999999998</v>
      </c>
      <c r="AG194" s="7" t="str">
        <f>IF('Final Dataset'!$AC194&lt;40,"Low",IF('Final Dataset'!$AC194&lt;=70,"Moderate","High"))</f>
        <v>Moderate</v>
      </c>
      <c r="AH194" s="10" t="str">
        <f>IF('Final Dataset'!$AE194&lt;10,"Calm",IF('Final Dataset'!$AE194&lt;=25,"Breezy","Windy"))</f>
        <v>Breezy</v>
      </c>
    </row>
    <row r="195" spans="1:34" ht="14.25" customHeight="1" x14ac:dyDescent="0.3">
      <c r="A195" s="11">
        <v>194</v>
      </c>
      <c r="B195" s="12">
        <v>40552</v>
      </c>
      <c r="C195" s="11">
        <v>1</v>
      </c>
      <c r="D195" s="11">
        <v>8</v>
      </c>
      <c r="E195" s="11" t="b">
        <v>0</v>
      </c>
      <c r="F195" s="11">
        <v>0</v>
      </c>
      <c r="G195" s="11">
        <v>1</v>
      </c>
      <c r="H195" s="11">
        <v>0.1</v>
      </c>
      <c r="I195" s="13">
        <v>9.0899999999999995E-2</v>
      </c>
      <c r="J195" s="11">
        <v>0.49</v>
      </c>
      <c r="K195" s="11">
        <v>0.28360000000000002</v>
      </c>
      <c r="L195" s="11">
        <v>0</v>
      </c>
      <c r="M195" s="11">
        <v>10</v>
      </c>
      <c r="N195" s="11">
        <v>10</v>
      </c>
      <c r="O195" s="5" t="str">
        <f>IF(AND('Final Dataset'!$D195&gt;=5,'Final Dataset'!$D195&lt;12),"Morning",IF(AND('Final Dataset'!$D195&gt;=12,'Final Dataset'!$D195&lt;17),"Afternoon",IF(AND('Final Dataset'!$D195&gt;=17,'Final Dataset'!$D195&lt;21),"Evening","Night")))</f>
        <v>Morning</v>
      </c>
      <c r="P195" s="8" t="str">
        <f>IF('Final Dataset'!$G195=1,"Clear/Few clouds",IF('Final Dataset'!$G195=2,"Mist/Cloudy",IF('Final Dataset'!$G195=3,"Light Snow/Rain","Heavy Rain/Snow/Storm")))</f>
        <v>Clear/Few clouds</v>
      </c>
      <c r="Q195" s="5" t="str">
        <f>IF(OR('Final Dataset'!$F195=0,'Final Dataset'!$F195=6),"Weekend","Weekday")</f>
        <v>Weekend</v>
      </c>
      <c r="R195" s="5" t="str">
        <f>LEFT(TEXT('Final Dataset'!$B195,"yyyy-mm-dd"),4)</f>
        <v>2011</v>
      </c>
      <c r="S195" s="5" t="str">
        <f>MID(TEXT('Final Dataset'!$B195,"yyyy-mm-dd"),6,2)</f>
        <v>01</v>
      </c>
      <c r="T195" s="5" t="str">
        <f>RIGHT(TEXT('Final Dataset'!$B195,"yyyy-mm-dd"),2)</f>
        <v>09</v>
      </c>
      <c r="U195" s="5">
        <f>LEN('Final Dataset'!$D195)</f>
        <v>1</v>
      </c>
      <c r="V195" s="5" t="str">
        <f>TEXT('Final Dataset'!$B195, "mmmm")</f>
        <v>January</v>
      </c>
      <c r="W195" s="5" t="str">
        <f>TEXT('Final Dataset'!$B195, "dddd")</f>
        <v>Sunday</v>
      </c>
      <c r="X195" s="5">
        <f>WEEKNUM('Final Dataset'!$B195, 2)</f>
        <v>2</v>
      </c>
      <c r="Y195" s="5" t="str">
        <f>IF('Final Dataset'!$H195&lt;=0.3,"Cold",IF('Final Dataset'!$H195&lt;=0.6,"Mild","Hot"))</f>
        <v>Cold</v>
      </c>
      <c r="Z195" s="7" t="str">
        <f>IF('Final Dataset'!$L195&gt;'Final Dataset'!$M195,"Casual Dominant","Registered Dominant")</f>
        <v>Registered Dominant</v>
      </c>
      <c r="AA195" s="7">
        <f>'Final Dataset'!$L195/'Final Dataset'!$N195</f>
        <v>0</v>
      </c>
      <c r="AB195" s="7">
        <f>'Final Dataset'!$M195/'Final Dataset'!$N195</f>
        <v>1</v>
      </c>
      <c r="AC195" s="9">
        <f>'Final Dataset'!$J195*100</f>
        <v>49</v>
      </c>
      <c r="AD195" s="7">
        <f>'Final Dataset'!$I195*50</f>
        <v>4.5449999999999999</v>
      </c>
      <c r="AE195" s="9">
        <f>'Final Dataset'!$K195*67</f>
        <v>19.001200000000001</v>
      </c>
      <c r="AF195" s="7">
        <f>IFERROR('Final Dataset'!$AA195/'Final Dataset'!$AB195,0)</f>
        <v>0</v>
      </c>
      <c r="AG195" s="7" t="str">
        <f>IF('Final Dataset'!$AC195&lt;40,"Low",IF('Final Dataset'!$AC195&lt;=70,"Moderate","High"))</f>
        <v>Moderate</v>
      </c>
      <c r="AH195" s="10" t="str">
        <f>IF('Final Dataset'!$AE195&lt;10,"Calm",IF('Final Dataset'!$AE195&lt;=25,"Breezy","Windy"))</f>
        <v>Breezy</v>
      </c>
    </row>
    <row r="196" spans="1:34" ht="14.25" customHeight="1" x14ac:dyDescent="0.3">
      <c r="A196" s="5">
        <v>195</v>
      </c>
      <c r="B196" s="6">
        <v>40552</v>
      </c>
      <c r="C196" s="5">
        <v>1</v>
      </c>
      <c r="D196" s="5">
        <v>9</v>
      </c>
      <c r="E196" s="5" t="b">
        <v>0</v>
      </c>
      <c r="F196" s="5">
        <v>0</v>
      </c>
      <c r="G196" s="5">
        <v>1</v>
      </c>
      <c r="H196" s="5">
        <v>0.12</v>
      </c>
      <c r="I196" s="7">
        <v>7.5800000000000006E-2</v>
      </c>
      <c r="J196" s="5">
        <v>0.46</v>
      </c>
      <c r="K196" s="5">
        <v>0.52239999999999998</v>
      </c>
      <c r="L196" s="5">
        <v>0</v>
      </c>
      <c r="M196" s="5">
        <v>19</v>
      </c>
      <c r="N196" s="5">
        <v>19</v>
      </c>
      <c r="O196" s="5" t="str">
        <f>IF(AND('Final Dataset'!$D196&gt;=5,'Final Dataset'!$D196&lt;12),"Morning",IF(AND('Final Dataset'!$D196&gt;=12,'Final Dataset'!$D196&lt;17),"Afternoon",IF(AND('Final Dataset'!$D196&gt;=17,'Final Dataset'!$D196&lt;21),"Evening","Night")))</f>
        <v>Morning</v>
      </c>
      <c r="P196" s="8" t="str">
        <f>IF('Final Dataset'!$G196=1,"Clear/Few clouds",IF('Final Dataset'!$G196=2,"Mist/Cloudy",IF('Final Dataset'!$G196=3,"Light Snow/Rain","Heavy Rain/Snow/Storm")))</f>
        <v>Clear/Few clouds</v>
      </c>
      <c r="Q196" s="5" t="str">
        <f>IF(OR('Final Dataset'!$F196=0,'Final Dataset'!$F196=6),"Weekend","Weekday")</f>
        <v>Weekend</v>
      </c>
      <c r="R196" s="5" t="str">
        <f>LEFT(TEXT('Final Dataset'!$B196,"yyyy-mm-dd"),4)</f>
        <v>2011</v>
      </c>
      <c r="S196" s="5" t="str">
        <f>MID(TEXT('Final Dataset'!$B196,"yyyy-mm-dd"),6,2)</f>
        <v>01</v>
      </c>
      <c r="T196" s="5" t="str">
        <f>RIGHT(TEXT('Final Dataset'!$B196,"yyyy-mm-dd"),2)</f>
        <v>09</v>
      </c>
      <c r="U196" s="5">
        <f>LEN('Final Dataset'!$D196)</f>
        <v>1</v>
      </c>
      <c r="V196" s="5" t="str">
        <f>TEXT('Final Dataset'!$B196, "mmmm")</f>
        <v>January</v>
      </c>
      <c r="W196" s="5" t="str">
        <f>TEXT('Final Dataset'!$B196, "dddd")</f>
        <v>Sunday</v>
      </c>
      <c r="X196" s="5">
        <f>WEEKNUM('Final Dataset'!$B196, 2)</f>
        <v>2</v>
      </c>
      <c r="Y196" s="5" t="str">
        <f>IF('Final Dataset'!$H196&lt;=0.3,"Cold",IF('Final Dataset'!$H196&lt;=0.6,"Mild","Hot"))</f>
        <v>Cold</v>
      </c>
      <c r="Z196" s="7" t="str">
        <f>IF('Final Dataset'!$L196&gt;'Final Dataset'!$M196,"Casual Dominant","Registered Dominant")</f>
        <v>Registered Dominant</v>
      </c>
      <c r="AA196" s="7">
        <f>'Final Dataset'!$L196/'Final Dataset'!$N196</f>
        <v>0</v>
      </c>
      <c r="AB196" s="7">
        <f>'Final Dataset'!$M196/'Final Dataset'!$N196</f>
        <v>1</v>
      </c>
      <c r="AC196" s="9">
        <f>'Final Dataset'!$J196*100</f>
        <v>46</v>
      </c>
      <c r="AD196" s="7">
        <f>'Final Dataset'!$I196*50</f>
        <v>3.7900000000000005</v>
      </c>
      <c r="AE196" s="9">
        <f>'Final Dataset'!$K196*67</f>
        <v>35.000799999999998</v>
      </c>
      <c r="AF196" s="7">
        <f>IFERROR('Final Dataset'!$AA196/'Final Dataset'!$AB196,0)</f>
        <v>0</v>
      </c>
      <c r="AG196" s="7" t="str">
        <f>IF('Final Dataset'!$AC196&lt;40,"Low",IF('Final Dataset'!$AC196&lt;=70,"Moderate","High"))</f>
        <v>Moderate</v>
      </c>
      <c r="AH196" s="10" t="str">
        <f>IF('Final Dataset'!$AE196&lt;10,"Calm",IF('Final Dataset'!$AE196&lt;=25,"Breezy","Windy"))</f>
        <v>Windy</v>
      </c>
    </row>
    <row r="197" spans="1:34" ht="14.25" customHeight="1" x14ac:dyDescent="0.3">
      <c r="A197" s="11">
        <v>196</v>
      </c>
      <c r="B197" s="12">
        <v>40552</v>
      </c>
      <c r="C197" s="11">
        <v>1</v>
      </c>
      <c r="D197" s="11">
        <v>10</v>
      </c>
      <c r="E197" s="11" t="b">
        <v>0</v>
      </c>
      <c r="F197" s="11">
        <v>0</v>
      </c>
      <c r="G197" s="11">
        <v>1</v>
      </c>
      <c r="H197" s="11">
        <v>0.14000000000000001</v>
      </c>
      <c r="I197" s="13">
        <v>0.1061</v>
      </c>
      <c r="J197" s="11">
        <v>0.43</v>
      </c>
      <c r="K197" s="11">
        <v>0.3881</v>
      </c>
      <c r="L197" s="11">
        <v>0</v>
      </c>
      <c r="M197" s="11">
        <v>49</v>
      </c>
      <c r="N197" s="11">
        <v>49</v>
      </c>
      <c r="O197" s="5" t="str">
        <f>IF(AND('Final Dataset'!$D197&gt;=5,'Final Dataset'!$D197&lt;12),"Morning",IF(AND('Final Dataset'!$D197&gt;=12,'Final Dataset'!$D197&lt;17),"Afternoon",IF(AND('Final Dataset'!$D197&gt;=17,'Final Dataset'!$D197&lt;21),"Evening","Night")))</f>
        <v>Morning</v>
      </c>
      <c r="P197" s="8" t="str">
        <f>IF('Final Dataset'!$G197=1,"Clear/Few clouds",IF('Final Dataset'!$G197=2,"Mist/Cloudy",IF('Final Dataset'!$G197=3,"Light Snow/Rain","Heavy Rain/Snow/Storm")))</f>
        <v>Clear/Few clouds</v>
      </c>
      <c r="Q197" s="5" t="str">
        <f>IF(OR('Final Dataset'!$F197=0,'Final Dataset'!$F197=6),"Weekend","Weekday")</f>
        <v>Weekend</v>
      </c>
      <c r="R197" s="5" t="str">
        <f>LEFT(TEXT('Final Dataset'!$B197,"yyyy-mm-dd"),4)</f>
        <v>2011</v>
      </c>
      <c r="S197" s="5" t="str">
        <f>MID(TEXT('Final Dataset'!$B197,"yyyy-mm-dd"),6,2)</f>
        <v>01</v>
      </c>
      <c r="T197" s="5" t="str">
        <f>RIGHT(TEXT('Final Dataset'!$B197,"yyyy-mm-dd"),2)</f>
        <v>09</v>
      </c>
      <c r="U197" s="5">
        <f>LEN('Final Dataset'!$D197)</f>
        <v>2</v>
      </c>
      <c r="V197" s="5" t="str">
        <f>TEXT('Final Dataset'!$B197, "mmmm")</f>
        <v>January</v>
      </c>
      <c r="W197" s="5" t="str">
        <f>TEXT('Final Dataset'!$B197, "dddd")</f>
        <v>Sunday</v>
      </c>
      <c r="X197" s="5">
        <f>WEEKNUM('Final Dataset'!$B197, 2)</f>
        <v>2</v>
      </c>
      <c r="Y197" s="5" t="str">
        <f>IF('Final Dataset'!$H197&lt;=0.3,"Cold",IF('Final Dataset'!$H197&lt;=0.6,"Mild","Hot"))</f>
        <v>Cold</v>
      </c>
      <c r="Z197" s="7" t="str">
        <f>IF('Final Dataset'!$L197&gt;'Final Dataset'!$M197,"Casual Dominant","Registered Dominant")</f>
        <v>Registered Dominant</v>
      </c>
      <c r="AA197" s="7">
        <f>'Final Dataset'!$L197/'Final Dataset'!$N197</f>
        <v>0</v>
      </c>
      <c r="AB197" s="7">
        <f>'Final Dataset'!$M197/'Final Dataset'!$N197</f>
        <v>1</v>
      </c>
      <c r="AC197" s="9">
        <f>'Final Dataset'!$J197*100</f>
        <v>43</v>
      </c>
      <c r="AD197" s="7">
        <f>'Final Dataset'!$I197*50</f>
        <v>5.3049999999999997</v>
      </c>
      <c r="AE197" s="9">
        <f>'Final Dataset'!$K197*67</f>
        <v>26.002700000000001</v>
      </c>
      <c r="AF197" s="7">
        <f>IFERROR('Final Dataset'!$AA197/'Final Dataset'!$AB197,0)</f>
        <v>0</v>
      </c>
      <c r="AG197" s="7" t="str">
        <f>IF('Final Dataset'!$AC197&lt;40,"Low",IF('Final Dataset'!$AC197&lt;=70,"Moderate","High"))</f>
        <v>Moderate</v>
      </c>
      <c r="AH197" s="10" t="str">
        <f>IF('Final Dataset'!$AE197&lt;10,"Calm",IF('Final Dataset'!$AE197&lt;=25,"Breezy","Windy"))</f>
        <v>Windy</v>
      </c>
    </row>
    <row r="198" spans="1:34" ht="14.25" customHeight="1" x14ac:dyDescent="0.3">
      <c r="A198" s="5">
        <v>197</v>
      </c>
      <c r="B198" s="6">
        <v>40552</v>
      </c>
      <c r="C198" s="5">
        <v>1</v>
      </c>
      <c r="D198" s="5">
        <v>11</v>
      </c>
      <c r="E198" s="5" t="b">
        <v>0</v>
      </c>
      <c r="F198" s="5">
        <v>0</v>
      </c>
      <c r="G198" s="5">
        <v>1</v>
      </c>
      <c r="H198" s="5">
        <v>0.16</v>
      </c>
      <c r="I198" s="7">
        <v>0.1212</v>
      </c>
      <c r="J198" s="5">
        <v>0.4</v>
      </c>
      <c r="K198" s="5">
        <v>0.52239999999999998</v>
      </c>
      <c r="L198" s="5">
        <v>2</v>
      </c>
      <c r="M198" s="5">
        <v>47</v>
      </c>
      <c r="N198" s="5">
        <v>49</v>
      </c>
      <c r="O198" s="5" t="str">
        <f>IF(AND('Final Dataset'!$D198&gt;=5,'Final Dataset'!$D198&lt;12),"Morning",IF(AND('Final Dataset'!$D198&gt;=12,'Final Dataset'!$D198&lt;17),"Afternoon",IF(AND('Final Dataset'!$D198&gt;=17,'Final Dataset'!$D198&lt;21),"Evening","Night")))</f>
        <v>Morning</v>
      </c>
      <c r="P198" s="8" t="str">
        <f>IF('Final Dataset'!$G198=1,"Clear/Few clouds",IF('Final Dataset'!$G198=2,"Mist/Cloudy",IF('Final Dataset'!$G198=3,"Light Snow/Rain","Heavy Rain/Snow/Storm")))</f>
        <v>Clear/Few clouds</v>
      </c>
      <c r="Q198" s="5" t="str">
        <f>IF(OR('Final Dataset'!$F198=0,'Final Dataset'!$F198=6),"Weekend","Weekday")</f>
        <v>Weekend</v>
      </c>
      <c r="R198" s="5" t="str">
        <f>LEFT(TEXT('Final Dataset'!$B198,"yyyy-mm-dd"),4)</f>
        <v>2011</v>
      </c>
      <c r="S198" s="5" t="str">
        <f>MID(TEXT('Final Dataset'!$B198,"yyyy-mm-dd"),6,2)</f>
        <v>01</v>
      </c>
      <c r="T198" s="5" t="str">
        <f>RIGHT(TEXT('Final Dataset'!$B198,"yyyy-mm-dd"),2)</f>
        <v>09</v>
      </c>
      <c r="U198" s="5">
        <f>LEN('Final Dataset'!$D198)</f>
        <v>2</v>
      </c>
      <c r="V198" s="5" t="str">
        <f>TEXT('Final Dataset'!$B198, "mmmm")</f>
        <v>January</v>
      </c>
      <c r="W198" s="5" t="str">
        <f>TEXT('Final Dataset'!$B198, "dddd")</f>
        <v>Sunday</v>
      </c>
      <c r="X198" s="5">
        <f>WEEKNUM('Final Dataset'!$B198, 2)</f>
        <v>2</v>
      </c>
      <c r="Y198" s="5" t="str">
        <f>IF('Final Dataset'!$H198&lt;=0.3,"Cold",IF('Final Dataset'!$H198&lt;=0.6,"Mild","Hot"))</f>
        <v>Cold</v>
      </c>
      <c r="Z198" s="7" t="str">
        <f>IF('Final Dataset'!$L198&gt;'Final Dataset'!$M198,"Casual Dominant","Registered Dominant")</f>
        <v>Registered Dominant</v>
      </c>
      <c r="AA198" s="7">
        <f>'Final Dataset'!$L198/'Final Dataset'!$N198</f>
        <v>4.0816326530612242E-2</v>
      </c>
      <c r="AB198" s="7">
        <f>'Final Dataset'!$M198/'Final Dataset'!$N198</f>
        <v>0.95918367346938771</v>
      </c>
      <c r="AC198" s="9">
        <f>'Final Dataset'!$J198*100</f>
        <v>40</v>
      </c>
      <c r="AD198" s="7">
        <f>'Final Dataset'!$I198*50</f>
        <v>6.0600000000000005</v>
      </c>
      <c r="AE198" s="9">
        <f>'Final Dataset'!$K198*67</f>
        <v>35.000799999999998</v>
      </c>
      <c r="AF198" s="7">
        <f>IFERROR('Final Dataset'!$AA198/'Final Dataset'!$AB198,0)</f>
        <v>4.2553191489361701E-2</v>
      </c>
      <c r="AG198" s="7" t="str">
        <f>IF('Final Dataset'!$AC198&lt;40,"Low",IF('Final Dataset'!$AC198&lt;=70,"Moderate","High"))</f>
        <v>Moderate</v>
      </c>
      <c r="AH198" s="10" t="str">
        <f>IF('Final Dataset'!$AE198&lt;10,"Calm",IF('Final Dataset'!$AE198&lt;=25,"Breezy","Windy"))</f>
        <v>Windy</v>
      </c>
    </row>
    <row r="199" spans="1:34" ht="14.25" customHeight="1" x14ac:dyDescent="0.3">
      <c r="A199" s="11">
        <v>198</v>
      </c>
      <c r="B199" s="12">
        <v>40552</v>
      </c>
      <c r="C199" s="11">
        <v>1</v>
      </c>
      <c r="D199" s="11">
        <v>12</v>
      </c>
      <c r="E199" s="11" t="b">
        <v>0</v>
      </c>
      <c r="F199" s="11">
        <v>0</v>
      </c>
      <c r="G199" s="11">
        <v>1</v>
      </c>
      <c r="H199" s="11">
        <v>0.18</v>
      </c>
      <c r="I199" s="13">
        <v>0.13639999999999999</v>
      </c>
      <c r="J199" s="11">
        <v>0.37</v>
      </c>
      <c r="K199" s="11">
        <v>0.44779999999999998</v>
      </c>
      <c r="L199" s="11">
        <v>4</v>
      </c>
      <c r="M199" s="11">
        <v>79</v>
      </c>
      <c r="N199" s="11">
        <v>83</v>
      </c>
      <c r="O199" s="5" t="str">
        <f>IF(AND('Final Dataset'!$D199&gt;=5,'Final Dataset'!$D199&lt;12),"Morning",IF(AND('Final Dataset'!$D199&gt;=12,'Final Dataset'!$D199&lt;17),"Afternoon",IF(AND('Final Dataset'!$D199&gt;=17,'Final Dataset'!$D199&lt;21),"Evening","Night")))</f>
        <v>Afternoon</v>
      </c>
      <c r="P199" s="8" t="str">
        <f>IF('Final Dataset'!$G199=1,"Clear/Few clouds",IF('Final Dataset'!$G199=2,"Mist/Cloudy",IF('Final Dataset'!$G199=3,"Light Snow/Rain","Heavy Rain/Snow/Storm")))</f>
        <v>Clear/Few clouds</v>
      </c>
      <c r="Q199" s="5" t="str">
        <f>IF(OR('Final Dataset'!$F199=0,'Final Dataset'!$F199=6),"Weekend","Weekday")</f>
        <v>Weekend</v>
      </c>
      <c r="R199" s="5" t="str">
        <f>LEFT(TEXT('Final Dataset'!$B199,"yyyy-mm-dd"),4)</f>
        <v>2011</v>
      </c>
      <c r="S199" s="5" t="str">
        <f>MID(TEXT('Final Dataset'!$B199,"yyyy-mm-dd"),6,2)</f>
        <v>01</v>
      </c>
      <c r="T199" s="5" t="str">
        <f>RIGHT(TEXT('Final Dataset'!$B199,"yyyy-mm-dd"),2)</f>
        <v>09</v>
      </c>
      <c r="U199" s="5">
        <f>LEN('Final Dataset'!$D199)</f>
        <v>2</v>
      </c>
      <c r="V199" s="5" t="str">
        <f>TEXT('Final Dataset'!$B199, "mmmm")</f>
        <v>January</v>
      </c>
      <c r="W199" s="5" t="str">
        <f>TEXT('Final Dataset'!$B199, "dddd")</f>
        <v>Sunday</v>
      </c>
      <c r="X199" s="5">
        <f>WEEKNUM('Final Dataset'!$B199, 2)</f>
        <v>2</v>
      </c>
      <c r="Y199" s="5" t="str">
        <f>IF('Final Dataset'!$H199&lt;=0.3,"Cold",IF('Final Dataset'!$H199&lt;=0.6,"Mild","Hot"))</f>
        <v>Cold</v>
      </c>
      <c r="Z199" s="7" t="str">
        <f>IF('Final Dataset'!$L199&gt;'Final Dataset'!$M199,"Casual Dominant","Registered Dominant")</f>
        <v>Registered Dominant</v>
      </c>
      <c r="AA199" s="7">
        <f>'Final Dataset'!$L199/'Final Dataset'!$N199</f>
        <v>4.8192771084337352E-2</v>
      </c>
      <c r="AB199" s="7">
        <f>'Final Dataset'!$M199/'Final Dataset'!$N199</f>
        <v>0.95180722891566261</v>
      </c>
      <c r="AC199" s="9">
        <f>'Final Dataset'!$J199*100</f>
        <v>37</v>
      </c>
      <c r="AD199" s="7">
        <f>'Final Dataset'!$I199*50</f>
        <v>6.8199999999999994</v>
      </c>
      <c r="AE199" s="9">
        <f>'Final Dataset'!$K199*67</f>
        <v>30.002599999999997</v>
      </c>
      <c r="AF199" s="7">
        <f>IFERROR('Final Dataset'!$AA199/'Final Dataset'!$AB199,0)</f>
        <v>5.0632911392405069E-2</v>
      </c>
      <c r="AG199" s="7" t="str">
        <f>IF('Final Dataset'!$AC199&lt;40,"Low",IF('Final Dataset'!$AC199&lt;=70,"Moderate","High"))</f>
        <v>Low</v>
      </c>
      <c r="AH199" s="10" t="str">
        <f>IF('Final Dataset'!$AE199&lt;10,"Calm",IF('Final Dataset'!$AE199&lt;=25,"Breezy","Windy"))</f>
        <v>Windy</v>
      </c>
    </row>
    <row r="200" spans="1:34" ht="14.25" customHeight="1" x14ac:dyDescent="0.3">
      <c r="A200" s="5">
        <v>199</v>
      </c>
      <c r="B200" s="6">
        <v>40552</v>
      </c>
      <c r="C200" s="5">
        <v>1</v>
      </c>
      <c r="D200" s="5">
        <v>13</v>
      </c>
      <c r="E200" s="5" t="b">
        <v>0</v>
      </c>
      <c r="F200" s="5">
        <v>0</v>
      </c>
      <c r="G200" s="5">
        <v>1</v>
      </c>
      <c r="H200" s="5">
        <v>0.2</v>
      </c>
      <c r="I200" s="7">
        <v>0.16669999999999999</v>
      </c>
      <c r="J200" s="5">
        <v>0.34</v>
      </c>
      <c r="K200" s="5">
        <v>0.44779999999999998</v>
      </c>
      <c r="L200" s="5">
        <v>6</v>
      </c>
      <c r="M200" s="5">
        <v>69</v>
      </c>
      <c r="N200" s="5">
        <v>75</v>
      </c>
      <c r="O200" s="5" t="str">
        <f>IF(AND('Final Dataset'!$D200&gt;=5,'Final Dataset'!$D200&lt;12),"Morning",IF(AND('Final Dataset'!$D200&gt;=12,'Final Dataset'!$D200&lt;17),"Afternoon",IF(AND('Final Dataset'!$D200&gt;=17,'Final Dataset'!$D200&lt;21),"Evening","Night")))</f>
        <v>Afternoon</v>
      </c>
      <c r="P200" s="8" t="str">
        <f>IF('Final Dataset'!$G200=1,"Clear/Few clouds",IF('Final Dataset'!$G200=2,"Mist/Cloudy",IF('Final Dataset'!$G200=3,"Light Snow/Rain","Heavy Rain/Snow/Storm")))</f>
        <v>Clear/Few clouds</v>
      </c>
      <c r="Q200" s="5" t="str">
        <f>IF(OR('Final Dataset'!$F200=0,'Final Dataset'!$F200=6),"Weekend","Weekday")</f>
        <v>Weekend</v>
      </c>
      <c r="R200" s="5" t="str">
        <f>LEFT(TEXT('Final Dataset'!$B200,"yyyy-mm-dd"),4)</f>
        <v>2011</v>
      </c>
      <c r="S200" s="5" t="str">
        <f>MID(TEXT('Final Dataset'!$B200,"yyyy-mm-dd"),6,2)</f>
        <v>01</v>
      </c>
      <c r="T200" s="5" t="str">
        <f>RIGHT(TEXT('Final Dataset'!$B200,"yyyy-mm-dd"),2)</f>
        <v>09</v>
      </c>
      <c r="U200" s="5">
        <f>LEN('Final Dataset'!$D200)</f>
        <v>2</v>
      </c>
      <c r="V200" s="5" t="str">
        <f>TEXT('Final Dataset'!$B200, "mmmm")</f>
        <v>January</v>
      </c>
      <c r="W200" s="5" t="str">
        <f>TEXT('Final Dataset'!$B200, "dddd")</f>
        <v>Sunday</v>
      </c>
      <c r="X200" s="5">
        <f>WEEKNUM('Final Dataset'!$B200, 2)</f>
        <v>2</v>
      </c>
      <c r="Y200" s="5" t="str">
        <f>IF('Final Dataset'!$H200&lt;=0.3,"Cold",IF('Final Dataset'!$H200&lt;=0.6,"Mild","Hot"))</f>
        <v>Cold</v>
      </c>
      <c r="Z200" s="7" t="str">
        <f>IF('Final Dataset'!$L200&gt;'Final Dataset'!$M200,"Casual Dominant","Registered Dominant")</f>
        <v>Registered Dominant</v>
      </c>
      <c r="AA200" s="7">
        <f>'Final Dataset'!$L200/'Final Dataset'!$N200</f>
        <v>0.08</v>
      </c>
      <c r="AB200" s="7">
        <f>'Final Dataset'!$M200/'Final Dataset'!$N200</f>
        <v>0.92</v>
      </c>
      <c r="AC200" s="9">
        <f>'Final Dataset'!$J200*100</f>
        <v>34</v>
      </c>
      <c r="AD200" s="7">
        <f>'Final Dataset'!$I200*50</f>
        <v>8.3349999999999991</v>
      </c>
      <c r="AE200" s="9">
        <f>'Final Dataset'!$K200*67</f>
        <v>30.002599999999997</v>
      </c>
      <c r="AF200" s="7">
        <f>IFERROR('Final Dataset'!$AA200/'Final Dataset'!$AB200,0)</f>
        <v>8.6956521739130432E-2</v>
      </c>
      <c r="AG200" s="7" t="str">
        <f>IF('Final Dataset'!$AC200&lt;40,"Low",IF('Final Dataset'!$AC200&lt;=70,"Moderate","High"))</f>
        <v>Low</v>
      </c>
      <c r="AH200" s="10" t="str">
        <f>IF('Final Dataset'!$AE200&lt;10,"Calm",IF('Final Dataset'!$AE200&lt;=25,"Breezy","Windy"))</f>
        <v>Windy</v>
      </c>
    </row>
    <row r="201" spans="1:34" ht="14.25" customHeight="1" x14ac:dyDescent="0.3">
      <c r="A201" s="11">
        <v>200</v>
      </c>
      <c r="B201" s="12">
        <v>40552</v>
      </c>
      <c r="C201" s="11">
        <v>1</v>
      </c>
      <c r="D201" s="11">
        <v>14</v>
      </c>
      <c r="E201" s="11" t="b">
        <v>0</v>
      </c>
      <c r="F201" s="11">
        <v>0</v>
      </c>
      <c r="G201" s="11">
        <v>1</v>
      </c>
      <c r="H201" s="11">
        <v>0.22</v>
      </c>
      <c r="I201" s="13">
        <v>0.18179999999999999</v>
      </c>
      <c r="J201" s="11">
        <v>0.32</v>
      </c>
      <c r="K201" s="11">
        <v>0.4627</v>
      </c>
      <c r="L201" s="11">
        <v>8</v>
      </c>
      <c r="M201" s="11">
        <v>64</v>
      </c>
      <c r="N201" s="11">
        <v>72</v>
      </c>
      <c r="O201" s="5" t="str">
        <f>IF(AND('Final Dataset'!$D201&gt;=5,'Final Dataset'!$D201&lt;12),"Morning",IF(AND('Final Dataset'!$D201&gt;=12,'Final Dataset'!$D201&lt;17),"Afternoon",IF(AND('Final Dataset'!$D201&gt;=17,'Final Dataset'!$D201&lt;21),"Evening","Night")))</f>
        <v>Afternoon</v>
      </c>
      <c r="P201" s="8" t="str">
        <f>IF('Final Dataset'!$G201=1,"Clear/Few clouds",IF('Final Dataset'!$G201=2,"Mist/Cloudy",IF('Final Dataset'!$G201=3,"Light Snow/Rain","Heavy Rain/Snow/Storm")))</f>
        <v>Clear/Few clouds</v>
      </c>
      <c r="Q201" s="5" t="str">
        <f>IF(OR('Final Dataset'!$F201=0,'Final Dataset'!$F201=6),"Weekend","Weekday")</f>
        <v>Weekend</v>
      </c>
      <c r="R201" s="5" t="str">
        <f>LEFT(TEXT('Final Dataset'!$B201,"yyyy-mm-dd"),4)</f>
        <v>2011</v>
      </c>
      <c r="S201" s="5" t="str">
        <f>MID(TEXT('Final Dataset'!$B201,"yyyy-mm-dd"),6,2)</f>
        <v>01</v>
      </c>
      <c r="T201" s="5" t="str">
        <f>RIGHT(TEXT('Final Dataset'!$B201,"yyyy-mm-dd"),2)</f>
        <v>09</v>
      </c>
      <c r="U201" s="5">
        <f>LEN('Final Dataset'!$D201)</f>
        <v>2</v>
      </c>
      <c r="V201" s="5" t="str">
        <f>TEXT('Final Dataset'!$B201, "mmmm")</f>
        <v>January</v>
      </c>
      <c r="W201" s="5" t="str">
        <f>TEXT('Final Dataset'!$B201, "dddd")</f>
        <v>Sunday</v>
      </c>
      <c r="X201" s="5">
        <f>WEEKNUM('Final Dataset'!$B201, 2)</f>
        <v>2</v>
      </c>
      <c r="Y201" s="5" t="str">
        <f>IF('Final Dataset'!$H201&lt;=0.3,"Cold",IF('Final Dataset'!$H201&lt;=0.6,"Mild","Hot"))</f>
        <v>Cold</v>
      </c>
      <c r="Z201" s="7" t="str">
        <f>IF('Final Dataset'!$L201&gt;'Final Dataset'!$M201,"Casual Dominant","Registered Dominant")</f>
        <v>Registered Dominant</v>
      </c>
      <c r="AA201" s="7">
        <f>'Final Dataset'!$L201/'Final Dataset'!$N201</f>
        <v>0.1111111111111111</v>
      </c>
      <c r="AB201" s="7">
        <f>'Final Dataset'!$M201/'Final Dataset'!$N201</f>
        <v>0.88888888888888884</v>
      </c>
      <c r="AC201" s="9">
        <f>'Final Dataset'!$J201*100</f>
        <v>32</v>
      </c>
      <c r="AD201" s="7">
        <f>'Final Dataset'!$I201*50</f>
        <v>9.09</v>
      </c>
      <c r="AE201" s="9">
        <f>'Final Dataset'!$K201*67</f>
        <v>31.000900000000001</v>
      </c>
      <c r="AF201" s="7">
        <f>IFERROR('Final Dataset'!$AA201/'Final Dataset'!$AB201,0)</f>
        <v>0.125</v>
      </c>
      <c r="AG201" s="7" t="str">
        <f>IF('Final Dataset'!$AC201&lt;40,"Low",IF('Final Dataset'!$AC201&lt;=70,"Moderate","High"))</f>
        <v>Low</v>
      </c>
      <c r="AH201" s="10" t="str">
        <f>IF('Final Dataset'!$AE201&lt;10,"Calm",IF('Final Dataset'!$AE201&lt;=25,"Breezy","Windy"))</f>
        <v>Windy</v>
      </c>
    </row>
    <row r="202" spans="1:34" ht="14.25" customHeight="1" x14ac:dyDescent="0.3">
      <c r="A202" s="5">
        <v>201</v>
      </c>
      <c r="B202" s="6">
        <v>40552</v>
      </c>
      <c r="C202" s="5">
        <v>1</v>
      </c>
      <c r="D202" s="5">
        <v>15</v>
      </c>
      <c r="E202" s="5" t="b">
        <v>0</v>
      </c>
      <c r="F202" s="5">
        <v>0</v>
      </c>
      <c r="G202" s="5">
        <v>1</v>
      </c>
      <c r="H202" s="5">
        <v>0.22</v>
      </c>
      <c r="I202" s="7">
        <v>0.19700000000000001</v>
      </c>
      <c r="J202" s="5">
        <v>0.35</v>
      </c>
      <c r="K202" s="5">
        <v>0.35820000000000002</v>
      </c>
      <c r="L202" s="5">
        <v>5</v>
      </c>
      <c r="M202" s="5">
        <v>77</v>
      </c>
      <c r="N202" s="5">
        <v>82</v>
      </c>
      <c r="O202" s="5" t="str">
        <f>IF(AND('Final Dataset'!$D202&gt;=5,'Final Dataset'!$D202&lt;12),"Morning",IF(AND('Final Dataset'!$D202&gt;=12,'Final Dataset'!$D202&lt;17),"Afternoon",IF(AND('Final Dataset'!$D202&gt;=17,'Final Dataset'!$D202&lt;21),"Evening","Night")))</f>
        <v>Afternoon</v>
      </c>
      <c r="P202" s="8" t="str">
        <f>IF('Final Dataset'!$G202=1,"Clear/Few clouds",IF('Final Dataset'!$G202=2,"Mist/Cloudy",IF('Final Dataset'!$G202=3,"Light Snow/Rain","Heavy Rain/Snow/Storm")))</f>
        <v>Clear/Few clouds</v>
      </c>
      <c r="Q202" s="5" t="str">
        <f>IF(OR('Final Dataset'!$F202=0,'Final Dataset'!$F202=6),"Weekend","Weekday")</f>
        <v>Weekend</v>
      </c>
      <c r="R202" s="5" t="str">
        <f>LEFT(TEXT('Final Dataset'!$B202,"yyyy-mm-dd"),4)</f>
        <v>2011</v>
      </c>
      <c r="S202" s="5" t="str">
        <f>MID(TEXT('Final Dataset'!$B202,"yyyy-mm-dd"),6,2)</f>
        <v>01</v>
      </c>
      <c r="T202" s="5" t="str">
        <f>RIGHT(TEXT('Final Dataset'!$B202,"yyyy-mm-dd"),2)</f>
        <v>09</v>
      </c>
      <c r="U202" s="5">
        <f>LEN('Final Dataset'!$D202)</f>
        <v>2</v>
      </c>
      <c r="V202" s="5" t="str">
        <f>TEXT('Final Dataset'!$B202, "mmmm")</f>
        <v>January</v>
      </c>
      <c r="W202" s="5" t="str">
        <f>TEXT('Final Dataset'!$B202, "dddd")</f>
        <v>Sunday</v>
      </c>
      <c r="X202" s="5">
        <f>WEEKNUM('Final Dataset'!$B202, 2)</f>
        <v>2</v>
      </c>
      <c r="Y202" s="5" t="str">
        <f>IF('Final Dataset'!$H202&lt;=0.3,"Cold",IF('Final Dataset'!$H202&lt;=0.6,"Mild","Hot"))</f>
        <v>Cold</v>
      </c>
      <c r="Z202" s="7" t="str">
        <f>IF('Final Dataset'!$L202&gt;'Final Dataset'!$M202,"Casual Dominant","Registered Dominant")</f>
        <v>Registered Dominant</v>
      </c>
      <c r="AA202" s="7">
        <f>'Final Dataset'!$L202/'Final Dataset'!$N202</f>
        <v>6.097560975609756E-2</v>
      </c>
      <c r="AB202" s="7">
        <f>'Final Dataset'!$M202/'Final Dataset'!$N202</f>
        <v>0.93902439024390238</v>
      </c>
      <c r="AC202" s="9">
        <f>'Final Dataset'!$J202*100</f>
        <v>35</v>
      </c>
      <c r="AD202" s="7">
        <f>'Final Dataset'!$I202*50</f>
        <v>9.85</v>
      </c>
      <c r="AE202" s="9">
        <f>'Final Dataset'!$K202*67</f>
        <v>23.999400000000001</v>
      </c>
      <c r="AF202" s="7">
        <f>IFERROR('Final Dataset'!$AA202/'Final Dataset'!$AB202,0)</f>
        <v>6.4935064935064943E-2</v>
      </c>
      <c r="AG202" s="7" t="str">
        <f>IF('Final Dataset'!$AC202&lt;40,"Low",IF('Final Dataset'!$AC202&lt;=70,"Moderate","High"))</f>
        <v>Low</v>
      </c>
      <c r="AH202" s="10" t="str">
        <f>IF('Final Dataset'!$AE202&lt;10,"Calm",IF('Final Dataset'!$AE202&lt;=25,"Breezy","Windy"))</f>
        <v>Breezy</v>
      </c>
    </row>
    <row r="203" spans="1:34" ht="14.25" customHeight="1" x14ac:dyDescent="0.3">
      <c r="A203" s="11">
        <v>202</v>
      </c>
      <c r="B203" s="12">
        <v>40552</v>
      </c>
      <c r="C203" s="11">
        <v>1</v>
      </c>
      <c r="D203" s="11">
        <v>16</v>
      </c>
      <c r="E203" s="11" t="b">
        <v>0</v>
      </c>
      <c r="F203" s="11">
        <v>0</v>
      </c>
      <c r="G203" s="11">
        <v>1</v>
      </c>
      <c r="H203" s="11">
        <v>0.2</v>
      </c>
      <c r="I203" s="13">
        <v>0.16669999999999999</v>
      </c>
      <c r="J203" s="11">
        <v>0.34</v>
      </c>
      <c r="K203" s="11">
        <v>0.44779999999999998</v>
      </c>
      <c r="L203" s="11">
        <v>13</v>
      </c>
      <c r="M203" s="11">
        <v>79</v>
      </c>
      <c r="N203" s="11">
        <v>92</v>
      </c>
      <c r="O203" s="5" t="str">
        <f>IF(AND('Final Dataset'!$D203&gt;=5,'Final Dataset'!$D203&lt;12),"Morning",IF(AND('Final Dataset'!$D203&gt;=12,'Final Dataset'!$D203&lt;17),"Afternoon",IF(AND('Final Dataset'!$D203&gt;=17,'Final Dataset'!$D203&lt;21),"Evening","Night")))</f>
        <v>Afternoon</v>
      </c>
      <c r="P203" s="8" t="str">
        <f>IF('Final Dataset'!$G203=1,"Clear/Few clouds",IF('Final Dataset'!$G203=2,"Mist/Cloudy",IF('Final Dataset'!$G203=3,"Light Snow/Rain","Heavy Rain/Snow/Storm")))</f>
        <v>Clear/Few clouds</v>
      </c>
      <c r="Q203" s="5" t="str">
        <f>IF(OR('Final Dataset'!$F203=0,'Final Dataset'!$F203=6),"Weekend","Weekday")</f>
        <v>Weekend</v>
      </c>
      <c r="R203" s="5" t="str">
        <f>LEFT(TEXT('Final Dataset'!$B203,"yyyy-mm-dd"),4)</f>
        <v>2011</v>
      </c>
      <c r="S203" s="5" t="str">
        <f>MID(TEXT('Final Dataset'!$B203,"yyyy-mm-dd"),6,2)</f>
        <v>01</v>
      </c>
      <c r="T203" s="5" t="str">
        <f>RIGHT(TEXT('Final Dataset'!$B203,"yyyy-mm-dd"),2)</f>
        <v>09</v>
      </c>
      <c r="U203" s="5">
        <f>LEN('Final Dataset'!$D203)</f>
        <v>2</v>
      </c>
      <c r="V203" s="5" t="str">
        <f>TEXT('Final Dataset'!$B203, "mmmm")</f>
        <v>January</v>
      </c>
      <c r="W203" s="5" t="str">
        <f>TEXT('Final Dataset'!$B203, "dddd")</f>
        <v>Sunday</v>
      </c>
      <c r="X203" s="5">
        <f>WEEKNUM('Final Dataset'!$B203, 2)</f>
        <v>2</v>
      </c>
      <c r="Y203" s="5" t="str">
        <f>IF('Final Dataset'!$H203&lt;=0.3,"Cold",IF('Final Dataset'!$H203&lt;=0.6,"Mild","Hot"))</f>
        <v>Cold</v>
      </c>
      <c r="Z203" s="7" t="str">
        <f>IF('Final Dataset'!$L203&gt;'Final Dataset'!$M203,"Casual Dominant","Registered Dominant")</f>
        <v>Registered Dominant</v>
      </c>
      <c r="AA203" s="7">
        <f>'Final Dataset'!$L203/'Final Dataset'!$N203</f>
        <v>0.14130434782608695</v>
      </c>
      <c r="AB203" s="7">
        <f>'Final Dataset'!$M203/'Final Dataset'!$N203</f>
        <v>0.85869565217391308</v>
      </c>
      <c r="AC203" s="9">
        <f>'Final Dataset'!$J203*100</f>
        <v>34</v>
      </c>
      <c r="AD203" s="7">
        <f>'Final Dataset'!$I203*50</f>
        <v>8.3349999999999991</v>
      </c>
      <c r="AE203" s="9">
        <f>'Final Dataset'!$K203*67</f>
        <v>30.002599999999997</v>
      </c>
      <c r="AF203" s="7">
        <f>IFERROR('Final Dataset'!$AA203/'Final Dataset'!$AB203,0)</f>
        <v>0.16455696202531644</v>
      </c>
      <c r="AG203" s="7" t="str">
        <f>IF('Final Dataset'!$AC203&lt;40,"Low",IF('Final Dataset'!$AC203&lt;=70,"Moderate","High"))</f>
        <v>Low</v>
      </c>
      <c r="AH203" s="10" t="str">
        <f>IF('Final Dataset'!$AE203&lt;10,"Calm",IF('Final Dataset'!$AE203&lt;=25,"Breezy","Windy"))</f>
        <v>Windy</v>
      </c>
    </row>
    <row r="204" spans="1:34" ht="14.25" customHeight="1" x14ac:dyDescent="0.3">
      <c r="A204" s="5">
        <v>203</v>
      </c>
      <c r="B204" s="6">
        <v>40552</v>
      </c>
      <c r="C204" s="5">
        <v>1</v>
      </c>
      <c r="D204" s="5">
        <v>17</v>
      </c>
      <c r="E204" s="5" t="b">
        <v>0</v>
      </c>
      <c r="F204" s="5">
        <v>0</v>
      </c>
      <c r="G204" s="5">
        <v>1</v>
      </c>
      <c r="H204" s="5">
        <v>0.18</v>
      </c>
      <c r="I204" s="7">
        <v>0.1515</v>
      </c>
      <c r="J204" s="5">
        <v>0.37</v>
      </c>
      <c r="K204" s="5">
        <v>0.3881</v>
      </c>
      <c r="L204" s="5">
        <v>3</v>
      </c>
      <c r="M204" s="5">
        <v>59</v>
      </c>
      <c r="N204" s="5">
        <v>62</v>
      </c>
      <c r="O204" s="5" t="str">
        <f>IF(AND('Final Dataset'!$D204&gt;=5,'Final Dataset'!$D204&lt;12),"Morning",IF(AND('Final Dataset'!$D204&gt;=12,'Final Dataset'!$D204&lt;17),"Afternoon",IF(AND('Final Dataset'!$D204&gt;=17,'Final Dataset'!$D204&lt;21),"Evening","Night")))</f>
        <v>Evening</v>
      </c>
      <c r="P204" s="8" t="str">
        <f>IF('Final Dataset'!$G204=1,"Clear/Few clouds",IF('Final Dataset'!$G204=2,"Mist/Cloudy",IF('Final Dataset'!$G204=3,"Light Snow/Rain","Heavy Rain/Snow/Storm")))</f>
        <v>Clear/Few clouds</v>
      </c>
      <c r="Q204" s="5" t="str">
        <f>IF(OR('Final Dataset'!$F204=0,'Final Dataset'!$F204=6),"Weekend","Weekday")</f>
        <v>Weekend</v>
      </c>
      <c r="R204" s="5" t="str">
        <f>LEFT(TEXT('Final Dataset'!$B204,"yyyy-mm-dd"),4)</f>
        <v>2011</v>
      </c>
      <c r="S204" s="5" t="str">
        <f>MID(TEXT('Final Dataset'!$B204,"yyyy-mm-dd"),6,2)</f>
        <v>01</v>
      </c>
      <c r="T204" s="5" t="str">
        <f>RIGHT(TEXT('Final Dataset'!$B204,"yyyy-mm-dd"),2)</f>
        <v>09</v>
      </c>
      <c r="U204" s="5">
        <f>LEN('Final Dataset'!$D204)</f>
        <v>2</v>
      </c>
      <c r="V204" s="5" t="str">
        <f>TEXT('Final Dataset'!$B204, "mmmm")</f>
        <v>January</v>
      </c>
      <c r="W204" s="5" t="str">
        <f>TEXT('Final Dataset'!$B204, "dddd")</f>
        <v>Sunday</v>
      </c>
      <c r="X204" s="5">
        <f>WEEKNUM('Final Dataset'!$B204, 2)</f>
        <v>2</v>
      </c>
      <c r="Y204" s="5" t="str">
        <f>IF('Final Dataset'!$H204&lt;=0.3,"Cold",IF('Final Dataset'!$H204&lt;=0.6,"Mild","Hot"))</f>
        <v>Cold</v>
      </c>
      <c r="Z204" s="7" t="str">
        <f>IF('Final Dataset'!$L204&gt;'Final Dataset'!$M204,"Casual Dominant","Registered Dominant")</f>
        <v>Registered Dominant</v>
      </c>
      <c r="AA204" s="7">
        <f>'Final Dataset'!$L204/'Final Dataset'!$N204</f>
        <v>4.8387096774193547E-2</v>
      </c>
      <c r="AB204" s="7">
        <f>'Final Dataset'!$M204/'Final Dataset'!$N204</f>
        <v>0.95161290322580649</v>
      </c>
      <c r="AC204" s="9">
        <f>'Final Dataset'!$J204*100</f>
        <v>37</v>
      </c>
      <c r="AD204" s="7">
        <f>'Final Dataset'!$I204*50</f>
        <v>7.5750000000000002</v>
      </c>
      <c r="AE204" s="9">
        <f>'Final Dataset'!$K204*67</f>
        <v>26.002700000000001</v>
      </c>
      <c r="AF204" s="7">
        <f>IFERROR('Final Dataset'!$AA204/'Final Dataset'!$AB204,0)</f>
        <v>5.084745762711864E-2</v>
      </c>
      <c r="AG204" s="7" t="str">
        <f>IF('Final Dataset'!$AC204&lt;40,"Low",IF('Final Dataset'!$AC204&lt;=70,"Moderate","High"))</f>
        <v>Low</v>
      </c>
      <c r="AH204" s="10" t="str">
        <f>IF('Final Dataset'!$AE204&lt;10,"Calm",IF('Final Dataset'!$AE204&lt;=25,"Breezy","Windy"))</f>
        <v>Windy</v>
      </c>
    </row>
    <row r="205" spans="1:34" ht="14.25" customHeight="1" x14ac:dyDescent="0.3">
      <c r="A205" s="11">
        <v>204</v>
      </c>
      <c r="B205" s="12">
        <v>40552</v>
      </c>
      <c r="C205" s="11">
        <v>1</v>
      </c>
      <c r="D205" s="11">
        <v>18</v>
      </c>
      <c r="E205" s="11" t="b">
        <v>0</v>
      </c>
      <c r="F205" s="11">
        <v>0</v>
      </c>
      <c r="G205" s="11">
        <v>1</v>
      </c>
      <c r="H205" s="11">
        <v>0.16</v>
      </c>
      <c r="I205" s="13">
        <v>0.13639999999999999</v>
      </c>
      <c r="J205" s="11">
        <v>0.4</v>
      </c>
      <c r="K205" s="11">
        <v>0.32840000000000003</v>
      </c>
      <c r="L205" s="11">
        <v>4</v>
      </c>
      <c r="M205" s="11">
        <v>44</v>
      </c>
      <c r="N205" s="11">
        <v>48</v>
      </c>
      <c r="O205" s="5" t="str">
        <f>IF(AND('Final Dataset'!$D205&gt;=5,'Final Dataset'!$D205&lt;12),"Morning",IF(AND('Final Dataset'!$D205&gt;=12,'Final Dataset'!$D205&lt;17),"Afternoon",IF(AND('Final Dataset'!$D205&gt;=17,'Final Dataset'!$D205&lt;21),"Evening","Night")))</f>
        <v>Evening</v>
      </c>
      <c r="P205" s="8" t="str">
        <f>IF('Final Dataset'!$G205=1,"Clear/Few clouds",IF('Final Dataset'!$G205=2,"Mist/Cloudy",IF('Final Dataset'!$G205=3,"Light Snow/Rain","Heavy Rain/Snow/Storm")))</f>
        <v>Clear/Few clouds</v>
      </c>
      <c r="Q205" s="5" t="str">
        <f>IF(OR('Final Dataset'!$F205=0,'Final Dataset'!$F205=6),"Weekend","Weekday")</f>
        <v>Weekend</v>
      </c>
      <c r="R205" s="5" t="str">
        <f>LEFT(TEXT('Final Dataset'!$B205,"yyyy-mm-dd"),4)</f>
        <v>2011</v>
      </c>
      <c r="S205" s="5" t="str">
        <f>MID(TEXT('Final Dataset'!$B205,"yyyy-mm-dd"),6,2)</f>
        <v>01</v>
      </c>
      <c r="T205" s="5" t="str">
        <f>RIGHT(TEXT('Final Dataset'!$B205,"yyyy-mm-dd"),2)</f>
        <v>09</v>
      </c>
      <c r="U205" s="5">
        <f>LEN('Final Dataset'!$D205)</f>
        <v>2</v>
      </c>
      <c r="V205" s="5" t="str">
        <f>TEXT('Final Dataset'!$B205, "mmmm")</f>
        <v>January</v>
      </c>
      <c r="W205" s="5" t="str">
        <f>TEXT('Final Dataset'!$B205, "dddd")</f>
        <v>Sunday</v>
      </c>
      <c r="X205" s="5">
        <f>WEEKNUM('Final Dataset'!$B205, 2)</f>
        <v>2</v>
      </c>
      <c r="Y205" s="5" t="str">
        <f>IF('Final Dataset'!$H205&lt;=0.3,"Cold",IF('Final Dataset'!$H205&lt;=0.6,"Mild","Hot"))</f>
        <v>Cold</v>
      </c>
      <c r="Z205" s="7" t="str">
        <f>IF('Final Dataset'!$L205&gt;'Final Dataset'!$M205,"Casual Dominant","Registered Dominant")</f>
        <v>Registered Dominant</v>
      </c>
      <c r="AA205" s="7">
        <f>'Final Dataset'!$L205/'Final Dataset'!$N205</f>
        <v>8.3333333333333329E-2</v>
      </c>
      <c r="AB205" s="7">
        <f>'Final Dataset'!$M205/'Final Dataset'!$N205</f>
        <v>0.91666666666666663</v>
      </c>
      <c r="AC205" s="9">
        <f>'Final Dataset'!$J205*100</f>
        <v>40</v>
      </c>
      <c r="AD205" s="7">
        <f>'Final Dataset'!$I205*50</f>
        <v>6.8199999999999994</v>
      </c>
      <c r="AE205" s="9">
        <f>'Final Dataset'!$K205*67</f>
        <v>22.002800000000001</v>
      </c>
      <c r="AF205" s="7">
        <f>IFERROR('Final Dataset'!$AA205/'Final Dataset'!$AB205,0)</f>
        <v>9.0909090909090912E-2</v>
      </c>
      <c r="AG205" s="7" t="str">
        <f>IF('Final Dataset'!$AC205&lt;40,"Low",IF('Final Dataset'!$AC205&lt;=70,"Moderate","High"))</f>
        <v>Moderate</v>
      </c>
      <c r="AH205" s="10" t="str">
        <f>IF('Final Dataset'!$AE205&lt;10,"Calm",IF('Final Dataset'!$AE205&lt;=25,"Breezy","Windy"))</f>
        <v>Breezy</v>
      </c>
    </row>
    <row r="206" spans="1:34" ht="14.25" customHeight="1" x14ac:dyDescent="0.3">
      <c r="A206" s="5">
        <v>205</v>
      </c>
      <c r="B206" s="6">
        <v>40552</v>
      </c>
      <c r="C206" s="5">
        <v>1</v>
      </c>
      <c r="D206" s="5">
        <v>19</v>
      </c>
      <c r="E206" s="5" t="b">
        <v>0</v>
      </c>
      <c r="F206" s="5">
        <v>0</v>
      </c>
      <c r="G206" s="5">
        <v>1</v>
      </c>
      <c r="H206" s="5">
        <v>0.16</v>
      </c>
      <c r="I206" s="7">
        <v>0.13639999999999999</v>
      </c>
      <c r="J206" s="5">
        <v>0.43</v>
      </c>
      <c r="K206" s="5">
        <v>0.32840000000000003</v>
      </c>
      <c r="L206" s="5">
        <v>1</v>
      </c>
      <c r="M206" s="5">
        <v>40</v>
      </c>
      <c r="N206" s="5">
        <v>41</v>
      </c>
      <c r="O206" s="5" t="str">
        <f>IF(AND('Final Dataset'!$D206&gt;=5,'Final Dataset'!$D206&lt;12),"Morning",IF(AND('Final Dataset'!$D206&gt;=12,'Final Dataset'!$D206&lt;17),"Afternoon",IF(AND('Final Dataset'!$D206&gt;=17,'Final Dataset'!$D206&lt;21),"Evening","Night")))</f>
        <v>Evening</v>
      </c>
      <c r="P206" s="8" t="str">
        <f>IF('Final Dataset'!$G206=1,"Clear/Few clouds",IF('Final Dataset'!$G206=2,"Mist/Cloudy",IF('Final Dataset'!$G206=3,"Light Snow/Rain","Heavy Rain/Snow/Storm")))</f>
        <v>Clear/Few clouds</v>
      </c>
      <c r="Q206" s="5" t="str">
        <f>IF(OR('Final Dataset'!$F206=0,'Final Dataset'!$F206=6),"Weekend","Weekday")</f>
        <v>Weekend</v>
      </c>
      <c r="R206" s="5" t="str">
        <f>LEFT(TEXT('Final Dataset'!$B206,"yyyy-mm-dd"),4)</f>
        <v>2011</v>
      </c>
      <c r="S206" s="5" t="str">
        <f>MID(TEXT('Final Dataset'!$B206,"yyyy-mm-dd"),6,2)</f>
        <v>01</v>
      </c>
      <c r="T206" s="5" t="str">
        <f>RIGHT(TEXT('Final Dataset'!$B206,"yyyy-mm-dd"),2)</f>
        <v>09</v>
      </c>
      <c r="U206" s="5">
        <f>LEN('Final Dataset'!$D206)</f>
        <v>2</v>
      </c>
      <c r="V206" s="5" t="str">
        <f>TEXT('Final Dataset'!$B206, "mmmm")</f>
        <v>January</v>
      </c>
      <c r="W206" s="5" t="str">
        <f>TEXT('Final Dataset'!$B206, "dddd")</f>
        <v>Sunday</v>
      </c>
      <c r="X206" s="5">
        <f>WEEKNUM('Final Dataset'!$B206, 2)</f>
        <v>2</v>
      </c>
      <c r="Y206" s="5" t="str">
        <f>IF('Final Dataset'!$H206&lt;=0.3,"Cold",IF('Final Dataset'!$H206&lt;=0.6,"Mild","Hot"))</f>
        <v>Cold</v>
      </c>
      <c r="Z206" s="7" t="str">
        <f>IF('Final Dataset'!$L206&gt;'Final Dataset'!$M206,"Casual Dominant","Registered Dominant")</f>
        <v>Registered Dominant</v>
      </c>
      <c r="AA206" s="7">
        <f>'Final Dataset'!$L206/'Final Dataset'!$N206</f>
        <v>2.4390243902439025E-2</v>
      </c>
      <c r="AB206" s="7">
        <f>'Final Dataset'!$M206/'Final Dataset'!$N206</f>
        <v>0.97560975609756095</v>
      </c>
      <c r="AC206" s="9">
        <f>'Final Dataset'!$J206*100</f>
        <v>43</v>
      </c>
      <c r="AD206" s="7">
        <f>'Final Dataset'!$I206*50</f>
        <v>6.8199999999999994</v>
      </c>
      <c r="AE206" s="9">
        <f>'Final Dataset'!$K206*67</f>
        <v>22.002800000000001</v>
      </c>
      <c r="AF206" s="7">
        <f>IFERROR('Final Dataset'!$AA206/'Final Dataset'!$AB206,0)</f>
        <v>2.5000000000000001E-2</v>
      </c>
      <c r="AG206" s="7" t="str">
        <f>IF('Final Dataset'!$AC206&lt;40,"Low",IF('Final Dataset'!$AC206&lt;=70,"Moderate","High"))</f>
        <v>Moderate</v>
      </c>
      <c r="AH206" s="10" t="str">
        <f>IF('Final Dataset'!$AE206&lt;10,"Calm",IF('Final Dataset'!$AE206&lt;=25,"Breezy","Windy"))</f>
        <v>Breezy</v>
      </c>
    </row>
    <row r="207" spans="1:34" ht="14.25" customHeight="1" x14ac:dyDescent="0.3">
      <c r="A207" s="11">
        <v>206</v>
      </c>
      <c r="B207" s="12">
        <v>40552</v>
      </c>
      <c r="C207" s="11">
        <v>1</v>
      </c>
      <c r="D207" s="11">
        <v>20</v>
      </c>
      <c r="E207" s="11" t="b">
        <v>0</v>
      </c>
      <c r="F207" s="11">
        <v>0</v>
      </c>
      <c r="G207" s="11">
        <v>1</v>
      </c>
      <c r="H207" s="11">
        <v>0.14000000000000001</v>
      </c>
      <c r="I207" s="13">
        <v>0.1212</v>
      </c>
      <c r="J207" s="11">
        <v>0.46</v>
      </c>
      <c r="K207" s="11">
        <v>0.25369999999999998</v>
      </c>
      <c r="L207" s="11">
        <v>0</v>
      </c>
      <c r="M207" s="11">
        <v>38</v>
      </c>
      <c r="N207" s="11">
        <v>38</v>
      </c>
      <c r="O207" s="5" t="str">
        <f>IF(AND('Final Dataset'!$D207&gt;=5,'Final Dataset'!$D207&lt;12),"Morning",IF(AND('Final Dataset'!$D207&gt;=12,'Final Dataset'!$D207&lt;17),"Afternoon",IF(AND('Final Dataset'!$D207&gt;=17,'Final Dataset'!$D207&lt;21),"Evening","Night")))</f>
        <v>Evening</v>
      </c>
      <c r="P207" s="8" t="str">
        <f>IF('Final Dataset'!$G207=1,"Clear/Few clouds",IF('Final Dataset'!$G207=2,"Mist/Cloudy",IF('Final Dataset'!$G207=3,"Light Snow/Rain","Heavy Rain/Snow/Storm")))</f>
        <v>Clear/Few clouds</v>
      </c>
      <c r="Q207" s="5" t="str">
        <f>IF(OR('Final Dataset'!$F207=0,'Final Dataset'!$F207=6),"Weekend","Weekday")</f>
        <v>Weekend</v>
      </c>
      <c r="R207" s="5" t="str">
        <f>LEFT(TEXT('Final Dataset'!$B207,"yyyy-mm-dd"),4)</f>
        <v>2011</v>
      </c>
      <c r="S207" s="5" t="str">
        <f>MID(TEXT('Final Dataset'!$B207,"yyyy-mm-dd"),6,2)</f>
        <v>01</v>
      </c>
      <c r="T207" s="5" t="str">
        <f>RIGHT(TEXT('Final Dataset'!$B207,"yyyy-mm-dd"),2)</f>
        <v>09</v>
      </c>
      <c r="U207" s="5">
        <f>LEN('Final Dataset'!$D207)</f>
        <v>2</v>
      </c>
      <c r="V207" s="5" t="str">
        <f>TEXT('Final Dataset'!$B207, "mmmm")</f>
        <v>January</v>
      </c>
      <c r="W207" s="5" t="str">
        <f>TEXT('Final Dataset'!$B207, "dddd")</f>
        <v>Sunday</v>
      </c>
      <c r="X207" s="5">
        <f>WEEKNUM('Final Dataset'!$B207, 2)</f>
        <v>2</v>
      </c>
      <c r="Y207" s="5" t="str">
        <f>IF('Final Dataset'!$H207&lt;=0.3,"Cold",IF('Final Dataset'!$H207&lt;=0.6,"Mild","Hot"))</f>
        <v>Cold</v>
      </c>
      <c r="Z207" s="7" t="str">
        <f>IF('Final Dataset'!$L207&gt;'Final Dataset'!$M207,"Casual Dominant","Registered Dominant")</f>
        <v>Registered Dominant</v>
      </c>
      <c r="AA207" s="7">
        <f>'Final Dataset'!$L207/'Final Dataset'!$N207</f>
        <v>0</v>
      </c>
      <c r="AB207" s="7">
        <f>'Final Dataset'!$M207/'Final Dataset'!$N207</f>
        <v>1</v>
      </c>
      <c r="AC207" s="9">
        <f>'Final Dataset'!$J207*100</f>
        <v>46</v>
      </c>
      <c r="AD207" s="7">
        <f>'Final Dataset'!$I207*50</f>
        <v>6.0600000000000005</v>
      </c>
      <c r="AE207" s="9">
        <f>'Final Dataset'!$K207*67</f>
        <v>16.997899999999998</v>
      </c>
      <c r="AF207" s="7">
        <f>IFERROR('Final Dataset'!$AA207/'Final Dataset'!$AB207,0)</f>
        <v>0</v>
      </c>
      <c r="AG207" s="7" t="str">
        <f>IF('Final Dataset'!$AC207&lt;40,"Low",IF('Final Dataset'!$AC207&lt;=70,"Moderate","High"))</f>
        <v>Moderate</v>
      </c>
      <c r="AH207" s="10" t="str">
        <f>IF('Final Dataset'!$AE207&lt;10,"Calm",IF('Final Dataset'!$AE207&lt;=25,"Breezy","Windy"))</f>
        <v>Breezy</v>
      </c>
    </row>
    <row r="208" spans="1:34" ht="14.25" customHeight="1" x14ac:dyDescent="0.3">
      <c r="A208" s="5">
        <v>207</v>
      </c>
      <c r="B208" s="6">
        <v>40552</v>
      </c>
      <c r="C208" s="5">
        <v>1</v>
      </c>
      <c r="D208" s="5">
        <v>21</v>
      </c>
      <c r="E208" s="5" t="b">
        <v>0</v>
      </c>
      <c r="F208" s="5">
        <v>0</v>
      </c>
      <c r="G208" s="5">
        <v>1</v>
      </c>
      <c r="H208" s="5">
        <v>0.14000000000000001</v>
      </c>
      <c r="I208" s="7">
        <v>0.1061</v>
      </c>
      <c r="J208" s="5">
        <v>0.46</v>
      </c>
      <c r="K208" s="5">
        <v>0.41789999999999999</v>
      </c>
      <c r="L208" s="5">
        <v>1</v>
      </c>
      <c r="M208" s="5">
        <v>19</v>
      </c>
      <c r="N208" s="5">
        <v>20</v>
      </c>
      <c r="O208" s="5" t="str">
        <f>IF(AND('Final Dataset'!$D208&gt;=5,'Final Dataset'!$D208&lt;12),"Morning",IF(AND('Final Dataset'!$D208&gt;=12,'Final Dataset'!$D208&lt;17),"Afternoon",IF(AND('Final Dataset'!$D208&gt;=17,'Final Dataset'!$D208&lt;21),"Evening","Night")))</f>
        <v>Night</v>
      </c>
      <c r="P208" s="8" t="str">
        <f>IF('Final Dataset'!$G208=1,"Clear/Few clouds",IF('Final Dataset'!$G208=2,"Mist/Cloudy",IF('Final Dataset'!$G208=3,"Light Snow/Rain","Heavy Rain/Snow/Storm")))</f>
        <v>Clear/Few clouds</v>
      </c>
      <c r="Q208" s="5" t="str">
        <f>IF(OR('Final Dataset'!$F208=0,'Final Dataset'!$F208=6),"Weekend","Weekday")</f>
        <v>Weekend</v>
      </c>
      <c r="R208" s="5" t="str">
        <f>LEFT(TEXT('Final Dataset'!$B208,"yyyy-mm-dd"),4)</f>
        <v>2011</v>
      </c>
      <c r="S208" s="5" t="str">
        <f>MID(TEXT('Final Dataset'!$B208,"yyyy-mm-dd"),6,2)</f>
        <v>01</v>
      </c>
      <c r="T208" s="5" t="str">
        <f>RIGHT(TEXT('Final Dataset'!$B208,"yyyy-mm-dd"),2)</f>
        <v>09</v>
      </c>
      <c r="U208" s="5">
        <f>LEN('Final Dataset'!$D208)</f>
        <v>2</v>
      </c>
      <c r="V208" s="5" t="str">
        <f>TEXT('Final Dataset'!$B208, "mmmm")</f>
        <v>January</v>
      </c>
      <c r="W208" s="5" t="str">
        <f>TEXT('Final Dataset'!$B208, "dddd")</f>
        <v>Sunday</v>
      </c>
      <c r="X208" s="5">
        <f>WEEKNUM('Final Dataset'!$B208, 2)</f>
        <v>2</v>
      </c>
      <c r="Y208" s="5" t="str">
        <f>IF('Final Dataset'!$H208&lt;=0.3,"Cold",IF('Final Dataset'!$H208&lt;=0.6,"Mild","Hot"))</f>
        <v>Cold</v>
      </c>
      <c r="Z208" s="7" t="str">
        <f>IF('Final Dataset'!$L208&gt;'Final Dataset'!$M208,"Casual Dominant","Registered Dominant")</f>
        <v>Registered Dominant</v>
      </c>
      <c r="AA208" s="7">
        <f>'Final Dataset'!$L208/'Final Dataset'!$N208</f>
        <v>0.05</v>
      </c>
      <c r="AB208" s="7">
        <f>'Final Dataset'!$M208/'Final Dataset'!$N208</f>
        <v>0.95</v>
      </c>
      <c r="AC208" s="9">
        <f>'Final Dataset'!$J208*100</f>
        <v>46</v>
      </c>
      <c r="AD208" s="7">
        <f>'Final Dataset'!$I208*50</f>
        <v>5.3049999999999997</v>
      </c>
      <c r="AE208" s="9">
        <f>'Final Dataset'!$K208*67</f>
        <v>27.999299999999998</v>
      </c>
      <c r="AF208" s="7">
        <f>IFERROR('Final Dataset'!$AA208/'Final Dataset'!$AB208,0)</f>
        <v>5.2631578947368425E-2</v>
      </c>
      <c r="AG208" s="7" t="str">
        <f>IF('Final Dataset'!$AC208&lt;40,"Low",IF('Final Dataset'!$AC208&lt;=70,"Moderate","High"))</f>
        <v>Moderate</v>
      </c>
      <c r="AH208" s="10" t="str">
        <f>IF('Final Dataset'!$AE208&lt;10,"Calm",IF('Final Dataset'!$AE208&lt;=25,"Breezy","Windy"))</f>
        <v>Windy</v>
      </c>
    </row>
    <row r="209" spans="1:34" ht="14.25" customHeight="1" x14ac:dyDescent="0.3">
      <c r="A209" s="11">
        <v>208</v>
      </c>
      <c r="B209" s="12">
        <v>40552</v>
      </c>
      <c r="C209" s="11">
        <v>1</v>
      </c>
      <c r="D209" s="11">
        <v>22</v>
      </c>
      <c r="E209" s="11" t="b">
        <v>0</v>
      </c>
      <c r="F209" s="11">
        <v>0</v>
      </c>
      <c r="G209" s="11">
        <v>1</v>
      </c>
      <c r="H209" s="11">
        <v>0.14000000000000001</v>
      </c>
      <c r="I209" s="13">
        <v>0.1212</v>
      </c>
      <c r="J209" s="11">
        <v>0.46</v>
      </c>
      <c r="K209" s="11">
        <v>0.29849999999999999</v>
      </c>
      <c r="L209" s="11">
        <v>5</v>
      </c>
      <c r="M209" s="11">
        <v>10</v>
      </c>
      <c r="N209" s="11">
        <v>15</v>
      </c>
      <c r="O209" s="5" t="str">
        <f>IF(AND('Final Dataset'!$D209&gt;=5,'Final Dataset'!$D209&lt;12),"Morning",IF(AND('Final Dataset'!$D209&gt;=12,'Final Dataset'!$D209&lt;17),"Afternoon",IF(AND('Final Dataset'!$D209&gt;=17,'Final Dataset'!$D209&lt;21),"Evening","Night")))</f>
        <v>Night</v>
      </c>
      <c r="P209" s="8" t="str">
        <f>IF('Final Dataset'!$G209=1,"Clear/Few clouds",IF('Final Dataset'!$G209=2,"Mist/Cloudy",IF('Final Dataset'!$G209=3,"Light Snow/Rain","Heavy Rain/Snow/Storm")))</f>
        <v>Clear/Few clouds</v>
      </c>
      <c r="Q209" s="5" t="str">
        <f>IF(OR('Final Dataset'!$F209=0,'Final Dataset'!$F209=6),"Weekend","Weekday")</f>
        <v>Weekend</v>
      </c>
      <c r="R209" s="5" t="str">
        <f>LEFT(TEXT('Final Dataset'!$B209,"yyyy-mm-dd"),4)</f>
        <v>2011</v>
      </c>
      <c r="S209" s="5" t="str">
        <f>MID(TEXT('Final Dataset'!$B209,"yyyy-mm-dd"),6,2)</f>
        <v>01</v>
      </c>
      <c r="T209" s="5" t="str">
        <f>RIGHT(TEXT('Final Dataset'!$B209,"yyyy-mm-dd"),2)</f>
        <v>09</v>
      </c>
      <c r="U209" s="5">
        <f>LEN('Final Dataset'!$D209)</f>
        <v>2</v>
      </c>
      <c r="V209" s="5" t="str">
        <f>TEXT('Final Dataset'!$B209, "mmmm")</f>
        <v>January</v>
      </c>
      <c r="W209" s="5" t="str">
        <f>TEXT('Final Dataset'!$B209, "dddd")</f>
        <v>Sunday</v>
      </c>
      <c r="X209" s="5">
        <f>WEEKNUM('Final Dataset'!$B209, 2)</f>
        <v>2</v>
      </c>
      <c r="Y209" s="5" t="str">
        <f>IF('Final Dataset'!$H209&lt;=0.3,"Cold",IF('Final Dataset'!$H209&lt;=0.6,"Mild","Hot"))</f>
        <v>Cold</v>
      </c>
      <c r="Z209" s="7" t="str">
        <f>IF('Final Dataset'!$L209&gt;'Final Dataset'!$M209,"Casual Dominant","Registered Dominant")</f>
        <v>Registered Dominant</v>
      </c>
      <c r="AA209" s="7">
        <f>'Final Dataset'!$L209/'Final Dataset'!$N209</f>
        <v>0.33333333333333331</v>
      </c>
      <c r="AB209" s="7">
        <f>'Final Dataset'!$M209/'Final Dataset'!$N209</f>
        <v>0.66666666666666663</v>
      </c>
      <c r="AC209" s="9">
        <f>'Final Dataset'!$J209*100</f>
        <v>46</v>
      </c>
      <c r="AD209" s="7">
        <f>'Final Dataset'!$I209*50</f>
        <v>6.0600000000000005</v>
      </c>
      <c r="AE209" s="9">
        <f>'Final Dataset'!$K209*67</f>
        <v>19.999499999999998</v>
      </c>
      <c r="AF209" s="7">
        <f>IFERROR('Final Dataset'!$AA209/'Final Dataset'!$AB209,0)</f>
        <v>0.5</v>
      </c>
      <c r="AG209" s="7" t="str">
        <f>IF('Final Dataset'!$AC209&lt;40,"Low",IF('Final Dataset'!$AC209&lt;=70,"Moderate","High"))</f>
        <v>Moderate</v>
      </c>
      <c r="AH209" s="10" t="str">
        <f>IF('Final Dataset'!$AE209&lt;10,"Calm",IF('Final Dataset'!$AE209&lt;=25,"Breezy","Windy"))</f>
        <v>Breezy</v>
      </c>
    </row>
    <row r="210" spans="1:34" ht="14.25" customHeight="1" x14ac:dyDescent="0.3">
      <c r="A210" s="5">
        <v>209</v>
      </c>
      <c r="B210" s="6">
        <v>40552</v>
      </c>
      <c r="C210" s="5">
        <v>1</v>
      </c>
      <c r="D210" s="5">
        <v>23</v>
      </c>
      <c r="E210" s="5" t="b">
        <v>0</v>
      </c>
      <c r="F210" s="5">
        <v>0</v>
      </c>
      <c r="G210" s="5">
        <v>1</v>
      </c>
      <c r="H210" s="5">
        <v>0.12</v>
      </c>
      <c r="I210" s="7">
        <v>0.13639999999999999</v>
      </c>
      <c r="J210" s="5">
        <v>0.5</v>
      </c>
      <c r="K210" s="5">
        <v>0.19400000000000001</v>
      </c>
      <c r="L210" s="5">
        <v>0</v>
      </c>
      <c r="M210" s="5">
        <v>6</v>
      </c>
      <c r="N210" s="5">
        <v>6</v>
      </c>
      <c r="O210" s="5" t="str">
        <f>IF(AND('Final Dataset'!$D210&gt;=5,'Final Dataset'!$D210&lt;12),"Morning",IF(AND('Final Dataset'!$D210&gt;=12,'Final Dataset'!$D210&lt;17),"Afternoon",IF(AND('Final Dataset'!$D210&gt;=17,'Final Dataset'!$D210&lt;21),"Evening","Night")))</f>
        <v>Night</v>
      </c>
      <c r="P210" s="8" t="str">
        <f>IF('Final Dataset'!$G210=1,"Clear/Few clouds",IF('Final Dataset'!$G210=2,"Mist/Cloudy",IF('Final Dataset'!$G210=3,"Light Snow/Rain","Heavy Rain/Snow/Storm")))</f>
        <v>Clear/Few clouds</v>
      </c>
      <c r="Q210" s="5" t="str">
        <f>IF(OR('Final Dataset'!$F210=0,'Final Dataset'!$F210=6),"Weekend","Weekday")</f>
        <v>Weekend</v>
      </c>
      <c r="R210" s="5" t="str">
        <f>LEFT(TEXT('Final Dataset'!$B210,"yyyy-mm-dd"),4)</f>
        <v>2011</v>
      </c>
      <c r="S210" s="5" t="str">
        <f>MID(TEXT('Final Dataset'!$B210,"yyyy-mm-dd"),6,2)</f>
        <v>01</v>
      </c>
      <c r="T210" s="5" t="str">
        <f>RIGHT(TEXT('Final Dataset'!$B210,"yyyy-mm-dd"),2)</f>
        <v>09</v>
      </c>
      <c r="U210" s="5">
        <f>LEN('Final Dataset'!$D210)</f>
        <v>2</v>
      </c>
      <c r="V210" s="5" t="str">
        <f>TEXT('Final Dataset'!$B210, "mmmm")</f>
        <v>January</v>
      </c>
      <c r="W210" s="5" t="str">
        <f>TEXT('Final Dataset'!$B210, "dddd")</f>
        <v>Sunday</v>
      </c>
      <c r="X210" s="5">
        <f>WEEKNUM('Final Dataset'!$B210, 2)</f>
        <v>2</v>
      </c>
      <c r="Y210" s="5" t="str">
        <f>IF('Final Dataset'!$H210&lt;=0.3,"Cold",IF('Final Dataset'!$H210&lt;=0.6,"Mild","Hot"))</f>
        <v>Cold</v>
      </c>
      <c r="Z210" s="7" t="str">
        <f>IF('Final Dataset'!$L210&gt;'Final Dataset'!$M210,"Casual Dominant","Registered Dominant")</f>
        <v>Registered Dominant</v>
      </c>
      <c r="AA210" s="7">
        <f>'Final Dataset'!$L210/'Final Dataset'!$N210</f>
        <v>0</v>
      </c>
      <c r="AB210" s="7">
        <f>'Final Dataset'!$M210/'Final Dataset'!$N210</f>
        <v>1</v>
      </c>
      <c r="AC210" s="9">
        <f>'Final Dataset'!$J210*100</f>
        <v>50</v>
      </c>
      <c r="AD210" s="7">
        <f>'Final Dataset'!$I210*50</f>
        <v>6.8199999999999994</v>
      </c>
      <c r="AE210" s="9">
        <f>'Final Dataset'!$K210*67</f>
        <v>12.998000000000001</v>
      </c>
      <c r="AF210" s="7">
        <f>IFERROR('Final Dataset'!$AA210/'Final Dataset'!$AB210,0)</f>
        <v>0</v>
      </c>
      <c r="AG210" s="7" t="str">
        <f>IF('Final Dataset'!$AC210&lt;40,"Low",IF('Final Dataset'!$AC210&lt;=70,"Moderate","High"))</f>
        <v>Moderate</v>
      </c>
      <c r="AH210" s="10" t="str">
        <f>IF('Final Dataset'!$AE210&lt;10,"Calm",IF('Final Dataset'!$AE210&lt;=25,"Breezy","Windy"))</f>
        <v>Breezy</v>
      </c>
    </row>
    <row r="211" spans="1:34" ht="14.25" customHeight="1" x14ac:dyDescent="0.3">
      <c r="A211" s="11">
        <v>210</v>
      </c>
      <c r="B211" s="12">
        <v>40553</v>
      </c>
      <c r="C211" s="11">
        <v>1</v>
      </c>
      <c r="D211" s="11">
        <v>0</v>
      </c>
      <c r="E211" s="11" t="b">
        <v>0</v>
      </c>
      <c r="F211" s="11">
        <v>1</v>
      </c>
      <c r="G211" s="11">
        <v>1</v>
      </c>
      <c r="H211" s="11">
        <v>0.12</v>
      </c>
      <c r="I211" s="13">
        <v>0.1212</v>
      </c>
      <c r="J211" s="11">
        <v>0.5</v>
      </c>
      <c r="K211" s="11">
        <v>0.28360000000000002</v>
      </c>
      <c r="L211" s="11">
        <v>2</v>
      </c>
      <c r="M211" s="11">
        <v>3</v>
      </c>
      <c r="N211" s="11">
        <v>5</v>
      </c>
      <c r="O211" s="5" t="str">
        <f>IF(AND('Final Dataset'!$D211&gt;=5,'Final Dataset'!$D211&lt;12),"Morning",IF(AND('Final Dataset'!$D211&gt;=12,'Final Dataset'!$D211&lt;17),"Afternoon",IF(AND('Final Dataset'!$D211&gt;=17,'Final Dataset'!$D211&lt;21),"Evening","Night")))</f>
        <v>Night</v>
      </c>
      <c r="P211" s="8" t="str">
        <f>IF('Final Dataset'!$G211=1,"Clear/Few clouds",IF('Final Dataset'!$G211=2,"Mist/Cloudy",IF('Final Dataset'!$G211=3,"Light Snow/Rain","Heavy Rain/Snow/Storm")))</f>
        <v>Clear/Few clouds</v>
      </c>
      <c r="Q211" s="5" t="str">
        <f>IF(OR('Final Dataset'!$F211=0,'Final Dataset'!$F211=6),"Weekend","Weekday")</f>
        <v>Weekday</v>
      </c>
      <c r="R211" s="5" t="str">
        <f>LEFT(TEXT('Final Dataset'!$B211,"yyyy-mm-dd"),4)</f>
        <v>2011</v>
      </c>
      <c r="S211" s="5" t="str">
        <f>MID(TEXT('Final Dataset'!$B211,"yyyy-mm-dd"),6,2)</f>
        <v>01</v>
      </c>
      <c r="T211" s="5" t="str">
        <f>RIGHT(TEXT('Final Dataset'!$B211,"yyyy-mm-dd"),2)</f>
        <v>10</v>
      </c>
      <c r="U211" s="5">
        <f>LEN('Final Dataset'!$D211)</f>
        <v>1</v>
      </c>
      <c r="V211" s="5" t="str">
        <f>TEXT('Final Dataset'!$B211, "mmmm")</f>
        <v>January</v>
      </c>
      <c r="W211" s="5" t="str">
        <f>TEXT('Final Dataset'!$B211, "dddd")</f>
        <v>Monday</v>
      </c>
      <c r="X211" s="5">
        <f>WEEKNUM('Final Dataset'!$B211, 2)</f>
        <v>3</v>
      </c>
      <c r="Y211" s="5" t="str">
        <f>IF('Final Dataset'!$H211&lt;=0.3,"Cold",IF('Final Dataset'!$H211&lt;=0.6,"Mild","Hot"))</f>
        <v>Cold</v>
      </c>
      <c r="Z211" s="7" t="str">
        <f>IF('Final Dataset'!$L211&gt;'Final Dataset'!$M211,"Casual Dominant","Registered Dominant")</f>
        <v>Registered Dominant</v>
      </c>
      <c r="AA211" s="7">
        <f>'Final Dataset'!$L211/'Final Dataset'!$N211</f>
        <v>0.4</v>
      </c>
      <c r="AB211" s="7">
        <f>'Final Dataset'!$M211/'Final Dataset'!$N211</f>
        <v>0.6</v>
      </c>
      <c r="AC211" s="9">
        <f>'Final Dataset'!$J211*100</f>
        <v>50</v>
      </c>
      <c r="AD211" s="7">
        <f>'Final Dataset'!$I211*50</f>
        <v>6.0600000000000005</v>
      </c>
      <c r="AE211" s="9">
        <f>'Final Dataset'!$K211*67</f>
        <v>19.001200000000001</v>
      </c>
      <c r="AF211" s="7">
        <f>IFERROR('Final Dataset'!$AA211/'Final Dataset'!$AB211,0)</f>
        <v>0.66666666666666674</v>
      </c>
      <c r="AG211" s="7" t="str">
        <f>IF('Final Dataset'!$AC211&lt;40,"Low",IF('Final Dataset'!$AC211&lt;=70,"Moderate","High"))</f>
        <v>Moderate</v>
      </c>
      <c r="AH211" s="10" t="str">
        <f>IF('Final Dataset'!$AE211&lt;10,"Calm",IF('Final Dataset'!$AE211&lt;=25,"Breezy","Windy"))</f>
        <v>Breezy</v>
      </c>
    </row>
    <row r="212" spans="1:34" ht="14.25" customHeight="1" x14ac:dyDescent="0.3">
      <c r="A212" s="5">
        <v>211</v>
      </c>
      <c r="B212" s="6">
        <v>40553</v>
      </c>
      <c r="C212" s="5">
        <v>1</v>
      </c>
      <c r="D212" s="5">
        <v>1</v>
      </c>
      <c r="E212" s="5" t="b">
        <v>0</v>
      </c>
      <c r="F212" s="5">
        <v>1</v>
      </c>
      <c r="G212" s="5">
        <v>1</v>
      </c>
      <c r="H212" s="5">
        <v>0.12</v>
      </c>
      <c r="I212" s="7">
        <v>0.1212</v>
      </c>
      <c r="J212" s="5">
        <v>0.5</v>
      </c>
      <c r="K212" s="5">
        <v>0.28360000000000002</v>
      </c>
      <c r="L212" s="5">
        <v>1</v>
      </c>
      <c r="M212" s="5">
        <v>0</v>
      </c>
      <c r="N212" s="5">
        <v>1</v>
      </c>
      <c r="O212" s="5" t="str">
        <f>IF(AND('Final Dataset'!$D212&gt;=5,'Final Dataset'!$D212&lt;12),"Morning",IF(AND('Final Dataset'!$D212&gt;=12,'Final Dataset'!$D212&lt;17),"Afternoon",IF(AND('Final Dataset'!$D212&gt;=17,'Final Dataset'!$D212&lt;21),"Evening","Night")))</f>
        <v>Night</v>
      </c>
      <c r="P212" s="8" t="str">
        <f>IF('Final Dataset'!$G212=1,"Clear/Few clouds",IF('Final Dataset'!$G212=2,"Mist/Cloudy",IF('Final Dataset'!$G212=3,"Light Snow/Rain","Heavy Rain/Snow/Storm")))</f>
        <v>Clear/Few clouds</v>
      </c>
      <c r="Q212" s="5" t="str">
        <f>IF(OR('Final Dataset'!$F212=0,'Final Dataset'!$F212=6),"Weekend","Weekday")</f>
        <v>Weekday</v>
      </c>
      <c r="R212" s="5" t="str">
        <f>LEFT(TEXT('Final Dataset'!$B212,"yyyy-mm-dd"),4)</f>
        <v>2011</v>
      </c>
      <c r="S212" s="5" t="str">
        <f>MID(TEXT('Final Dataset'!$B212,"yyyy-mm-dd"),6,2)</f>
        <v>01</v>
      </c>
      <c r="T212" s="5" t="str">
        <f>RIGHT(TEXT('Final Dataset'!$B212,"yyyy-mm-dd"),2)</f>
        <v>10</v>
      </c>
      <c r="U212" s="5">
        <f>LEN('Final Dataset'!$D212)</f>
        <v>1</v>
      </c>
      <c r="V212" s="5" t="str">
        <f>TEXT('Final Dataset'!$B212, "mmmm")</f>
        <v>January</v>
      </c>
      <c r="W212" s="5" t="str">
        <f>TEXT('Final Dataset'!$B212, "dddd")</f>
        <v>Monday</v>
      </c>
      <c r="X212" s="5">
        <f>WEEKNUM('Final Dataset'!$B212, 2)</f>
        <v>3</v>
      </c>
      <c r="Y212" s="5" t="str">
        <f>IF('Final Dataset'!$H212&lt;=0.3,"Cold",IF('Final Dataset'!$H212&lt;=0.6,"Mild","Hot"))</f>
        <v>Cold</v>
      </c>
      <c r="Z212" s="7" t="str">
        <f>IF('Final Dataset'!$L212&gt;'Final Dataset'!$M212,"Casual Dominant","Registered Dominant")</f>
        <v>Casual Dominant</v>
      </c>
      <c r="AA212" s="7">
        <f>'Final Dataset'!$L212/'Final Dataset'!$N212</f>
        <v>1</v>
      </c>
      <c r="AB212" s="7">
        <f>'Final Dataset'!$M212/'Final Dataset'!$N212</f>
        <v>0</v>
      </c>
      <c r="AC212" s="9">
        <f>'Final Dataset'!$J212*100</f>
        <v>50</v>
      </c>
      <c r="AD212" s="7">
        <f>'Final Dataset'!$I212*50</f>
        <v>6.0600000000000005</v>
      </c>
      <c r="AE212" s="9">
        <f>'Final Dataset'!$K212*67</f>
        <v>19.001200000000001</v>
      </c>
      <c r="AF212" s="7">
        <f>IFERROR('Final Dataset'!$AA212/'Final Dataset'!$AB212,0)</f>
        <v>0</v>
      </c>
      <c r="AG212" s="7" t="str">
        <f>IF('Final Dataset'!$AC212&lt;40,"Low",IF('Final Dataset'!$AC212&lt;=70,"Moderate","High"))</f>
        <v>Moderate</v>
      </c>
      <c r="AH212" s="10" t="str">
        <f>IF('Final Dataset'!$AE212&lt;10,"Calm",IF('Final Dataset'!$AE212&lt;=25,"Breezy","Windy"))</f>
        <v>Breezy</v>
      </c>
    </row>
    <row r="213" spans="1:34" ht="14.25" customHeight="1" x14ac:dyDescent="0.3">
      <c r="A213" s="11">
        <v>212</v>
      </c>
      <c r="B213" s="12">
        <v>40553</v>
      </c>
      <c r="C213" s="11">
        <v>1</v>
      </c>
      <c r="D213" s="11">
        <v>2</v>
      </c>
      <c r="E213" s="11" t="b">
        <v>0</v>
      </c>
      <c r="F213" s="11">
        <v>1</v>
      </c>
      <c r="G213" s="11">
        <v>1</v>
      </c>
      <c r="H213" s="11">
        <v>0.12</v>
      </c>
      <c r="I213" s="13">
        <v>0.1212</v>
      </c>
      <c r="J213" s="11">
        <v>0.5</v>
      </c>
      <c r="K213" s="11">
        <v>0.22389999999999999</v>
      </c>
      <c r="L213" s="11">
        <v>0</v>
      </c>
      <c r="M213" s="11">
        <v>3</v>
      </c>
      <c r="N213" s="11">
        <v>3</v>
      </c>
      <c r="O213" s="5" t="str">
        <f>IF(AND('Final Dataset'!$D213&gt;=5,'Final Dataset'!$D213&lt;12),"Morning",IF(AND('Final Dataset'!$D213&gt;=12,'Final Dataset'!$D213&lt;17),"Afternoon",IF(AND('Final Dataset'!$D213&gt;=17,'Final Dataset'!$D213&lt;21),"Evening","Night")))</f>
        <v>Night</v>
      </c>
      <c r="P213" s="8" t="str">
        <f>IF('Final Dataset'!$G213=1,"Clear/Few clouds",IF('Final Dataset'!$G213=2,"Mist/Cloudy",IF('Final Dataset'!$G213=3,"Light Snow/Rain","Heavy Rain/Snow/Storm")))</f>
        <v>Clear/Few clouds</v>
      </c>
      <c r="Q213" s="5" t="str">
        <f>IF(OR('Final Dataset'!$F213=0,'Final Dataset'!$F213=6),"Weekend","Weekday")</f>
        <v>Weekday</v>
      </c>
      <c r="R213" s="5" t="str">
        <f>LEFT(TEXT('Final Dataset'!$B213,"yyyy-mm-dd"),4)</f>
        <v>2011</v>
      </c>
      <c r="S213" s="5" t="str">
        <f>MID(TEXT('Final Dataset'!$B213,"yyyy-mm-dd"),6,2)</f>
        <v>01</v>
      </c>
      <c r="T213" s="5" t="str">
        <f>RIGHT(TEXT('Final Dataset'!$B213,"yyyy-mm-dd"),2)</f>
        <v>10</v>
      </c>
      <c r="U213" s="5">
        <f>LEN('Final Dataset'!$D213)</f>
        <v>1</v>
      </c>
      <c r="V213" s="5" t="str">
        <f>TEXT('Final Dataset'!$B213, "mmmm")</f>
        <v>January</v>
      </c>
      <c r="W213" s="5" t="str">
        <f>TEXT('Final Dataset'!$B213, "dddd")</f>
        <v>Monday</v>
      </c>
      <c r="X213" s="5">
        <f>WEEKNUM('Final Dataset'!$B213, 2)</f>
        <v>3</v>
      </c>
      <c r="Y213" s="5" t="str">
        <f>IF('Final Dataset'!$H213&lt;=0.3,"Cold",IF('Final Dataset'!$H213&lt;=0.6,"Mild","Hot"))</f>
        <v>Cold</v>
      </c>
      <c r="Z213" s="7" t="str">
        <f>IF('Final Dataset'!$L213&gt;'Final Dataset'!$M213,"Casual Dominant","Registered Dominant")</f>
        <v>Registered Dominant</v>
      </c>
      <c r="AA213" s="7">
        <f>'Final Dataset'!$L213/'Final Dataset'!$N213</f>
        <v>0</v>
      </c>
      <c r="AB213" s="7">
        <f>'Final Dataset'!$M213/'Final Dataset'!$N213</f>
        <v>1</v>
      </c>
      <c r="AC213" s="9">
        <f>'Final Dataset'!$J213*100</f>
        <v>50</v>
      </c>
      <c r="AD213" s="7">
        <f>'Final Dataset'!$I213*50</f>
        <v>6.0600000000000005</v>
      </c>
      <c r="AE213" s="9">
        <f>'Final Dataset'!$K213*67</f>
        <v>15.001299999999999</v>
      </c>
      <c r="AF213" s="7">
        <f>IFERROR('Final Dataset'!$AA213/'Final Dataset'!$AB213,0)</f>
        <v>0</v>
      </c>
      <c r="AG213" s="7" t="str">
        <f>IF('Final Dataset'!$AC213&lt;40,"Low",IF('Final Dataset'!$AC213&lt;=70,"Moderate","High"))</f>
        <v>Moderate</v>
      </c>
      <c r="AH213" s="10" t="str">
        <f>IF('Final Dataset'!$AE213&lt;10,"Calm",IF('Final Dataset'!$AE213&lt;=25,"Breezy","Windy"))</f>
        <v>Breezy</v>
      </c>
    </row>
    <row r="214" spans="1:34" ht="14.25" customHeight="1" x14ac:dyDescent="0.3">
      <c r="A214" s="5">
        <v>213</v>
      </c>
      <c r="B214" s="6">
        <v>40553</v>
      </c>
      <c r="C214" s="5">
        <v>1</v>
      </c>
      <c r="D214" s="5">
        <v>3</v>
      </c>
      <c r="E214" s="5" t="b">
        <v>0</v>
      </c>
      <c r="F214" s="5">
        <v>1</v>
      </c>
      <c r="G214" s="5">
        <v>1</v>
      </c>
      <c r="H214" s="5">
        <v>0.12</v>
      </c>
      <c r="I214" s="7">
        <v>0.1212</v>
      </c>
      <c r="J214" s="5">
        <v>0.5</v>
      </c>
      <c r="K214" s="5">
        <v>0.22389999999999999</v>
      </c>
      <c r="L214" s="5">
        <v>0</v>
      </c>
      <c r="M214" s="5">
        <v>1</v>
      </c>
      <c r="N214" s="5">
        <v>1</v>
      </c>
      <c r="O214" s="5" t="str">
        <f>IF(AND('Final Dataset'!$D214&gt;=5,'Final Dataset'!$D214&lt;12),"Morning",IF(AND('Final Dataset'!$D214&gt;=12,'Final Dataset'!$D214&lt;17),"Afternoon",IF(AND('Final Dataset'!$D214&gt;=17,'Final Dataset'!$D214&lt;21),"Evening","Night")))</f>
        <v>Night</v>
      </c>
      <c r="P214" s="8" t="str">
        <f>IF('Final Dataset'!$G214=1,"Clear/Few clouds",IF('Final Dataset'!$G214=2,"Mist/Cloudy",IF('Final Dataset'!$G214=3,"Light Snow/Rain","Heavy Rain/Snow/Storm")))</f>
        <v>Clear/Few clouds</v>
      </c>
      <c r="Q214" s="5" t="str">
        <f>IF(OR('Final Dataset'!$F214=0,'Final Dataset'!$F214=6),"Weekend","Weekday")</f>
        <v>Weekday</v>
      </c>
      <c r="R214" s="5" t="str">
        <f>LEFT(TEXT('Final Dataset'!$B214,"yyyy-mm-dd"),4)</f>
        <v>2011</v>
      </c>
      <c r="S214" s="5" t="str">
        <f>MID(TEXT('Final Dataset'!$B214,"yyyy-mm-dd"),6,2)</f>
        <v>01</v>
      </c>
      <c r="T214" s="5" t="str">
        <f>RIGHT(TEXT('Final Dataset'!$B214,"yyyy-mm-dd"),2)</f>
        <v>10</v>
      </c>
      <c r="U214" s="5">
        <f>LEN('Final Dataset'!$D214)</f>
        <v>1</v>
      </c>
      <c r="V214" s="5" t="str">
        <f>TEXT('Final Dataset'!$B214, "mmmm")</f>
        <v>January</v>
      </c>
      <c r="W214" s="5" t="str">
        <f>TEXT('Final Dataset'!$B214, "dddd")</f>
        <v>Monday</v>
      </c>
      <c r="X214" s="5">
        <f>WEEKNUM('Final Dataset'!$B214, 2)</f>
        <v>3</v>
      </c>
      <c r="Y214" s="5" t="str">
        <f>IF('Final Dataset'!$H214&lt;=0.3,"Cold",IF('Final Dataset'!$H214&lt;=0.6,"Mild","Hot"))</f>
        <v>Cold</v>
      </c>
      <c r="Z214" s="7" t="str">
        <f>IF('Final Dataset'!$L214&gt;'Final Dataset'!$M214,"Casual Dominant","Registered Dominant")</f>
        <v>Registered Dominant</v>
      </c>
      <c r="AA214" s="7">
        <f>'Final Dataset'!$L214/'Final Dataset'!$N214</f>
        <v>0</v>
      </c>
      <c r="AB214" s="7">
        <f>'Final Dataset'!$M214/'Final Dataset'!$N214</f>
        <v>1</v>
      </c>
      <c r="AC214" s="9">
        <f>'Final Dataset'!$J214*100</f>
        <v>50</v>
      </c>
      <c r="AD214" s="7">
        <f>'Final Dataset'!$I214*50</f>
        <v>6.0600000000000005</v>
      </c>
      <c r="AE214" s="9">
        <f>'Final Dataset'!$K214*67</f>
        <v>15.001299999999999</v>
      </c>
      <c r="AF214" s="7">
        <f>IFERROR('Final Dataset'!$AA214/'Final Dataset'!$AB214,0)</f>
        <v>0</v>
      </c>
      <c r="AG214" s="7" t="str">
        <f>IF('Final Dataset'!$AC214&lt;40,"Low",IF('Final Dataset'!$AC214&lt;=70,"Moderate","High"))</f>
        <v>Moderate</v>
      </c>
      <c r="AH214" s="10" t="str">
        <f>IF('Final Dataset'!$AE214&lt;10,"Calm",IF('Final Dataset'!$AE214&lt;=25,"Breezy","Windy"))</f>
        <v>Breezy</v>
      </c>
    </row>
    <row r="215" spans="1:34" ht="14.25" customHeight="1" x14ac:dyDescent="0.3">
      <c r="A215" s="11">
        <v>214</v>
      </c>
      <c r="B215" s="12">
        <v>40553</v>
      </c>
      <c r="C215" s="11">
        <v>1</v>
      </c>
      <c r="D215" s="11">
        <v>4</v>
      </c>
      <c r="E215" s="11" t="b">
        <v>0</v>
      </c>
      <c r="F215" s="11">
        <v>1</v>
      </c>
      <c r="G215" s="11">
        <v>1</v>
      </c>
      <c r="H215" s="11">
        <v>0.1</v>
      </c>
      <c r="I215" s="13">
        <v>0.1212</v>
      </c>
      <c r="J215" s="11">
        <v>0.54</v>
      </c>
      <c r="K215" s="11">
        <v>0.1343</v>
      </c>
      <c r="L215" s="11">
        <v>1</v>
      </c>
      <c r="M215" s="11">
        <v>2</v>
      </c>
      <c r="N215" s="11">
        <v>3</v>
      </c>
      <c r="O215" s="5" t="str">
        <f>IF(AND('Final Dataset'!$D215&gt;=5,'Final Dataset'!$D215&lt;12),"Morning",IF(AND('Final Dataset'!$D215&gt;=12,'Final Dataset'!$D215&lt;17),"Afternoon",IF(AND('Final Dataset'!$D215&gt;=17,'Final Dataset'!$D215&lt;21),"Evening","Night")))</f>
        <v>Night</v>
      </c>
      <c r="P215" s="8" t="str">
        <f>IF('Final Dataset'!$G215=1,"Clear/Few clouds",IF('Final Dataset'!$G215=2,"Mist/Cloudy",IF('Final Dataset'!$G215=3,"Light Snow/Rain","Heavy Rain/Snow/Storm")))</f>
        <v>Clear/Few clouds</v>
      </c>
      <c r="Q215" s="5" t="str">
        <f>IF(OR('Final Dataset'!$F215=0,'Final Dataset'!$F215=6),"Weekend","Weekday")</f>
        <v>Weekday</v>
      </c>
      <c r="R215" s="5" t="str">
        <f>LEFT(TEXT('Final Dataset'!$B215,"yyyy-mm-dd"),4)</f>
        <v>2011</v>
      </c>
      <c r="S215" s="5" t="str">
        <f>MID(TEXT('Final Dataset'!$B215,"yyyy-mm-dd"),6,2)</f>
        <v>01</v>
      </c>
      <c r="T215" s="5" t="str">
        <f>RIGHT(TEXT('Final Dataset'!$B215,"yyyy-mm-dd"),2)</f>
        <v>10</v>
      </c>
      <c r="U215" s="5">
        <f>LEN('Final Dataset'!$D215)</f>
        <v>1</v>
      </c>
      <c r="V215" s="5" t="str">
        <f>TEXT('Final Dataset'!$B215, "mmmm")</f>
        <v>January</v>
      </c>
      <c r="W215" s="5" t="str">
        <f>TEXT('Final Dataset'!$B215, "dddd")</f>
        <v>Monday</v>
      </c>
      <c r="X215" s="5">
        <f>WEEKNUM('Final Dataset'!$B215, 2)</f>
        <v>3</v>
      </c>
      <c r="Y215" s="5" t="str">
        <f>IF('Final Dataset'!$H215&lt;=0.3,"Cold",IF('Final Dataset'!$H215&lt;=0.6,"Mild","Hot"))</f>
        <v>Cold</v>
      </c>
      <c r="Z215" s="7" t="str">
        <f>IF('Final Dataset'!$L215&gt;'Final Dataset'!$M215,"Casual Dominant","Registered Dominant")</f>
        <v>Registered Dominant</v>
      </c>
      <c r="AA215" s="7">
        <f>'Final Dataset'!$L215/'Final Dataset'!$N215</f>
        <v>0.33333333333333331</v>
      </c>
      <c r="AB215" s="7">
        <f>'Final Dataset'!$M215/'Final Dataset'!$N215</f>
        <v>0.66666666666666663</v>
      </c>
      <c r="AC215" s="9">
        <f>'Final Dataset'!$J215*100</f>
        <v>54</v>
      </c>
      <c r="AD215" s="7">
        <f>'Final Dataset'!$I215*50</f>
        <v>6.0600000000000005</v>
      </c>
      <c r="AE215" s="9">
        <f>'Final Dataset'!$K215*67</f>
        <v>8.9981000000000009</v>
      </c>
      <c r="AF215" s="7">
        <f>IFERROR('Final Dataset'!$AA215/'Final Dataset'!$AB215,0)</f>
        <v>0.5</v>
      </c>
      <c r="AG215" s="7" t="str">
        <f>IF('Final Dataset'!$AC215&lt;40,"Low",IF('Final Dataset'!$AC215&lt;=70,"Moderate","High"))</f>
        <v>Moderate</v>
      </c>
      <c r="AH215" s="10" t="str">
        <f>IF('Final Dataset'!$AE215&lt;10,"Calm",IF('Final Dataset'!$AE215&lt;=25,"Breezy","Windy"))</f>
        <v>Calm</v>
      </c>
    </row>
    <row r="216" spans="1:34" ht="14.25" customHeight="1" x14ac:dyDescent="0.3">
      <c r="A216" s="5">
        <v>215</v>
      </c>
      <c r="B216" s="6">
        <v>40553</v>
      </c>
      <c r="C216" s="5">
        <v>1</v>
      </c>
      <c r="D216" s="5">
        <v>5</v>
      </c>
      <c r="E216" s="5" t="b">
        <v>0</v>
      </c>
      <c r="F216" s="5">
        <v>1</v>
      </c>
      <c r="G216" s="5">
        <v>1</v>
      </c>
      <c r="H216" s="5">
        <v>0.1</v>
      </c>
      <c r="I216" s="7">
        <v>0.1061</v>
      </c>
      <c r="J216" s="5">
        <v>0.54</v>
      </c>
      <c r="K216" s="5">
        <v>0.25369999999999998</v>
      </c>
      <c r="L216" s="5">
        <v>0</v>
      </c>
      <c r="M216" s="5">
        <v>3</v>
      </c>
      <c r="N216" s="5">
        <v>3</v>
      </c>
      <c r="O216" s="5" t="str">
        <f>IF(AND('Final Dataset'!$D216&gt;=5,'Final Dataset'!$D216&lt;12),"Morning",IF(AND('Final Dataset'!$D216&gt;=12,'Final Dataset'!$D216&lt;17),"Afternoon",IF(AND('Final Dataset'!$D216&gt;=17,'Final Dataset'!$D216&lt;21),"Evening","Night")))</f>
        <v>Morning</v>
      </c>
      <c r="P216" s="8" t="str">
        <f>IF('Final Dataset'!$G216=1,"Clear/Few clouds",IF('Final Dataset'!$G216=2,"Mist/Cloudy",IF('Final Dataset'!$G216=3,"Light Snow/Rain","Heavy Rain/Snow/Storm")))</f>
        <v>Clear/Few clouds</v>
      </c>
      <c r="Q216" s="5" t="str">
        <f>IF(OR('Final Dataset'!$F216=0,'Final Dataset'!$F216=6),"Weekend","Weekday")</f>
        <v>Weekday</v>
      </c>
      <c r="R216" s="5" t="str">
        <f>LEFT(TEXT('Final Dataset'!$B216,"yyyy-mm-dd"),4)</f>
        <v>2011</v>
      </c>
      <c r="S216" s="5" t="str">
        <f>MID(TEXT('Final Dataset'!$B216,"yyyy-mm-dd"),6,2)</f>
        <v>01</v>
      </c>
      <c r="T216" s="5" t="str">
        <f>RIGHT(TEXT('Final Dataset'!$B216,"yyyy-mm-dd"),2)</f>
        <v>10</v>
      </c>
      <c r="U216" s="5">
        <f>LEN('Final Dataset'!$D216)</f>
        <v>1</v>
      </c>
      <c r="V216" s="5" t="str">
        <f>TEXT('Final Dataset'!$B216, "mmmm")</f>
        <v>January</v>
      </c>
      <c r="W216" s="5" t="str">
        <f>TEXT('Final Dataset'!$B216, "dddd")</f>
        <v>Monday</v>
      </c>
      <c r="X216" s="5">
        <f>WEEKNUM('Final Dataset'!$B216, 2)</f>
        <v>3</v>
      </c>
      <c r="Y216" s="5" t="str">
        <f>IF('Final Dataset'!$H216&lt;=0.3,"Cold",IF('Final Dataset'!$H216&lt;=0.6,"Mild","Hot"))</f>
        <v>Cold</v>
      </c>
      <c r="Z216" s="7" t="str">
        <f>IF('Final Dataset'!$L216&gt;'Final Dataset'!$M216,"Casual Dominant","Registered Dominant")</f>
        <v>Registered Dominant</v>
      </c>
      <c r="AA216" s="7">
        <f>'Final Dataset'!$L216/'Final Dataset'!$N216</f>
        <v>0</v>
      </c>
      <c r="AB216" s="7">
        <f>'Final Dataset'!$M216/'Final Dataset'!$N216</f>
        <v>1</v>
      </c>
      <c r="AC216" s="9">
        <f>'Final Dataset'!$J216*100</f>
        <v>54</v>
      </c>
      <c r="AD216" s="7">
        <f>'Final Dataset'!$I216*50</f>
        <v>5.3049999999999997</v>
      </c>
      <c r="AE216" s="9">
        <f>'Final Dataset'!$K216*67</f>
        <v>16.997899999999998</v>
      </c>
      <c r="AF216" s="7">
        <f>IFERROR('Final Dataset'!$AA216/'Final Dataset'!$AB216,0)</f>
        <v>0</v>
      </c>
      <c r="AG216" s="7" t="str">
        <f>IF('Final Dataset'!$AC216&lt;40,"Low",IF('Final Dataset'!$AC216&lt;=70,"Moderate","High"))</f>
        <v>Moderate</v>
      </c>
      <c r="AH216" s="10" t="str">
        <f>IF('Final Dataset'!$AE216&lt;10,"Calm",IF('Final Dataset'!$AE216&lt;=25,"Breezy","Windy"))</f>
        <v>Breezy</v>
      </c>
    </row>
    <row r="217" spans="1:34" ht="14.25" customHeight="1" x14ac:dyDescent="0.3">
      <c r="A217" s="11">
        <v>216</v>
      </c>
      <c r="B217" s="12">
        <v>40553</v>
      </c>
      <c r="C217" s="11">
        <v>1</v>
      </c>
      <c r="D217" s="11">
        <v>6</v>
      </c>
      <c r="E217" s="11" t="b">
        <v>0</v>
      </c>
      <c r="F217" s="11">
        <v>1</v>
      </c>
      <c r="G217" s="11">
        <v>1</v>
      </c>
      <c r="H217" s="11">
        <v>0.12</v>
      </c>
      <c r="I217" s="13">
        <v>0.1212</v>
      </c>
      <c r="J217" s="11">
        <v>0.5</v>
      </c>
      <c r="K217" s="11">
        <v>0.28360000000000002</v>
      </c>
      <c r="L217" s="11">
        <v>0</v>
      </c>
      <c r="M217" s="11">
        <v>31</v>
      </c>
      <c r="N217" s="11">
        <v>31</v>
      </c>
      <c r="O217" s="5" t="str">
        <f>IF(AND('Final Dataset'!$D217&gt;=5,'Final Dataset'!$D217&lt;12),"Morning",IF(AND('Final Dataset'!$D217&gt;=12,'Final Dataset'!$D217&lt;17),"Afternoon",IF(AND('Final Dataset'!$D217&gt;=17,'Final Dataset'!$D217&lt;21),"Evening","Night")))</f>
        <v>Morning</v>
      </c>
      <c r="P217" s="8" t="str">
        <f>IF('Final Dataset'!$G217=1,"Clear/Few clouds",IF('Final Dataset'!$G217=2,"Mist/Cloudy",IF('Final Dataset'!$G217=3,"Light Snow/Rain","Heavy Rain/Snow/Storm")))</f>
        <v>Clear/Few clouds</v>
      </c>
      <c r="Q217" s="5" t="str">
        <f>IF(OR('Final Dataset'!$F217=0,'Final Dataset'!$F217=6),"Weekend","Weekday")</f>
        <v>Weekday</v>
      </c>
      <c r="R217" s="5" t="str">
        <f>LEFT(TEXT('Final Dataset'!$B217,"yyyy-mm-dd"),4)</f>
        <v>2011</v>
      </c>
      <c r="S217" s="5" t="str">
        <f>MID(TEXT('Final Dataset'!$B217,"yyyy-mm-dd"),6,2)</f>
        <v>01</v>
      </c>
      <c r="T217" s="5" t="str">
        <f>RIGHT(TEXT('Final Dataset'!$B217,"yyyy-mm-dd"),2)</f>
        <v>10</v>
      </c>
      <c r="U217" s="5">
        <f>LEN('Final Dataset'!$D217)</f>
        <v>1</v>
      </c>
      <c r="V217" s="5" t="str">
        <f>TEXT('Final Dataset'!$B217, "mmmm")</f>
        <v>January</v>
      </c>
      <c r="W217" s="5" t="str">
        <f>TEXT('Final Dataset'!$B217, "dddd")</f>
        <v>Monday</v>
      </c>
      <c r="X217" s="5">
        <f>WEEKNUM('Final Dataset'!$B217, 2)</f>
        <v>3</v>
      </c>
      <c r="Y217" s="5" t="str">
        <f>IF('Final Dataset'!$H217&lt;=0.3,"Cold",IF('Final Dataset'!$H217&lt;=0.6,"Mild","Hot"))</f>
        <v>Cold</v>
      </c>
      <c r="Z217" s="7" t="str">
        <f>IF('Final Dataset'!$L217&gt;'Final Dataset'!$M217,"Casual Dominant","Registered Dominant")</f>
        <v>Registered Dominant</v>
      </c>
      <c r="AA217" s="7">
        <f>'Final Dataset'!$L217/'Final Dataset'!$N217</f>
        <v>0</v>
      </c>
      <c r="AB217" s="7">
        <f>'Final Dataset'!$M217/'Final Dataset'!$N217</f>
        <v>1</v>
      </c>
      <c r="AC217" s="9">
        <f>'Final Dataset'!$J217*100</f>
        <v>50</v>
      </c>
      <c r="AD217" s="7">
        <f>'Final Dataset'!$I217*50</f>
        <v>6.0600000000000005</v>
      </c>
      <c r="AE217" s="9">
        <f>'Final Dataset'!$K217*67</f>
        <v>19.001200000000001</v>
      </c>
      <c r="AF217" s="7">
        <f>IFERROR('Final Dataset'!$AA217/'Final Dataset'!$AB217,0)</f>
        <v>0</v>
      </c>
      <c r="AG217" s="7" t="str">
        <f>IF('Final Dataset'!$AC217&lt;40,"Low",IF('Final Dataset'!$AC217&lt;=70,"Moderate","High"))</f>
        <v>Moderate</v>
      </c>
      <c r="AH217" s="10" t="str">
        <f>IF('Final Dataset'!$AE217&lt;10,"Calm",IF('Final Dataset'!$AE217&lt;=25,"Breezy","Windy"))</f>
        <v>Breezy</v>
      </c>
    </row>
    <row r="218" spans="1:34" ht="14.25" customHeight="1" x14ac:dyDescent="0.3">
      <c r="A218" s="5">
        <v>217</v>
      </c>
      <c r="B218" s="6">
        <v>40553</v>
      </c>
      <c r="C218" s="5">
        <v>1</v>
      </c>
      <c r="D218" s="5">
        <v>7</v>
      </c>
      <c r="E218" s="5" t="b">
        <v>0</v>
      </c>
      <c r="F218" s="5">
        <v>1</v>
      </c>
      <c r="G218" s="5">
        <v>1</v>
      </c>
      <c r="H218" s="5">
        <v>0.12</v>
      </c>
      <c r="I218" s="7">
        <v>0.1212</v>
      </c>
      <c r="J218" s="5">
        <v>0.5</v>
      </c>
      <c r="K218" s="5">
        <v>0.22389999999999999</v>
      </c>
      <c r="L218" s="5">
        <v>2</v>
      </c>
      <c r="M218" s="5">
        <v>75</v>
      </c>
      <c r="N218" s="5">
        <v>77</v>
      </c>
      <c r="O218" s="5" t="str">
        <f>IF(AND('Final Dataset'!$D218&gt;=5,'Final Dataset'!$D218&lt;12),"Morning",IF(AND('Final Dataset'!$D218&gt;=12,'Final Dataset'!$D218&lt;17),"Afternoon",IF(AND('Final Dataset'!$D218&gt;=17,'Final Dataset'!$D218&lt;21),"Evening","Night")))</f>
        <v>Morning</v>
      </c>
      <c r="P218" s="8" t="str">
        <f>IF('Final Dataset'!$G218=1,"Clear/Few clouds",IF('Final Dataset'!$G218=2,"Mist/Cloudy",IF('Final Dataset'!$G218=3,"Light Snow/Rain","Heavy Rain/Snow/Storm")))</f>
        <v>Clear/Few clouds</v>
      </c>
      <c r="Q218" s="5" t="str">
        <f>IF(OR('Final Dataset'!$F218=0,'Final Dataset'!$F218=6),"Weekend","Weekday")</f>
        <v>Weekday</v>
      </c>
      <c r="R218" s="5" t="str">
        <f>LEFT(TEXT('Final Dataset'!$B218,"yyyy-mm-dd"),4)</f>
        <v>2011</v>
      </c>
      <c r="S218" s="5" t="str">
        <f>MID(TEXT('Final Dataset'!$B218,"yyyy-mm-dd"),6,2)</f>
        <v>01</v>
      </c>
      <c r="T218" s="5" t="str">
        <f>RIGHT(TEXT('Final Dataset'!$B218,"yyyy-mm-dd"),2)</f>
        <v>10</v>
      </c>
      <c r="U218" s="5">
        <f>LEN('Final Dataset'!$D218)</f>
        <v>1</v>
      </c>
      <c r="V218" s="5" t="str">
        <f>TEXT('Final Dataset'!$B218, "mmmm")</f>
        <v>January</v>
      </c>
      <c r="W218" s="5" t="str">
        <f>TEXT('Final Dataset'!$B218, "dddd")</f>
        <v>Monday</v>
      </c>
      <c r="X218" s="5">
        <f>WEEKNUM('Final Dataset'!$B218, 2)</f>
        <v>3</v>
      </c>
      <c r="Y218" s="5" t="str">
        <f>IF('Final Dataset'!$H218&lt;=0.3,"Cold",IF('Final Dataset'!$H218&lt;=0.6,"Mild","Hot"))</f>
        <v>Cold</v>
      </c>
      <c r="Z218" s="7" t="str">
        <f>IF('Final Dataset'!$L218&gt;'Final Dataset'!$M218,"Casual Dominant","Registered Dominant")</f>
        <v>Registered Dominant</v>
      </c>
      <c r="AA218" s="7">
        <f>'Final Dataset'!$L218/'Final Dataset'!$N218</f>
        <v>2.5974025974025976E-2</v>
      </c>
      <c r="AB218" s="7">
        <f>'Final Dataset'!$M218/'Final Dataset'!$N218</f>
        <v>0.97402597402597402</v>
      </c>
      <c r="AC218" s="9">
        <f>'Final Dataset'!$J218*100</f>
        <v>50</v>
      </c>
      <c r="AD218" s="7">
        <f>'Final Dataset'!$I218*50</f>
        <v>6.0600000000000005</v>
      </c>
      <c r="AE218" s="9">
        <f>'Final Dataset'!$K218*67</f>
        <v>15.001299999999999</v>
      </c>
      <c r="AF218" s="7">
        <f>IFERROR('Final Dataset'!$AA218/'Final Dataset'!$AB218,0)</f>
        <v>2.6666666666666668E-2</v>
      </c>
      <c r="AG218" s="7" t="str">
        <f>IF('Final Dataset'!$AC218&lt;40,"Low",IF('Final Dataset'!$AC218&lt;=70,"Moderate","High"))</f>
        <v>Moderate</v>
      </c>
      <c r="AH218" s="10" t="str">
        <f>IF('Final Dataset'!$AE218&lt;10,"Calm",IF('Final Dataset'!$AE218&lt;=25,"Breezy","Windy"))</f>
        <v>Breezy</v>
      </c>
    </row>
    <row r="219" spans="1:34" ht="14.25" customHeight="1" x14ac:dyDescent="0.3">
      <c r="A219" s="11">
        <v>218</v>
      </c>
      <c r="B219" s="12">
        <v>40553</v>
      </c>
      <c r="C219" s="11">
        <v>1</v>
      </c>
      <c r="D219" s="11">
        <v>8</v>
      </c>
      <c r="E219" s="11" t="b">
        <v>0</v>
      </c>
      <c r="F219" s="11">
        <v>1</v>
      </c>
      <c r="G219" s="11">
        <v>2</v>
      </c>
      <c r="H219" s="11">
        <v>0.12</v>
      </c>
      <c r="I219" s="13">
        <v>0.1212</v>
      </c>
      <c r="J219" s="11">
        <v>0.5</v>
      </c>
      <c r="K219" s="11">
        <v>0.28360000000000002</v>
      </c>
      <c r="L219" s="11">
        <v>4</v>
      </c>
      <c r="M219" s="11">
        <v>184</v>
      </c>
      <c r="N219" s="11">
        <v>188</v>
      </c>
      <c r="O219" s="5" t="str">
        <f>IF(AND('Final Dataset'!$D219&gt;=5,'Final Dataset'!$D219&lt;12),"Morning",IF(AND('Final Dataset'!$D219&gt;=12,'Final Dataset'!$D219&lt;17),"Afternoon",IF(AND('Final Dataset'!$D219&gt;=17,'Final Dataset'!$D219&lt;21),"Evening","Night")))</f>
        <v>Morning</v>
      </c>
      <c r="P219" s="8" t="str">
        <f>IF('Final Dataset'!$G219=1,"Clear/Few clouds",IF('Final Dataset'!$G219=2,"Mist/Cloudy",IF('Final Dataset'!$G219=3,"Light Snow/Rain","Heavy Rain/Snow/Storm")))</f>
        <v>Mist/Cloudy</v>
      </c>
      <c r="Q219" s="5" t="str">
        <f>IF(OR('Final Dataset'!$F219=0,'Final Dataset'!$F219=6),"Weekend","Weekday")</f>
        <v>Weekday</v>
      </c>
      <c r="R219" s="5" t="str">
        <f>LEFT(TEXT('Final Dataset'!$B219,"yyyy-mm-dd"),4)</f>
        <v>2011</v>
      </c>
      <c r="S219" s="5" t="str">
        <f>MID(TEXT('Final Dataset'!$B219,"yyyy-mm-dd"),6,2)</f>
        <v>01</v>
      </c>
      <c r="T219" s="5" t="str">
        <f>RIGHT(TEXT('Final Dataset'!$B219,"yyyy-mm-dd"),2)</f>
        <v>10</v>
      </c>
      <c r="U219" s="5">
        <f>LEN('Final Dataset'!$D219)</f>
        <v>1</v>
      </c>
      <c r="V219" s="5" t="str">
        <f>TEXT('Final Dataset'!$B219, "mmmm")</f>
        <v>January</v>
      </c>
      <c r="W219" s="5" t="str">
        <f>TEXT('Final Dataset'!$B219, "dddd")</f>
        <v>Monday</v>
      </c>
      <c r="X219" s="5">
        <f>WEEKNUM('Final Dataset'!$B219, 2)</f>
        <v>3</v>
      </c>
      <c r="Y219" s="5" t="str">
        <f>IF('Final Dataset'!$H219&lt;=0.3,"Cold",IF('Final Dataset'!$H219&lt;=0.6,"Mild","Hot"))</f>
        <v>Cold</v>
      </c>
      <c r="Z219" s="7" t="str">
        <f>IF('Final Dataset'!$L219&gt;'Final Dataset'!$M219,"Casual Dominant","Registered Dominant")</f>
        <v>Registered Dominant</v>
      </c>
      <c r="AA219" s="7">
        <f>'Final Dataset'!$L219/'Final Dataset'!$N219</f>
        <v>2.1276595744680851E-2</v>
      </c>
      <c r="AB219" s="7">
        <f>'Final Dataset'!$M219/'Final Dataset'!$N219</f>
        <v>0.97872340425531912</v>
      </c>
      <c r="AC219" s="9">
        <f>'Final Dataset'!$J219*100</f>
        <v>50</v>
      </c>
      <c r="AD219" s="7">
        <f>'Final Dataset'!$I219*50</f>
        <v>6.0600000000000005</v>
      </c>
      <c r="AE219" s="9">
        <f>'Final Dataset'!$K219*67</f>
        <v>19.001200000000001</v>
      </c>
      <c r="AF219" s="7">
        <f>IFERROR('Final Dataset'!$AA219/'Final Dataset'!$AB219,0)</f>
        <v>2.1739130434782608E-2</v>
      </c>
      <c r="AG219" s="7" t="str">
        <f>IF('Final Dataset'!$AC219&lt;40,"Low",IF('Final Dataset'!$AC219&lt;=70,"Moderate","High"))</f>
        <v>Moderate</v>
      </c>
      <c r="AH219" s="10" t="str">
        <f>IF('Final Dataset'!$AE219&lt;10,"Calm",IF('Final Dataset'!$AE219&lt;=25,"Breezy","Windy"))</f>
        <v>Breezy</v>
      </c>
    </row>
    <row r="220" spans="1:34" ht="14.25" customHeight="1" x14ac:dyDescent="0.3">
      <c r="A220" s="5">
        <v>219</v>
      </c>
      <c r="B220" s="6">
        <v>40553</v>
      </c>
      <c r="C220" s="5">
        <v>1</v>
      </c>
      <c r="D220" s="5">
        <v>9</v>
      </c>
      <c r="E220" s="5" t="b">
        <v>0</v>
      </c>
      <c r="F220" s="5">
        <v>1</v>
      </c>
      <c r="G220" s="5">
        <v>2</v>
      </c>
      <c r="H220" s="5">
        <v>0.14000000000000001</v>
      </c>
      <c r="I220" s="7">
        <v>0.1212</v>
      </c>
      <c r="J220" s="5">
        <v>0.5</v>
      </c>
      <c r="K220" s="5">
        <v>0.25369999999999998</v>
      </c>
      <c r="L220" s="5">
        <v>2</v>
      </c>
      <c r="M220" s="5">
        <v>92</v>
      </c>
      <c r="N220" s="5">
        <v>94</v>
      </c>
      <c r="O220" s="5" t="str">
        <f>IF(AND('Final Dataset'!$D220&gt;=5,'Final Dataset'!$D220&lt;12),"Morning",IF(AND('Final Dataset'!$D220&gt;=12,'Final Dataset'!$D220&lt;17),"Afternoon",IF(AND('Final Dataset'!$D220&gt;=17,'Final Dataset'!$D220&lt;21),"Evening","Night")))</f>
        <v>Morning</v>
      </c>
      <c r="P220" s="8" t="str">
        <f>IF('Final Dataset'!$G220=1,"Clear/Few clouds",IF('Final Dataset'!$G220=2,"Mist/Cloudy",IF('Final Dataset'!$G220=3,"Light Snow/Rain","Heavy Rain/Snow/Storm")))</f>
        <v>Mist/Cloudy</v>
      </c>
      <c r="Q220" s="5" t="str">
        <f>IF(OR('Final Dataset'!$F220=0,'Final Dataset'!$F220=6),"Weekend","Weekday")</f>
        <v>Weekday</v>
      </c>
      <c r="R220" s="5" t="str">
        <f>LEFT(TEXT('Final Dataset'!$B220,"yyyy-mm-dd"),4)</f>
        <v>2011</v>
      </c>
      <c r="S220" s="5" t="str">
        <f>MID(TEXT('Final Dataset'!$B220,"yyyy-mm-dd"),6,2)</f>
        <v>01</v>
      </c>
      <c r="T220" s="5" t="str">
        <f>RIGHT(TEXT('Final Dataset'!$B220,"yyyy-mm-dd"),2)</f>
        <v>10</v>
      </c>
      <c r="U220" s="5">
        <f>LEN('Final Dataset'!$D220)</f>
        <v>1</v>
      </c>
      <c r="V220" s="5" t="str">
        <f>TEXT('Final Dataset'!$B220, "mmmm")</f>
        <v>January</v>
      </c>
      <c r="W220" s="5" t="str">
        <f>TEXT('Final Dataset'!$B220, "dddd")</f>
        <v>Monday</v>
      </c>
      <c r="X220" s="5">
        <f>WEEKNUM('Final Dataset'!$B220, 2)</f>
        <v>3</v>
      </c>
      <c r="Y220" s="5" t="str">
        <f>IF('Final Dataset'!$H220&lt;=0.3,"Cold",IF('Final Dataset'!$H220&lt;=0.6,"Mild","Hot"))</f>
        <v>Cold</v>
      </c>
      <c r="Z220" s="7" t="str">
        <f>IF('Final Dataset'!$L220&gt;'Final Dataset'!$M220,"Casual Dominant","Registered Dominant")</f>
        <v>Registered Dominant</v>
      </c>
      <c r="AA220" s="7">
        <f>'Final Dataset'!$L220/'Final Dataset'!$N220</f>
        <v>2.1276595744680851E-2</v>
      </c>
      <c r="AB220" s="7">
        <f>'Final Dataset'!$M220/'Final Dataset'!$N220</f>
        <v>0.97872340425531912</v>
      </c>
      <c r="AC220" s="9">
        <f>'Final Dataset'!$J220*100</f>
        <v>50</v>
      </c>
      <c r="AD220" s="7">
        <f>'Final Dataset'!$I220*50</f>
        <v>6.0600000000000005</v>
      </c>
      <c r="AE220" s="9">
        <f>'Final Dataset'!$K220*67</f>
        <v>16.997899999999998</v>
      </c>
      <c r="AF220" s="7">
        <f>IFERROR('Final Dataset'!$AA220/'Final Dataset'!$AB220,0)</f>
        <v>2.1739130434782608E-2</v>
      </c>
      <c r="AG220" s="7" t="str">
        <f>IF('Final Dataset'!$AC220&lt;40,"Low",IF('Final Dataset'!$AC220&lt;=70,"Moderate","High"))</f>
        <v>Moderate</v>
      </c>
      <c r="AH220" s="10" t="str">
        <f>IF('Final Dataset'!$AE220&lt;10,"Calm",IF('Final Dataset'!$AE220&lt;=25,"Breezy","Windy"))</f>
        <v>Breezy</v>
      </c>
    </row>
    <row r="221" spans="1:34" ht="14.25" customHeight="1" x14ac:dyDescent="0.3">
      <c r="A221" s="11">
        <v>220</v>
      </c>
      <c r="B221" s="12">
        <v>40553</v>
      </c>
      <c r="C221" s="11">
        <v>1</v>
      </c>
      <c r="D221" s="11">
        <v>10</v>
      </c>
      <c r="E221" s="11" t="b">
        <v>0</v>
      </c>
      <c r="F221" s="11">
        <v>1</v>
      </c>
      <c r="G221" s="11">
        <v>2</v>
      </c>
      <c r="H221" s="11">
        <v>0.14000000000000001</v>
      </c>
      <c r="I221" s="13">
        <v>0.1212</v>
      </c>
      <c r="J221" s="11">
        <v>0.5</v>
      </c>
      <c r="K221" s="11">
        <v>0.29849999999999999</v>
      </c>
      <c r="L221" s="11">
        <v>0</v>
      </c>
      <c r="M221" s="11">
        <v>31</v>
      </c>
      <c r="N221" s="11">
        <v>31</v>
      </c>
      <c r="O221" s="5" t="str">
        <f>IF(AND('Final Dataset'!$D221&gt;=5,'Final Dataset'!$D221&lt;12),"Morning",IF(AND('Final Dataset'!$D221&gt;=12,'Final Dataset'!$D221&lt;17),"Afternoon",IF(AND('Final Dataset'!$D221&gt;=17,'Final Dataset'!$D221&lt;21),"Evening","Night")))</f>
        <v>Morning</v>
      </c>
      <c r="P221" s="8" t="str">
        <f>IF('Final Dataset'!$G221=1,"Clear/Few clouds",IF('Final Dataset'!$G221=2,"Mist/Cloudy",IF('Final Dataset'!$G221=3,"Light Snow/Rain","Heavy Rain/Snow/Storm")))</f>
        <v>Mist/Cloudy</v>
      </c>
      <c r="Q221" s="5" t="str">
        <f>IF(OR('Final Dataset'!$F221=0,'Final Dataset'!$F221=6),"Weekend","Weekday")</f>
        <v>Weekday</v>
      </c>
      <c r="R221" s="5" t="str">
        <f>LEFT(TEXT('Final Dataset'!$B221,"yyyy-mm-dd"),4)</f>
        <v>2011</v>
      </c>
      <c r="S221" s="5" t="str">
        <f>MID(TEXT('Final Dataset'!$B221,"yyyy-mm-dd"),6,2)</f>
        <v>01</v>
      </c>
      <c r="T221" s="5" t="str">
        <f>RIGHT(TEXT('Final Dataset'!$B221,"yyyy-mm-dd"),2)</f>
        <v>10</v>
      </c>
      <c r="U221" s="5">
        <f>LEN('Final Dataset'!$D221)</f>
        <v>2</v>
      </c>
      <c r="V221" s="5" t="str">
        <f>TEXT('Final Dataset'!$B221, "mmmm")</f>
        <v>January</v>
      </c>
      <c r="W221" s="5" t="str">
        <f>TEXT('Final Dataset'!$B221, "dddd")</f>
        <v>Monday</v>
      </c>
      <c r="X221" s="5">
        <f>WEEKNUM('Final Dataset'!$B221, 2)</f>
        <v>3</v>
      </c>
      <c r="Y221" s="5" t="str">
        <f>IF('Final Dataset'!$H221&lt;=0.3,"Cold",IF('Final Dataset'!$H221&lt;=0.6,"Mild","Hot"))</f>
        <v>Cold</v>
      </c>
      <c r="Z221" s="7" t="str">
        <f>IF('Final Dataset'!$L221&gt;'Final Dataset'!$M221,"Casual Dominant","Registered Dominant")</f>
        <v>Registered Dominant</v>
      </c>
      <c r="AA221" s="7">
        <f>'Final Dataset'!$L221/'Final Dataset'!$N221</f>
        <v>0</v>
      </c>
      <c r="AB221" s="7">
        <f>'Final Dataset'!$M221/'Final Dataset'!$N221</f>
        <v>1</v>
      </c>
      <c r="AC221" s="9">
        <f>'Final Dataset'!$J221*100</f>
        <v>50</v>
      </c>
      <c r="AD221" s="7">
        <f>'Final Dataset'!$I221*50</f>
        <v>6.0600000000000005</v>
      </c>
      <c r="AE221" s="9">
        <f>'Final Dataset'!$K221*67</f>
        <v>19.999499999999998</v>
      </c>
      <c r="AF221" s="7">
        <f>IFERROR('Final Dataset'!$AA221/'Final Dataset'!$AB221,0)</f>
        <v>0</v>
      </c>
      <c r="AG221" s="7" t="str">
        <f>IF('Final Dataset'!$AC221&lt;40,"Low",IF('Final Dataset'!$AC221&lt;=70,"Moderate","High"))</f>
        <v>Moderate</v>
      </c>
      <c r="AH221" s="10" t="str">
        <f>IF('Final Dataset'!$AE221&lt;10,"Calm",IF('Final Dataset'!$AE221&lt;=25,"Breezy","Windy"))</f>
        <v>Breezy</v>
      </c>
    </row>
    <row r="222" spans="1:34" ht="14.25" customHeight="1" x14ac:dyDescent="0.3">
      <c r="A222" s="5">
        <v>221</v>
      </c>
      <c r="B222" s="6">
        <v>40553</v>
      </c>
      <c r="C222" s="5">
        <v>1</v>
      </c>
      <c r="D222" s="5">
        <v>11</v>
      </c>
      <c r="E222" s="5" t="b">
        <v>0</v>
      </c>
      <c r="F222" s="5">
        <v>1</v>
      </c>
      <c r="G222" s="5">
        <v>2</v>
      </c>
      <c r="H222" s="5">
        <v>0.16</v>
      </c>
      <c r="I222" s="7">
        <v>0.13639999999999999</v>
      </c>
      <c r="J222" s="5">
        <v>0.47</v>
      </c>
      <c r="K222" s="5">
        <v>0.28360000000000002</v>
      </c>
      <c r="L222" s="5">
        <v>2</v>
      </c>
      <c r="M222" s="5">
        <v>28</v>
      </c>
      <c r="N222" s="5">
        <v>30</v>
      </c>
      <c r="O222" s="5" t="str">
        <f>IF(AND('Final Dataset'!$D222&gt;=5,'Final Dataset'!$D222&lt;12),"Morning",IF(AND('Final Dataset'!$D222&gt;=12,'Final Dataset'!$D222&lt;17),"Afternoon",IF(AND('Final Dataset'!$D222&gt;=17,'Final Dataset'!$D222&lt;21),"Evening","Night")))</f>
        <v>Morning</v>
      </c>
      <c r="P222" s="8" t="str">
        <f>IF('Final Dataset'!$G222=1,"Clear/Few clouds",IF('Final Dataset'!$G222=2,"Mist/Cloudy",IF('Final Dataset'!$G222=3,"Light Snow/Rain","Heavy Rain/Snow/Storm")))</f>
        <v>Mist/Cloudy</v>
      </c>
      <c r="Q222" s="5" t="str">
        <f>IF(OR('Final Dataset'!$F222=0,'Final Dataset'!$F222=6),"Weekend","Weekday")</f>
        <v>Weekday</v>
      </c>
      <c r="R222" s="5" t="str">
        <f>LEFT(TEXT('Final Dataset'!$B222,"yyyy-mm-dd"),4)</f>
        <v>2011</v>
      </c>
      <c r="S222" s="5" t="str">
        <f>MID(TEXT('Final Dataset'!$B222,"yyyy-mm-dd"),6,2)</f>
        <v>01</v>
      </c>
      <c r="T222" s="5" t="str">
        <f>RIGHT(TEXT('Final Dataset'!$B222,"yyyy-mm-dd"),2)</f>
        <v>10</v>
      </c>
      <c r="U222" s="5">
        <f>LEN('Final Dataset'!$D222)</f>
        <v>2</v>
      </c>
      <c r="V222" s="5" t="str">
        <f>TEXT('Final Dataset'!$B222, "mmmm")</f>
        <v>January</v>
      </c>
      <c r="W222" s="5" t="str">
        <f>TEXT('Final Dataset'!$B222, "dddd")</f>
        <v>Monday</v>
      </c>
      <c r="X222" s="5">
        <f>WEEKNUM('Final Dataset'!$B222, 2)</f>
        <v>3</v>
      </c>
      <c r="Y222" s="5" t="str">
        <f>IF('Final Dataset'!$H222&lt;=0.3,"Cold",IF('Final Dataset'!$H222&lt;=0.6,"Mild","Hot"))</f>
        <v>Cold</v>
      </c>
      <c r="Z222" s="7" t="str">
        <f>IF('Final Dataset'!$L222&gt;'Final Dataset'!$M222,"Casual Dominant","Registered Dominant")</f>
        <v>Registered Dominant</v>
      </c>
      <c r="AA222" s="7">
        <f>'Final Dataset'!$L222/'Final Dataset'!$N222</f>
        <v>6.6666666666666666E-2</v>
      </c>
      <c r="AB222" s="7">
        <f>'Final Dataset'!$M222/'Final Dataset'!$N222</f>
        <v>0.93333333333333335</v>
      </c>
      <c r="AC222" s="9">
        <f>'Final Dataset'!$J222*100</f>
        <v>47</v>
      </c>
      <c r="AD222" s="7">
        <f>'Final Dataset'!$I222*50</f>
        <v>6.8199999999999994</v>
      </c>
      <c r="AE222" s="9">
        <f>'Final Dataset'!$K222*67</f>
        <v>19.001200000000001</v>
      </c>
      <c r="AF222" s="7">
        <f>IFERROR('Final Dataset'!$AA222/'Final Dataset'!$AB222,0)</f>
        <v>7.1428571428571425E-2</v>
      </c>
      <c r="AG222" s="7" t="str">
        <f>IF('Final Dataset'!$AC222&lt;40,"Low",IF('Final Dataset'!$AC222&lt;=70,"Moderate","High"))</f>
        <v>Moderate</v>
      </c>
      <c r="AH222" s="10" t="str">
        <f>IF('Final Dataset'!$AE222&lt;10,"Calm",IF('Final Dataset'!$AE222&lt;=25,"Breezy","Windy"))</f>
        <v>Breezy</v>
      </c>
    </row>
    <row r="223" spans="1:34" ht="14.25" customHeight="1" x14ac:dyDescent="0.3">
      <c r="A223" s="11">
        <v>222</v>
      </c>
      <c r="B223" s="12">
        <v>40553</v>
      </c>
      <c r="C223" s="11">
        <v>1</v>
      </c>
      <c r="D223" s="11">
        <v>12</v>
      </c>
      <c r="E223" s="11" t="b">
        <v>0</v>
      </c>
      <c r="F223" s="11">
        <v>1</v>
      </c>
      <c r="G223" s="11">
        <v>2</v>
      </c>
      <c r="H223" s="11">
        <v>0.2</v>
      </c>
      <c r="I223" s="13">
        <v>0.18179999999999999</v>
      </c>
      <c r="J223" s="11">
        <v>0.4</v>
      </c>
      <c r="K223" s="11">
        <v>0.28360000000000002</v>
      </c>
      <c r="L223" s="11">
        <v>5</v>
      </c>
      <c r="M223" s="11">
        <v>47</v>
      </c>
      <c r="N223" s="11">
        <v>52</v>
      </c>
      <c r="O223" s="5" t="str">
        <f>IF(AND('Final Dataset'!$D223&gt;=5,'Final Dataset'!$D223&lt;12),"Morning",IF(AND('Final Dataset'!$D223&gt;=12,'Final Dataset'!$D223&lt;17),"Afternoon",IF(AND('Final Dataset'!$D223&gt;=17,'Final Dataset'!$D223&lt;21),"Evening","Night")))</f>
        <v>Afternoon</v>
      </c>
      <c r="P223" s="8" t="str">
        <f>IF('Final Dataset'!$G223=1,"Clear/Few clouds",IF('Final Dataset'!$G223=2,"Mist/Cloudy",IF('Final Dataset'!$G223=3,"Light Snow/Rain","Heavy Rain/Snow/Storm")))</f>
        <v>Mist/Cloudy</v>
      </c>
      <c r="Q223" s="5" t="str">
        <f>IF(OR('Final Dataset'!$F223=0,'Final Dataset'!$F223=6),"Weekend","Weekday")</f>
        <v>Weekday</v>
      </c>
      <c r="R223" s="5" t="str">
        <f>LEFT(TEXT('Final Dataset'!$B223,"yyyy-mm-dd"),4)</f>
        <v>2011</v>
      </c>
      <c r="S223" s="5" t="str">
        <f>MID(TEXT('Final Dataset'!$B223,"yyyy-mm-dd"),6,2)</f>
        <v>01</v>
      </c>
      <c r="T223" s="5" t="str">
        <f>RIGHT(TEXT('Final Dataset'!$B223,"yyyy-mm-dd"),2)</f>
        <v>10</v>
      </c>
      <c r="U223" s="5">
        <f>LEN('Final Dataset'!$D223)</f>
        <v>2</v>
      </c>
      <c r="V223" s="5" t="str">
        <f>TEXT('Final Dataset'!$B223, "mmmm")</f>
        <v>January</v>
      </c>
      <c r="W223" s="5" t="str">
        <f>TEXT('Final Dataset'!$B223, "dddd")</f>
        <v>Monday</v>
      </c>
      <c r="X223" s="5">
        <f>WEEKNUM('Final Dataset'!$B223, 2)</f>
        <v>3</v>
      </c>
      <c r="Y223" s="5" t="str">
        <f>IF('Final Dataset'!$H223&lt;=0.3,"Cold",IF('Final Dataset'!$H223&lt;=0.6,"Mild","Hot"))</f>
        <v>Cold</v>
      </c>
      <c r="Z223" s="7" t="str">
        <f>IF('Final Dataset'!$L223&gt;'Final Dataset'!$M223,"Casual Dominant","Registered Dominant")</f>
        <v>Registered Dominant</v>
      </c>
      <c r="AA223" s="7">
        <f>'Final Dataset'!$L223/'Final Dataset'!$N223</f>
        <v>9.6153846153846159E-2</v>
      </c>
      <c r="AB223" s="7">
        <f>'Final Dataset'!$M223/'Final Dataset'!$N223</f>
        <v>0.90384615384615385</v>
      </c>
      <c r="AC223" s="9">
        <f>'Final Dataset'!$J223*100</f>
        <v>40</v>
      </c>
      <c r="AD223" s="7">
        <f>'Final Dataset'!$I223*50</f>
        <v>9.09</v>
      </c>
      <c r="AE223" s="9">
        <f>'Final Dataset'!$K223*67</f>
        <v>19.001200000000001</v>
      </c>
      <c r="AF223" s="7">
        <f>IFERROR('Final Dataset'!$AA223/'Final Dataset'!$AB223,0)</f>
        <v>0.10638297872340426</v>
      </c>
      <c r="AG223" s="7" t="str">
        <f>IF('Final Dataset'!$AC223&lt;40,"Low",IF('Final Dataset'!$AC223&lt;=70,"Moderate","High"))</f>
        <v>Moderate</v>
      </c>
      <c r="AH223" s="10" t="str">
        <f>IF('Final Dataset'!$AE223&lt;10,"Calm",IF('Final Dataset'!$AE223&lt;=25,"Breezy","Windy"))</f>
        <v>Breezy</v>
      </c>
    </row>
    <row r="224" spans="1:34" ht="14.25" customHeight="1" x14ac:dyDescent="0.3">
      <c r="A224" s="5">
        <v>223</v>
      </c>
      <c r="B224" s="6">
        <v>40553</v>
      </c>
      <c r="C224" s="5">
        <v>1</v>
      </c>
      <c r="D224" s="5">
        <v>13</v>
      </c>
      <c r="E224" s="5" t="b">
        <v>0</v>
      </c>
      <c r="F224" s="5">
        <v>1</v>
      </c>
      <c r="G224" s="5">
        <v>2</v>
      </c>
      <c r="H224" s="5">
        <v>0.2</v>
      </c>
      <c r="I224" s="7">
        <v>0.18179999999999999</v>
      </c>
      <c r="J224" s="5">
        <v>0.4</v>
      </c>
      <c r="K224" s="5">
        <v>0.28360000000000002</v>
      </c>
      <c r="L224" s="5">
        <v>4</v>
      </c>
      <c r="M224" s="5">
        <v>50</v>
      </c>
      <c r="N224" s="5">
        <v>54</v>
      </c>
      <c r="O224" s="5" t="str">
        <f>IF(AND('Final Dataset'!$D224&gt;=5,'Final Dataset'!$D224&lt;12),"Morning",IF(AND('Final Dataset'!$D224&gt;=12,'Final Dataset'!$D224&lt;17),"Afternoon",IF(AND('Final Dataset'!$D224&gt;=17,'Final Dataset'!$D224&lt;21),"Evening","Night")))</f>
        <v>Afternoon</v>
      </c>
      <c r="P224" s="8" t="str">
        <f>IF('Final Dataset'!$G224=1,"Clear/Few clouds",IF('Final Dataset'!$G224=2,"Mist/Cloudy",IF('Final Dataset'!$G224=3,"Light Snow/Rain","Heavy Rain/Snow/Storm")))</f>
        <v>Mist/Cloudy</v>
      </c>
      <c r="Q224" s="5" t="str">
        <f>IF(OR('Final Dataset'!$F224=0,'Final Dataset'!$F224=6),"Weekend","Weekday")</f>
        <v>Weekday</v>
      </c>
      <c r="R224" s="5" t="str">
        <f>LEFT(TEXT('Final Dataset'!$B224,"yyyy-mm-dd"),4)</f>
        <v>2011</v>
      </c>
      <c r="S224" s="5" t="str">
        <f>MID(TEXT('Final Dataset'!$B224,"yyyy-mm-dd"),6,2)</f>
        <v>01</v>
      </c>
      <c r="T224" s="5" t="str">
        <f>RIGHT(TEXT('Final Dataset'!$B224,"yyyy-mm-dd"),2)</f>
        <v>10</v>
      </c>
      <c r="U224" s="5">
        <f>LEN('Final Dataset'!$D224)</f>
        <v>2</v>
      </c>
      <c r="V224" s="5" t="str">
        <f>TEXT('Final Dataset'!$B224, "mmmm")</f>
        <v>January</v>
      </c>
      <c r="W224" s="5" t="str">
        <f>TEXT('Final Dataset'!$B224, "dddd")</f>
        <v>Monday</v>
      </c>
      <c r="X224" s="5">
        <f>WEEKNUM('Final Dataset'!$B224, 2)</f>
        <v>3</v>
      </c>
      <c r="Y224" s="5" t="str">
        <f>IF('Final Dataset'!$H224&lt;=0.3,"Cold",IF('Final Dataset'!$H224&lt;=0.6,"Mild","Hot"))</f>
        <v>Cold</v>
      </c>
      <c r="Z224" s="7" t="str">
        <f>IF('Final Dataset'!$L224&gt;'Final Dataset'!$M224,"Casual Dominant","Registered Dominant")</f>
        <v>Registered Dominant</v>
      </c>
      <c r="AA224" s="7">
        <f>'Final Dataset'!$L224/'Final Dataset'!$N224</f>
        <v>7.407407407407407E-2</v>
      </c>
      <c r="AB224" s="7">
        <f>'Final Dataset'!$M224/'Final Dataset'!$N224</f>
        <v>0.92592592592592593</v>
      </c>
      <c r="AC224" s="9">
        <f>'Final Dataset'!$J224*100</f>
        <v>40</v>
      </c>
      <c r="AD224" s="7">
        <f>'Final Dataset'!$I224*50</f>
        <v>9.09</v>
      </c>
      <c r="AE224" s="9">
        <f>'Final Dataset'!$K224*67</f>
        <v>19.001200000000001</v>
      </c>
      <c r="AF224" s="7">
        <f>IFERROR('Final Dataset'!$AA224/'Final Dataset'!$AB224,0)</f>
        <v>0.08</v>
      </c>
      <c r="AG224" s="7" t="str">
        <f>IF('Final Dataset'!$AC224&lt;40,"Low",IF('Final Dataset'!$AC224&lt;=70,"Moderate","High"))</f>
        <v>Moderate</v>
      </c>
      <c r="AH224" s="10" t="str">
        <f>IF('Final Dataset'!$AE224&lt;10,"Calm",IF('Final Dataset'!$AE224&lt;=25,"Breezy","Windy"))</f>
        <v>Breezy</v>
      </c>
    </row>
    <row r="225" spans="1:34" ht="14.25" customHeight="1" x14ac:dyDescent="0.3">
      <c r="A225" s="11">
        <v>224</v>
      </c>
      <c r="B225" s="12">
        <v>40553</v>
      </c>
      <c r="C225" s="11">
        <v>1</v>
      </c>
      <c r="D225" s="11">
        <v>14</v>
      </c>
      <c r="E225" s="11" t="b">
        <v>0</v>
      </c>
      <c r="F225" s="11">
        <v>1</v>
      </c>
      <c r="G225" s="11">
        <v>2</v>
      </c>
      <c r="H225" s="11">
        <v>0.2</v>
      </c>
      <c r="I225" s="13">
        <v>0.19700000000000001</v>
      </c>
      <c r="J225" s="11">
        <v>0.4</v>
      </c>
      <c r="K225" s="11">
        <v>0.22389999999999999</v>
      </c>
      <c r="L225" s="11">
        <v>0</v>
      </c>
      <c r="M225" s="11">
        <v>47</v>
      </c>
      <c r="N225" s="11">
        <v>47</v>
      </c>
      <c r="O225" s="5" t="str">
        <f>IF(AND('Final Dataset'!$D225&gt;=5,'Final Dataset'!$D225&lt;12),"Morning",IF(AND('Final Dataset'!$D225&gt;=12,'Final Dataset'!$D225&lt;17),"Afternoon",IF(AND('Final Dataset'!$D225&gt;=17,'Final Dataset'!$D225&lt;21),"Evening","Night")))</f>
        <v>Afternoon</v>
      </c>
      <c r="P225" s="8" t="str">
        <f>IF('Final Dataset'!$G225=1,"Clear/Few clouds",IF('Final Dataset'!$G225=2,"Mist/Cloudy",IF('Final Dataset'!$G225=3,"Light Snow/Rain","Heavy Rain/Snow/Storm")))</f>
        <v>Mist/Cloudy</v>
      </c>
      <c r="Q225" s="5" t="str">
        <f>IF(OR('Final Dataset'!$F225=0,'Final Dataset'!$F225=6),"Weekend","Weekday")</f>
        <v>Weekday</v>
      </c>
      <c r="R225" s="5" t="str">
        <f>LEFT(TEXT('Final Dataset'!$B225,"yyyy-mm-dd"),4)</f>
        <v>2011</v>
      </c>
      <c r="S225" s="5" t="str">
        <f>MID(TEXT('Final Dataset'!$B225,"yyyy-mm-dd"),6,2)</f>
        <v>01</v>
      </c>
      <c r="T225" s="5" t="str">
        <f>RIGHT(TEXT('Final Dataset'!$B225,"yyyy-mm-dd"),2)</f>
        <v>10</v>
      </c>
      <c r="U225" s="5">
        <f>LEN('Final Dataset'!$D225)</f>
        <v>2</v>
      </c>
      <c r="V225" s="5" t="str">
        <f>TEXT('Final Dataset'!$B225, "mmmm")</f>
        <v>January</v>
      </c>
      <c r="W225" s="5" t="str">
        <f>TEXT('Final Dataset'!$B225, "dddd")</f>
        <v>Monday</v>
      </c>
      <c r="X225" s="5">
        <f>WEEKNUM('Final Dataset'!$B225, 2)</f>
        <v>3</v>
      </c>
      <c r="Y225" s="5" t="str">
        <f>IF('Final Dataset'!$H225&lt;=0.3,"Cold",IF('Final Dataset'!$H225&lt;=0.6,"Mild","Hot"))</f>
        <v>Cold</v>
      </c>
      <c r="Z225" s="7" t="str">
        <f>IF('Final Dataset'!$L225&gt;'Final Dataset'!$M225,"Casual Dominant","Registered Dominant")</f>
        <v>Registered Dominant</v>
      </c>
      <c r="AA225" s="7">
        <f>'Final Dataset'!$L225/'Final Dataset'!$N225</f>
        <v>0</v>
      </c>
      <c r="AB225" s="7">
        <f>'Final Dataset'!$M225/'Final Dataset'!$N225</f>
        <v>1</v>
      </c>
      <c r="AC225" s="9">
        <f>'Final Dataset'!$J225*100</f>
        <v>40</v>
      </c>
      <c r="AD225" s="7">
        <f>'Final Dataset'!$I225*50</f>
        <v>9.85</v>
      </c>
      <c r="AE225" s="9">
        <f>'Final Dataset'!$K225*67</f>
        <v>15.001299999999999</v>
      </c>
      <c r="AF225" s="7">
        <f>IFERROR('Final Dataset'!$AA225/'Final Dataset'!$AB225,0)</f>
        <v>0</v>
      </c>
      <c r="AG225" s="7" t="str">
        <f>IF('Final Dataset'!$AC225&lt;40,"Low",IF('Final Dataset'!$AC225&lt;=70,"Moderate","High"))</f>
        <v>Moderate</v>
      </c>
      <c r="AH225" s="10" t="str">
        <f>IF('Final Dataset'!$AE225&lt;10,"Calm",IF('Final Dataset'!$AE225&lt;=25,"Breezy","Windy"))</f>
        <v>Breezy</v>
      </c>
    </row>
    <row r="226" spans="1:34" ht="14.25" customHeight="1" x14ac:dyDescent="0.3">
      <c r="A226" s="5">
        <v>225</v>
      </c>
      <c r="B226" s="6">
        <v>40553</v>
      </c>
      <c r="C226" s="5">
        <v>1</v>
      </c>
      <c r="D226" s="5">
        <v>15</v>
      </c>
      <c r="E226" s="5" t="b">
        <v>0</v>
      </c>
      <c r="F226" s="5">
        <v>1</v>
      </c>
      <c r="G226" s="5">
        <v>2</v>
      </c>
      <c r="H226" s="5">
        <v>0.2</v>
      </c>
      <c r="I226" s="7">
        <v>0.19700000000000001</v>
      </c>
      <c r="J226" s="5">
        <v>0.4</v>
      </c>
      <c r="K226" s="5">
        <v>0.22389999999999999</v>
      </c>
      <c r="L226" s="5">
        <v>2</v>
      </c>
      <c r="M226" s="5">
        <v>43</v>
      </c>
      <c r="N226" s="5">
        <v>45</v>
      </c>
      <c r="O226" s="5" t="str">
        <f>IF(AND('Final Dataset'!$D226&gt;=5,'Final Dataset'!$D226&lt;12),"Morning",IF(AND('Final Dataset'!$D226&gt;=12,'Final Dataset'!$D226&lt;17),"Afternoon",IF(AND('Final Dataset'!$D226&gt;=17,'Final Dataset'!$D226&lt;21),"Evening","Night")))</f>
        <v>Afternoon</v>
      </c>
      <c r="P226" s="8" t="str">
        <f>IF('Final Dataset'!$G226=1,"Clear/Few clouds",IF('Final Dataset'!$G226=2,"Mist/Cloudy",IF('Final Dataset'!$G226=3,"Light Snow/Rain","Heavy Rain/Snow/Storm")))</f>
        <v>Mist/Cloudy</v>
      </c>
      <c r="Q226" s="5" t="str">
        <f>IF(OR('Final Dataset'!$F226=0,'Final Dataset'!$F226=6),"Weekend","Weekday")</f>
        <v>Weekday</v>
      </c>
      <c r="R226" s="5" t="str">
        <f>LEFT(TEXT('Final Dataset'!$B226,"yyyy-mm-dd"),4)</f>
        <v>2011</v>
      </c>
      <c r="S226" s="5" t="str">
        <f>MID(TEXT('Final Dataset'!$B226,"yyyy-mm-dd"),6,2)</f>
        <v>01</v>
      </c>
      <c r="T226" s="5" t="str">
        <f>RIGHT(TEXT('Final Dataset'!$B226,"yyyy-mm-dd"),2)</f>
        <v>10</v>
      </c>
      <c r="U226" s="5">
        <f>LEN('Final Dataset'!$D226)</f>
        <v>2</v>
      </c>
      <c r="V226" s="5" t="str">
        <f>TEXT('Final Dataset'!$B226, "mmmm")</f>
        <v>January</v>
      </c>
      <c r="W226" s="5" t="str">
        <f>TEXT('Final Dataset'!$B226, "dddd")</f>
        <v>Monday</v>
      </c>
      <c r="X226" s="5">
        <f>WEEKNUM('Final Dataset'!$B226, 2)</f>
        <v>3</v>
      </c>
      <c r="Y226" s="5" t="str">
        <f>IF('Final Dataset'!$H226&lt;=0.3,"Cold",IF('Final Dataset'!$H226&lt;=0.6,"Mild","Hot"))</f>
        <v>Cold</v>
      </c>
      <c r="Z226" s="7" t="str">
        <f>IF('Final Dataset'!$L226&gt;'Final Dataset'!$M226,"Casual Dominant","Registered Dominant")</f>
        <v>Registered Dominant</v>
      </c>
      <c r="AA226" s="7">
        <f>'Final Dataset'!$L226/'Final Dataset'!$N226</f>
        <v>4.4444444444444446E-2</v>
      </c>
      <c r="AB226" s="7">
        <f>'Final Dataset'!$M226/'Final Dataset'!$N226</f>
        <v>0.9555555555555556</v>
      </c>
      <c r="AC226" s="9">
        <f>'Final Dataset'!$J226*100</f>
        <v>40</v>
      </c>
      <c r="AD226" s="7">
        <f>'Final Dataset'!$I226*50</f>
        <v>9.85</v>
      </c>
      <c r="AE226" s="9">
        <f>'Final Dataset'!$K226*67</f>
        <v>15.001299999999999</v>
      </c>
      <c r="AF226" s="7">
        <f>IFERROR('Final Dataset'!$AA226/'Final Dataset'!$AB226,0)</f>
        <v>4.6511627906976744E-2</v>
      </c>
      <c r="AG226" s="7" t="str">
        <f>IF('Final Dataset'!$AC226&lt;40,"Low",IF('Final Dataset'!$AC226&lt;=70,"Moderate","High"))</f>
        <v>Moderate</v>
      </c>
      <c r="AH226" s="10" t="str">
        <f>IF('Final Dataset'!$AE226&lt;10,"Calm",IF('Final Dataset'!$AE226&lt;=25,"Breezy","Windy"))</f>
        <v>Breezy</v>
      </c>
    </row>
    <row r="227" spans="1:34" ht="14.25" customHeight="1" x14ac:dyDescent="0.3">
      <c r="A227" s="11">
        <v>226</v>
      </c>
      <c r="B227" s="12">
        <v>40553</v>
      </c>
      <c r="C227" s="11">
        <v>1</v>
      </c>
      <c r="D227" s="11">
        <v>16</v>
      </c>
      <c r="E227" s="11" t="b">
        <v>0</v>
      </c>
      <c r="F227" s="11">
        <v>1</v>
      </c>
      <c r="G227" s="11">
        <v>1</v>
      </c>
      <c r="H227" s="11">
        <v>0.2</v>
      </c>
      <c r="I227" s="13">
        <v>0.21210000000000001</v>
      </c>
      <c r="J227" s="11">
        <v>0.4</v>
      </c>
      <c r="K227" s="11">
        <v>0.1343</v>
      </c>
      <c r="L227" s="11">
        <v>4</v>
      </c>
      <c r="M227" s="11">
        <v>70</v>
      </c>
      <c r="N227" s="11">
        <v>74</v>
      </c>
      <c r="O227" s="5" t="str">
        <f>IF(AND('Final Dataset'!$D227&gt;=5,'Final Dataset'!$D227&lt;12),"Morning",IF(AND('Final Dataset'!$D227&gt;=12,'Final Dataset'!$D227&lt;17),"Afternoon",IF(AND('Final Dataset'!$D227&gt;=17,'Final Dataset'!$D227&lt;21),"Evening","Night")))</f>
        <v>Afternoon</v>
      </c>
      <c r="P227" s="8" t="str">
        <f>IF('Final Dataset'!$G227=1,"Clear/Few clouds",IF('Final Dataset'!$G227=2,"Mist/Cloudy",IF('Final Dataset'!$G227=3,"Light Snow/Rain","Heavy Rain/Snow/Storm")))</f>
        <v>Clear/Few clouds</v>
      </c>
      <c r="Q227" s="5" t="str">
        <f>IF(OR('Final Dataset'!$F227=0,'Final Dataset'!$F227=6),"Weekend","Weekday")</f>
        <v>Weekday</v>
      </c>
      <c r="R227" s="5" t="str">
        <f>LEFT(TEXT('Final Dataset'!$B227,"yyyy-mm-dd"),4)</f>
        <v>2011</v>
      </c>
      <c r="S227" s="5" t="str">
        <f>MID(TEXT('Final Dataset'!$B227,"yyyy-mm-dd"),6,2)</f>
        <v>01</v>
      </c>
      <c r="T227" s="5" t="str">
        <f>RIGHT(TEXT('Final Dataset'!$B227,"yyyy-mm-dd"),2)</f>
        <v>10</v>
      </c>
      <c r="U227" s="5">
        <f>LEN('Final Dataset'!$D227)</f>
        <v>2</v>
      </c>
      <c r="V227" s="5" t="str">
        <f>TEXT('Final Dataset'!$B227, "mmmm")</f>
        <v>January</v>
      </c>
      <c r="W227" s="5" t="str">
        <f>TEXT('Final Dataset'!$B227, "dddd")</f>
        <v>Monday</v>
      </c>
      <c r="X227" s="5">
        <f>WEEKNUM('Final Dataset'!$B227, 2)</f>
        <v>3</v>
      </c>
      <c r="Y227" s="5" t="str">
        <f>IF('Final Dataset'!$H227&lt;=0.3,"Cold",IF('Final Dataset'!$H227&lt;=0.6,"Mild","Hot"))</f>
        <v>Cold</v>
      </c>
      <c r="Z227" s="7" t="str">
        <f>IF('Final Dataset'!$L227&gt;'Final Dataset'!$M227,"Casual Dominant","Registered Dominant")</f>
        <v>Registered Dominant</v>
      </c>
      <c r="AA227" s="7">
        <f>'Final Dataset'!$L227/'Final Dataset'!$N227</f>
        <v>5.4054054054054057E-2</v>
      </c>
      <c r="AB227" s="7">
        <f>'Final Dataset'!$M227/'Final Dataset'!$N227</f>
        <v>0.94594594594594594</v>
      </c>
      <c r="AC227" s="9">
        <f>'Final Dataset'!$J227*100</f>
        <v>40</v>
      </c>
      <c r="AD227" s="7">
        <f>'Final Dataset'!$I227*50</f>
        <v>10.605</v>
      </c>
      <c r="AE227" s="9">
        <f>'Final Dataset'!$K227*67</f>
        <v>8.9981000000000009</v>
      </c>
      <c r="AF227" s="7">
        <f>IFERROR('Final Dataset'!$AA227/'Final Dataset'!$AB227,0)</f>
        <v>5.7142857142857148E-2</v>
      </c>
      <c r="AG227" s="7" t="str">
        <f>IF('Final Dataset'!$AC227&lt;40,"Low",IF('Final Dataset'!$AC227&lt;=70,"Moderate","High"))</f>
        <v>Moderate</v>
      </c>
      <c r="AH227" s="10" t="str">
        <f>IF('Final Dataset'!$AE227&lt;10,"Calm",IF('Final Dataset'!$AE227&lt;=25,"Breezy","Windy"))</f>
        <v>Calm</v>
      </c>
    </row>
    <row r="228" spans="1:34" ht="14.25" customHeight="1" x14ac:dyDescent="0.3">
      <c r="A228" s="5">
        <v>227</v>
      </c>
      <c r="B228" s="6">
        <v>40553</v>
      </c>
      <c r="C228" s="5">
        <v>1</v>
      </c>
      <c r="D228" s="5">
        <v>17</v>
      </c>
      <c r="E228" s="5" t="b">
        <v>0</v>
      </c>
      <c r="F228" s="5">
        <v>1</v>
      </c>
      <c r="G228" s="5">
        <v>1</v>
      </c>
      <c r="H228" s="5">
        <v>0.2</v>
      </c>
      <c r="I228" s="7">
        <v>0.2273</v>
      </c>
      <c r="J228" s="5">
        <v>0.4</v>
      </c>
      <c r="K228" s="5">
        <v>0.1045</v>
      </c>
      <c r="L228" s="5">
        <v>4</v>
      </c>
      <c r="M228" s="5">
        <v>174</v>
      </c>
      <c r="N228" s="5">
        <v>178</v>
      </c>
      <c r="O228" s="5" t="str">
        <f>IF(AND('Final Dataset'!$D228&gt;=5,'Final Dataset'!$D228&lt;12),"Morning",IF(AND('Final Dataset'!$D228&gt;=12,'Final Dataset'!$D228&lt;17),"Afternoon",IF(AND('Final Dataset'!$D228&gt;=17,'Final Dataset'!$D228&lt;21),"Evening","Night")))</f>
        <v>Evening</v>
      </c>
      <c r="P228" s="8" t="str">
        <f>IF('Final Dataset'!$G228=1,"Clear/Few clouds",IF('Final Dataset'!$G228=2,"Mist/Cloudy",IF('Final Dataset'!$G228=3,"Light Snow/Rain","Heavy Rain/Snow/Storm")))</f>
        <v>Clear/Few clouds</v>
      </c>
      <c r="Q228" s="5" t="str">
        <f>IF(OR('Final Dataset'!$F228=0,'Final Dataset'!$F228=6),"Weekend","Weekday")</f>
        <v>Weekday</v>
      </c>
      <c r="R228" s="5" t="str">
        <f>LEFT(TEXT('Final Dataset'!$B228,"yyyy-mm-dd"),4)</f>
        <v>2011</v>
      </c>
      <c r="S228" s="5" t="str">
        <f>MID(TEXT('Final Dataset'!$B228,"yyyy-mm-dd"),6,2)</f>
        <v>01</v>
      </c>
      <c r="T228" s="5" t="str">
        <f>RIGHT(TEXT('Final Dataset'!$B228,"yyyy-mm-dd"),2)</f>
        <v>10</v>
      </c>
      <c r="U228" s="5">
        <f>LEN('Final Dataset'!$D228)</f>
        <v>2</v>
      </c>
      <c r="V228" s="5" t="str">
        <f>TEXT('Final Dataset'!$B228, "mmmm")</f>
        <v>January</v>
      </c>
      <c r="W228" s="5" t="str">
        <f>TEXT('Final Dataset'!$B228, "dddd")</f>
        <v>Monday</v>
      </c>
      <c r="X228" s="5">
        <f>WEEKNUM('Final Dataset'!$B228, 2)</f>
        <v>3</v>
      </c>
      <c r="Y228" s="5" t="str">
        <f>IF('Final Dataset'!$H228&lt;=0.3,"Cold",IF('Final Dataset'!$H228&lt;=0.6,"Mild","Hot"))</f>
        <v>Cold</v>
      </c>
      <c r="Z228" s="7" t="str">
        <f>IF('Final Dataset'!$L228&gt;'Final Dataset'!$M228,"Casual Dominant","Registered Dominant")</f>
        <v>Registered Dominant</v>
      </c>
      <c r="AA228" s="7">
        <f>'Final Dataset'!$L228/'Final Dataset'!$N228</f>
        <v>2.247191011235955E-2</v>
      </c>
      <c r="AB228" s="7">
        <f>'Final Dataset'!$M228/'Final Dataset'!$N228</f>
        <v>0.97752808988764039</v>
      </c>
      <c r="AC228" s="9">
        <f>'Final Dataset'!$J228*100</f>
        <v>40</v>
      </c>
      <c r="AD228" s="7">
        <f>'Final Dataset'!$I228*50</f>
        <v>11.365</v>
      </c>
      <c r="AE228" s="9">
        <f>'Final Dataset'!$K228*67</f>
        <v>7.0015000000000001</v>
      </c>
      <c r="AF228" s="7">
        <f>IFERROR('Final Dataset'!$AA228/'Final Dataset'!$AB228,0)</f>
        <v>2.2988505747126436E-2</v>
      </c>
      <c r="AG228" s="7" t="str">
        <f>IF('Final Dataset'!$AC228&lt;40,"Low",IF('Final Dataset'!$AC228&lt;=70,"Moderate","High"))</f>
        <v>Moderate</v>
      </c>
      <c r="AH228" s="10" t="str">
        <f>IF('Final Dataset'!$AE228&lt;10,"Calm",IF('Final Dataset'!$AE228&lt;=25,"Breezy","Windy"))</f>
        <v>Calm</v>
      </c>
    </row>
    <row r="229" spans="1:34" ht="14.25" customHeight="1" x14ac:dyDescent="0.3">
      <c r="A229" s="11">
        <v>228</v>
      </c>
      <c r="B229" s="12">
        <v>40553</v>
      </c>
      <c r="C229" s="11">
        <v>1</v>
      </c>
      <c r="D229" s="11">
        <v>18</v>
      </c>
      <c r="E229" s="11" t="b">
        <v>0</v>
      </c>
      <c r="F229" s="11">
        <v>1</v>
      </c>
      <c r="G229" s="11">
        <v>1</v>
      </c>
      <c r="H229" s="11">
        <v>0.2</v>
      </c>
      <c r="I229" s="13">
        <v>0.19700000000000001</v>
      </c>
      <c r="J229" s="11">
        <v>0.4</v>
      </c>
      <c r="K229" s="11">
        <v>0.22389999999999999</v>
      </c>
      <c r="L229" s="11">
        <v>1</v>
      </c>
      <c r="M229" s="11">
        <v>154</v>
      </c>
      <c r="N229" s="11">
        <v>155</v>
      </c>
      <c r="O229" s="5" t="str">
        <f>IF(AND('Final Dataset'!$D229&gt;=5,'Final Dataset'!$D229&lt;12),"Morning",IF(AND('Final Dataset'!$D229&gt;=12,'Final Dataset'!$D229&lt;17),"Afternoon",IF(AND('Final Dataset'!$D229&gt;=17,'Final Dataset'!$D229&lt;21),"Evening","Night")))</f>
        <v>Evening</v>
      </c>
      <c r="P229" s="8" t="str">
        <f>IF('Final Dataset'!$G229=1,"Clear/Few clouds",IF('Final Dataset'!$G229=2,"Mist/Cloudy",IF('Final Dataset'!$G229=3,"Light Snow/Rain","Heavy Rain/Snow/Storm")))</f>
        <v>Clear/Few clouds</v>
      </c>
      <c r="Q229" s="5" t="str">
        <f>IF(OR('Final Dataset'!$F229=0,'Final Dataset'!$F229=6),"Weekend","Weekday")</f>
        <v>Weekday</v>
      </c>
      <c r="R229" s="5" t="str">
        <f>LEFT(TEXT('Final Dataset'!$B229,"yyyy-mm-dd"),4)</f>
        <v>2011</v>
      </c>
      <c r="S229" s="5" t="str">
        <f>MID(TEXT('Final Dataset'!$B229,"yyyy-mm-dd"),6,2)</f>
        <v>01</v>
      </c>
      <c r="T229" s="5" t="str">
        <f>RIGHT(TEXT('Final Dataset'!$B229,"yyyy-mm-dd"),2)</f>
        <v>10</v>
      </c>
      <c r="U229" s="5">
        <f>LEN('Final Dataset'!$D229)</f>
        <v>2</v>
      </c>
      <c r="V229" s="5" t="str">
        <f>TEXT('Final Dataset'!$B229, "mmmm")</f>
        <v>January</v>
      </c>
      <c r="W229" s="5" t="str">
        <f>TEXT('Final Dataset'!$B229, "dddd")</f>
        <v>Monday</v>
      </c>
      <c r="X229" s="5">
        <f>WEEKNUM('Final Dataset'!$B229, 2)</f>
        <v>3</v>
      </c>
      <c r="Y229" s="5" t="str">
        <f>IF('Final Dataset'!$H229&lt;=0.3,"Cold",IF('Final Dataset'!$H229&lt;=0.6,"Mild","Hot"))</f>
        <v>Cold</v>
      </c>
      <c r="Z229" s="7" t="str">
        <f>IF('Final Dataset'!$L229&gt;'Final Dataset'!$M229,"Casual Dominant","Registered Dominant")</f>
        <v>Registered Dominant</v>
      </c>
      <c r="AA229" s="7">
        <f>'Final Dataset'!$L229/'Final Dataset'!$N229</f>
        <v>6.4516129032258064E-3</v>
      </c>
      <c r="AB229" s="7">
        <f>'Final Dataset'!$M229/'Final Dataset'!$N229</f>
        <v>0.99354838709677418</v>
      </c>
      <c r="AC229" s="9">
        <f>'Final Dataset'!$J229*100</f>
        <v>40</v>
      </c>
      <c r="AD229" s="7">
        <f>'Final Dataset'!$I229*50</f>
        <v>9.85</v>
      </c>
      <c r="AE229" s="9">
        <f>'Final Dataset'!$K229*67</f>
        <v>15.001299999999999</v>
      </c>
      <c r="AF229" s="7">
        <f>IFERROR('Final Dataset'!$AA229/'Final Dataset'!$AB229,0)</f>
        <v>6.4935064935064939E-3</v>
      </c>
      <c r="AG229" s="7" t="str">
        <f>IF('Final Dataset'!$AC229&lt;40,"Low",IF('Final Dataset'!$AC229&lt;=70,"Moderate","High"))</f>
        <v>Moderate</v>
      </c>
      <c r="AH229" s="10" t="str">
        <f>IF('Final Dataset'!$AE229&lt;10,"Calm",IF('Final Dataset'!$AE229&lt;=25,"Breezy","Windy"))</f>
        <v>Breezy</v>
      </c>
    </row>
    <row r="230" spans="1:34" ht="14.25" customHeight="1" x14ac:dyDescent="0.3">
      <c r="A230" s="5">
        <v>229</v>
      </c>
      <c r="B230" s="6">
        <v>40553</v>
      </c>
      <c r="C230" s="5">
        <v>1</v>
      </c>
      <c r="D230" s="5">
        <v>19</v>
      </c>
      <c r="E230" s="5" t="b">
        <v>0</v>
      </c>
      <c r="F230" s="5">
        <v>1</v>
      </c>
      <c r="G230" s="5">
        <v>1</v>
      </c>
      <c r="H230" s="5">
        <v>0.16</v>
      </c>
      <c r="I230" s="7">
        <v>0.16669999999999999</v>
      </c>
      <c r="J230" s="5">
        <v>0.47</v>
      </c>
      <c r="K230" s="5">
        <v>0.16420000000000001</v>
      </c>
      <c r="L230" s="5">
        <v>3</v>
      </c>
      <c r="M230" s="5">
        <v>92</v>
      </c>
      <c r="N230" s="5">
        <v>95</v>
      </c>
      <c r="O230" s="5" t="str">
        <f>IF(AND('Final Dataset'!$D230&gt;=5,'Final Dataset'!$D230&lt;12),"Morning",IF(AND('Final Dataset'!$D230&gt;=12,'Final Dataset'!$D230&lt;17),"Afternoon",IF(AND('Final Dataset'!$D230&gt;=17,'Final Dataset'!$D230&lt;21),"Evening","Night")))</f>
        <v>Evening</v>
      </c>
      <c r="P230" s="8" t="str">
        <f>IF('Final Dataset'!$G230=1,"Clear/Few clouds",IF('Final Dataset'!$G230=2,"Mist/Cloudy",IF('Final Dataset'!$G230=3,"Light Snow/Rain","Heavy Rain/Snow/Storm")))</f>
        <v>Clear/Few clouds</v>
      </c>
      <c r="Q230" s="5" t="str">
        <f>IF(OR('Final Dataset'!$F230=0,'Final Dataset'!$F230=6),"Weekend","Weekday")</f>
        <v>Weekday</v>
      </c>
      <c r="R230" s="5" t="str">
        <f>LEFT(TEXT('Final Dataset'!$B230,"yyyy-mm-dd"),4)</f>
        <v>2011</v>
      </c>
      <c r="S230" s="5" t="str">
        <f>MID(TEXT('Final Dataset'!$B230,"yyyy-mm-dd"),6,2)</f>
        <v>01</v>
      </c>
      <c r="T230" s="5" t="str">
        <f>RIGHT(TEXT('Final Dataset'!$B230,"yyyy-mm-dd"),2)</f>
        <v>10</v>
      </c>
      <c r="U230" s="5">
        <f>LEN('Final Dataset'!$D230)</f>
        <v>2</v>
      </c>
      <c r="V230" s="5" t="str">
        <f>TEXT('Final Dataset'!$B230, "mmmm")</f>
        <v>January</v>
      </c>
      <c r="W230" s="5" t="str">
        <f>TEXT('Final Dataset'!$B230, "dddd")</f>
        <v>Monday</v>
      </c>
      <c r="X230" s="5">
        <f>WEEKNUM('Final Dataset'!$B230, 2)</f>
        <v>3</v>
      </c>
      <c r="Y230" s="5" t="str">
        <f>IF('Final Dataset'!$H230&lt;=0.3,"Cold",IF('Final Dataset'!$H230&lt;=0.6,"Mild","Hot"))</f>
        <v>Cold</v>
      </c>
      <c r="Z230" s="7" t="str">
        <f>IF('Final Dataset'!$L230&gt;'Final Dataset'!$M230,"Casual Dominant","Registered Dominant")</f>
        <v>Registered Dominant</v>
      </c>
      <c r="AA230" s="7">
        <f>'Final Dataset'!$L230/'Final Dataset'!$N230</f>
        <v>3.1578947368421054E-2</v>
      </c>
      <c r="AB230" s="7">
        <f>'Final Dataset'!$M230/'Final Dataset'!$N230</f>
        <v>0.96842105263157896</v>
      </c>
      <c r="AC230" s="9">
        <f>'Final Dataset'!$J230*100</f>
        <v>47</v>
      </c>
      <c r="AD230" s="7">
        <f>'Final Dataset'!$I230*50</f>
        <v>8.3349999999999991</v>
      </c>
      <c r="AE230" s="9">
        <f>'Final Dataset'!$K230*67</f>
        <v>11.0014</v>
      </c>
      <c r="AF230" s="7">
        <f>IFERROR('Final Dataset'!$AA230/'Final Dataset'!$AB230,0)</f>
        <v>3.2608695652173912E-2</v>
      </c>
      <c r="AG230" s="7" t="str">
        <f>IF('Final Dataset'!$AC230&lt;40,"Low",IF('Final Dataset'!$AC230&lt;=70,"Moderate","High"))</f>
        <v>Moderate</v>
      </c>
      <c r="AH230" s="10" t="str">
        <f>IF('Final Dataset'!$AE230&lt;10,"Calm",IF('Final Dataset'!$AE230&lt;=25,"Breezy","Windy"))</f>
        <v>Breezy</v>
      </c>
    </row>
    <row r="231" spans="1:34" ht="14.25" customHeight="1" x14ac:dyDescent="0.3">
      <c r="A231" s="11">
        <v>230</v>
      </c>
      <c r="B231" s="12">
        <v>40553</v>
      </c>
      <c r="C231" s="11">
        <v>1</v>
      </c>
      <c r="D231" s="11">
        <v>20</v>
      </c>
      <c r="E231" s="11" t="b">
        <v>0</v>
      </c>
      <c r="F231" s="11">
        <v>1</v>
      </c>
      <c r="G231" s="11">
        <v>1</v>
      </c>
      <c r="H231" s="11">
        <v>0.16</v>
      </c>
      <c r="I231" s="13">
        <v>0.16669999999999999</v>
      </c>
      <c r="J231" s="11">
        <v>0.5</v>
      </c>
      <c r="K231" s="11">
        <v>0.16420000000000001</v>
      </c>
      <c r="L231" s="11">
        <v>1</v>
      </c>
      <c r="M231" s="11">
        <v>73</v>
      </c>
      <c r="N231" s="11">
        <v>74</v>
      </c>
      <c r="O231" s="5" t="str">
        <f>IF(AND('Final Dataset'!$D231&gt;=5,'Final Dataset'!$D231&lt;12),"Morning",IF(AND('Final Dataset'!$D231&gt;=12,'Final Dataset'!$D231&lt;17),"Afternoon",IF(AND('Final Dataset'!$D231&gt;=17,'Final Dataset'!$D231&lt;21),"Evening","Night")))</f>
        <v>Evening</v>
      </c>
      <c r="P231" s="8" t="str">
        <f>IF('Final Dataset'!$G231=1,"Clear/Few clouds",IF('Final Dataset'!$G231=2,"Mist/Cloudy",IF('Final Dataset'!$G231=3,"Light Snow/Rain","Heavy Rain/Snow/Storm")))</f>
        <v>Clear/Few clouds</v>
      </c>
      <c r="Q231" s="5" t="str">
        <f>IF(OR('Final Dataset'!$F231=0,'Final Dataset'!$F231=6),"Weekend","Weekday")</f>
        <v>Weekday</v>
      </c>
      <c r="R231" s="5" t="str">
        <f>LEFT(TEXT('Final Dataset'!$B231,"yyyy-mm-dd"),4)</f>
        <v>2011</v>
      </c>
      <c r="S231" s="5" t="str">
        <f>MID(TEXT('Final Dataset'!$B231,"yyyy-mm-dd"),6,2)</f>
        <v>01</v>
      </c>
      <c r="T231" s="5" t="str">
        <f>RIGHT(TEXT('Final Dataset'!$B231,"yyyy-mm-dd"),2)</f>
        <v>10</v>
      </c>
      <c r="U231" s="5">
        <f>LEN('Final Dataset'!$D231)</f>
        <v>2</v>
      </c>
      <c r="V231" s="5" t="str">
        <f>TEXT('Final Dataset'!$B231, "mmmm")</f>
        <v>January</v>
      </c>
      <c r="W231" s="5" t="str">
        <f>TEXT('Final Dataset'!$B231, "dddd")</f>
        <v>Monday</v>
      </c>
      <c r="X231" s="5">
        <f>WEEKNUM('Final Dataset'!$B231, 2)</f>
        <v>3</v>
      </c>
      <c r="Y231" s="5" t="str">
        <f>IF('Final Dataset'!$H231&lt;=0.3,"Cold",IF('Final Dataset'!$H231&lt;=0.6,"Mild","Hot"))</f>
        <v>Cold</v>
      </c>
      <c r="Z231" s="7" t="str">
        <f>IF('Final Dataset'!$L231&gt;'Final Dataset'!$M231,"Casual Dominant","Registered Dominant")</f>
        <v>Registered Dominant</v>
      </c>
      <c r="AA231" s="7">
        <f>'Final Dataset'!$L231/'Final Dataset'!$N231</f>
        <v>1.3513513513513514E-2</v>
      </c>
      <c r="AB231" s="7">
        <f>'Final Dataset'!$M231/'Final Dataset'!$N231</f>
        <v>0.98648648648648651</v>
      </c>
      <c r="AC231" s="9">
        <f>'Final Dataset'!$J231*100</f>
        <v>50</v>
      </c>
      <c r="AD231" s="7">
        <f>'Final Dataset'!$I231*50</f>
        <v>8.3349999999999991</v>
      </c>
      <c r="AE231" s="9">
        <f>'Final Dataset'!$K231*67</f>
        <v>11.0014</v>
      </c>
      <c r="AF231" s="7">
        <f>IFERROR('Final Dataset'!$AA231/'Final Dataset'!$AB231,0)</f>
        <v>1.3698630136986302E-2</v>
      </c>
      <c r="AG231" s="7" t="str">
        <f>IF('Final Dataset'!$AC231&lt;40,"Low",IF('Final Dataset'!$AC231&lt;=70,"Moderate","High"))</f>
        <v>Moderate</v>
      </c>
      <c r="AH231" s="10" t="str">
        <f>IF('Final Dataset'!$AE231&lt;10,"Calm",IF('Final Dataset'!$AE231&lt;=25,"Breezy","Windy"))</f>
        <v>Breezy</v>
      </c>
    </row>
    <row r="232" spans="1:34" ht="14.25" customHeight="1" x14ac:dyDescent="0.3">
      <c r="A232" s="5">
        <v>231</v>
      </c>
      <c r="B232" s="6">
        <v>40553</v>
      </c>
      <c r="C232" s="5">
        <v>1</v>
      </c>
      <c r="D232" s="5">
        <v>21</v>
      </c>
      <c r="E232" s="5" t="b">
        <v>0</v>
      </c>
      <c r="F232" s="5">
        <v>1</v>
      </c>
      <c r="G232" s="5">
        <v>1</v>
      </c>
      <c r="H232" s="5">
        <v>0.14000000000000001</v>
      </c>
      <c r="I232" s="7">
        <v>0.13639999999999999</v>
      </c>
      <c r="J232" s="5">
        <v>0.59</v>
      </c>
      <c r="K232" s="5">
        <v>0.19400000000000001</v>
      </c>
      <c r="L232" s="5">
        <v>1</v>
      </c>
      <c r="M232" s="5">
        <v>37</v>
      </c>
      <c r="N232" s="5">
        <v>38</v>
      </c>
      <c r="O232" s="5" t="str">
        <f>IF(AND('Final Dataset'!$D232&gt;=5,'Final Dataset'!$D232&lt;12),"Morning",IF(AND('Final Dataset'!$D232&gt;=12,'Final Dataset'!$D232&lt;17),"Afternoon",IF(AND('Final Dataset'!$D232&gt;=17,'Final Dataset'!$D232&lt;21),"Evening","Night")))</f>
        <v>Night</v>
      </c>
      <c r="P232" s="8" t="str">
        <f>IF('Final Dataset'!$G232=1,"Clear/Few clouds",IF('Final Dataset'!$G232=2,"Mist/Cloudy",IF('Final Dataset'!$G232=3,"Light Snow/Rain","Heavy Rain/Snow/Storm")))</f>
        <v>Clear/Few clouds</v>
      </c>
      <c r="Q232" s="5" t="str">
        <f>IF(OR('Final Dataset'!$F232=0,'Final Dataset'!$F232=6),"Weekend","Weekday")</f>
        <v>Weekday</v>
      </c>
      <c r="R232" s="5" t="str">
        <f>LEFT(TEXT('Final Dataset'!$B232,"yyyy-mm-dd"),4)</f>
        <v>2011</v>
      </c>
      <c r="S232" s="5" t="str">
        <f>MID(TEXT('Final Dataset'!$B232,"yyyy-mm-dd"),6,2)</f>
        <v>01</v>
      </c>
      <c r="T232" s="5" t="str">
        <f>RIGHT(TEXT('Final Dataset'!$B232,"yyyy-mm-dd"),2)</f>
        <v>10</v>
      </c>
      <c r="U232" s="5">
        <f>LEN('Final Dataset'!$D232)</f>
        <v>2</v>
      </c>
      <c r="V232" s="5" t="str">
        <f>TEXT('Final Dataset'!$B232, "mmmm")</f>
        <v>January</v>
      </c>
      <c r="W232" s="5" t="str">
        <f>TEXT('Final Dataset'!$B232, "dddd")</f>
        <v>Monday</v>
      </c>
      <c r="X232" s="5">
        <f>WEEKNUM('Final Dataset'!$B232, 2)</f>
        <v>3</v>
      </c>
      <c r="Y232" s="5" t="str">
        <f>IF('Final Dataset'!$H232&lt;=0.3,"Cold",IF('Final Dataset'!$H232&lt;=0.6,"Mild","Hot"))</f>
        <v>Cold</v>
      </c>
      <c r="Z232" s="7" t="str">
        <f>IF('Final Dataset'!$L232&gt;'Final Dataset'!$M232,"Casual Dominant","Registered Dominant")</f>
        <v>Registered Dominant</v>
      </c>
      <c r="AA232" s="7">
        <f>'Final Dataset'!$L232/'Final Dataset'!$N232</f>
        <v>2.6315789473684209E-2</v>
      </c>
      <c r="AB232" s="7">
        <f>'Final Dataset'!$M232/'Final Dataset'!$N232</f>
        <v>0.97368421052631582</v>
      </c>
      <c r="AC232" s="9">
        <f>'Final Dataset'!$J232*100</f>
        <v>59</v>
      </c>
      <c r="AD232" s="7">
        <f>'Final Dataset'!$I232*50</f>
        <v>6.8199999999999994</v>
      </c>
      <c r="AE232" s="9">
        <f>'Final Dataset'!$K232*67</f>
        <v>12.998000000000001</v>
      </c>
      <c r="AF232" s="7">
        <f>IFERROR('Final Dataset'!$AA232/'Final Dataset'!$AB232,0)</f>
        <v>2.7027027027027025E-2</v>
      </c>
      <c r="AG232" s="7" t="str">
        <f>IF('Final Dataset'!$AC232&lt;40,"Low",IF('Final Dataset'!$AC232&lt;=70,"Moderate","High"))</f>
        <v>Moderate</v>
      </c>
      <c r="AH232" s="10" t="str">
        <f>IF('Final Dataset'!$AE232&lt;10,"Calm",IF('Final Dataset'!$AE232&lt;=25,"Breezy","Windy"))</f>
        <v>Breezy</v>
      </c>
    </row>
    <row r="233" spans="1:34" ht="14.25" customHeight="1" x14ac:dyDescent="0.3">
      <c r="A233" s="11">
        <v>232</v>
      </c>
      <c r="B233" s="12">
        <v>40553</v>
      </c>
      <c r="C233" s="11">
        <v>1</v>
      </c>
      <c r="D233" s="11">
        <v>22</v>
      </c>
      <c r="E233" s="11" t="b">
        <v>0</v>
      </c>
      <c r="F233" s="11">
        <v>1</v>
      </c>
      <c r="G233" s="11">
        <v>1</v>
      </c>
      <c r="H233" s="11">
        <v>0.14000000000000001</v>
      </c>
      <c r="I233" s="13">
        <v>0.1515</v>
      </c>
      <c r="J233" s="11">
        <v>0.59</v>
      </c>
      <c r="K233" s="11">
        <v>0.16420000000000001</v>
      </c>
      <c r="L233" s="11">
        <v>2</v>
      </c>
      <c r="M233" s="11">
        <v>22</v>
      </c>
      <c r="N233" s="11">
        <v>24</v>
      </c>
      <c r="O233" s="5" t="str">
        <f>IF(AND('Final Dataset'!$D233&gt;=5,'Final Dataset'!$D233&lt;12),"Morning",IF(AND('Final Dataset'!$D233&gt;=12,'Final Dataset'!$D233&lt;17),"Afternoon",IF(AND('Final Dataset'!$D233&gt;=17,'Final Dataset'!$D233&lt;21),"Evening","Night")))</f>
        <v>Night</v>
      </c>
      <c r="P233" s="8" t="str">
        <f>IF('Final Dataset'!$G233=1,"Clear/Few clouds",IF('Final Dataset'!$G233=2,"Mist/Cloudy",IF('Final Dataset'!$G233=3,"Light Snow/Rain","Heavy Rain/Snow/Storm")))</f>
        <v>Clear/Few clouds</v>
      </c>
      <c r="Q233" s="5" t="str">
        <f>IF(OR('Final Dataset'!$F233=0,'Final Dataset'!$F233=6),"Weekend","Weekday")</f>
        <v>Weekday</v>
      </c>
      <c r="R233" s="5" t="str">
        <f>LEFT(TEXT('Final Dataset'!$B233,"yyyy-mm-dd"),4)</f>
        <v>2011</v>
      </c>
      <c r="S233" s="5" t="str">
        <f>MID(TEXT('Final Dataset'!$B233,"yyyy-mm-dd"),6,2)</f>
        <v>01</v>
      </c>
      <c r="T233" s="5" t="str">
        <f>RIGHT(TEXT('Final Dataset'!$B233,"yyyy-mm-dd"),2)</f>
        <v>10</v>
      </c>
      <c r="U233" s="5">
        <f>LEN('Final Dataset'!$D233)</f>
        <v>2</v>
      </c>
      <c r="V233" s="5" t="str">
        <f>TEXT('Final Dataset'!$B233, "mmmm")</f>
        <v>January</v>
      </c>
      <c r="W233" s="5" t="str">
        <f>TEXT('Final Dataset'!$B233, "dddd")</f>
        <v>Monday</v>
      </c>
      <c r="X233" s="5">
        <f>WEEKNUM('Final Dataset'!$B233, 2)</f>
        <v>3</v>
      </c>
      <c r="Y233" s="5" t="str">
        <f>IF('Final Dataset'!$H233&lt;=0.3,"Cold",IF('Final Dataset'!$H233&lt;=0.6,"Mild","Hot"))</f>
        <v>Cold</v>
      </c>
      <c r="Z233" s="7" t="str">
        <f>IF('Final Dataset'!$L233&gt;'Final Dataset'!$M233,"Casual Dominant","Registered Dominant")</f>
        <v>Registered Dominant</v>
      </c>
      <c r="AA233" s="7">
        <f>'Final Dataset'!$L233/'Final Dataset'!$N233</f>
        <v>8.3333333333333329E-2</v>
      </c>
      <c r="AB233" s="7">
        <f>'Final Dataset'!$M233/'Final Dataset'!$N233</f>
        <v>0.91666666666666663</v>
      </c>
      <c r="AC233" s="9">
        <f>'Final Dataset'!$J233*100</f>
        <v>59</v>
      </c>
      <c r="AD233" s="7">
        <f>'Final Dataset'!$I233*50</f>
        <v>7.5750000000000002</v>
      </c>
      <c r="AE233" s="9">
        <f>'Final Dataset'!$K233*67</f>
        <v>11.0014</v>
      </c>
      <c r="AF233" s="7">
        <f>IFERROR('Final Dataset'!$AA233/'Final Dataset'!$AB233,0)</f>
        <v>9.0909090909090912E-2</v>
      </c>
      <c r="AG233" s="7" t="str">
        <f>IF('Final Dataset'!$AC233&lt;40,"Low",IF('Final Dataset'!$AC233&lt;=70,"Moderate","High"))</f>
        <v>Moderate</v>
      </c>
      <c r="AH233" s="10" t="str">
        <f>IF('Final Dataset'!$AE233&lt;10,"Calm",IF('Final Dataset'!$AE233&lt;=25,"Breezy","Windy"))</f>
        <v>Breezy</v>
      </c>
    </row>
    <row r="234" spans="1:34" ht="14.25" customHeight="1" x14ac:dyDescent="0.3">
      <c r="A234" s="5">
        <v>233</v>
      </c>
      <c r="B234" s="6">
        <v>40553</v>
      </c>
      <c r="C234" s="5">
        <v>1</v>
      </c>
      <c r="D234" s="5">
        <v>23</v>
      </c>
      <c r="E234" s="5" t="b">
        <v>0</v>
      </c>
      <c r="F234" s="5">
        <v>1</v>
      </c>
      <c r="G234" s="5">
        <v>1</v>
      </c>
      <c r="H234" s="5">
        <v>0.14000000000000001</v>
      </c>
      <c r="I234" s="7">
        <v>0.1515</v>
      </c>
      <c r="J234" s="5">
        <v>0.59</v>
      </c>
      <c r="K234" s="5">
        <v>0.16420000000000001</v>
      </c>
      <c r="L234" s="5">
        <v>0</v>
      </c>
      <c r="M234" s="5">
        <v>18</v>
      </c>
      <c r="N234" s="5">
        <v>18</v>
      </c>
      <c r="O234" s="5" t="str">
        <f>IF(AND('Final Dataset'!$D234&gt;=5,'Final Dataset'!$D234&lt;12),"Morning",IF(AND('Final Dataset'!$D234&gt;=12,'Final Dataset'!$D234&lt;17),"Afternoon",IF(AND('Final Dataset'!$D234&gt;=17,'Final Dataset'!$D234&lt;21),"Evening","Night")))</f>
        <v>Night</v>
      </c>
      <c r="P234" s="8" t="str">
        <f>IF('Final Dataset'!$G234=1,"Clear/Few clouds",IF('Final Dataset'!$G234=2,"Mist/Cloudy",IF('Final Dataset'!$G234=3,"Light Snow/Rain","Heavy Rain/Snow/Storm")))</f>
        <v>Clear/Few clouds</v>
      </c>
      <c r="Q234" s="5" t="str">
        <f>IF(OR('Final Dataset'!$F234=0,'Final Dataset'!$F234=6),"Weekend","Weekday")</f>
        <v>Weekday</v>
      </c>
      <c r="R234" s="5" t="str">
        <f>LEFT(TEXT('Final Dataset'!$B234,"yyyy-mm-dd"),4)</f>
        <v>2011</v>
      </c>
      <c r="S234" s="5" t="str">
        <f>MID(TEXT('Final Dataset'!$B234,"yyyy-mm-dd"),6,2)</f>
        <v>01</v>
      </c>
      <c r="T234" s="5" t="str">
        <f>RIGHT(TEXT('Final Dataset'!$B234,"yyyy-mm-dd"),2)</f>
        <v>10</v>
      </c>
      <c r="U234" s="5">
        <f>LEN('Final Dataset'!$D234)</f>
        <v>2</v>
      </c>
      <c r="V234" s="5" t="str">
        <f>TEXT('Final Dataset'!$B234, "mmmm")</f>
        <v>January</v>
      </c>
      <c r="W234" s="5" t="str">
        <f>TEXT('Final Dataset'!$B234, "dddd")</f>
        <v>Monday</v>
      </c>
      <c r="X234" s="5">
        <f>WEEKNUM('Final Dataset'!$B234, 2)</f>
        <v>3</v>
      </c>
      <c r="Y234" s="5" t="str">
        <f>IF('Final Dataset'!$H234&lt;=0.3,"Cold",IF('Final Dataset'!$H234&lt;=0.6,"Mild","Hot"))</f>
        <v>Cold</v>
      </c>
      <c r="Z234" s="7" t="str">
        <f>IF('Final Dataset'!$L234&gt;'Final Dataset'!$M234,"Casual Dominant","Registered Dominant")</f>
        <v>Registered Dominant</v>
      </c>
      <c r="AA234" s="7">
        <f>'Final Dataset'!$L234/'Final Dataset'!$N234</f>
        <v>0</v>
      </c>
      <c r="AB234" s="7">
        <f>'Final Dataset'!$M234/'Final Dataset'!$N234</f>
        <v>1</v>
      </c>
      <c r="AC234" s="9">
        <f>'Final Dataset'!$J234*100</f>
        <v>59</v>
      </c>
      <c r="AD234" s="7">
        <f>'Final Dataset'!$I234*50</f>
        <v>7.5750000000000002</v>
      </c>
      <c r="AE234" s="9">
        <f>'Final Dataset'!$K234*67</f>
        <v>11.0014</v>
      </c>
      <c r="AF234" s="7">
        <f>IFERROR('Final Dataset'!$AA234/'Final Dataset'!$AB234,0)</f>
        <v>0</v>
      </c>
      <c r="AG234" s="7" t="str">
        <f>IF('Final Dataset'!$AC234&lt;40,"Low",IF('Final Dataset'!$AC234&lt;=70,"Moderate","High"))</f>
        <v>Moderate</v>
      </c>
      <c r="AH234" s="10" t="str">
        <f>IF('Final Dataset'!$AE234&lt;10,"Calm",IF('Final Dataset'!$AE234&lt;=25,"Breezy","Windy"))</f>
        <v>Breezy</v>
      </c>
    </row>
    <row r="235" spans="1:34" ht="14.25" customHeight="1" x14ac:dyDescent="0.3">
      <c r="A235" s="11">
        <v>234</v>
      </c>
      <c r="B235" s="12">
        <v>40554</v>
      </c>
      <c r="C235" s="11">
        <v>1</v>
      </c>
      <c r="D235" s="11">
        <v>0</v>
      </c>
      <c r="E235" s="11" t="b">
        <v>0</v>
      </c>
      <c r="F235" s="11">
        <v>2</v>
      </c>
      <c r="G235" s="11">
        <v>1</v>
      </c>
      <c r="H235" s="11">
        <v>0.14000000000000001</v>
      </c>
      <c r="I235" s="13">
        <v>0.16669999999999999</v>
      </c>
      <c r="J235" s="11">
        <v>0.59</v>
      </c>
      <c r="K235" s="11">
        <v>0.1045</v>
      </c>
      <c r="L235" s="11">
        <v>2</v>
      </c>
      <c r="M235" s="11">
        <v>10</v>
      </c>
      <c r="N235" s="11">
        <v>12</v>
      </c>
      <c r="O235" s="5" t="str">
        <f>IF(AND('Final Dataset'!$D235&gt;=5,'Final Dataset'!$D235&lt;12),"Morning",IF(AND('Final Dataset'!$D235&gt;=12,'Final Dataset'!$D235&lt;17),"Afternoon",IF(AND('Final Dataset'!$D235&gt;=17,'Final Dataset'!$D235&lt;21),"Evening","Night")))</f>
        <v>Night</v>
      </c>
      <c r="P235" s="8" t="str">
        <f>IF('Final Dataset'!$G235=1,"Clear/Few clouds",IF('Final Dataset'!$G235=2,"Mist/Cloudy",IF('Final Dataset'!$G235=3,"Light Snow/Rain","Heavy Rain/Snow/Storm")))</f>
        <v>Clear/Few clouds</v>
      </c>
      <c r="Q235" s="5" t="str">
        <f>IF(OR('Final Dataset'!$F235=0,'Final Dataset'!$F235=6),"Weekend","Weekday")</f>
        <v>Weekday</v>
      </c>
      <c r="R235" s="5" t="str">
        <f>LEFT(TEXT('Final Dataset'!$B235,"yyyy-mm-dd"),4)</f>
        <v>2011</v>
      </c>
      <c r="S235" s="5" t="str">
        <f>MID(TEXT('Final Dataset'!$B235,"yyyy-mm-dd"),6,2)</f>
        <v>01</v>
      </c>
      <c r="T235" s="5" t="str">
        <f>RIGHT(TEXT('Final Dataset'!$B235,"yyyy-mm-dd"),2)</f>
        <v>11</v>
      </c>
      <c r="U235" s="5">
        <f>LEN('Final Dataset'!$D235)</f>
        <v>1</v>
      </c>
      <c r="V235" s="5" t="str">
        <f>TEXT('Final Dataset'!$B235, "mmmm")</f>
        <v>January</v>
      </c>
      <c r="W235" s="5" t="str">
        <f>TEXT('Final Dataset'!$B235, "dddd")</f>
        <v>Tuesday</v>
      </c>
      <c r="X235" s="5">
        <f>WEEKNUM('Final Dataset'!$B235, 2)</f>
        <v>3</v>
      </c>
      <c r="Y235" s="5" t="str">
        <f>IF('Final Dataset'!$H235&lt;=0.3,"Cold",IF('Final Dataset'!$H235&lt;=0.6,"Mild","Hot"))</f>
        <v>Cold</v>
      </c>
      <c r="Z235" s="7" t="str">
        <f>IF('Final Dataset'!$L235&gt;'Final Dataset'!$M235,"Casual Dominant","Registered Dominant")</f>
        <v>Registered Dominant</v>
      </c>
      <c r="AA235" s="7">
        <f>'Final Dataset'!$L235/'Final Dataset'!$N235</f>
        <v>0.16666666666666666</v>
      </c>
      <c r="AB235" s="7">
        <f>'Final Dataset'!$M235/'Final Dataset'!$N235</f>
        <v>0.83333333333333337</v>
      </c>
      <c r="AC235" s="9">
        <f>'Final Dataset'!$J235*100</f>
        <v>59</v>
      </c>
      <c r="AD235" s="7">
        <f>'Final Dataset'!$I235*50</f>
        <v>8.3349999999999991</v>
      </c>
      <c r="AE235" s="9">
        <f>'Final Dataset'!$K235*67</f>
        <v>7.0015000000000001</v>
      </c>
      <c r="AF235" s="7">
        <f>IFERROR('Final Dataset'!$AA235/'Final Dataset'!$AB235,0)</f>
        <v>0.19999999999999998</v>
      </c>
      <c r="AG235" s="7" t="str">
        <f>IF('Final Dataset'!$AC235&lt;40,"Low",IF('Final Dataset'!$AC235&lt;=70,"Moderate","High"))</f>
        <v>Moderate</v>
      </c>
      <c r="AH235" s="10" t="str">
        <f>IF('Final Dataset'!$AE235&lt;10,"Calm",IF('Final Dataset'!$AE235&lt;=25,"Breezy","Windy"))</f>
        <v>Calm</v>
      </c>
    </row>
    <row r="236" spans="1:34" ht="14.25" customHeight="1" x14ac:dyDescent="0.3">
      <c r="A236" s="5">
        <v>235</v>
      </c>
      <c r="B236" s="6">
        <v>40554</v>
      </c>
      <c r="C236" s="5">
        <v>1</v>
      </c>
      <c r="D236" s="5">
        <v>1</v>
      </c>
      <c r="E236" s="5" t="b">
        <v>0</v>
      </c>
      <c r="F236" s="5">
        <v>2</v>
      </c>
      <c r="G236" s="5">
        <v>1</v>
      </c>
      <c r="H236" s="5">
        <v>0.14000000000000001</v>
      </c>
      <c r="I236" s="7">
        <v>0.1515</v>
      </c>
      <c r="J236" s="5">
        <v>0.59</v>
      </c>
      <c r="K236" s="5">
        <v>0.16420000000000001</v>
      </c>
      <c r="L236" s="5">
        <v>0</v>
      </c>
      <c r="M236" s="5">
        <v>3</v>
      </c>
      <c r="N236" s="5">
        <v>3</v>
      </c>
      <c r="O236" s="5" t="str">
        <f>IF(AND('Final Dataset'!$D236&gt;=5,'Final Dataset'!$D236&lt;12),"Morning",IF(AND('Final Dataset'!$D236&gt;=12,'Final Dataset'!$D236&lt;17),"Afternoon",IF(AND('Final Dataset'!$D236&gt;=17,'Final Dataset'!$D236&lt;21),"Evening","Night")))</f>
        <v>Night</v>
      </c>
      <c r="P236" s="8" t="str">
        <f>IF('Final Dataset'!$G236=1,"Clear/Few clouds",IF('Final Dataset'!$G236=2,"Mist/Cloudy",IF('Final Dataset'!$G236=3,"Light Snow/Rain","Heavy Rain/Snow/Storm")))</f>
        <v>Clear/Few clouds</v>
      </c>
      <c r="Q236" s="5" t="str">
        <f>IF(OR('Final Dataset'!$F236=0,'Final Dataset'!$F236=6),"Weekend","Weekday")</f>
        <v>Weekday</v>
      </c>
      <c r="R236" s="5" t="str">
        <f>LEFT(TEXT('Final Dataset'!$B236,"yyyy-mm-dd"),4)</f>
        <v>2011</v>
      </c>
      <c r="S236" s="5" t="str">
        <f>MID(TEXT('Final Dataset'!$B236,"yyyy-mm-dd"),6,2)</f>
        <v>01</v>
      </c>
      <c r="T236" s="5" t="str">
        <f>RIGHT(TEXT('Final Dataset'!$B236,"yyyy-mm-dd"),2)</f>
        <v>11</v>
      </c>
      <c r="U236" s="5">
        <f>LEN('Final Dataset'!$D236)</f>
        <v>1</v>
      </c>
      <c r="V236" s="5" t="str">
        <f>TEXT('Final Dataset'!$B236, "mmmm")</f>
        <v>January</v>
      </c>
      <c r="W236" s="5" t="str">
        <f>TEXT('Final Dataset'!$B236, "dddd")</f>
        <v>Tuesday</v>
      </c>
      <c r="X236" s="5">
        <f>WEEKNUM('Final Dataset'!$B236, 2)</f>
        <v>3</v>
      </c>
      <c r="Y236" s="5" t="str">
        <f>IF('Final Dataset'!$H236&lt;=0.3,"Cold",IF('Final Dataset'!$H236&lt;=0.6,"Mild","Hot"))</f>
        <v>Cold</v>
      </c>
      <c r="Z236" s="7" t="str">
        <f>IF('Final Dataset'!$L236&gt;'Final Dataset'!$M236,"Casual Dominant","Registered Dominant")</f>
        <v>Registered Dominant</v>
      </c>
      <c r="AA236" s="7">
        <f>'Final Dataset'!$L236/'Final Dataset'!$N236</f>
        <v>0</v>
      </c>
      <c r="AB236" s="7">
        <f>'Final Dataset'!$M236/'Final Dataset'!$N236</f>
        <v>1</v>
      </c>
      <c r="AC236" s="9">
        <f>'Final Dataset'!$J236*100</f>
        <v>59</v>
      </c>
      <c r="AD236" s="7">
        <f>'Final Dataset'!$I236*50</f>
        <v>7.5750000000000002</v>
      </c>
      <c r="AE236" s="9">
        <f>'Final Dataset'!$K236*67</f>
        <v>11.0014</v>
      </c>
      <c r="AF236" s="7">
        <f>IFERROR('Final Dataset'!$AA236/'Final Dataset'!$AB236,0)</f>
        <v>0</v>
      </c>
      <c r="AG236" s="7" t="str">
        <f>IF('Final Dataset'!$AC236&lt;40,"Low",IF('Final Dataset'!$AC236&lt;=70,"Moderate","High"))</f>
        <v>Moderate</v>
      </c>
      <c r="AH236" s="10" t="str">
        <f>IF('Final Dataset'!$AE236&lt;10,"Calm",IF('Final Dataset'!$AE236&lt;=25,"Breezy","Windy"))</f>
        <v>Breezy</v>
      </c>
    </row>
    <row r="237" spans="1:34" ht="14.25" customHeight="1" x14ac:dyDescent="0.3">
      <c r="A237" s="11">
        <v>236</v>
      </c>
      <c r="B237" s="12">
        <v>40554</v>
      </c>
      <c r="C237" s="11">
        <v>1</v>
      </c>
      <c r="D237" s="11">
        <v>2</v>
      </c>
      <c r="E237" s="11" t="b">
        <v>0</v>
      </c>
      <c r="F237" s="11">
        <v>2</v>
      </c>
      <c r="G237" s="11">
        <v>2</v>
      </c>
      <c r="H237" s="11">
        <v>0.16</v>
      </c>
      <c r="I237" s="13">
        <v>0.1515</v>
      </c>
      <c r="J237" s="11">
        <v>0.55000000000000004</v>
      </c>
      <c r="K237" s="11">
        <v>0.19400000000000001</v>
      </c>
      <c r="L237" s="11">
        <v>0</v>
      </c>
      <c r="M237" s="11">
        <v>3</v>
      </c>
      <c r="N237" s="11">
        <v>3</v>
      </c>
      <c r="O237" s="5" t="str">
        <f>IF(AND('Final Dataset'!$D237&gt;=5,'Final Dataset'!$D237&lt;12),"Morning",IF(AND('Final Dataset'!$D237&gt;=12,'Final Dataset'!$D237&lt;17),"Afternoon",IF(AND('Final Dataset'!$D237&gt;=17,'Final Dataset'!$D237&lt;21),"Evening","Night")))</f>
        <v>Night</v>
      </c>
      <c r="P237" s="8" t="str">
        <f>IF('Final Dataset'!$G237=1,"Clear/Few clouds",IF('Final Dataset'!$G237=2,"Mist/Cloudy",IF('Final Dataset'!$G237=3,"Light Snow/Rain","Heavy Rain/Snow/Storm")))</f>
        <v>Mist/Cloudy</v>
      </c>
      <c r="Q237" s="5" t="str">
        <f>IF(OR('Final Dataset'!$F237=0,'Final Dataset'!$F237=6),"Weekend","Weekday")</f>
        <v>Weekday</v>
      </c>
      <c r="R237" s="5" t="str">
        <f>LEFT(TEXT('Final Dataset'!$B237,"yyyy-mm-dd"),4)</f>
        <v>2011</v>
      </c>
      <c r="S237" s="5" t="str">
        <f>MID(TEXT('Final Dataset'!$B237,"yyyy-mm-dd"),6,2)</f>
        <v>01</v>
      </c>
      <c r="T237" s="5" t="str">
        <f>RIGHT(TEXT('Final Dataset'!$B237,"yyyy-mm-dd"),2)</f>
        <v>11</v>
      </c>
      <c r="U237" s="5">
        <f>LEN('Final Dataset'!$D237)</f>
        <v>1</v>
      </c>
      <c r="V237" s="5" t="str">
        <f>TEXT('Final Dataset'!$B237, "mmmm")</f>
        <v>January</v>
      </c>
      <c r="W237" s="5" t="str">
        <f>TEXT('Final Dataset'!$B237, "dddd")</f>
        <v>Tuesday</v>
      </c>
      <c r="X237" s="5">
        <f>WEEKNUM('Final Dataset'!$B237, 2)</f>
        <v>3</v>
      </c>
      <c r="Y237" s="5" t="str">
        <f>IF('Final Dataset'!$H237&lt;=0.3,"Cold",IF('Final Dataset'!$H237&lt;=0.6,"Mild","Hot"))</f>
        <v>Cold</v>
      </c>
      <c r="Z237" s="7" t="str">
        <f>IF('Final Dataset'!$L237&gt;'Final Dataset'!$M237,"Casual Dominant","Registered Dominant")</f>
        <v>Registered Dominant</v>
      </c>
      <c r="AA237" s="7">
        <f>'Final Dataset'!$L237/'Final Dataset'!$N237</f>
        <v>0</v>
      </c>
      <c r="AB237" s="7">
        <f>'Final Dataset'!$M237/'Final Dataset'!$N237</f>
        <v>1</v>
      </c>
      <c r="AC237" s="9">
        <f>'Final Dataset'!$J237*100</f>
        <v>55.000000000000007</v>
      </c>
      <c r="AD237" s="7">
        <f>'Final Dataset'!$I237*50</f>
        <v>7.5750000000000002</v>
      </c>
      <c r="AE237" s="9">
        <f>'Final Dataset'!$K237*67</f>
        <v>12.998000000000001</v>
      </c>
      <c r="AF237" s="7">
        <f>IFERROR('Final Dataset'!$AA237/'Final Dataset'!$AB237,0)</f>
        <v>0</v>
      </c>
      <c r="AG237" s="7" t="str">
        <f>IF('Final Dataset'!$AC237&lt;40,"Low",IF('Final Dataset'!$AC237&lt;=70,"Moderate","High"))</f>
        <v>Moderate</v>
      </c>
      <c r="AH237" s="10" t="str">
        <f>IF('Final Dataset'!$AE237&lt;10,"Calm",IF('Final Dataset'!$AE237&lt;=25,"Breezy","Windy"))</f>
        <v>Breezy</v>
      </c>
    </row>
    <row r="238" spans="1:34" ht="14.25" customHeight="1" x14ac:dyDescent="0.3">
      <c r="A238" s="5">
        <v>237</v>
      </c>
      <c r="B238" s="6">
        <v>40554</v>
      </c>
      <c r="C238" s="5">
        <v>1</v>
      </c>
      <c r="D238" s="5">
        <v>5</v>
      </c>
      <c r="E238" s="5" t="b">
        <v>0</v>
      </c>
      <c r="F238" s="5">
        <v>2</v>
      </c>
      <c r="G238" s="5">
        <v>2</v>
      </c>
      <c r="H238" s="5">
        <v>0.16</v>
      </c>
      <c r="I238" s="7">
        <v>0.18179999999999999</v>
      </c>
      <c r="J238" s="5">
        <v>0.55000000000000004</v>
      </c>
      <c r="K238" s="5">
        <v>0.1343</v>
      </c>
      <c r="L238" s="5">
        <v>0</v>
      </c>
      <c r="M238" s="5">
        <v>6</v>
      </c>
      <c r="N238" s="5">
        <v>6</v>
      </c>
      <c r="O238" s="5" t="str">
        <f>IF(AND('Final Dataset'!$D238&gt;=5,'Final Dataset'!$D238&lt;12),"Morning",IF(AND('Final Dataset'!$D238&gt;=12,'Final Dataset'!$D238&lt;17),"Afternoon",IF(AND('Final Dataset'!$D238&gt;=17,'Final Dataset'!$D238&lt;21),"Evening","Night")))</f>
        <v>Morning</v>
      </c>
      <c r="P238" s="8" t="str">
        <f>IF('Final Dataset'!$G238=1,"Clear/Few clouds",IF('Final Dataset'!$G238=2,"Mist/Cloudy",IF('Final Dataset'!$G238=3,"Light Snow/Rain","Heavy Rain/Snow/Storm")))</f>
        <v>Mist/Cloudy</v>
      </c>
      <c r="Q238" s="5" t="str">
        <f>IF(OR('Final Dataset'!$F238=0,'Final Dataset'!$F238=6),"Weekend","Weekday")</f>
        <v>Weekday</v>
      </c>
      <c r="R238" s="5" t="str">
        <f>LEFT(TEXT('Final Dataset'!$B238,"yyyy-mm-dd"),4)</f>
        <v>2011</v>
      </c>
      <c r="S238" s="5" t="str">
        <f>MID(TEXT('Final Dataset'!$B238,"yyyy-mm-dd"),6,2)</f>
        <v>01</v>
      </c>
      <c r="T238" s="5" t="str">
        <f>RIGHT(TEXT('Final Dataset'!$B238,"yyyy-mm-dd"),2)</f>
        <v>11</v>
      </c>
      <c r="U238" s="5">
        <f>LEN('Final Dataset'!$D238)</f>
        <v>1</v>
      </c>
      <c r="V238" s="5" t="str">
        <f>TEXT('Final Dataset'!$B238, "mmmm")</f>
        <v>January</v>
      </c>
      <c r="W238" s="5" t="str">
        <f>TEXT('Final Dataset'!$B238, "dddd")</f>
        <v>Tuesday</v>
      </c>
      <c r="X238" s="5">
        <f>WEEKNUM('Final Dataset'!$B238, 2)</f>
        <v>3</v>
      </c>
      <c r="Y238" s="5" t="str">
        <f>IF('Final Dataset'!$H238&lt;=0.3,"Cold",IF('Final Dataset'!$H238&lt;=0.6,"Mild","Hot"))</f>
        <v>Cold</v>
      </c>
      <c r="Z238" s="7" t="str">
        <f>IF('Final Dataset'!$L238&gt;'Final Dataset'!$M238,"Casual Dominant","Registered Dominant")</f>
        <v>Registered Dominant</v>
      </c>
      <c r="AA238" s="7">
        <f>'Final Dataset'!$L238/'Final Dataset'!$N238</f>
        <v>0</v>
      </c>
      <c r="AB238" s="7">
        <f>'Final Dataset'!$M238/'Final Dataset'!$N238</f>
        <v>1</v>
      </c>
      <c r="AC238" s="9">
        <f>'Final Dataset'!$J238*100</f>
        <v>55.000000000000007</v>
      </c>
      <c r="AD238" s="7">
        <f>'Final Dataset'!$I238*50</f>
        <v>9.09</v>
      </c>
      <c r="AE238" s="9">
        <f>'Final Dataset'!$K238*67</f>
        <v>8.9981000000000009</v>
      </c>
      <c r="AF238" s="7">
        <f>IFERROR('Final Dataset'!$AA238/'Final Dataset'!$AB238,0)</f>
        <v>0</v>
      </c>
      <c r="AG238" s="7" t="str">
        <f>IF('Final Dataset'!$AC238&lt;40,"Low",IF('Final Dataset'!$AC238&lt;=70,"Moderate","High"))</f>
        <v>Moderate</v>
      </c>
      <c r="AH238" s="10" t="str">
        <f>IF('Final Dataset'!$AE238&lt;10,"Calm",IF('Final Dataset'!$AE238&lt;=25,"Breezy","Windy"))</f>
        <v>Calm</v>
      </c>
    </row>
    <row r="239" spans="1:34" ht="14.25" customHeight="1" x14ac:dyDescent="0.3">
      <c r="A239" s="11">
        <v>238</v>
      </c>
      <c r="B239" s="12">
        <v>40554</v>
      </c>
      <c r="C239" s="11">
        <v>1</v>
      </c>
      <c r="D239" s="11">
        <v>6</v>
      </c>
      <c r="E239" s="11" t="b">
        <v>0</v>
      </c>
      <c r="F239" s="11">
        <v>2</v>
      </c>
      <c r="G239" s="11">
        <v>2</v>
      </c>
      <c r="H239" s="11">
        <v>0.16</v>
      </c>
      <c r="I239" s="13">
        <v>0.18179999999999999</v>
      </c>
      <c r="J239" s="11">
        <v>0.55000000000000004</v>
      </c>
      <c r="K239" s="11">
        <v>0.1343</v>
      </c>
      <c r="L239" s="11">
        <v>0</v>
      </c>
      <c r="M239" s="11">
        <v>27</v>
      </c>
      <c r="N239" s="11">
        <v>27</v>
      </c>
      <c r="O239" s="5" t="str">
        <f>IF(AND('Final Dataset'!$D239&gt;=5,'Final Dataset'!$D239&lt;12),"Morning",IF(AND('Final Dataset'!$D239&gt;=12,'Final Dataset'!$D239&lt;17),"Afternoon",IF(AND('Final Dataset'!$D239&gt;=17,'Final Dataset'!$D239&lt;21),"Evening","Night")))</f>
        <v>Morning</v>
      </c>
      <c r="P239" s="8" t="str">
        <f>IF('Final Dataset'!$G239=1,"Clear/Few clouds",IF('Final Dataset'!$G239=2,"Mist/Cloudy",IF('Final Dataset'!$G239=3,"Light Snow/Rain","Heavy Rain/Snow/Storm")))</f>
        <v>Mist/Cloudy</v>
      </c>
      <c r="Q239" s="5" t="str">
        <f>IF(OR('Final Dataset'!$F239=0,'Final Dataset'!$F239=6),"Weekend","Weekday")</f>
        <v>Weekday</v>
      </c>
      <c r="R239" s="5" t="str">
        <f>LEFT(TEXT('Final Dataset'!$B239,"yyyy-mm-dd"),4)</f>
        <v>2011</v>
      </c>
      <c r="S239" s="5" t="str">
        <f>MID(TEXT('Final Dataset'!$B239,"yyyy-mm-dd"),6,2)</f>
        <v>01</v>
      </c>
      <c r="T239" s="5" t="str">
        <f>RIGHT(TEXT('Final Dataset'!$B239,"yyyy-mm-dd"),2)</f>
        <v>11</v>
      </c>
      <c r="U239" s="5">
        <f>LEN('Final Dataset'!$D239)</f>
        <v>1</v>
      </c>
      <c r="V239" s="5" t="str">
        <f>TEXT('Final Dataset'!$B239, "mmmm")</f>
        <v>January</v>
      </c>
      <c r="W239" s="5" t="str">
        <f>TEXT('Final Dataset'!$B239, "dddd")</f>
        <v>Tuesday</v>
      </c>
      <c r="X239" s="5">
        <f>WEEKNUM('Final Dataset'!$B239, 2)</f>
        <v>3</v>
      </c>
      <c r="Y239" s="5" t="str">
        <f>IF('Final Dataset'!$H239&lt;=0.3,"Cold",IF('Final Dataset'!$H239&lt;=0.6,"Mild","Hot"))</f>
        <v>Cold</v>
      </c>
      <c r="Z239" s="7" t="str">
        <f>IF('Final Dataset'!$L239&gt;'Final Dataset'!$M239,"Casual Dominant","Registered Dominant")</f>
        <v>Registered Dominant</v>
      </c>
      <c r="AA239" s="7">
        <f>'Final Dataset'!$L239/'Final Dataset'!$N239</f>
        <v>0</v>
      </c>
      <c r="AB239" s="7">
        <f>'Final Dataset'!$M239/'Final Dataset'!$N239</f>
        <v>1</v>
      </c>
      <c r="AC239" s="9">
        <f>'Final Dataset'!$J239*100</f>
        <v>55.000000000000007</v>
      </c>
      <c r="AD239" s="7">
        <f>'Final Dataset'!$I239*50</f>
        <v>9.09</v>
      </c>
      <c r="AE239" s="9">
        <f>'Final Dataset'!$K239*67</f>
        <v>8.9981000000000009</v>
      </c>
      <c r="AF239" s="7">
        <f>IFERROR('Final Dataset'!$AA239/'Final Dataset'!$AB239,0)</f>
        <v>0</v>
      </c>
      <c r="AG239" s="7" t="str">
        <f>IF('Final Dataset'!$AC239&lt;40,"Low",IF('Final Dataset'!$AC239&lt;=70,"Moderate","High"))</f>
        <v>Moderate</v>
      </c>
      <c r="AH239" s="10" t="str">
        <f>IF('Final Dataset'!$AE239&lt;10,"Calm",IF('Final Dataset'!$AE239&lt;=25,"Breezy","Windy"))</f>
        <v>Calm</v>
      </c>
    </row>
    <row r="240" spans="1:34" ht="14.25" customHeight="1" x14ac:dyDescent="0.3">
      <c r="A240" s="5">
        <v>239</v>
      </c>
      <c r="B240" s="6">
        <v>40554</v>
      </c>
      <c r="C240" s="5">
        <v>1</v>
      </c>
      <c r="D240" s="5">
        <v>7</v>
      </c>
      <c r="E240" s="5" t="b">
        <v>0</v>
      </c>
      <c r="F240" s="5">
        <v>2</v>
      </c>
      <c r="G240" s="5">
        <v>2</v>
      </c>
      <c r="H240" s="5">
        <v>0.16</v>
      </c>
      <c r="I240" s="7">
        <v>0.2273</v>
      </c>
      <c r="J240" s="5">
        <v>0.55000000000000004</v>
      </c>
      <c r="K240" s="5">
        <v>0</v>
      </c>
      <c r="L240" s="5">
        <v>2</v>
      </c>
      <c r="M240" s="5">
        <v>97</v>
      </c>
      <c r="N240" s="5">
        <v>99</v>
      </c>
      <c r="O240" s="5" t="str">
        <f>IF(AND('Final Dataset'!$D240&gt;=5,'Final Dataset'!$D240&lt;12),"Morning",IF(AND('Final Dataset'!$D240&gt;=12,'Final Dataset'!$D240&lt;17),"Afternoon",IF(AND('Final Dataset'!$D240&gt;=17,'Final Dataset'!$D240&lt;21),"Evening","Night")))</f>
        <v>Morning</v>
      </c>
      <c r="P240" s="8" t="str">
        <f>IF('Final Dataset'!$G240=1,"Clear/Few clouds",IF('Final Dataset'!$G240=2,"Mist/Cloudy",IF('Final Dataset'!$G240=3,"Light Snow/Rain","Heavy Rain/Snow/Storm")))</f>
        <v>Mist/Cloudy</v>
      </c>
      <c r="Q240" s="5" t="str">
        <f>IF(OR('Final Dataset'!$F240=0,'Final Dataset'!$F240=6),"Weekend","Weekday")</f>
        <v>Weekday</v>
      </c>
      <c r="R240" s="5" t="str">
        <f>LEFT(TEXT('Final Dataset'!$B240,"yyyy-mm-dd"),4)</f>
        <v>2011</v>
      </c>
      <c r="S240" s="5" t="str">
        <f>MID(TEXT('Final Dataset'!$B240,"yyyy-mm-dd"),6,2)</f>
        <v>01</v>
      </c>
      <c r="T240" s="5" t="str">
        <f>RIGHT(TEXT('Final Dataset'!$B240,"yyyy-mm-dd"),2)</f>
        <v>11</v>
      </c>
      <c r="U240" s="5">
        <f>LEN('Final Dataset'!$D240)</f>
        <v>1</v>
      </c>
      <c r="V240" s="5" t="str">
        <f>TEXT('Final Dataset'!$B240, "mmmm")</f>
        <v>January</v>
      </c>
      <c r="W240" s="5" t="str">
        <f>TEXT('Final Dataset'!$B240, "dddd")</f>
        <v>Tuesday</v>
      </c>
      <c r="X240" s="5">
        <f>WEEKNUM('Final Dataset'!$B240, 2)</f>
        <v>3</v>
      </c>
      <c r="Y240" s="5" t="str">
        <f>IF('Final Dataset'!$H240&lt;=0.3,"Cold",IF('Final Dataset'!$H240&lt;=0.6,"Mild","Hot"))</f>
        <v>Cold</v>
      </c>
      <c r="Z240" s="7" t="str">
        <f>IF('Final Dataset'!$L240&gt;'Final Dataset'!$M240,"Casual Dominant","Registered Dominant")</f>
        <v>Registered Dominant</v>
      </c>
      <c r="AA240" s="7">
        <f>'Final Dataset'!$L240/'Final Dataset'!$N240</f>
        <v>2.0202020202020204E-2</v>
      </c>
      <c r="AB240" s="7">
        <f>'Final Dataset'!$M240/'Final Dataset'!$N240</f>
        <v>0.97979797979797978</v>
      </c>
      <c r="AC240" s="9">
        <f>'Final Dataset'!$J240*100</f>
        <v>55.000000000000007</v>
      </c>
      <c r="AD240" s="7">
        <f>'Final Dataset'!$I240*50</f>
        <v>11.365</v>
      </c>
      <c r="AE240" s="9">
        <f>'Final Dataset'!$K240*67</f>
        <v>0</v>
      </c>
      <c r="AF240" s="7">
        <f>IFERROR('Final Dataset'!$AA240/'Final Dataset'!$AB240,0)</f>
        <v>2.0618556701030931E-2</v>
      </c>
      <c r="AG240" s="7" t="str">
        <f>IF('Final Dataset'!$AC240&lt;40,"Low",IF('Final Dataset'!$AC240&lt;=70,"Moderate","High"))</f>
        <v>Moderate</v>
      </c>
      <c r="AH240" s="10" t="str">
        <f>IF('Final Dataset'!$AE240&lt;10,"Calm",IF('Final Dataset'!$AE240&lt;=25,"Breezy","Windy"))</f>
        <v>Calm</v>
      </c>
    </row>
    <row r="241" spans="1:34" ht="14.25" customHeight="1" x14ac:dyDescent="0.3">
      <c r="A241" s="11">
        <v>240</v>
      </c>
      <c r="B241" s="12">
        <v>40554</v>
      </c>
      <c r="C241" s="11">
        <v>1</v>
      </c>
      <c r="D241" s="11">
        <v>8</v>
      </c>
      <c r="E241" s="11" t="b">
        <v>0</v>
      </c>
      <c r="F241" s="11">
        <v>2</v>
      </c>
      <c r="G241" s="11">
        <v>2</v>
      </c>
      <c r="H241" s="11">
        <v>0.18</v>
      </c>
      <c r="I241" s="13">
        <v>0.21210000000000001</v>
      </c>
      <c r="J241" s="11">
        <v>0.51</v>
      </c>
      <c r="K241" s="11">
        <v>8.9599999999999999E-2</v>
      </c>
      <c r="L241" s="11">
        <v>3</v>
      </c>
      <c r="M241" s="11">
        <v>214</v>
      </c>
      <c r="N241" s="11">
        <v>217</v>
      </c>
      <c r="O241" s="5" t="str">
        <f>IF(AND('Final Dataset'!$D241&gt;=5,'Final Dataset'!$D241&lt;12),"Morning",IF(AND('Final Dataset'!$D241&gt;=12,'Final Dataset'!$D241&lt;17),"Afternoon",IF(AND('Final Dataset'!$D241&gt;=17,'Final Dataset'!$D241&lt;21),"Evening","Night")))</f>
        <v>Morning</v>
      </c>
      <c r="P241" s="8" t="str">
        <f>IF('Final Dataset'!$G241=1,"Clear/Few clouds",IF('Final Dataset'!$G241=2,"Mist/Cloudy",IF('Final Dataset'!$G241=3,"Light Snow/Rain","Heavy Rain/Snow/Storm")))</f>
        <v>Mist/Cloudy</v>
      </c>
      <c r="Q241" s="5" t="str">
        <f>IF(OR('Final Dataset'!$F241=0,'Final Dataset'!$F241=6),"Weekend","Weekday")</f>
        <v>Weekday</v>
      </c>
      <c r="R241" s="5" t="str">
        <f>LEFT(TEXT('Final Dataset'!$B241,"yyyy-mm-dd"),4)</f>
        <v>2011</v>
      </c>
      <c r="S241" s="5" t="str">
        <f>MID(TEXT('Final Dataset'!$B241,"yyyy-mm-dd"),6,2)</f>
        <v>01</v>
      </c>
      <c r="T241" s="5" t="str">
        <f>RIGHT(TEXT('Final Dataset'!$B241,"yyyy-mm-dd"),2)</f>
        <v>11</v>
      </c>
      <c r="U241" s="5">
        <f>LEN('Final Dataset'!$D241)</f>
        <v>1</v>
      </c>
      <c r="V241" s="5" t="str">
        <f>TEXT('Final Dataset'!$B241, "mmmm")</f>
        <v>January</v>
      </c>
      <c r="W241" s="5" t="str">
        <f>TEXT('Final Dataset'!$B241, "dddd")</f>
        <v>Tuesday</v>
      </c>
      <c r="X241" s="5">
        <f>WEEKNUM('Final Dataset'!$B241, 2)</f>
        <v>3</v>
      </c>
      <c r="Y241" s="5" t="str">
        <f>IF('Final Dataset'!$H241&lt;=0.3,"Cold",IF('Final Dataset'!$H241&lt;=0.6,"Mild","Hot"))</f>
        <v>Cold</v>
      </c>
      <c r="Z241" s="7" t="str">
        <f>IF('Final Dataset'!$L241&gt;'Final Dataset'!$M241,"Casual Dominant","Registered Dominant")</f>
        <v>Registered Dominant</v>
      </c>
      <c r="AA241" s="7">
        <f>'Final Dataset'!$L241/'Final Dataset'!$N241</f>
        <v>1.3824884792626729E-2</v>
      </c>
      <c r="AB241" s="7">
        <f>'Final Dataset'!$M241/'Final Dataset'!$N241</f>
        <v>0.98617511520737322</v>
      </c>
      <c r="AC241" s="9">
        <f>'Final Dataset'!$J241*100</f>
        <v>51</v>
      </c>
      <c r="AD241" s="7">
        <f>'Final Dataset'!$I241*50</f>
        <v>10.605</v>
      </c>
      <c r="AE241" s="9">
        <f>'Final Dataset'!$K241*67</f>
        <v>6.0031999999999996</v>
      </c>
      <c r="AF241" s="7">
        <f>IFERROR('Final Dataset'!$AA241/'Final Dataset'!$AB241,0)</f>
        <v>1.4018691588785048E-2</v>
      </c>
      <c r="AG241" s="7" t="str">
        <f>IF('Final Dataset'!$AC241&lt;40,"Low",IF('Final Dataset'!$AC241&lt;=70,"Moderate","High"))</f>
        <v>Moderate</v>
      </c>
      <c r="AH241" s="10" t="str">
        <f>IF('Final Dataset'!$AE241&lt;10,"Calm",IF('Final Dataset'!$AE241&lt;=25,"Breezy","Windy"))</f>
        <v>Calm</v>
      </c>
    </row>
    <row r="242" spans="1:34" ht="14.25" customHeight="1" x14ac:dyDescent="0.3">
      <c r="A242" s="5">
        <v>241</v>
      </c>
      <c r="B242" s="6">
        <v>40554</v>
      </c>
      <c r="C242" s="5">
        <v>1</v>
      </c>
      <c r="D242" s="5">
        <v>9</v>
      </c>
      <c r="E242" s="5" t="b">
        <v>0</v>
      </c>
      <c r="F242" s="5">
        <v>2</v>
      </c>
      <c r="G242" s="5">
        <v>2</v>
      </c>
      <c r="H242" s="5">
        <v>0.18</v>
      </c>
      <c r="I242" s="7">
        <v>0.19700000000000001</v>
      </c>
      <c r="J242" s="5">
        <v>0.51</v>
      </c>
      <c r="K242" s="5">
        <v>0.16420000000000001</v>
      </c>
      <c r="L242" s="5">
        <v>3</v>
      </c>
      <c r="M242" s="5">
        <v>127</v>
      </c>
      <c r="N242" s="5">
        <v>130</v>
      </c>
      <c r="O242" s="5" t="str">
        <f>IF(AND('Final Dataset'!$D242&gt;=5,'Final Dataset'!$D242&lt;12),"Morning",IF(AND('Final Dataset'!$D242&gt;=12,'Final Dataset'!$D242&lt;17),"Afternoon",IF(AND('Final Dataset'!$D242&gt;=17,'Final Dataset'!$D242&lt;21),"Evening","Night")))</f>
        <v>Morning</v>
      </c>
      <c r="P242" s="8" t="str">
        <f>IF('Final Dataset'!$G242=1,"Clear/Few clouds",IF('Final Dataset'!$G242=2,"Mist/Cloudy",IF('Final Dataset'!$G242=3,"Light Snow/Rain","Heavy Rain/Snow/Storm")))</f>
        <v>Mist/Cloudy</v>
      </c>
      <c r="Q242" s="5" t="str">
        <f>IF(OR('Final Dataset'!$F242=0,'Final Dataset'!$F242=6),"Weekend","Weekday")</f>
        <v>Weekday</v>
      </c>
      <c r="R242" s="5" t="str">
        <f>LEFT(TEXT('Final Dataset'!$B242,"yyyy-mm-dd"),4)</f>
        <v>2011</v>
      </c>
      <c r="S242" s="5" t="str">
        <f>MID(TEXT('Final Dataset'!$B242,"yyyy-mm-dd"),6,2)</f>
        <v>01</v>
      </c>
      <c r="T242" s="5" t="str">
        <f>RIGHT(TEXT('Final Dataset'!$B242,"yyyy-mm-dd"),2)</f>
        <v>11</v>
      </c>
      <c r="U242" s="5">
        <f>LEN('Final Dataset'!$D242)</f>
        <v>1</v>
      </c>
      <c r="V242" s="5" t="str">
        <f>TEXT('Final Dataset'!$B242, "mmmm")</f>
        <v>January</v>
      </c>
      <c r="W242" s="5" t="str">
        <f>TEXT('Final Dataset'!$B242, "dddd")</f>
        <v>Tuesday</v>
      </c>
      <c r="X242" s="5">
        <f>WEEKNUM('Final Dataset'!$B242, 2)</f>
        <v>3</v>
      </c>
      <c r="Y242" s="5" t="str">
        <f>IF('Final Dataset'!$H242&lt;=0.3,"Cold",IF('Final Dataset'!$H242&lt;=0.6,"Mild","Hot"))</f>
        <v>Cold</v>
      </c>
      <c r="Z242" s="7" t="str">
        <f>IF('Final Dataset'!$L242&gt;'Final Dataset'!$M242,"Casual Dominant","Registered Dominant")</f>
        <v>Registered Dominant</v>
      </c>
      <c r="AA242" s="7">
        <f>'Final Dataset'!$L242/'Final Dataset'!$N242</f>
        <v>2.3076923076923078E-2</v>
      </c>
      <c r="AB242" s="7">
        <f>'Final Dataset'!$M242/'Final Dataset'!$N242</f>
        <v>0.97692307692307689</v>
      </c>
      <c r="AC242" s="9">
        <f>'Final Dataset'!$J242*100</f>
        <v>51</v>
      </c>
      <c r="AD242" s="7">
        <f>'Final Dataset'!$I242*50</f>
        <v>9.85</v>
      </c>
      <c r="AE242" s="9">
        <f>'Final Dataset'!$K242*67</f>
        <v>11.0014</v>
      </c>
      <c r="AF242" s="7">
        <f>IFERROR('Final Dataset'!$AA242/'Final Dataset'!$AB242,0)</f>
        <v>2.3622047244094491E-2</v>
      </c>
      <c r="AG242" s="7" t="str">
        <f>IF('Final Dataset'!$AC242&lt;40,"Low",IF('Final Dataset'!$AC242&lt;=70,"Moderate","High"))</f>
        <v>Moderate</v>
      </c>
      <c r="AH242" s="10" t="str">
        <f>IF('Final Dataset'!$AE242&lt;10,"Calm",IF('Final Dataset'!$AE242&lt;=25,"Breezy","Windy"))</f>
        <v>Breezy</v>
      </c>
    </row>
    <row r="243" spans="1:34" ht="14.25" customHeight="1" x14ac:dyDescent="0.3">
      <c r="A243" s="11">
        <v>242</v>
      </c>
      <c r="B243" s="12">
        <v>40554</v>
      </c>
      <c r="C243" s="11">
        <v>1</v>
      </c>
      <c r="D243" s="11">
        <v>10</v>
      </c>
      <c r="E243" s="11" t="b">
        <v>0</v>
      </c>
      <c r="F243" s="11">
        <v>2</v>
      </c>
      <c r="G243" s="11">
        <v>2</v>
      </c>
      <c r="H243" s="11">
        <v>0.2</v>
      </c>
      <c r="I243" s="13">
        <v>0.21210000000000001</v>
      </c>
      <c r="J243" s="11">
        <v>0.51</v>
      </c>
      <c r="K243" s="11">
        <v>0.16420000000000001</v>
      </c>
      <c r="L243" s="11">
        <v>3</v>
      </c>
      <c r="M243" s="11">
        <v>51</v>
      </c>
      <c r="N243" s="11">
        <v>54</v>
      </c>
      <c r="O243" s="5" t="str">
        <f>IF(AND('Final Dataset'!$D243&gt;=5,'Final Dataset'!$D243&lt;12),"Morning",IF(AND('Final Dataset'!$D243&gt;=12,'Final Dataset'!$D243&lt;17),"Afternoon",IF(AND('Final Dataset'!$D243&gt;=17,'Final Dataset'!$D243&lt;21),"Evening","Night")))</f>
        <v>Morning</v>
      </c>
      <c r="P243" s="8" t="str">
        <f>IF('Final Dataset'!$G243=1,"Clear/Few clouds",IF('Final Dataset'!$G243=2,"Mist/Cloudy",IF('Final Dataset'!$G243=3,"Light Snow/Rain","Heavy Rain/Snow/Storm")))</f>
        <v>Mist/Cloudy</v>
      </c>
      <c r="Q243" s="5" t="str">
        <f>IF(OR('Final Dataset'!$F243=0,'Final Dataset'!$F243=6),"Weekend","Weekday")</f>
        <v>Weekday</v>
      </c>
      <c r="R243" s="5" t="str">
        <f>LEFT(TEXT('Final Dataset'!$B243,"yyyy-mm-dd"),4)</f>
        <v>2011</v>
      </c>
      <c r="S243" s="5" t="str">
        <f>MID(TEXT('Final Dataset'!$B243,"yyyy-mm-dd"),6,2)</f>
        <v>01</v>
      </c>
      <c r="T243" s="5" t="str">
        <f>RIGHT(TEXT('Final Dataset'!$B243,"yyyy-mm-dd"),2)</f>
        <v>11</v>
      </c>
      <c r="U243" s="5">
        <f>LEN('Final Dataset'!$D243)</f>
        <v>2</v>
      </c>
      <c r="V243" s="5" t="str">
        <f>TEXT('Final Dataset'!$B243, "mmmm")</f>
        <v>January</v>
      </c>
      <c r="W243" s="5" t="str">
        <f>TEXT('Final Dataset'!$B243, "dddd")</f>
        <v>Tuesday</v>
      </c>
      <c r="X243" s="5">
        <f>WEEKNUM('Final Dataset'!$B243, 2)</f>
        <v>3</v>
      </c>
      <c r="Y243" s="5" t="str">
        <f>IF('Final Dataset'!$H243&lt;=0.3,"Cold",IF('Final Dataset'!$H243&lt;=0.6,"Mild","Hot"))</f>
        <v>Cold</v>
      </c>
      <c r="Z243" s="7" t="str">
        <f>IF('Final Dataset'!$L243&gt;'Final Dataset'!$M243,"Casual Dominant","Registered Dominant")</f>
        <v>Registered Dominant</v>
      </c>
      <c r="AA243" s="7">
        <f>'Final Dataset'!$L243/'Final Dataset'!$N243</f>
        <v>5.5555555555555552E-2</v>
      </c>
      <c r="AB243" s="7">
        <f>'Final Dataset'!$M243/'Final Dataset'!$N243</f>
        <v>0.94444444444444442</v>
      </c>
      <c r="AC243" s="9">
        <f>'Final Dataset'!$J243*100</f>
        <v>51</v>
      </c>
      <c r="AD243" s="7">
        <f>'Final Dataset'!$I243*50</f>
        <v>10.605</v>
      </c>
      <c r="AE243" s="9">
        <f>'Final Dataset'!$K243*67</f>
        <v>11.0014</v>
      </c>
      <c r="AF243" s="7">
        <f>IFERROR('Final Dataset'!$AA243/'Final Dataset'!$AB243,0)</f>
        <v>5.8823529411764705E-2</v>
      </c>
      <c r="AG243" s="7" t="str">
        <f>IF('Final Dataset'!$AC243&lt;40,"Low",IF('Final Dataset'!$AC243&lt;=70,"Moderate","High"))</f>
        <v>Moderate</v>
      </c>
      <c r="AH243" s="10" t="str">
        <f>IF('Final Dataset'!$AE243&lt;10,"Calm",IF('Final Dataset'!$AE243&lt;=25,"Breezy","Windy"))</f>
        <v>Breezy</v>
      </c>
    </row>
    <row r="244" spans="1:34" ht="14.25" customHeight="1" x14ac:dyDescent="0.3">
      <c r="A244" s="5">
        <v>243</v>
      </c>
      <c r="B244" s="6">
        <v>40554</v>
      </c>
      <c r="C244" s="5">
        <v>1</v>
      </c>
      <c r="D244" s="5">
        <v>11</v>
      </c>
      <c r="E244" s="5" t="b">
        <v>0</v>
      </c>
      <c r="F244" s="5">
        <v>2</v>
      </c>
      <c r="G244" s="5">
        <v>2</v>
      </c>
      <c r="H244" s="5">
        <v>0.2</v>
      </c>
      <c r="I244" s="7">
        <v>0.21210000000000001</v>
      </c>
      <c r="J244" s="5">
        <v>0.47</v>
      </c>
      <c r="K244" s="5">
        <v>0.1343</v>
      </c>
      <c r="L244" s="5">
        <v>4</v>
      </c>
      <c r="M244" s="5">
        <v>31</v>
      </c>
      <c r="N244" s="5">
        <v>35</v>
      </c>
      <c r="O244" s="5" t="str">
        <f>IF(AND('Final Dataset'!$D244&gt;=5,'Final Dataset'!$D244&lt;12),"Morning",IF(AND('Final Dataset'!$D244&gt;=12,'Final Dataset'!$D244&lt;17),"Afternoon",IF(AND('Final Dataset'!$D244&gt;=17,'Final Dataset'!$D244&lt;21),"Evening","Night")))</f>
        <v>Morning</v>
      </c>
      <c r="P244" s="8" t="str">
        <f>IF('Final Dataset'!$G244=1,"Clear/Few clouds",IF('Final Dataset'!$G244=2,"Mist/Cloudy",IF('Final Dataset'!$G244=3,"Light Snow/Rain","Heavy Rain/Snow/Storm")))</f>
        <v>Mist/Cloudy</v>
      </c>
      <c r="Q244" s="5" t="str">
        <f>IF(OR('Final Dataset'!$F244=0,'Final Dataset'!$F244=6),"Weekend","Weekday")</f>
        <v>Weekday</v>
      </c>
      <c r="R244" s="5" t="str">
        <f>LEFT(TEXT('Final Dataset'!$B244,"yyyy-mm-dd"),4)</f>
        <v>2011</v>
      </c>
      <c r="S244" s="5" t="str">
        <f>MID(TEXT('Final Dataset'!$B244,"yyyy-mm-dd"),6,2)</f>
        <v>01</v>
      </c>
      <c r="T244" s="5" t="str">
        <f>RIGHT(TEXT('Final Dataset'!$B244,"yyyy-mm-dd"),2)</f>
        <v>11</v>
      </c>
      <c r="U244" s="5">
        <f>LEN('Final Dataset'!$D244)</f>
        <v>2</v>
      </c>
      <c r="V244" s="5" t="str">
        <f>TEXT('Final Dataset'!$B244, "mmmm")</f>
        <v>January</v>
      </c>
      <c r="W244" s="5" t="str">
        <f>TEXT('Final Dataset'!$B244, "dddd")</f>
        <v>Tuesday</v>
      </c>
      <c r="X244" s="5">
        <f>WEEKNUM('Final Dataset'!$B244, 2)</f>
        <v>3</v>
      </c>
      <c r="Y244" s="5" t="str">
        <f>IF('Final Dataset'!$H244&lt;=0.3,"Cold",IF('Final Dataset'!$H244&lt;=0.6,"Mild","Hot"))</f>
        <v>Cold</v>
      </c>
      <c r="Z244" s="7" t="str">
        <f>IF('Final Dataset'!$L244&gt;'Final Dataset'!$M244,"Casual Dominant","Registered Dominant")</f>
        <v>Registered Dominant</v>
      </c>
      <c r="AA244" s="7">
        <f>'Final Dataset'!$L244/'Final Dataset'!$N244</f>
        <v>0.11428571428571428</v>
      </c>
      <c r="AB244" s="7">
        <f>'Final Dataset'!$M244/'Final Dataset'!$N244</f>
        <v>0.88571428571428568</v>
      </c>
      <c r="AC244" s="9">
        <f>'Final Dataset'!$J244*100</f>
        <v>47</v>
      </c>
      <c r="AD244" s="7">
        <f>'Final Dataset'!$I244*50</f>
        <v>10.605</v>
      </c>
      <c r="AE244" s="9">
        <f>'Final Dataset'!$K244*67</f>
        <v>8.9981000000000009</v>
      </c>
      <c r="AF244" s="7">
        <f>IFERROR('Final Dataset'!$AA244/'Final Dataset'!$AB244,0)</f>
        <v>0.12903225806451613</v>
      </c>
      <c r="AG244" s="7" t="str">
        <f>IF('Final Dataset'!$AC244&lt;40,"Low",IF('Final Dataset'!$AC244&lt;=70,"Moderate","High"))</f>
        <v>Moderate</v>
      </c>
      <c r="AH244" s="10" t="str">
        <f>IF('Final Dataset'!$AE244&lt;10,"Calm",IF('Final Dataset'!$AE244&lt;=25,"Breezy","Windy"))</f>
        <v>Calm</v>
      </c>
    </row>
    <row r="245" spans="1:34" ht="14.25" customHeight="1" x14ac:dyDescent="0.3">
      <c r="A245" s="11">
        <v>244</v>
      </c>
      <c r="B245" s="12">
        <v>40554</v>
      </c>
      <c r="C245" s="11">
        <v>1</v>
      </c>
      <c r="D245" s="11">
        <v>12</v>
      </c>
      <c r="E245" s="11" t="b">
        <v>0</v>
      </c>
      <c r="F245" s="11">
        <v>2</v>
      </c>
      <c r="G245" s="11">
        <v>2</v>
      </c>
      <c r="H245" s="11">
        <v>0.2</v>
      </c>
      <c r="I245" s="13">
        <v>0.2273</v>
      </c>
      <c r="J245" s="11">
        <v>0.51</v>
      </c>
      <c r="K245" s="11">
        <v>0.1045</v>
      </c>
      <c r="L245" s="11">
        <v>2</v>
      </c>
      <c r="M245" s="11">
        <v>55</v>
      </c>
      <c r="N245" s="11">
        <v>57</v>
      </c>
      <c r="O245" s="5" t="str">
        <f>IF(AND('Final Dataset'!$D245&gt;=5,'Final Dataset'!$D245&lt;12),"Morning",IF(AND('Final Dataset'!$D245&gt;=12,'Final Dataset'!$D245&lt;17),"Afternoon",IF(AND('Final Dataset'!$D245&gt;=17,'Final Dataset'!$D245&lt;21),"Evening","Night")))</f>
        <v>Afternoon</v>
      </c>
      <c r="P245" s="8" t="str">
        <f>IF('Final Dataset'!$G245=1,"Clear/Few clouds",IF('Final Dataset'!$G245=2,"Mist/Cloudy",IF('Final Dataset'!$G245=3,"Light Snow/Rain","Heavy Rain/Snow/Storm")))</f>
        <v>Mist/Cloudy</v>
      </c>
      <c r="Q245" s="5" t="str">
        <f>IF(OR('Final Dataset'!$F245=0,'Final Dataset'!$F245=6),"Weekend","Weekday")</f>
        <v>Weekday</v>
      </c>
      <c r="R245" s="5" t="str">
        <f>LEFT(TEXT('Final Dataset'!$B245,"yyyy-mm-dd"),4)</f>
        <v>2011</v>
      </c>
      <c r="S245" s="5" t="str">
        <f>MID(TEXT('Final Dataset'!$B245,"yyyy-mm-dd"),6,2)</f>
        <v>01</v>
      </c>
      <c r="T245" s="5" t="str">
        <f>RIGHT(TEXT('Final Dataset'!$B245,"yyyy-mm-dd"),2)</f>
        <v>11</v>
      </c>
      <c r="U245" s="5">
        <f>LEN('Final Dataset'!$D245)</f>
        <v>2</v>
      </c>
      <c r="V245" s="5" t="str">
        <f>TEXT('Final Dataset'!$B245, "mmmm")</f>
        <v>January</v>
      </c>
      <c r="W245" s="5" t="str">
        <f>TEXT('Final Dataset'!$B245, "dddd")</f>
        <v>Tuesday</v>
      </c>
      <c r="X245" s="5">
        <f>WEEKNUM('Final Dataset'!$B245, 2)</f>
        <v>3</v>
      </c>
      <c r="Y245" s="5" t="str">
        <f>IF('Final Dataset'!$H245&lt;=0.3,"Cold",IF('Final Dataset'!$H245&lt;=0.6,"Mild","Hot"))</f>
        <v>Cold</v>
      </c>
      <c r="Z245" s="7" t="str">
        <f>IF('Final Dataset'!$L245&gt;'Final Dataset'!$M245,"Casual Dominant","Registered Dominant")</f>
        <v>Registered Dominant</v>
      </c>
      <c r="AA245" s="7">
        <f>'Final Dataset'!$L245/'Final Dataset'!$N245</f>
        <v>3.5087719298245612E-2</v>
      </c>
      <c r="AB245" s="7">
        <f>'Final Dataset'!$M245/'Final Dataset'!$N245</f>
        <v>0.96491228070175439</v>
      </c>
      <c r="AC245" s="9">
        <f>'Final Dataset'!$J245*100</f>
        <v>51</v>
      </c>
      <c r="AD245" s="7">
        <f>'Final Dataset'!$I245*50</f>
        <v>11.365</v>
      </c>
      <c r="AE245" s="9">
        <f>'Final Dataset'!$K245*67</f>
        <v>7.0015000000000001</v>
      </c>
      <c r="AF245" s="7">
        <f>IFERROR('Final Dataset'!$AA245/'Final Dataset'!$AB245,0)</f>
        <v>3.6363636363636362E-2</v>
      </c>
      <c r="AG245" s="7" t="str">
        <f>IF('Final Dataset'!$AC245&lt;40,"Low",IF('Final Dataset'!$AC245&lt;=70,"Moderate","High"))</f>
        <v>Moderate</v>
      </c>
      <c r="AH245" s="10" t="str">
        <f>IF('Final Dataset'!$AE245&lt;10,"Calm",IF('Final Dataset'!$AE245&lt;=25,"Breezy","Windy"))</f>
        <v>Calm</v>
      </c>
    </row>
    <row r="246" spans="1:34" ht="14.25" customHeight="1" x14ac:dyDescent="0.3">
      <c r="A246" s="5">
        <v>245</v>
      </c>
      <c r="B246" s="6">
        <v>40554</v>
      </c>
      <c r="C246" s="5">
        <v>1</v>
      </c>
      <c r="D246" s="5">
        <v>13</v>
      </c>
      <c r="E246" s="5" t="b">
        <v>0</v>
      </c>
      <c r="F246" s="5">
        <v>2</v>
      </c>
      <c r="G246" s="5">
        <v>2</v>
      </c>
      <c r="H246" s="5">
        <v>0.2</v>
      </c>
      <c r="I246" s="7">
        <v>0.2273</v>
      </c>
      <c r="J246" s="5">
        <v>0.59</v>
      </c>
      <c r="K246" s="5">
        <v>8.9599999999999999E-2</v>
      </c>
      <c r="L246" s="5">
        <v>6</v>
      </c>
      <c r="M246" s="5">
        <v>46</v>
      </c>
      <c r="N246" s="5">
        <v>52</v>
      </c>
      <c r="O246" s="5" t="str">
        <f>IF(AND('Final Dataset'!$D246&gt;=5,'Final Dataset'!$D246&lt;12),"Morning",IF(AND('Final Dataset'!$D246&gt;=12,'Final Dataset'!$D246&lt;17),"Afternoon",IF(AND('Final Dataset'!$D246&gt;=17,'Final Dataset'!$D246&lt;21),"Evening","Night")))</f>
        <v>Afternoon</v>
      </c>
      <c r="P246" s="8" t="str">
        <f>IF('Final Dataset'!$G246=1,"Clear/Few clouds",IF('Final Dataset'!$G246=2,"Mist/Cloudy",IF('Final Dataset'!$G246=3,"Light Snow/Rain","Heavy Rain/Snow/Storm")))</f>
        <v>Mist/Cloudy</v>
      </c>
      <c r="Q246" s="5" t="str">
        <f>IF(OR('Final Dataset'!$F246=0,'Final Dataset'!$F246=6),"Weekend","Weekday")</f>
        <v>Weekday</v>
      </c>
      <c r="R246" s="5" t="str">
        <f>LEFT(TEXT('Final Dataset'!$B246,"yyyy-mm-dd"),4)</f>
        <v>2011</v>
      </c>
      <c r="S246" s="5" t="str">
        <f>MID(TEXT('Final Dataset'!$B246,"yyyy-mm-dd"),6,2)</f>
        <v>01</v>
      </c>
      <c r="T246" s="5" t="str">
        <f>RIGHT(TEXT('Final Dataset'!$B246,"yyyy-mm-dd"),2)</f>
        <v>11</v>
      </c>
      <c r="U246" s="5">
        <f>LEN('Final Dataset'!$D246)</f>
        <v>2</v>
      </c>
      <c r="V246" s="5" t="str">
        <f>TEXT('Final Dataset'!$B246, "mmmm")</f>
        <v>January</v>
      </c>
      <c r="W246" s="5" t="str">
        <f>TEXT('Final Dataset'!$B246, "dddd")</f>
        <v>Tuesday</v>
      </c>
      <c r="X246" s="5">
        <f>WEEKNUM('Final Dataset'!$B246, 2)</f>
        <v>3</v>
      </c>
      <c r="Y246" s="5" t="str">
        <f>IF('Final Dataset'!$H246&lt;=0.3,"Cold",IF('Final Dataset'!$H246&lt;=0.6,"Mild","Hot"))</f>
        <v>Cold</v>
      </c>
      <c r="Z246" s="7" t="str">
        <f>IF('Final Dataset'!$L246&gt;'Final Dataset'!$M246,"Casual Dominant","Registered Dominant")</f>
        <v>Registered Dominant</v>
      </c>
      <c r="AA246" s="7">
        <f>'Final Dataset'!$L246/'Final Dataset'!$N246</f>
        <v>0.11538461538461539</v>
      </c>
      <c r="AB246" s="7">
        <f>'Final Dataset'!$M246/'Final Dataset'!$N246</f>
        <v>0.88461538461538458</v>
      </c>
      <c r="AC246" s="9">
        <f>'Final Dataset'!$J246*100</f>
        <v>59</v>
      </c>
      <c r="AD246" s="7">
        <f>'Final Dataset'!$I246*50</f>
        <v>11.365</v>
      </c>
      <c r="AE246" s="9">
        <f>'Final Dataset'!$K246*67</f>
        <v>6.0031999999999996</v>
      </c>
      <c r="AF246" s="7">
        <f>IFERROR('Final Dataset'!$AA246/'Final Dataset'!$AB246,0)</f>
        <v>0.13043478260869568</v>
      </c>
      <c r="AG246" s="7" t="str">
        <f>IF('Final Dataset'!$AC246&lt;40,"Low",IF('Final Dataset'!$AC246&lt;=70,"Moderate","High"))</f>
        <v>Moderate</v>
      </c>
      <c r="AH246" s="10" t="str">
        <f>IF('Final Dataset'!$AE246&lt;10,"Calm",IF('Final Dataset'!$AE246&lt;=25,"Breezy","Windy"))</f>
        <v>Calm</v>
      </c>
    </row>
    <row r="247" spans="1:34" ht="14.25" customHeight="1" x14ac:dyDescent="0.3">
      <c r="A247" s="11">
        <v>246</v>
      </c>
      <c r="B247" s="12">
        <v>40554</v>
      </c>
      <c r="C247" s="11">
        <v>1</v>
      </c>
      <c r="D247" s="11">
        <v>14</v>
      </c>
      <c r="E247" s="11" t="b">
        <v>0</v>
      </c>
      <c r="F247" s="11">
        <v>2</v>
      </c>
      <c r="G247" s="11">
        <v>2</v>
      </c>
      <c r="H247" s="11">
        <v>0.2</v>
      </c>
      <c r="I247" s="13">
        <v>0.2273</v>
      </c>
      <c r="J247" s="11">
        <v>0.59</v>
      </c>
      <c r="K247" s="11">
        <v>8.9599999999999999E-2</v>
      </c>
      <c r="L247" s="11">
        <v>3</v>
      </c>
      <c r="M247" s="11">
        <v>60</v>
      </c>
      <c r="N247" s="11">
        <v>63</v>
      </c>
      <c r="O247" s="5" t="str">
        <f>IF(AND('Final Dataset'!$D247&gt;=5,'Final Dataset'!$D247&lt;12),"Morning",IF(AND('Final Dataset'!$D247&gt;=12,'Final Dataset'!$D247&lt;17),"Afternoon",IF(AND('Final Dataset'!$D247&gt;=17,'Final Dataset'!$D247&lt;21),"Evening","Night")))</f>
        <v>Afternoon</v>
      </c>
      <c r="P247" s="8" t="str">
        <f>IF('Final Dataset'!$G247=1,"Clear/Few clouds",IF('Final Dataset'!$G247=2,"Mist/Cloudy",IF('Final Dataset'!$G247=3,"Light Snow/Rain","Heavy Rain/Snow/Storm")))</f>
        <v>Mist/Cloudy</v>
      </c>
      <c r="Q247" s="5" t="str">
        <f>IF(OR('Final Dataset'!$F247=0,'Final Dataset'!$F247=6),"Weekend","Weekday")</f>
        <v>Weekday</v>
      </c>
      <c r="R247" s="5" t="str">
        <f>LEFT(TEXT('Final Dataset'!$B247,"yyyy-mm-dd"),4)</f>
        <v>2011</v>
      </c>
      <c r="S247" s="5" t="str">
        <f>MID(TEXT('Final Dataset'!$B247,"yyyy-mm-dd"),6,2)</f>
        <v>01</v>
      </c>
      <c r="T247" s="5" t="str">
        <f>RIGHT(TEXT('Final Dataset'!$B247,"yyyy-mm-dd"),2)</f>
        <v>11</v>
      </c>
      <c r="U247" s="5">
        <f>LEN('Final Dataset'!$D247)</f>
        <v>2</v>
      </c>
      <c r="V247" s="5" t="str">
        <f>TEXT('Final Dataset'!$B247, "mmmm")</f>
        <v>January</v>
      </c>
      <c r="W247" s="5" t="str">
        <f>TEXT('Final Dataset'!$B247, "dddd")</f>
        <v>Tuesday</v>
      </c>
      <c r="X247" s="5">
        <f>WEEKNUM('Final Dataset'!$B247, 2)</f>
        <v>3</v>
      </c>
      <c r="Y247" s="5" t="str">
        <f>IF('Final Dataset'!$H247&lt;=0.3,"Cold",IF('Final Dataset'!$H247&lt;=0.6,"Mild","Hot"))</f>
        <v>Cold</v>
      </c>
      <c r="Z247" s="7" t="str">
        <f>IF('Final Dataset'!$L247&gt;'Final Dataset'!$M247,"Casual Dominant","Registered Dominant")</f>
        <v>Registered Dominant</v>
      </c>
      <c r="AA247" s="7">
        <f>'Final Dataset'!$L247/'Final Dataset'!$N247</f>
        <v>4.7619047619047616E-2</v>
      </c>
      <c r="AB247" s="7">
        <f>'Final Dataset'!$M247/'Final Dataset'!$N247</f>
        <v>0.95238095238095233</v>
      </c>
      <c r="AC247" s="9">
        <f>'Final Dataset'!$J247*100</f>
        <v>59</v>
      </c>
      <c r="AD247" s="7">
        <f>'Final Dataset'!$I247*50</f>
        <v>11.365</v>
      </c>
      <c r="AE247" s="9">
        <f>'Final Dataset'!$K247*67</f>
        <v>6.0031999999999996</v>
      </c>
      <c r="AF247" s="7">
        <f>IFERROR('Final Dataset'!$AA247/'Final Dataset'!$AB247,0)</f>
        <v>0.05</v>
      </c>
      <c r="AG247" s="7" t="str">
        <f>IF('Final Dataset'!$AC247&lt;40,"Low",IF('Final Dataset'!$AC247&lt;=70,"Moderate","High"))</f>
        <v>Moderate</v>
      </c>
      <c r="AH247" s="10" t="str">
        <f>IF('Final Dataset'!$AE247&lt;10,"Calm",IF('Final Dataset'!$AE247&lt;=25,"Breezy","Windy"))</f>
        <v>Calm</v>
      </c>
    </row>
    <row r="248" spans="1:34" ht="14.25" customHeight="1" x14ac:dyDescent="0.3">
      <c r="A248" s="5">
        <v>247</v>
      </c>
      <c r="B248" s="6">
        <v>40554</v>
      </c>
      <c r="C248" s="5">
        <v>1</v>
      </c>
      <c r="D248" s="5">
        <v>15</v>
      </c>
      <c r="E248" s="5" t="b">
        <v>0</v>
      </c>
      <c r="F248" s="5">
        <v>2</v>
      </c>
      <c r="G248" s="5">
        <v>2</v>
      </c>
      <c r="H248" s="5">
        <v>0.16</v>
      </c>
      <c r="I248" s="7">
        <v>0.19700000000000001</v>
      </c>
      <c r="J248" s="5">
        <v>0.8</v>
      </c>
      <c r="K248" s="5">
        <v>8.9599999999999999E-2</v>
      </c>
      <c r="L248" s="5">
        <v>2</v>
      </c>
      <c r="M248" s="5">
        <v>45</v>
      </c>
      <c r="N248" s="5">
        <v>47</v>
      </c>
      <c r="O248" s="5" t="str">
        <f>IF(AND('Final Dataset'!$D248&gt;=5,'Final Dataset'!$D248&lt;12),"Morning",IF(AND('Final Dataset'!$D248&gt;=12,'Final Dataset'!$D248&lt;17),"Afternoon",IF(AND('Final Dataset'!$D248&gt;=17,'Final Dataset'!$D248&lt;21),"Evening","Night")))</f>
        <v>Afternoon</v>
      </c>
      <c r="P248" s="8" t="str">
        <f>IF('Final Dataset'!$G248=1,"Clear/Few clouds",IF('Final Dataset'!$G248=2,"Mist/Cloudy",IF('Final Dataset'!$G248=3,"Light Snow/Rain","Heavy Rain/Snow/Storm")))</f>
        <v>Mist/Cloudy</v>
      </c>
      <c r="Q248" s="5" t="str">
        <f>IF(OR('Final Dataset'!$F248=0,'Final Dataset'!$F248=6),"Weekend","Weekday")</f>
        <v>Weekday</v>
      </c>
      <c r="R248" s="5" t="str">
        <f>LEFT(TEXT('Final Dataset'!$B248,"yyyy-mm-dd"),4)</f>
        <v>2011</v>
      </c>
      <c r="S248" s="5" t="str">
        <f>MID(TEXT('Final Dataset'!$B248,"yyyy-mm-dd"),6,2)</f>
        <v>01</v>
      </c>
      <c r="T248" s="5" t="str">
        <f>RIGHT(TEXT('Final Dataset'!$B248,"yyyy-mm-dd"),2)</f>
        <v>11</v>
      </c>
      <c r="U248" s="5">
        <f>LEN('Final Dataset'!$D248)</f>
        <v>2</v>
      </c>
      <c r="V248" s="5" t="str">
        <f>TEXT('Final Dataset'!$B248, "mmmm")</f>
        <v>January</v>
      </c>
      <c r="W248" s="5" t="str">
        <f>TEXT('Final Dataset'!$B248, "dddd")</f>
        <v>Tuesday</v>
      </c>
      <c r="X248" s="5">
        <f>WEEKNUM('Final Dataset'!$B248, 2)</f>
        <v>3</v>
      </c>
      <c r="Y248" s="5" t="str">
        <f>IF('Final Dataset'!$H248&lt;=0.3,"Cold",IF('Final Dataset'!$H248&lt;=0.6,"Mild","Hot"))</f>
        <v>Cold</v>
      </c>
      <c r="Z248" s="7" t="str">
        <f>IF('Final Dataset'!$L248&gt;'Final Dataset'!$M248,"Casual Dominant","Registered Dominant")</f>
        <v>Registered Dominant</v>
      </c>
      <c r="AA248" s="7">
        <f>'Final Dataset'!$L248/'Final Dataset'!$N248</f>
        <v>4.2553191489361701E-2</v>
      </c>
      <c r="AB248" s="7">
        <f>'Final Dataset'!$M248/'Final Dataset'!$N248</f>
        <v>0.95744680851063835</v>
      </c>
      <c r="AC248" s="9">
        <f>'Final Dataset'!$J248*100</f>
        <v>80</v>
      </c>
      <c r="AD248" s="7">
        <f>'Final Dataset'!$I248*50</f>
        <v>9.85</v>
      </c>
      <c r="AE248" s="9">
        <f>'Final Dataset'!$K248*67</f>
        <v>6.0031999999999996</v>
      </c>
      <c r="AF248" s="7">
        <f>IFERROR('Final Dataset'!$AA248/'Final Dataset'!$AB248,0)</f>
        <v>4.4444444444444439E-2</v>
      </c>
      <c r="AG248" s="7" t="str">
        <f>IF('Final Dataset'!$AC248&lt;40,"Low",IF('Final Dataset'!$AC248&lt;=70,"Moderate","High"))</f>
        <v>High</v>
      </c>
      <c r="AH248" s="10" t="str">
        <f>IF('Final Dataset'!$AE248&lt;10,"Calm",IF('Final Dataset'!$AE248&lt;=25,"Breezy","Windy"))</f>
        <v>Calm</v>
      </c>
    </row>
    <row r="249" spans="1:34" ht="14.25" customHeight="1" x14ac:dyDescent="0.3">
      <c r="A249" s="11">
        <v>248</v>
      </c>
      <c r="B249" s="12">
        <v>40554</v>
      </c>
      <c r="C249" s="11">
        <v>1</v>
      </c>
      <c r="D249" s="11">
        <v>16</v>
      </c>
      <c r="E249" s="11" t="b">
        <v>0</v>
      </c>
      <c r="F249" s="11">
        <v>2</v>
      </c>
      <c r="G249" s="11">
        <v>2</v>
      </c>
      <c r="H249" s="11">
        <v>0.16</v>
      </c>
      <c r="I249" s="13">
        <v>0.1515</v>
      </c>
      <c r="J249" s="11">
        <v>0.86</v>
      </c>
      <c r="K249" s="11">
        <v>0.22389999999999999</v>
      </c>
      <c r="L249" s="11">
        <v>4</v>
      </c>
      <c r="M249" s="11">
        <v>72</v>
      </c>
      <c r="N249" s="11">
        <v>76</v>
      </c>
      <c r="O249" s="5" t="str">
        <f>IF(AND('Final Dataset'!$D249&gt;=5,'Final Dataset'!$D249&lt;12),"Morning",IF(AND('Final Dataset'!$D249&gt;=12,'Final Dataset'!$D249&lt;17),"Afternoon",IF(AND('Final Dataset'!$D249&gt;=17,'Final Dataset'!$D249&lt;21),"Evening","Night")))</f>
        <v>Afternoon</v>
      </c>
      <c r="P249" s="8" t="str">
        <f>IF('Final Dataset'!$G249=1,"Clear/Few clouds",IF('Final Dataset'!$G249=2,"Mist/Cloudy",IF('Final Dataset'!$G249=3,"Light Snow/Rain","Heavy Rain/Snow/Storm")))</f>
        <v>Mist/Cloudy</v>
      </c>
      <c r="Q249" s="5" t="str">
        <f>IF(OR('Final Dataset'!$F249=0,'Final Dataset'!$F249=6),"Weekend","Weekday")</f>
        <v>Weekday</v>
      </c>
      <c r="R249" s="5" t="str">
        <f>LEFT(TEXT('Final Dataset'!$B249,"yyyy-mm-dd"),4)</f>
        <v>2011</v>
      </c>
      <c r="S249" s="5" t="str">
        <f>MID(TEXT('Final Dataset'!$B249,"yyyy-mm-dd"),6,2)</f>
        <v>01</v>
      </c>
      <c r="T249" s="5" t="str">
        <f>RIGHT(TEXT('Final Dataset'!$B249,"yyyy-mm-dd"),2)</f>
        <v>11</v>
      </c>
      <c r="U249" s="5">
        <f>LEN('Final Dataset'!$D249)</f>
        <v>2</v>
      </c>
      <c r="V249" s="5" t="str">
        <f>TEXT('Final Dataset'!$B249, "mmmm")</f>
        <v>January</v>
      </c>
      <c r="W249" s="5" t="str">
        <f>TEXT('Final Dataset'!$B249, "dddd")</f>
        <v>Tuesday</v>
      </c>
      <c r="X249" s="5">
        <f>WEEKNUM('Final Dataset'!$B249, 2)</f>
        <v>3</v>
      </c>
      <c r="Y249" s="5" t="str">
        <f>IF('Final Dataset'!$H249&lt;=0.3,"Cold",IF('Final Dataset'!$H249&lt;=0.6,"Mild","Hot"))</f>
        <v>Cold</v>
      </c>
      <c r="Z249" s="7" t="str">
        <f>IF('Final Dataset'!$L249&gt;'Final Dataset'!$M249,"Casual Dominant","Registered Dominant")</f>
        <v>Registered Dominant</v>
      </c>
      <c r="AA249" s="7">
        <f>'Final Dataset'!$L249/'Final Dataset'!$N249</f>
        <v>5.2631578947368418E-2</v>
      </c>
      <c r="AB249" s="7">
        <f>'Final Dataset'!$M249/'Final Dataset'!$N249</f>
        <v>0.94736842105263153</v>
      </c>
      <c r="AC249" s="9">
        <f>'Final Dataset'!$J249*100</f>
        <v>86</v>
      </c>
      <c r="AD249" s="7">
        <f>'Final Dataset'!$I249*50</f>
        <v>7.5750000000000002</v>
      </c>
      <c r="AE249" s="9">
        <f>'Final Dataset'!$K249*67</f>
        <v>15.001299999999999</v>
      </c>
      <c r="AF249" s="7">
        <f>IFERROR('Final Dataset'!$AA249/'Final Dataset'!$AB249,0)</f>
        <v>5.5555555555555552E-2</v>
      </c>
      <c r="AG249" s="7" t="str">
        <f>IF('Final Dataset'!$AC249&lt;40,"Low",IF('Final Dataset'!$AC249&lt;=70,"Moderate","High"))</f>
        <v>High</v>
      </c>
      <c r="AH249" s="10" t="str">
        <f>IF('Final Dataset'!$AE249&lt;10,"Calm",IF('Final Dataset'!$AE249&lt;=25,"Breezy","Windy"))</f>
        <v>Breezy</v>
      </c>
    </row>
    <row r="250" spans="1:34" ht="14.25" customHeight="1" x14ac:dyDescent="0.3">
      <c r="A250" s="5">
        <v>249</v>
      </c>
      <c r="B250" s="6">
        <v>40554</v>
      </c>
      <c r="C250" s="5">
        <v>1</v>
      </c>
      <c r="D250" s="5">
        <v>17</v>
      </c>
      <c r="E250" s="5" t="b">
        <v>0</v>
      </c>
      <c r="F250" s="5">
        <v>2</v>
      </c>
      <c r="G250" s="5">
        <v>2</v>
      </c>
      <c r="H250" s="5">
        <v>0.16</v>
      </c>
      <c r="I250" s="7">
        <v>0.1515</v>
      </c>
      <c r="J250" s="5">
        <v>0.86</v>
      </c>
      <c r="K250" s="5">
        <v>0.22389999999999999</v>
      </c>
      <c r="L250" s="5">
        <v>6</v>
      </c>
      <c r="M250" s="5">
        <v>130</v>
      </c>
      <c r="N250" s="5">
        <v>136</v>
      </c>
      <c r="O250" s="5" t="str">
        <f>IF(AND('Final Dataset'!$D250&gt;=5,'Final Dataset'!$D250&lt;12),"Morning",IF(AND('Final Dataset'!$D250&gt;=12,'Final Dataset'!$D250&lt;17),"Afternoon",IF(AND('Final Dataset'!$D250&gt;=17,'Final Dataset'!$D250&lt;21),"Evening","Night")))</f>
        <v>Evening</v>
      </c>
      <c r="P250" s="8" t="str">
        <f>IF('Final Dataset'!$G250=1,"Clear/Few clouds",IF('Final Dataset'!$G250=2,"Mist/Cloudy",IF('Final Dataset'!$G250=3,"Light Snow/Rain","Heavy Rain/Snow/Storm")))</f>
        <v>Mist/Cloudy</v>
      </c>
      <c r="Q250" s="5" t="str">
        <f>IF(OR('Final Dataset'!$F250=0,'Final Dataset'!$F250=6),"Weekend","Weekday")</f>
        <v>Weekday</v>
      </c>
      <c r="R250" s="5" t="str">
        <f>LEFT(TEXT('Final Dataset'!$B250,"yyyy-mm-dd"),4)</f>
        <v>2011</v>
      </c>
      <c r="S250" s="5" t="str">
        <f>MID(TEXT('Final Dataset'!$B250,"yyyy-mm-dd"),6,2)</f>
        <v>01</v>
      </c>
      <c r="T250" s="5" t="str">
        <f>RIGHT(TEXT('Final Dataset'!$B250,"yyyy-mm-dd"),2)</f>
        <v>11</v>
      </c>
      <c r="U250" s="5">
        <f>LEN('Final Dataset'!$D250)</f>
        <v>2</v>
      </c>
      <c r="V250" s="5" t="str">
        <f>TEXT('Final Dataset'!$B250, "mmmm")</f>
        <v>January</v>
      </c>
      <c r="W250" s="5" t="str">
        <f>TEXT('Final Dataset'!$B250, "dddd")</f>
        <v>Tuesday</v>
      </c>
      <c r="X250" s="5">
        <f>WEEKNUM('Final Dataset'!$B250, 2)</f>
        <v>3</v>
      </c>
      <c r="Y250" s="5" t="str">
        <f>IF('Final Dataset'!$H250&lt;=0.3,"Cold",IF('Final Dataset'!$H250&lt;=0.6,"Mild","Hot"))</f>
        <v>Cold</v>
      </c>
      <c r="Z250" s="7" t="str">
        <f>IF('Final Dataset'!$L250&gt;'Final Dataset'!$M250,"Casual Dominant","Registered Dominant")</f>
        <v>Registered Dominant</v>
      </c>
      <c r="AA250" s="7">
        <f>'Final Dataset'!$L250/'Final Dataset'!$N250</f>
        <v>4.4117647058823532E-2</v>
      </c>
      <c r="AB250" s="7">
        <f>'Final Dataset'!$M250/'Final Dataset'!$N250</f>
        <v>0.95588235294117652</v>
      </c>
      <c r="AC250" s="9">
        <f>'Final Dataset'!$J250*100</f>
        <v>86</v>
      </c>
      <c r="AD250" s="7">
        <f>'Final Dataset'!$I250*50</f>
        <v>7.5750000000000002</v>
      </c>
      <c r="AE250" s="9">
        <f>'Final Dataset'!$K250*67</f>
        <v>15.001299999999999</v>
      </c>
      <c r="AF250" s="7">
        <f>IFERROR('Final Dataset'!$AA250/'Final Dataset'!$AB250,0)</f>
        <v>4.6153846153846156E-2</v>
      </c>
      <c r="AG250" s="7" t="str">
        <f>IF('Final Dataset'!$AC250&lt;40,"Low",IF('Final Dataset'!$AC250&lt;=70,"Moderate","High"))</f>
        <v>High</v>
      </c>
      <c r="AH250" s="10" t="str">
        <f>IF('Final Dataset'!$AE250&lt;10,"Calm",IF('Final Dataset'!$AE250&lt;=25,"Breezy","Windy"))</f>
        <v>Breezy</v>
      </c>
    </row>
    <row r="251" spans="1:34" ht="14.25" customHeight="1" x14ac:dyDescent="0.3">
      <c r="A251" s="11">
        <v>250</v>
      </c>
      <c r="B251" s="12">
        <v>40554</v>
      </c>
      <c r="C251" s="11">
        <v>1</v>
      </c>
      <c r="D251" s="11">
        <v>18</v>
      </c>
      <c r="E251" s="11" t="b">
        <v>0</v>
      </c>
      <c r="F251" s="11">
        <v>2</v>
      </c>
      <c r="G251" s="11">
        <v>3</v>
      </c>
      <c r="H251" s="11">
        <v>0.16</v>
      </c>
      <c r="I251" s="13">
        <v>0.18179999999999999</v>
      </c>
      <c r="J251" s="11">
        <v>0.93</v>
      </c>
      <c r="K251" s="11">
        <v>0.1045</v>
      </c>
      <c r="L251" s="11">
        <v>1</v>
      </c>
      <c r="M251" s="11">
        <v>94</v>
      </c>
      <c r="N251" s="11">
        <v>95</v>
      </c>
      <c r="O251" s="5" t="str">
        <f>IF(AND('Final Dataset'!$D251&gt;=5,'Final Dataset'!$D251&lt;12),"Morning",IF(AND('Final Dataset'!$D251&gt;=12,'Final Dataset'!$D251&lt;17),"Afternoon",IF(AND('Final Dataset'!$D251&gt;=17,'Final Dataset'!$D251&lt;21),"Evening","Night")))</f>
        <v>Evening</v>
      </c>
      <c r="P251" s="8" t="str">
        <f>IF('Final Dataset'!$G251=1,"Clear/Few clouds",IF('Final Dataset'!$G251=2,"Mist/Cloudy",IF('Final Dataset'!$G251=3,"Light Snow/Rain","Heavy Rain/Snow/Storm")))</f>
        <v>Light Snow/Rain</v>
      </c>
      <c r="Q251" s="5" t="str">
        <f>IF(OR('Final Dataset'!$F251=0,'Final Dataset'!$F251=6),"Weekend","Weekday")</f>
        <v>Weekday</v>
      </c>
      <c r="R251" s="5" t="str">
        <f>LEFT(TEXT('Final Dataset'!$B251,"yyyy-mm-dd"),4)</f>
        <v>2011</v>
      </c>
      <c r="S251" s="5" t="str">
        <f>MID(TEXT('Final Dataset'!$B251,"yyyy-mm-dd"),6,2)</f>
        <v>01</v>
      </c>
      <c r="T251" s="5" t="str">
        <f>RIGHT(TEXT('Final Dataset'!$B251,"yyyy-mm-dd"),2)</f>
        <v>11</v>
      </c>
      <c r="U251" s="5">
        <f>LEN('Final Dataset'!$D251)</f>
        <v>2</v>
      </c>
      <c r="V251" s="5" t="str">
        <f>TEXT('Final Dataset'!$B251, "mmmm")</f>
        <v>January</v>
      </c>
      <c r="W251" s="5" t="str">
        <f>TEXT('Final Dataset'!$B251, "dddd")</f>
        <v>Tuesday</v>
      </c>
      <c r="X251" s="5">
        <f>WEEKNUM('Final Dataset'!$B251, 2)</f>
        <v>3</v>
      </c>
      <c r="Y251" s="5" t="str">
        <f>IF('Final Dataset'!$H251&lt;=0.3,"Cold",IF('Final Dataset'!$H251&lt;=0.6,"Mild","Hot"))</f>
        <v>Cold</v>
      </c>
      <c r="Z251" s="7" t="str">
        <f>IF('Final Dataset'!$L251&gt;'Final Dataset'!$M251,"Casual Dominant","Registered Dominant")</f>
        <v>Registered Dominant</v>
      </c>
      <c r="AA251" s="7">
        <f>'Final Dataset'!$L251/'Final Dataset'!$N251</f>
        <v>1.0526315789473684E-2</v>
      </c>
      <c r="AB251" s="7">
        <f>'Final Dataset'!$M251/'Final Dataset'!$N251</f>
        <v>0.98947368421052628</v>
      </c>
      <c r="AC251" s="9">
        <f>'Final Dataset'!$J251*100</f>
        <v>93</v>
      </c>
      <c r="AD251" s="7">
        <f>'Final Dataset'!$I251*50</f>
        <v>9.09</v>
      </c>
      <c r="AE251" s="9">
        <f>'Final Dataset'!$K251*67</f>
        <v>7.0015000000000001</v>
      </c>
      <c r="AF251" s="7">
        <f>IFERROR('Final Dataset'!$AA251/'Final Dataset'!$AB251,0)</f>
        <v>1.0638297872340425E-2</v>
      </c>
      <c r="AG251" s="7" t="str">
        <f>IF('Final Dataset'!$AC251&lt;40,"Low",IF('Final Dataset'!$AC251&lt;=70,"Moderate","High"))</f>
        <v>High</v>
      </c>
      <c r="AH251" s="10" t="str">
        <f>IF('Final Dataset'!$AE251&lt;10,"Calm",IF('Final Dataset'!$AE251&lt;=25,"Breezy","Windy"))</f>
        <v>Calm</v>
      </c>
    </row>
    <row r="252" spans="1:34" ht="14.25" customHeight="1" x14ac:dyDescent="0.3">
      <c r="A252" s="5">
        <v>251</v>
      </c>
      <c r="B252" s="6">
        <v>40554</v>
      </c>
      <c r="C252" s="5">
        <v>1</v>
      </c>
      <c r="D252" s="5">
        <v>19</v>
      </c>
      <c r="E252" s="5" t="b">
        <v>0</v>
      </c>
      <c r="F252" s="5">
        <v>2</v>
      </c>
      <c r="G252" s="5">
        <v>3</v>
      </c>
      <c r="H252" s="5">
        <v>0.16</v>
      </c>
      <c r="I252" s="7">
        <v>0.2273</v>
      </c>
      <c r="J252" s="5">
        <v>0.93</v>
      </c>
      <c r="K252" s="5">
        <v>0</v>
      </c>
      <c r="L252" s="5">
        <v>0</v>
      </c>
      <c r="M252" s="5">
        <v>51</v>
      </c>
      <c r="N252" s="5">
        <v>51</v>
      </c>
      <c r="O252" s="5" t="str">
        <f>IF(AND('Final Dataset'!$D252&gt;=5,'Final Dataset'!$D252&lt;12),"Morning",IF(AND('Final Dataset'!$D252&gt;=12,'Final Dataset'!$D252&lt;17),"Afternoon",IF(AND('Final Dataset'!$D252&gt;=17,'Final Dataset'!$D252&lt;21),"Evening","Night")))</f>
        <v>Evening</v>
      </c>
      <c r="P252" s="8" t="str">
        <f>IF('Final Dataset'!$G252=1,"Clear/Few clouds",IF('Final Dataset'!$G252=2,"Mist/Cloudy",IF('Final Dataset'!$G252=3,"Light Snow/Rain","Heavy Rain/Snow/Storm")))</f>
        <v>Light Snow/Rain</v>
      </c>
      <c r="Q252" s="5" t="str">
        <f>IF(OR('Final Dataset'!$F252=0,'Final Dataset'!$F252=6),"Weekend","Weekday")</f>
        <v>Weekday</v>
      </c>
      <c r="R252" s="5" t="str">
        <f>LEFT(TEXT('Final Dataset'!$B252,"yyyy-mm-dd"),4)</f>
        <v>2011</v>
      </c>
      <c r="S252" s="5" t="str">
        <f>MID(TEXT('Final Dataset'!$B252,"yyyy-mm-dd"),6,2)</f>
        <v>01</v>
      </c>
      <c r="T252" s="5" t="str">
        <f>RIGHT(TEXT('Final Dataset'!$B252,"yyyy-mm-dd"),2)</f>
        <v>11</v>
      </c>
      <c r="U252" s="5">
        <f>LEN('Final Dataset'!$D252)</f>
        <v>2</v>
      </c>
      <c r="V252" s="5" t="str">
        <f>TEXT('Final Dataset'!$B252, "mmmm")</f>
        <v>January</v>
      </c>
      <c r="W252" s="5" t="str">
        <f>TEXT('Final Dataset'!$B252, "dddd")</f>
        <v>Tuesday</v>
      </c>
      <c r="X252" s="5">
        <f>WEEKNUM('Final Dataset'!$B252, 2)</f>
        <v>3</v>
      </c>
      <c r="Y252" s="5" t="str">
        <f>IF('Final Dataset'!$H252&lt;=0.3,"Cold",IF('Final Dataset'!$H252&lt;=0.6,"Mild","Hot"))</f>
        <v>Cold</v>
      </c>
      <c r="Z252" s="7" t="str">
        <f>IF('Final Dataset'!$L252&gt;'Final Dataset'!$M252,"Casual Dominant","Registered Dominant")</f>
        <v>Registered Dominant</v>
      </c>
      <c r="AA252" s="7">
        <f>'Final Dataset'!$L252/'Final Dataset'!$N252</f>
        <v>0</v>
      </c>
      <c r="AB252" s="7">
        <f>'Final Dataset'!$M252/'Final Dataset'!$N252</f>
        <v>1</v>
      </c>
      <c r="AC252" s="9">
        <f>'Final Dataset'!$J252*100</f>
        <v>93</v>
      </c>
      <c r="AD252" s="7">
        <f>'Final Dataset'!$I252*50</f>
        <v>11.365</v>
      </c>
      <c r="AE252" s="9">
        <f>'Final Dataset'!$K252*67</f>
        <v>0</v>
      </c>
      <c r="AF252" s="7">
        <f>IFERROR('Final Dataset'!$AA252/'Final Dataset'!$AB252,0)</f>
        <v>0</v>
      </c>
      <c r="AG252" s="7" t="str">
        <f>IF('Final Dataset'!$AC252&lt;40,"Low",IF('Final Dataset'!$AC252&lt;=70,"Moderate","High"))</f>
        <v>High</v>
      </c>
      <c r="AH252" s="10" t="str">
        <f>IF('Final Dataset'!$AE252&lt;10,"Calm",IF('Final Dataset'!$AE252&lt;=25,"Breezy","Windy"))</f>
        <v>Calm</v>
      </c>
    </row>
    <row r="253" spans="1:34" ht="14.25" customHeight="1" x14ac:dyDescent="0.3">
      <c r="A253" s="11">
        <v>252</v>
      </c>
      <c r="B253" s="12">
        <v>40554</v>
      </c>
      <c r="C253" s="11">
        <v>1</v>
      </c>
      <c r="D253" s="11">
        <v>20</v>
      </c>
      <c r="E253" s="11" t="b">
        <v>0</v>
      </c>
      <c r="F253" s="11">
        <v>2</v>
      </c>
      <c r="G253" s="11">
        <v>3</v>
      </c>
      <c r="H253" s="11">
        <v>0.16</v>
      </c>
      <c r="I253" s="13">
        <v>0.1515</v>
      </c>
      <c r="J253" s="11">
        <v>0.93</v>
      </c>
      <c r="K253" s="11">
        <v>0.19400000000000001</v>
      </c>
      <c r="L253" s="11">
        <v>0</v>
      </c>
      <c r="M253" s="11">
        <v>32</v>
      </c>
      <c r="N253" s="11">
        <v>32</v>
      </c>
      <c r="O253" s="5" t="str">
        <f>IF(AND('Final Dataset'!$D253&gt;=5,'Final Dataset'!$D253&lt;12),"Morning",IF(AND('Final Dataset'!$D253&gt;=12,'Final Dataset'!$D253&lt;17),"Afternoon",IF(AND('Final Dataset'!$D253&gt;=17,'Final Dataset'!$D253&lt;21),"Evening","Night")))</f>
        <v>Evening</v>
      </c>
      <c r="P253" s="8" t="str">
        <f>IF('Final Dataset'!$G253=1,"Clear/Few clouds",IF('Final Dataset'!$G253=2,"Mist/Cloudy",IF('Final Dataset'!$G253=3,"Light Snow/Rain","Heavy Rain/Snow/Storm")))</f>
        <v>Light Snow/Rain</v>
      </c>
      <c r="Q253" s="5" t="str">
        <f>IF(OR('Final Dataset'!$F253=0,'Final Dataset'!$F253=6),"Weekend","Weekday")</f>
        <v>Weekday</v>
      </c>
      <c r="R253" s="5" t="str">
        <f>LEFT(TEXT('Final Dataset'!$B253,"yyyy-mm-dd"),4)</f>
        <v>2011</v>
      </c>
      <c r="S253" s="5" t="str">
        <f>MID(TEXT('Final Dataset'!$B253,"yyyy-mm-dd"),6,2)</f>
        <v>01</v>
      </c>
      <c r="T253" s="5" t="str">
        <f>RIGHT(TEXT('Final Dataset'!$B253,"yyyy-mm-dd"),2)</f>
        <v>11</v>
      </c>
      <c r="U253" s="5">
        <f>LEN('Final Dataset'!$D253)</f>
        <v>2</v>
      </c>
      <c r="V253" s="5" t="str">
        <f>TEXT('Final Dataset'!$B253, "mmmm")</f>
        <v>January</v>
      </c>
      <c r="W253" s="5" t="str">
        <f>TEXT('Final Dataset'!$B253, "dddd")</f>
        <v>Tuesday</v>
      </c>
      <c r="X253" s="5">
        <f>WEEKNUM('Final Dataset'!$B253, 2)</f>
        <v>3</v>
      </c>
      <c r="Y253" s="5" t="str">
        <f>IF('Final Dataset'!$H253&lt;=0.3,"Cold",IF('Final Dataset'!$H253&lt;=0.6,"Mild","Hot"))</f>
        <v>Cold</v>
      </c>
      <c r="Z253" s="7" t="str">
        <f>IF('Final Dataset'!$L253&gt;'Final Dataset'!$M253,"Casual Dominant","Registered Dominant")</f>
        <v>Registered Dominant</v>
      </c>
      <c r="AA253" s="7">
        <f>'Final Dataset'!$L253/'Final Dataset'!$N253</f>
        <v>0</v>
      </c>
      <c r="AB253" s="7">
        <f>'Final Dataset'!$M253/'Final Dataset'!$N253</f>
        <v>1</v>
      </c>
      <c r="AC253" s="9">
        <f>'Final Dataset'!$J253*100</f>
        <v>93</v>
      </c>
      <c r="AD253" s="7">
        <f>'Final Dataset'!$I253*50</f>
        <v>7.5750000000000002</v>
      </c>
      <c r="AE253" s="9">
        <f>'Final Dataset'!$K253*67</f>
        <v>12.998000000000001</v>
      </c>
      <c r="AF253" s="7">
        <f>IFERROR('Final Dataset'!$AA253/'Final Dataset'!$AB253,0)</f>
        <v>0</v>
      </c>
      <c r="AG253" s="7" t="str">
        <f>IF('Final Dataset'!$AC253&lt;40,"Low",IF('Final Dataset'!$AC253&lt;=70,"Moderate","High"))</f>
        <v>High</v>
      </c>
      <c r="AH253" s="10" t="str">
        <f>IF('Final Dataset'!$AE253&lt;10,"Calm",IF('Final Dataset'!$AE253&lt;=25,"Breezy","Windy"))</f>
        <v>Breezy</v>
      </c>
    </row>
    <row r="254" spans="1:34" ht="14.25" customHeight="1" x14ac:dyDescent="0.3">
      <c r="A254" s="5">
        <v>253</v>
      </c>
      <c r="B254" s="6">
        <v>40554</v>
      </c>
      <c r="C254" s="5">
        <v>1</v>
      </c>
      <c r="D254" s="5">
        <v>21</v>
      </c>
      <c r="E254" s="5" t="b">
        <v>0</v>
      </c>
      <c r="F254" s="5">
        <v>2</v>
      </c>
      <c r="G254" s="5">
        <v>3</v>
      </c>
      <c r="H254" s="5">
        <v>0.16</v>
      </c>
      <c r="I254" s="7">
        <v>0.19700000000000001</v>
      </c>
      <c r="J254" s="5">
        <v>0.86</v>
      </c>
      <c r="K254" s="5">
        <v>8.9599999999999999E-2</v>
      </c>
      <c r="L254" s="5">
        <v>0</v>
      </c>
      <c r="M254" s="5">
        <v>20</v>
      </c>
      <c r="N254" s="5">
        <v>20</v>
      </c>
      <c r="O254" s="5" t="str">
        <f>IF(AND('Final Dataset'!$D254&gt;=5,'Final Dataset'!$D254&lt;12),"Morning",IF(AND('Final Dataset'!$D254&gt;=12,'Final Dataset'!$D254&lt;17),"Afternoon",IF(AND('Final Dataset'!$D254&gt;=17,'Final Dataset'!$D254&lt;21),"Evening","Night")))</f>
        <v>Night</v>
      </c>
      <c r="P254" s="8" t="str">
        <f>IF('Final Dataset'!$G254=1,"Clear/Few clouds",IF('Final Dataset'!$G254=2,"Mist/Cloudy",IF('Final Dataset'!$G254=3,"Light Snow/Rain","Heavy Rain/Snow/Storm")))</f>
        <v>Light Snow/Rain</v>
      </c>
      <c r="Q254" s="5" t="str">
        <f>IF(OR('Final Dataset'!$F254=0,'Final Dataset'!$F254=6),"Weekend","Weekday")</f>
        <v>Weekday</v>
      </c>
      <c r="R254" s="5" t="str">
        <f>LEFT(TEXT('Final Dataset'!$B254,"yyyy-mm-dd"),4)</f>
        <v>2011</v>
      </c>
      <c r="S254" s="5" t="str">
        <f>MID(TEXT('Final Dataset'!$B254,"yyyy-mm-dd"),6,2)</f>
        <v>01</v>
      </c>
      <c r="T254" s="5" t="str">
        <f>RIGHT(TEXT('Final Dataset'!$B254,"yyyy-mm-dd"),2)</f>
        <v>11</v>
      </c>
      <c r="U254" s="5">
        <f>LEN('Final Dataset'!$D254)</f>
        <v>2</v>
      </c>
      <c r="V254" s="5" t="str">
        <f>TEXT('Final Dataset'!$B254, "mmmm")</f>
        <v>January</v>
      </c>
      <c r="W254" s="5" t="str">
        <f>TEXT('Final Dataset'!$B254, "dddd")</f>
        <v>Tuesday</v>
      </c>
      <c r="X254" s="5">
        <f>WEEKNUM('Final Dataset'!$B254, 2)</f>
        <v>3</v>
      </c>
      <c r="Y254" s="5" t="str">
        <f>IF('Final Dataset'!$H254&lt;=0.3,"Cold",IF('Final Dataset'!$H254&lt;=0.6,"Mild","Hot"))</f>
        <v>Cold</v>
      </c>
      <c r="Z254" s="7" t="str">
        <f>IF('Final Dataset'!$L254&gt;'Final Dataset'!$M254,"Casual Dominant","Registered Dominant")</f>
        <v>Registered Dominant</v>
      </c>
      <c r="AA254" s="7">
        <f>'Final Dataset'!$L254/'Final Dataset'!$N254</f>
        <v>0</v>
      </c>
      <c r="AB254" s="7">
        <f>'Final Dataset'!$M254/'Final Dataset'!$N254</f>
        <v>1</v>
      </c>
      <c r="AC254" s="9">
        <f>'Final Dataset'!$J254*100</f>
        <v>86</v>
      </c>
      <c r="AD254" s="7">
        <f>'Final Dataset'!$I254*50</f>
        <v>9.85</v>
      </c>
      <c r="AE254" s="9">
        <f>'Final Dataset'!$K254*67</f>
        <v>6.0031999999999996</v>
      </c>
      <c r="AF254" s="7">
        <f>IFERROR('Final Dataset'!$AA254/'Final Dataset'!$AB254,0)</f>
        <v>0</v>
      </c>
      <c r="AG254" s="7" t="str">
        <f>IF('Final Dataset'!$AC254&lt;40,"Low",IF('Final Dataset'!$AC254&lt;=70,"Moderate","High"))</f>
        <v>High</v>
      </c>
      <c r="AH254" s="10" t="str">
        <f>IF('Final Dataset'!$AE254&lt;10,"Calm",IF('Final Dataset'!$AE254&lt;=25,"Breezy","Windy"))</f>
        <v>Calm</v>
      </c>
    </row>
    <row r="255" spans="1:34" ht="14.25" customHeight="1" x14ac:dyDescent="0.3">
      <c r="A255" s="11">
        <v>254</v>
      </c>
      <c r="B255" s="12">
        <v>40554</v>
      </c>
      <c r="C255" s="11">
        <v>1</v>
      </c>
      <c r="D255" s="11">
        <v>22</v>
      </c>
      <c r="E255" s="11" t="b">
        <v>0</v>
      </c>
      <c r="F255" s="11">
        <v>2</v>
      </c>
      <c r="G255" s="11">
        <v>3</v>
      </c>
      <c r="H255" s="11">
        <v>0.16</v>
      </c>
      <c r="I255" s="13">
        <v>0.18179999999999999</v>
      </c>
      <c r="J255" s="11">
        <v>0.93</v>
      </c>
      <c r="K255" s="11">
        <v>0.1045</v>
      </c>
      <c r="L255" s="11">
        <v>1</v>
      </c>
      <c r="M255" s="11">
        <v>28</v>
      </c>
      <c r="N255" s="11">
        <v>29</v>
      </c>
      <c r="O255" s="5" t="str">
        <f>IF(AND('Final Dataset'!$D255&gt;=5,'Final Dataset'!$D255&lt;12),"Morning",IF(AND('Final Dataset'!$D255&gt;=12,'Final Dataset'!$D255&lt;17),"Afternoon",IF(AND('Final Dataset'!$D255&gt;=17,'Final Dataset'!$D255&lt;21),"Evening","Night")))</f>
        <v>Night</v>
      </c>
      <c r="P255" s="8" t="str">
        <f>IF('Final Dataset'!$G255=1,"Clear/Few clouds",IF('Final Dataset'!$G255=2,"Mist/Cloudy",IF('Final Dataset'!$G255=3,"Light Snow/Rain","Heavy Rain/Snow/Storm")))</f>
        <v>Light Snow/Rain</v>
      </c>
      <c r="Q255" s="5" t="str">
        <f>IF(OR('Final Dataset'!$F255=0,'Final Dataset'!$F255=6),"Weekend","Weekday")</f>
        <v>Weekday</v>
      </c>
      <c r="R255" s="5" t="str">
        <f>LEFT(TEXT('Final Dataset'!$B255,"yyyy-mm-dd"),4)</f>
        <v>2011</v>
      </c>
      <c r="S255" s="5" t="str">
        <f>MID(TEXT('Final Dataset'!$B255,"yyyy-mm-dd"),6,2)</f>
        <v>01</v>
      </c>
      <c r="T255" s="5" t="str">
        <f>RIGHT(TEXT('Final Dataset'!$B255,"yyyy-mm-dd"),2)</f>
        <v>11</v>
      </c>
      <c r="U255" s="5">
        <f>LEN('Final Dataset'!$D255)</f>
        <v>2</v>
      </c>
      <c r="V255" s="5" t="str">
        <f>TEXT('Final Dataset'!$B255, "mmmm")</f>
        <v>January</v>
      </c>
      <c r="W255" s="5" t="str">
        <f>TEXT('Final Dataset'!$B255, "dddd")</f>
        <v>Tuesday</v>
      </c>
      <c r="X255" s="5">
        <f>WEEKNUM('Final Dataset'!$B255, 2)</f>
        <v>3</v>
      </c>
      <c r="Y255" s="5" t="str">
        <f>IF('Final Dataset'!$H255&lt;=0.3,"Cold",IF('Final Dataset'!$H255&lt;=0.6,"Mild","Hot"))</f>
        <v>Cold</v>
      </c>
      <c r="Z255" s="7" t="str">
        <f>IF('Final Dataset'!$L255&gt;'Final Dataset'!$M255,"Casual Dominant","Registered Dominant")</f>
        <v>Registered Dominant</v>
      </c>
      <c r="AA255" s="7">
        <f>'Final Dataset'!$L255/'Final Dataset'!$N255</f>
        <v>3.4482758620689655E-2</v>
      </c>
      <c r="AB255" s="7">
        <f>'Final Dataset'!$M255/'Final Dataset'!$N255</f>
        <v>0.96551724137931039</v>
      </c>
      <c r="AC255" s="9">
        <f>'Final Dataset'!$J255*100</f>
        <v>93</v>
      </c>
      <c r="AD255" s="7">
        <f>'Final Dataset'!$I255*50</f>
        <v>9.09</v>
      </c>
      <c r="AE255" s="9">
        <f>'Final Dataset'!$K255*67</f>
        <v>7.0015000000000001</v>
      </c>
      <c r="AF255" s="7">
        <f>IFERROR('Final Dataset'!$AA255/'Final Dataset'!$AB255,0)</f>
        <v>3.5714285714285712E-2</v>
      </c>
      <c r="AG255" s="7" t="str">
        <f>IF('Final Dataset'!$AC255&lt;40,"Low",IF('Final Dataset'!$AC255&lt;=70,"Moderate","High"))</f>
        <v>High</v>
      </c>
      <c r="AH255" s="10" t="str">
        <f>IF('Final Dataset'!$AE255&lt;10,"Calm",IF('Final Dataset'!$AE255&lt;=25,"Breezy","Windy"))</f>
        <v>Calm</v>
      </c>
    </row>
    <row r="256" spans="1:34" ht="14.25" customHeight="1" x14ac:dyDescent="0.3">
      <c r="A256" s="5">
        <v>255</v>
      </c>
      <c r="B256" s="6">
        <v>40554</v>
      </c>
      <c r="C256" s="5">
        <v>1</v>
      </c>
      <c r="D256" s="5">
        <v>23</v>
      </c>
      <c r="E256" s="5" t="b">
        <v>0</v>
      </c>
      <c r="F256" s="5">
        <v>2</v>
      </c>
      <c r="G256" s="5">
        <v>3</v>
      </c>
      <c r="H256" s="5">
        <v>0.16</v>
      </c>
      <c r="I256" s="7">
        <v>0.19700000000000001</v>
      </c>
      <c r="J256" s="5">
        <v>0.93</v>
      </c>
      <c r="K256" s="5">
        <v>8.9599999999999999E-2</v>
      </c>
      <c r="L256" s="5">
        <v>1</v>
      </c>
      <c r="M256" s="5">
        <v>18</v>
      </c>
      <c r="N256" s="5">
        <v>19</v>
      </c>
      <c r="O256" s="5" t="str">
        <f>IF(AND('Final Dataset'!$D256&gt;=5,'Final Dataset'!$D256&lt;12),"Morning",IF(AND('Final Dataset'!$D256&gt;=12,'Final Dataset'!$D256&lt;17),"Afternoon",IF(AND('Final Dataset'!$D256&gt;=17,'Final Dataset'!$D256&lt;21),"Evening","Night")))</f>
        <v>Night</v>
      </c>
      <c r="P256" s="8" t="str">
        <f>IF('Final Dataset'!$G256=1,"Clear/Few clouds",IF('Final Dataset'!$G256=2,"Mist/Cloudy",IF('Final Dataset'!$G256=3,"Light Snow/Rain","Heavy Rain/Snow/Storm")))</f>
        <v>Light Snow/Rain</v>
      </c>
      <c r="Q256" s="5" t="str">
        <f>IF(OR('Final Dataset'!$F256=0,'Final Dataset'!$F256=6),"Weekend","Weekday")</f>
        <v>Weekday</v>
      </c>
      <c r="R256" s="5" t="str">
        <f>LEFT(TEXT('Final Dataset'!$B256,"yyyy-mm-dd"),4)</f>
        <v>2011</v>
      </c>
      <c r="S256" s="5" t="str">
        <f>MID(TEXT('Final Dataset'!$B256,"yyyy-mm-dd"),6,2)</f>
        <v>01</v>
      </c>
      <c r="T256" s="5" t="str">
        <f>RIGHT(TEXT('Final Dataset'!$B256,"yyyy-mm-dd"),2)</f>
        <v>11</v>
      </c>
      <c r="U256" s="5">
        <f>LEN('Final Dataset'!$D256)</f>
        <v>2</v>
      </c>
      <c r="V256" s="5" t="str">
        <f>TEXT('Final Dataset'!$B256, "mmmm")</f>
        <v>January</v>
      </c>
      <c r="W256" s="5" t="str">
        <f>TEXT('Final Dataset'!$B256, "dddd")</f>
        <v>Tuesday</v>
      </c>
      <c r="X256" s="5">
        <f>WEEKNUM('Final Dataset'!$B256, 2)</f>
        <v>3</v>
      </c>
      <c r="Y256" s="5" t="str">
        <f>IF('Final Dataset'!$H256&lt;=0.3,"Cold",IF('Final Dataset'!$H256&lt;=0.6,"Mild","Hot"))</f>
        <v>Cold</v>
      </c>
      <c r="Z256" s="7" t="str">
        <f>IF('Final Dataset'!$L256&gt;'Final Dataset'!$M256,"Casual Dominant","Registered Dominant")</f>
        <v>Registered Dominant</v>
      </c>
      <c r="AA256" s="7">
        <f>'Final Dataset'!$L256/'Final Dataset'!$N256</f>
        <v>5.2631578947368418E-2</v>
      </c>
      <c r="AB256" s="7">
        <f>'Final Dataset'!$M256/'Final Dataset'!$N256</f>
        <v>0.94736842105263153</v>
      </c>
      <c r="AC256" s="9">
        <f>'Final Dataset'!$J256*100</f>
        <v>93</v>
      </c>
      <c r="AD256" s="7">
        <f>'Final Dataset'!$I256*50</f>
        <v>9.85</v>
      </c>
      <c r="AE256" s="9">
        <f>'Final Dataset'!$K256*67</f>
        <v>6.0031999999999996</v>
      </c>
      <c r="AF256" s="7">
        <f>IFERROR('Final Dataset'!$AA256/'Final Dataset'!$AB256,0)</f>
        <v>5.5555555555555552E-2</v>
      </c>
      <c r="AG256" s="7" t="str">
        <f>IF('Final Dataset'!$AC256&lt;40,"Low",IF('Final Dataset'!$AC256&lt;=70,"Moderate","High"))</f>
        <v>High</v>
      </c>
      <c r="AH256" s="10" t="str">
        <f>IF('Final Dataset'!$AE256&lt;10,"Calm",IF('Final Dataset'!$AE256&lt;=25,"Breezy","Windy"))</f>
        <v>Calm</v>
      </c>
    </row>
    <row r="257" spans="1:34" ht="14.25" customHeight="1" x14ac:dyDescent="0.3">
      <c r="A257" s="11">
        <v>256</v>
      </c>
      <c r="B257" s="12">
        <v>40555</v>
      </c>
      <c r="C257" s="11">
        <v>1</v>
      </c>
      <c r="D257" s="11">
        <v>0</v>
      </c>
      <c r="E257" s="11" t="b">
        <v>0</v>
      </c>
      <c r="F257" s="11">
        <v>3</v>
      </c>
      <c r="G257" s="11">
        <v>2</v>
      </c>
      <c r="H257" s="11">
        <v>0.16</v>
      </c>
      <c r="I257" s="13">
        <v>0.19700000000000001</v>
      </c>
      <c r="J257" s="11">
        <v>0.86</v>
      </c>
      <c r="K257" s="11">
        <v>8.9599999999999999E-2</v>
      </c>
      <c r="L257" s="11">
        <v>0</v>
      </c>
      <c r="M257" s="11">
        <v>7</v>
      </c>
      <c r="N257" s="11">
        <v>7</v>
      </c>
      <c r="O257" s="5" t="str">
        <f>IF(AND('Final Dataset'!$D257&gt;=5,'Final Dataset'!$D257&lt;12),"Morning",IF(AND('Final Dataset'!$D257&gt;=12,'Final Dataset'!$D257&lt;17),"Afternoon",IF(AND('Final Dataset'!$D257&gt;=17,'Final Dataset'!$D257&lt;21),"Evening","Night")))</f>
        <v>Night</v>
      </c>
      <c r="P257" s="8" t="str">
        <f>IF('Final Dataset'!$G257=1,"Clear/Few clouds",IF('Final Dataset'!$G257=2,"Mist/Cloudy",IF('Final Dataset'!$G257=3,"Light Snow/Rain","Heavy Rain/Snow/Storm")))</f>
        <v>Mist/Cloudy</v>
      </c>
      <c r="Q257" s="5" t="str">
        <f>IF(OR('Final Dataset'!$F257=0,'Final Dataset'!$F257=6),"Weekend","Weekday")</f>
        <v>Weekday</v>
      </c>
      <c r="R257" s="5" t="str">
        <f>LEFT(TEXT('Final Dataset'!$B257,"yyyy-mm-dd"),4)</f>
        <v>2011</v>
      </c>
      <c r="S257" s="5" t="str">
        <f>MID(TEXT('Final Dataset'!$B257,"yyyy-mm-dd"),6,2)</f>
        <v>01</v>
      </c>
      <c r="T257" s="5" t="str">
        <f>RIGHT(TEXT('Final Dataset'!$B257,"yyyy-mm-dd"),2)</f>
        <v>12</v>
      </c>
      <c r="U257" s="5">
        <f>LEN('Final Dataset'!$D257)</f>
        <v>1</v>
      </c>
      <c r="V257" s="5" t="str">
        <f>TEXT('Final Dataset'!$B257, "mmmm")</f>
        <v>January</v>
      </c>
      <c r="W257" s="5" t="str">
        <f>TEXT('Final Dataset'!$B257, "dddd")</f>
        <v>Wednesday</v>
      </c>
      <c r="X257" s="5">
        <f>WEEKNUM('Final Dataset'!$B257, 2)</f>
        <v>3</v>
      </c>
      <c r="Y257" s="5" t="str">
        <f>IF('Final Dataset'!$H257&lt;=0.3,"Cold",IF('Final Dataset'!$H257&lt;=0.6,"Mild","Hot"))</f>
        <v>Cold</v>
      </c>
      <c r="Z257" s="7" t="str">
        <f>IF('Final Dataset'!$L257&gt;'Final Dataset'!$M257,"Casual Dominant","Registered Dominant")</f>
        <v>Registered Dominant</v>
      </c>
      <c r="AA257" s="7">
        <f>'Final Dataset'!$L257/'Final Dataset'!$N257</f>
        <v>0</v>
      </c>
      <c r="AB257" s="7">
        <f>'Final Dataset'!$M257/'Final Dataset'!$N257</f>
        <v>1</v>
      </c>
      <c r="AC257" s="9">
        <f>'Final Dataset'!$J257*100</f>
        <v>86</v>
      </c>
      <c r="AD257" s="7">
        <f>'Final Dataset'!$I257*50</f>
        <v>9.85</v>
      </c>
      <c r="AE257" s="9">
        <f>'Final Dataset'!$K257*67</f>
        <v>6.0031999999999996</v>
      </c>
      <c r="AF257" s="7">
        <f>IFERROR('Final Dataset'!$AA257/'Final Dataset'!$AB257,0)</f>
        <v>0</v>
      </c>
      <c r="AG257" s="7" t="str">
        <f>IF('Final Dataset'!$AC257&lt;40,"Low",IF('Final Dataset'!$AC257&lt;=70,"Moderate","High"))</f>
        <v>High</v>
      </c>
      <c r="AH257" s="10" t="str">
        <f>IF('Final Dataset'!$AE257&lt;10,"Calm",IF('Final Dataset'!$AE257&lt;=25,"Breezy","Windy"))</f>
        <v>Calm</v>
      </c>
    </row>
    <row r="258" spans="1:34" ht="14.25" customHeight="1" x14ac:dyDescent="0.3">
      <c r="A258" s="5">
        <v>257</v>
      </c>
      <c r="B258" s="6">
        <v>40555</v>
      </c>
      <c r="C258" s="5">
        <v>1</v>
      </c>
      <c r="D258" s="5">
        <v>1</v>
      </c>
      <c r="E258" s="5" t="b">
        <v>0</v>
      </c>
      <c r="F258" s="5">
        <v>3</v>
      </c>
      <c r="G258" s="5">
        <v>2</v>
      </c>
      <c r="H258" s="5">
        <v>0.16</v>
      </c>
      <c r="I258" s="7">
        <v>0.18179999999999999</v>
      </c>
      <c r="J258" s="5">
        <v>0.86</v>
      </c>
      <c r="K258" s="5">
        <v>0.1045</v>
      </c>
      <c r="L258" s="5">
        <v>0</v>
      </c>
      <c r="M258" s="5">
        <v>6</v>
      </c>
      <c r="N258" s="5">
        <v>6</v>
      </c>
      <c r="O258" s="5" t="str">
        <f>IF(AND('Final Dataset'!$D258&gt;=5,'Final Dataset'!$D258&lt;12),"Morning",IF(AND('Final Dataset'!$D258&gt;=12,'Final Dataset'!$D258&lt;17),"Afternoon",IF(AND('Final Dataset'!$D258&gt;=17,'Final Dataset'!$D258&lt;21),"Evening","Night")))</f>
        <v>Night</v>
      </c>
      <c r="P258" s="8" t="str">
        <f>IF('Final Dataset'!$G258=1,"Clear/Few clouds",IF('Final Dataset'!$G258=2,"Mist/Cloudy",IF('Final Dataset'!$G258=3,"Light Snow/Rain","Heavy Rain/Snow/Storm")))</f>
        <v>Mist/Cloudy</v>
      </c>
      <c r="Q258" s="5" t="str">
        <f>IF(OR('Final Dataset'!$F258=0,'Final Dataset'!$F258=6),"Weekend","Weekday")</f>
        <v>Weekday</v>
      </c>
      <c r="R258" s="5" t="str">
        <f>LEFT(TEXT('Final Dataset'!$B258,"yyyy-mm-dd"),4)</f>
        <v>2011</v>
      </c>
      <c r="S258" s="5" t="str">
        <f>MID(TEXT('Final Dataset'!$B258,"yyyy-mm-dd"),6,2)</f>
        <v>01</v>
      </c>
      <c r="T258" s="5" t="str">
        <f>RIGHT(TEXT('Final Dataset'!$B258,"yyyy-mm-dd"),2)</f>
        <v>12</v>
      </c>
      <c r="U258" s="5">
        <f>LEN('Final Dataset'!$D258)</f>
        <v>1</v>
      </c>
      <c r="V258" s="5" t="str">
        <f>TEXT('Final Dataset'!$B258, "mmmm")</f>
        <v>January</v>
      </c>
      <c r="W258" s="5" t="str">
        <f>TEXT('Final Dataset'!$B258, "dddd")</f>
        <v>Wednesday</v>
      </c>
      <c r="X258" s="5">
        <f>WEEKNUM('Final Dataset'!$B258, 2)</f>
        <v>3</v>
      </c>
      <c r="Y258" s="5" t="str">
        <f>IF('Final Dataset'!$H258&lt;=0.3,"Cold",IF('Final Dataset'!$H258&lt;=0.6,"Mild","Hot"))</f>
        <v>Cold</v>
      </c>
      <c r="Z258" s="7" t="str">
        <f>IF('Final Dataset'!$L258&gt;'Final Dataset'!$M258,"Casual Dominant","Registered Dominant")</f>
        <v>Registered Dominant</v>
      </c>
      <c r="AA258" s="7">
        <f>'Final Dataset'!$L258/'Final Dataset'!$N258</f>
        <v>0</v>
      </c>
      <c r="AB258" s="7">
        <f>'Final Dataset'!$M258/'Final Dataset'!$N258</f>
        <v>1</v>
      </c>
      <c r="AC258" s="9">
        <f>'Final Dataset'!$J258*100</f>
        <v>86</v>
      </c>
      <c r="AD258" s="7">
        <f>'Final Dataset'!$I258*50</f>
        <v>9.09</v>
      </c>
      <c r="AE258" s="9">
        <f>'Final Dataset'!$K258*67</f>
        <v>7.0015000000000001</v>
      </c>
      <c r="AF258" s="7">
        <f>IFERROR('Final Dataset'!$AA258/'Final Dataset'!$AB258,0)</f>
        <v>0</v>
      </c>
      <c r="AG258" s="7" t="str">
        <f>IF('Final Dataset'!$AC258&lt;40,"Low",IF('Final Dataset'!$AC258&lt;=70,"Moderate","High"))</f>
        <v>High</v>
      </c>
      <c r="AH258" s="10" t="str">
        <f>IF('Final Dataset'!$AE258&lt;10,"Calm",IF('Final Dataset'!$AE258&lt;=25,"Breezy","Windy"))</f>
        <v>Calm</v>
      </c>
    </row>
    <row r="259" spans="1:34" ht="14.25" customHeight="1" x14ac:dyDescent="0.3">
      <c r="A259" s="11">
        <v>258</v>
      </c>
      <c r="B259" s="12">
        <v>40555</v>
      </c>
      <c r="C259" s="11">
        <v>1</v>
      </c>
      <c r="D259" s="11">
        <v>2</v>
      </c>
      <c r="E259" s="11" t="b">
        <v>0</v>
      </c>
      <c r="F259" s="11">
        <v>3</v>
      </c>
      <c r="G259" s="11">
        <v>1</v>
      </c>
      <c r="H259" s="11">
        <v>0.14000000000000001</v>
      </c>
      <c r="I259" s="13">
        <v>0.1515</v>
      </c>
      <c r="J259" s="11">
        <v>0.86</v>
      </c>
      <c r="K259" s="11">
        <v>0.1343</v>
      </c>
      <c r="L259" s="11">
        <v>0</v>
      </c>
      <c r="M259" s="11">
        <v>1</v>
      </c>
      <c r="N259" s="11">
        <v>1</v>
      </c>
      <c r="O259" s="5" t="str">
        <f>IF(AND('Final Dataset'!$D259&gt;=5,'Final Dataset'!$D259&lt;12),"Morning",IF(AND('Final Dataset'!$D259&gt;=12,'Final Dataset'!$D259&lt;17),"Afternoon",IF(AND('Final Dataset'!$D259&gt;=17,'Final Dataset'!$D259&lt;21),"Evening","Night")))</f>
        <v>Night</v>
      </c>
      <c r="P259" s="8" t="str">
        <f>IF('Final Dataset'!$G259=1,"Clear/Few clouds",IF('Final Dataset'!$G259=2,"Mist/Cloudy",IF('Final Dataset'!$G259=3,"Light Snow/Rain","Heavy Rain/Snow/Storm")))</f>
        <v>Clear/Few clouds</v>
      </c>
      <c r="Q259" s="5" t="str">
        <f>IF(OR('Final Dataset'!$F259=0,'Final Dataset'!$F259=6),"Weekend","Weekday")</f>
        <v>Weekday</v>
      </c>
      <c r="R259" s="5" t="str">
        <f>LEFT(TEXT('Final Dataset'!$B259,"yyyy-mm-dd"),4)</f>
        <v>2011</v>
      </c>
      <c r="S259" s="5" t="str">
        <f>MID(TEXT('Final Dataset'!$B259,"yyyy-mm-dd"),6,2)</f>
        <v>01</v>
      </c>
      <c r="T259" s="5" t="str">
        <f>RIGHT(TEXT('Final Dataset'!$B259,"yyyy-mm-dd"),2)</f>
        <v>12</v>
      </c>
      <c r="U259" s="5">
        <f>LEN('Final Dataset'!$D259)</f>
        <v>1</v>
      </c>
      <c r="V259" s="5" t="str">
        <f>TEXT('Final Dataset'!$B259, "mmmm")</f>
        <v>January</v>
      </c>
      <c r="W259" s="5" t="str">
        <f>TEXT('Final Dataset'!$B259, "dddd")</f>
        <v>Wednesday</v>
      </c>
      <c r="X259" s="5">
        <f>WEEKNUM('Final Dataset'!$B259, 2)</f>
        <v>3</v>
      </c>
      <c r="Y259" s="5" t="str">
        <f>IF('Final Dataset'!$H259&lt;=0.3,"Cold",IF('Final Dataset'!$H259&lt;=0.6,"Mild","Hot"))</f>
        <v>Cold</v>
      </c>
      <c r="Z259" s="7" t="str">
        <f>IF('Final Dataset'!$L259&gt;'Final Dataset'!$M259,"Casual Dominant","Registered Dominant")</f>
        <v>Registered Dominant</v>
      </c>
      <c r="AA259" s="7">
        <f>'Final Dataset'!$L259/'Final Dataset'!$N259</f>
        <v>0</v>
      </c>
      <c r="AB259" s="7">
        <f>'Final Dataset'!$M259/'Final Dataset'!$N259</f>
        <v>1</v>
      </c>
      <c r="AC259" s="9">
        <f>'Final Dataset'!$J259*100</f>
        <v>86</v>
      </c>
      <c r="AD259" s="7">
        <f>'Final Dataset'!$I259*50</f>
        <v>7.5750000000000002</v>
      </c>
      <c r="AE259" s="9">
        <f>'Final Dataset'!$K259*67</f>
        <v>8.9981000000000009</v>
      </c>
      <c r="AF259" s="7">
        <f>IFERROR('Final Dataset'!$AA259/'Final Dataset'!$AB259,0)</f>
        <v>0</v>
      </c>
      <c r="AG259" s="7" t="str">
        <f>IF('Final Dataset'!$AC259&lt;40,"Low",IF('Final Dataset'!$AC259&lt;=70,"Moderate","High"))</f>
        <v>High</v>
      </c>
      <c r="AH259" s="10" t="str">
        <f>IF('Final Dataset'!$AE259&lt;10,"Calm",IF('Final Dataset'!$AE259&lt;=25,"Breezy","Windy"))</f>
        <v>Calm</v>
      </c>
    </row>
    <row r="260" spans="1:34" ht="14.25" customHeight="1" x14ac:dyDescent="0.3">
      <c r="A260" s="5">
        <v>259</v>
      </c>
      <c r="B260" s="6">
        <v>40555</v>
      </c>
      <c r="C260" s="5">
        <v>1</v>
      </c>
      <c r="D260" s="5">
        <v>5</v>
      </c>
      <c r="E260" s="5" t="b">
        <v>0</v>
      </c>
      <c r="F260" s="5">
        <v>3</v>
      </c>
      <c r="G260" s="5">
        <v>1</v>
      </c>
      <c r="H260" s="5">
        <v>0.14000000000000001</v>
      </c>
      <c r="I260" s="7">
        <v>0.1515</v>
      </c>
      <c r="J260" s="5">
        <v>0.86</v>
      </c>
      <c r="K260" s="5">
        <v>0.16420000000000001</v>
      </c>
      <c r="L260" s="5">
        <v>0</v>
      </c>
      <c r="M260" s="5">
        <v>5</v>
      </c>
      <c r="N260" s="5">
        <v>5</v>
      </c>
      <c r="O260" s="5" t="str">
        <f>IF(AND('Final Dataset'!$D260&gt;=5,'Final Dataset'!$D260&lt;12),"Morning",IF(AND('Final Dataset'!$D260&gt;=12,'Final Dataset'!$D260&lt;17),"Afternoon",IF(AND('Final Dataset'!$D260&gt;=17,'Final Dataset'!$D260&lt;21),"Evening","Night")))</f>
        <v>Morning</v>
      </c>
      <c r="P260" s="8" t="str">
        <f>IF('Final Dataset'!$G260=1,"Clear/Few clouds",IF('Final Dataset'!$G260=2,"Mist/Cloudy",IF('Final Dataset'!$G260=3,"Light Snow/Rain","Heavy Rain/Snow/Storm")))</f>
        <v>Clear/Few clouds</v>
      </c>
      <c r="Q260" s="5" t="str">
        <f>IF(OR('Final Dataset'!$F260=0,'Final Dataset'!$F260=6),"Weekend","Weekday")</f>
        <v>Weekday</v>
      </c>
      <c r="R260" s="5" t="str">
        <f>LEFT(TEXT('Final Dataset'!$B260,"yyyy-mm-dd"),4)</f>
        <v>2011</v>
      </c>
      <c r="S260" s="5" t="str">
        <f>MID(TEXT('Final Dataset'!$B260,"yyyy-mm-dd"),6,2)</f>
        <v>01</v>
      </c>
      <c r="T260" s="5" t="str">
        <f>RIGHT(TEXT('Final Dataset'!$B260,"yyyy-mm-dd"),2)</f>
        <v>12</v>
      </c>
      <c r="U260" s="5">
        <f>LEN('Final Dataset'!$D260)</f>
        <v>1</v>
      </c>
      <c r="V260" s="5" t="str">
        <f>TEXT('Final Dataset'!$B260, "mmmm")</f>
        <v>January</v>
      </c>
      <c r="W260" s="5" t="str">
        <f>TEXT('Final Dataset'!$B260, "dddd")</f>
        <v>Wednesday</v>
      </c>
      <c r="X260" s="5">
        <f>WEEKNUM('Final Dataset'!$B260, 2)</f>
        <v>3</v>
      </c>
      <c r="Y260" s="5" t="str">
        <f>IF('Final Dataset'!$H260&lt;=0.3,"Cold",IF('Final Dataset'!$H260&lt;=0.6,"Mild","Hot"))</f>
        <v>Cold</v>
      </c>
      <c r="Z260" s="7" t="str">
        <f>IF('Final Dataset'!$L260&gt;'Final Dataset'!$M260,"Casual Dominant","Registered Dominant")</f>
        <v>Registered Dominant</v>
      </c>
      <c r="AA260" s="7">
        <f>'Final Dataset'!$L260/'Final Dataset'!$N260</f>
        <v>0</v>
      </c>
      <c r="AB260" s="7">
        <f>'Final Dataset'!$M260/'Final Dataset'!$N260</f>
        <v>1</v>
      </c>
      <c r="AC260" s="9">
        <f>'Final Dataset'!$J260*100</f>
        <v>86</v>
      </c>
      <c r="AD260" s="7">
        <f>'Final Dataset'!$I260*50</f>
        <v>7.5750000000000002</v>
      </c>
      <c r="AE260" s="9">
        <f>'Final Dataset'!$K260*67</f>
        <v>11.0014</v>
      </c>
      <c r="AF260" s="7">
        <f>IFERROR('Final Dataset'!$AA260/'Final Dataset'!$AB260,0)</f>
        <v>0</v>
      </c>
      <c r="AG260" s="7" t="str">
        <f>IF('Final Dataset'!$AC260&lt;40,"Low",IF('Final Dataset'!$AC260&lt;=70,"Moderate","High"))</f>
        <v>High</v>
      </c>
      <c r="AH260" s="10" t="str">
        <f>IF('Final Dataset'!$AE260&lt;10,"Calm",IF('Final Dataset'!$AE260&lt;=25,"Breezy","Windy"))</f>
        <v>Breezy</v>
      </c>
    </row>
    <row r="261" spans="1:34" ht="14.25" customHeight="1" x14ac:dyDescent="0.3">
      <c r="A261" s="11">
        <v>260</v>
      </c>
      <c r="B261" s="12">
        <v>40555</v>
      </c>
      <c r="C261" s="11">
        <v>1</v>
      </c>
      <c r="D261" s="11">
        <v>6</v>
      </c>
      <c r="E261" s="11" t="b">
        <v>0</v>
      </c>
      <c r="F261" s="11">
        <v>3</v>
      </c>
      <c r="G261" s="11">
        <v>1</v>
      </c>
      <c r="H261" s="11">
        <v>0.12</v>
      </c>
      <c r="I261" s="13">
        <v>0.1515</v>
      </c>
      <c r="J261" s="11">
        <v>0.93</v>
      </c>
      <c r="K261" s="11">
        <v>0.1343</v>
      </c>
      <c r="L261" s="11">
        <v>0</v>
      </c>
      <c r="M261" s="11">
        <v>16</v>
      </c>
      <c r="N261" s="11">
        <v>16</v>
      </c>
      <c r="O261" s="5" t="str">
        <f>IF(AND('Final Dataset'!$D261&gt;=5,'Final Dataset'!$D261&lt;12),"Morning",IF(AND('Final Dataset'!$D261&gt;=12,'Final Dataset'!$D261&lt;17),"Afternoon",IF(AND('Final Dataset'!$D261&gt;=17,'Final Dataset'!$D261&lt;21),"Evening","Night")))</f>
        <v>Morning</v>
      </c>
      <c r="P261" s="8" t="str">
        <f>IF('Final Dataset'!$G261=1,"Clear/Few clouds",IF('Final Dataset'!$G261=2,"Mist/Cloudy",IF('Final Dataset'!$G261=3,"Light Snow/Rain","Heavy Rain/Snow/Storm")))</f>
        <v>Clear/Few clouds</v>
      </c>
      <c r="Q261" s="5" t="str">
        <f>IF(OR('Final Dataset'!$F261=0,'Final Dataset'!$F261=6),"Weekend","Weekday")</f>
        <v>Weekday</v>
      </c>
      <c r="R261" s="5" t="str">
        <f>LEFT(TEXT('Final Dataset'!$B261,"yyyy-mm-dd"),4)</f>
        <v>2011</v>
      </c>
      <c r="S261" s="5" t="str">
        <f>MID(TEXT('Final Dataset'!$B261,"yyyy-mm-dd"),6,2)</f>
        <v>01</v>
      </c>
      <c r="T261" s="5" t="str">
        <f>RIGHT(TEXT('Final Dataset'!$B261,"yyyy-mm-dd"),2)</f>
        <v>12</v>
      </c>
      <c r="U261" s="5">
        <f>LEN('Final Dataset'!$D261)</f>
        <v>1</v>
      </c>
      <c r="V261" s="5" t="str">
        <f>TEXT('Final Dataset'!$B261, "mmmm")</f>
        <v>January</v>
      </c>
      <c r="W261" s="5" t="str">
        <f>TEXT('Final Dataset'!$B261, "dddd")</f>
        <v>Wednesday</v>
      </c>
      <c r="X261" s="5">
        <f>WEEKNUM('Final Dataset'!$B261, 2)</f>
        <v>3</v>
      </c>
      <c r="Y261" s="5" t="str">
        <f>IF('Final Dataset'!$H261&lt;=0.3,"Cold",IF('Final Dataset'!$H261&lt;=0.6,"Mild","Hot"))</f>
        <v>Cold</v>
      </c>
      <c r="Z261" s="7" t="str">
        <f>IF('Final Dataset'!$L261&gt;'Final Dataset'!$M261,"Casual Dominant","Registered Dominant")</f>
        <v>Registered Dominant</v>
      </c>
      <c r="AA261" s="7">
        <f>'Final Dataset'!$L261/'Final Dataset'!$N261</f>
        <v>0</v>
      </c>
      <c r="AB261" s="7">
        <f>'Final Dataset'!$M261/'Final Dataset'!$N261</f>
        <v>1</v>
      </c>
      <c r="AC261" s="9">
        <f>'Final Dataset'!$J261*100</f>
        <v>93</v>
      </c>
      <c r="AD261" s="7">
        <f>'Final Dataset'!$I261*50</f>
        <v>7.5750000000000002</v>
      </c>
      <c r="AE261" s="9">
        <f>'Final Dataset'!$K261*67</f>
        <v>8.9981000000000009</v>
      </c>
      <c r="AF261" s="7">
        <f>IFERROR('Final Dataset'!$AA261/'Final Dataset'!$AB261,0)</f>
        <v>0</v>
      </c>
      <c r="AG261" s="7" t="str">
        <f>IF('Final Dataset'!$AC261&lt;40,"Low",IF('Final Dataset'!$AC261&lt;=70,"Moderate","High"))</f>
        <v>High</v>
      </c>
      <c r="AH261" s="10" t="str">
        <f>IF('Final Dataset'!$AE261&lt;10,"Calm",IF('Final Dataset'!$AE261&lt;=25,"Breezy","Windy"))</f>
        <v>Calm</v>
      </c>
    </row>
    <row r="262" spans="1:34" ht="14.25" customHeight="1" x14ac:dyDescent="0.3">
      <c r="A262" s="5">
        <v>261</v>
      </c>
      <c r="B262" s="6">
        <v>40555</v>
      </c>
      <c r="C262" s="5">
        <v>1</v>
      </c>
      <c r="D262" s="5">
        <v>7</v>
      </c>
      <c r="E262" s="5" t="b">
        <v>0</v>
      </c>
      <c r="F262" s="5">
        <v>3</v>
      </c>
      <c r="G262" s="5">
        <v>1</v>
      </c>
      <c r="H262" s="5">
        <v>0.14000000000000001</v>
      </c>
      <c r="I262" s="7">
        <v>0.1515</v>
      </c>
      <c r="J262" s="5">
        <v>0.69</v>
      </c>
      <c r="K262" s="5">
        <v>0.1343</v>
      </c>
      <c r="L262" s="5">
        <v>0</v>
      </c>
      <c r="M262" s="5">
        <v>54</v>
      </c>
      <c r="N262" s="5">
        <v>54</v>
      </c>
      <c r="O262" s="5" t="str">
        <f>IF(AND('Final Dataset'!$D262&gt;=5,'Final Dataset'!$D262&lt;12),"Morning",IF(AND('Final Dataset'!$D262&gt;=12,'Final Dataset'!$D262&lt;17),"Afternoon",IF(AND('Final Dataset'!$D262&gt;=17,'Final Dataset'!$D262&lt;21),"Evening","Night")))</f>
        <v>Morning</v>
      </c>
      <c r="P262" s="8" t="str">
        <f>IF('Final Dataset'!$G262=1,"Clear/Few clouds",IF('Final Dataset'!$G262=2,"Mist/Cloudy",IF('Final Dataset'!$G262=3,"Light Snow/Rain","Heavy Rain/Snow/Storm")))</f>
        <v>Clear/Few clouds</v>
      </c>
      <c r="Q262" s="5" t="str">
        <f>IF(OR('Final Dataset'!$F262=0,'Final Dataset'!$F262=6),"Weekend","Weekday")</f>
        <v>Weekday</v>
      </c>
      <c r="R262" s="5" t="str">
        <f>LEFT(TEXT('Final Dataset'!$B262,"yyyy-mm-dd"),4)</f>
        <v>2011</v>
      </c>
      <c r="S262" s="5" t="str">
        <f>MID(TEXT('Final Dataset'!$B262,"yyyy-mm-dd"),6,2)</f>
        <v>01</v>
      </c>
      <c r="T262" s="5" t="str">
        <f>RIGHT(TEXT('Final Dataset'!$B262,"yyyy-mm-dd"),2)</f>
        <v>12</v>
      </c>
      <c r="U262" s="5">
        <f>LEN('Final Dataset'!$D262)</f>
        <v>1</v>
      </c>
      <c r="V262" s="5" t="str">
        <f>TEXT('Final Dataset'!$B262, "mmmm")</f>
        <v>January</v>
      </c>
      <c r="W262" s="5" t="str">
        <f>TEXT('Final Dataset'!$B262, "dddd")</f>
        <v>Wednesday</v>
      </c>
      <c r="X262" s="5">
        <f>WEEKNUM('Final Dataset'!$B262, 2)</f>
        <v>3</v>
      </c>
      <c r="Y262" s="5" t="str">
        <f>IF('Final Dataset'!$H262&lt;=0.3,"Cold",IF('Final Dataset'!$H262&lt;=0.6,"Mild","Hot"))</f>
        <v>Cold</v>
      </c>
      <c r="Z262" s="7" t="str">
        <f>IF('Final Dataset'!$L262&gt;'Final Dataset'!$M262,"Casual Dominant","Registered Dominant")</f>
        <v>Registered Dominant</v>
      </c>
      <c r="AA262" s="7">
        <f>'Final Dataset'!$L262/'Final Dataset'!$N262</f>
        <v>0</v>
      </c>
      <c r="AB262" s="7">
        <f>'Final Dataset'!$M262/'Final Dataset'!$N262</f>
        <v>1</v>
      </c>
      <c r="AC262" s="9">
        <f>'Final Dataset'!$J262*100</f>
        <v>69</v>
      </c>
      <c r="AD262" s="7">
        <f>'Final Dataset'!$I262*50</f>
        <v>7.5750000000000002</v>
      </c>
      <c r="AE262" s="9">
        <f>'Final Dataset'!$K262*67</f>
        <v>8.9981000000000009</v>
      </c>
      <c r="AF262" s="7">
        <f>IFERROR('Final Dataset'!$AA262/'Final Dataset'!$AB262,0)</f>
        <v>0</v>
      </c>
      <c r="AG262" s="7" t="str">
        <f>IF('Final Dataset'!$AC262&lt;40,"Low",IF('Final Dataset'!$AC262&lt;=70,"Moderate","High"))</f>
        <v>Moderate</v>
      </c>
      <c r="AH262" s="10" t="str">
        <f>IF('Final Dataset'!$AE262&lt;10,"Calm",IF('Final Dataset'!$AE262&lt;=25,"Breezy","Windy"))</f>
        <v>Calm</v>
      </c>
    </row>
    <row r="263" spans="1:34" ht="14.25" customHeight="1" x14ac:dyDescent="0.3">
      <c r="A263" s="11">
        <v>262</v>
      </c>
      <c r="B263" s="12">
        <v>40555</v>
      </c>
      <c r="C263" s="11">
        <v>1</v>
      </c>
      <c r="D263" s="11">
        <v>8</v>
      </c>
      <c r="E263" s="11" t="b">
        <v>0</v>
      </c>
      <c r="F263" s="11">
        <v>3</v>
      </c>
      <c r="G263" s="11">
        <v>1</v>
      </c>
      <c r="H263" s="11">
        <v>0.16</v>
      </c>
      <c r="I263" s="13">
        <v>0.16669999999999999</v>
      </c>
      <c r="J263" s="11">
        <v>0.59</v>
      </c>
      <c r="K263" s="11">
        <v>0.16420000000000001</v>
      </c>
      <c r="L263" s="11">
        <v>3</v>
      </c>
      <c r="M263" s="11">
        <v>125</v>
      </c>
      <c r="N263" s="11">
        <v>128</v>
      </c>
      <c r="O263" s="5" t="str">
        <f>IF(AND('Final Dataset'!$D263&gt;=5,'Final Dataset'!$D263&lt;12),"Morning",IF(AND('Final Dataset'!$D263&gt;=12,'Final Dataset'!$D263&lt;17),"Afternoon",IF(AND('Final Dataset'!$D263&gt;=17,'Final Dataset'!$D263&lt;21),"Evening","Night")))</f>
        <v>Morning</v>
      </c>
      <c r="P263" s="8" t="str">
        <f>IF('Final Dataset'!$G263=1,"Clear/Few clouds",IF('Final Dataset'!$G263=2,"Mist/Cloudy",IF('Final Dataset'!$G263=3,"Light Snow/Rain","Heavy Rain/Snow/Storm")))</f>
        <v>Clear/Few clouds</v>
      </c>
      <c r="Q263" s="5" t="str">
        <f>IF(OR('Final Dataset'!$F263=0,'Final Dataset'!$F263=6),"Weekend","Weekday")</f>
        <v>Weekday</v>
      </c>
      <c r="R263" s="5" t="str">
        <f>LEFT(TEXT('Final Dataset'!$B263,"yyyy-mm-dd"),4)</f>
        <v>2011</v>
      </c>
      <c r="S263" s="5" t="str">
        <f>MID(TEXT('Final Dataset'!$B263,"yyyy-mm-dd"),6,2)</f>
        <v>01</v>
      </c>
      <c r="T263" s="5" t="str">
        <f>RIGHT(TEXT('Final Dataset'!$B263,"yyyy-mm-dd"),2)</f>
        <v>12</v>
      </c>
      <c r="U263" s="5">
        <f>LEN('Final Dataset'!$D263)</f>
        <v>1</v>
      </c>
      <c r="V263" s="5" t="str">
        <f>TEXT('Final Dataset'!$B263, "mmmm")</f>
        <v>January</v>
      </c>
      <c r="W263" s="5" t="str">
        <f>TEXT('Final Dataset'!$B263, "dddd")</f>
        <v>Wednesday</v>
      </c>
      <c r="X263" s="5">
        <f>WEEKNUM('Final Dataset'!$B263, 2)</f>
        <v>3</v>
      </c>
      <c r="Y263" s="5" t="str">
        <f>IF('Final Dataset'!$H263&lt;=0.3,"Cold",IF('Final Dataset'!$H263&lt;=0.6,"Mild","Hot"))</f>
        <v>Cold</v>
      </c>
      <c r="Z263" s="7" t="str">
        <f>IF('Final Dataset'!$L263&gt;'Final Dataset'!$M263,"Casual Dominant","Registered Dominant")</f>
        <v>Registered Dominant</v>
      </c>
      <c r="AA263" s="7">
        <f>'Final Dataset'!$L263/'Final Dataset'!$N263</f>
        <v>2.34375E-2</v>
      </c>
      <c r="AB263" s="7">
        <f>'Final Dataset'!$M263/'Final Dataset'!$N263</f>
        <v>0.9765625</v>
      </c>
      <c r="AC263" s="9">
        <f>'Final Dataset'!$J263*100</f>
        <v>59</v>
      </c>
      <c r="AD263" s="7">
        <f>'Final Dataset'!$I263*50</f>
        <v>8.3349999999999991</v>
      </c>
      <c r="AE263" s="9">
        <f>'Final Dataset'!$K263*67</f>
        <v>11.0014</v>
      </c>
      <c r="AF263" s="7">
        <f>IFERROR('Final Dataset'!$AA263/'Final Dataset'!$AB263,0)</f>
        <v>2.4E-2</v>
      </c>
      <c r="AG263" s="7" t="str">
        <f>IF('Final Dataset'!$AC263&lt;40,"Low",IF('Final Dataset'!$AC263&lt;=70,"Moderate","High"))</f>
        <v>Moderate</v>
      </c>
      <c r="AH263" s="10" t="str">
        <f>IF('Final Dataset'!$AE263&lt;10,"Calm",IF('Final Dataset'!$AE263&lt;=25,"Breezy","Windy"))</f>
        <v>Breezy</v>
      </c>
    </row>
    <row r="264" spans="1:34" ht="14.25" customHeight="1" x14ac:dyDescent="0.3">
      <c r="A264" s="5">
        <v>263</v>
      </c>
      <c r="B264" s="6">
        <v>40555</v>
      </c>
      <c r="C264" s="5">
        <v>1</v>
      </c>
      <c r="D264" s="5">
        <v>9</v>
      </c>
      <c r="E264" s="5" t="b">
        <v>0</v>
      </c>
      <c r="F264" s="5">
        <v>3</v>
      </c>
      <c r="G264" s="5">
        <v>1</v>
      </c>
      <c r="H264" s="5">
        <v>0.16</v>
      </c>
      <c r="I264" s="7">
        <v>0.13639999999999999</v>
      </c>
      <c r="J264" s="5">
        <v>0.59</v>
      </c>
      <c r="K264" s="5">
        <v>0.32840000000000003</v>
      </c>
      <c r="L264" s="5">
        <v>3</v>
      </c>
      <c r="M264" s="5">
        <v>78</v>
      </c>
      <c r="N264" s="5">
        <v>81</v>
      </c>
      <c r="O264" s="5" t="str">
        <f>IF(AND('Final Dataset'!$D264&gt;=5,'Final Dataset'!$D264&lt;12),"Morning",IF(AND('Final Dataset'!$D264&gt;=12,'Final Dataset'!$D264&lt;17),"Afternoon",IF(AND('Final Dataset'!$D264&gt;=17,'Final Dataset'!$D264&lt;21),"Evening","Night")))</f>
        <v>Morning</v>
      </c>
      <c r="P264" s="8" t="str">
        <f>IF('Final Dataset'!$G264=1,"Clear/Few clouds",IF('Final Dataset'!$G264=2,"Mist/Cloudy",IF('Final Dataset'!$G264=3,"Light Snow/Rain","Heavy Rain/Snow/Storm")))</f>
        <v>Clear/Few clouds</v>
      </c>
      <c r="Q264" s="5" t="str">
        <f>IF(OR('Final Dataset'!$F264=0,'Final Dataset'!$F264=6),"Weekend","Weekday")</f>
        <v>Weekday</v>
      </c>
      <c r="R264" s="5" t="str">
        <f>LEFT(TEXT('Final Dataset'!$B264,"yyyy-mm-dd"),4)</f>
        <v>2011</v>
      </c>
      <c r="S264" s="5" t="str">
        <f>MID(TEXT('Final Dataset'!$B264,"yyyy-mm-dd"),6,2)</f>
        <v>01</v>
      </c>
      <c r="T264" s="5" t="str">
        <f>RIGHT(TEXT('Final Dataset'!$B264,"yyyy-mm-dd"),2)</f>
        <v>12</v>
      </c>
      <c r="U264" s="5">
        <f>LEN('Final Dataset'!$D264)</f>
        <v>1</v>
      </c>
      <c r="V264" s="5" t="str">
        <f>TEXT('Final Dataset'!$B264, "mmmm")</f>
        <v>January</v>
      </c>
      <c r="W264" s="5" t="str">
        <f>TEXT('Final Dataset'!$B264, "dddd")</f>
        <v>Wednesday</v>
      </c>
      <c r="X264" s="5">
        <f>WEEKNUM('Final Dataset'!$B264, 2)</f>
        <v>3</v>
      </c>
      <c r="Y264" s="5" t="str">
        <f>IF('Final Dataset'!$H264&lt;=0.3,"Cold",IF('Final Dataset'!$H264&lt;=0.6,"Mild","Hot"))</f>
        <v>Cold</v>
      </c>
      <c r="Z264" s="7" t="str">
        <f>IF('Final Dataset'!$L264&gt;'Final Dataset'!$M264,"Casual Dominant","Registered Dominant")</f>
        <v>Registered Dominant</v>
      </c>
      <c r="AA264" s="7">
        <f>'Final Dataset'!$L264/'Final Dataset'!$N264</f>
        <v>3.7037037037037035E-2</v>
      </c>
      <c r="AB264" s="7">
        <f>'Final Dataset'!$M264/'Final Dataset'!$N264</f>
        <v>0.96296296296296291</v>
      </c>
      <c r="AC264" s="9">
        <f>'Final Dataset'!$J264*100</f>
        <v>59</v>
      </c>
      <c r="AD264" s="7">
        <f>'Final Dataset'!$I264*50</f>
        <v>6.8199999999999994</v>
      </c>
      <c r="AE264" s="9">
        <f>'Final Dataset'!$K264*67</f>
        <v>22.002800000000001</v>
      </c>
      <c r="AF264" s="7">
        <f>IFERROR('Final Dataset'!$AA264/'Final Dataset'!$AB264,0)</f>
        <v>3.8461538461538464E-2</v>
      </c>
      <c r="AG264" s="7" t="str">
        <f>IF('Final Dataset'!$AC264&lt;40,"Low",IF('Final Dataset'!$AC264&lt;=70,"Moderate","High"))</f>
        <v>Moderate</v>
      </c>
      <c r="AH264" s="10" t="str">
        <f>IF('Final Dataset'!$AE264&lt;10,"Calm",IF('Final Dataset'!$AE264&lt;=25,"Breezy","Windy"))</f>
        <v>Breezy</v>
      </c>
    </row>
    <row r="265" spans="1:34" ht="14.25" customHeight="1" x14ac:dyDescent="0.3">
      <c r="A265" s="11">
        <v>264</v>
      </c>
      <c r="B265" s="12">
        <v>40555</v>
      </c>
      <c r="C265" s="11">
        <v>1</v>
      </c>
      <c r="D265" s="11">
        <v>10</v>
      </c>
      <c r="E265" s="11" t="b">
        <v>0</v>
      </c>
      <c r="F265" s="11">
        <v>3</v>
      </c>
      <c r="G265" s="11">
        <v>1</v>
      </c>
      <c r="H265" s="11">
        <v>0.18</v>
      </c>
      <c r="I265" s="13">
        <v>0.18179999999999999</v>
      </c>
      <c r="J265" s="11">
        <v>0.55000000000000004</v>
      </c>
      <c r="K265" s="11">
        <v>0.22389999999999999</v>
      </c>
      <c r="L265" s="11">
        <v>0</v>
      </c>
      <c r="M265" s="11">
        <v>39</v>
      </c>
      <c r="N265" s="11">
        <v>39</v>
      </c>
      <c r="O265" s="5" t="str">
        <f>IF(AND('Final Dataset'!$D265&gt;=5,'Final Dataset'!$D265&lt;12),"Morning",IF(AND('Final Dataset'!$D265&gt;=12,'Final Dataset'!$D265&lt;17),"Afternoon",IF(AND('Final Dataset'!$D265&gt;=17,'Final Dataset'!$D265&lt;21),"Evening","Night")))</f>
        <v>Morning</v>
      </c>
      <c r="P265" s="8" t="str">
        <f>IF('Final Dataset'!$G265=1,"Clear/Few clouds",IF('Final Dataset'!$G265=2,"Mist/Cloudy",IF('Final Dataset'!$G265=3,"Light Snow/Rain","Heavy Rain/Snow/Storm")))</f>
        <v>Clear/Few clouds</v>
      </c>
      <c r="Q265" s="5" t="str">
        <f>IF(OR('Final Dataset'!$F265=0,'Final Dataset'!$F265=6),"Weekend","Weekday")</f>
        <v>Weekday</v>
      </c>
      <c r="R265" s="5" t="str">
        <f>LEFT(TEXT('Final Dataset'!$B265,"yyyy-mm-dd"),4)</f>
        <v>2011</v>
      </c>
      <c r="S265" s="5" t="str">
        <f>MID(TEXT('Final Dataset'!$B265,"yyyy-mm-dd"),6,2)</f>
        <v>01</v>
      </c>
      <c r="T265" s="5" t="str">
        <f>RIGHT(TEXT('Final Dataset'!$B265,"yyyy-mm-dd"),2)</f>
        <v>12</v>
      </c>
      <c r="U265" s="5">
        <f>LEN('Final Dataset'!$D265)</f>
        <v>2</v>
      </c>
      <c r="V265" s="5" t="str">
        <f>TEXT('Final Dataset'!$B265, "mmmm")</f>
        <v>January</v>
      </c>
      <c r="W265" s="5" t="str">
        <f>TEXT('Final Dataset'!$B265, "dddd")</f>
        <v>Wednesday</v>
      </c>
      <c r="X265" s="5">
        <f>WEEKNUM('Final Dataset'!$B265, 2)</f>
        <v>3</v>
      </c>
      <c r="Y265" s="5" t="str">
        <f>IF('Final Dataset'!$H265&lt;=0.3,"Cold",IF('Final Dataset'!$H265&lt;=0.6,"Mild","Hot"))</f>
        <v>Cold</v>
      </c>
      <c r="Z265" s="7" t="str">
        <f>IF('Final Dataset'!$L265&gt;'Final Dataset'!$M265,"Casual Dominant","Registered Dominant")</f>
        <v>Registered Dominant</v>
      </c>
      <c r="AA265" s="7">
        <f>'Final Dataset'!$L265/'Final Dataset'!$N265</f>
        <v>0</v>
      </c>
      <c r="AB265" s="7">
        <f>'Final Dataset'!$M265/'Final Dataset'!$N265</f>
        <v>1</v>
      </c>
      <c r="AC265" s="9">
        <f>'Final Dataset'!$J265*100</f>
        <v>55.000000000000007</v>
      </c>
      <c r="AD265" s="7">
        <f>'Final Dataset'!$I265*50</f>
        <v>9.09</v>
      </c>
      <c r="AE265" s="9">
        <f>'Final Dataset'!$K265*67</f>
        <v>15.001299999999999</v>
      </c>
      <c r="AF265" s="7">
        <f>IFERROR('Final Dataset'!$AA265/'Final Dataset'!$AB265,0)</f>
        <v>0</v>
      </c>
      <c r="AG265" s="7" t="str">
        <f>IF('Final Dataset'!$AC265&lt;40,"Low",IF('Final Dataset'!$AC265&lt;=70,"Moderate","High"))</f>
        <v>Moderate</v>
      </c>
      <c r="AH265" s="10" t="str">
        <f>IF('Final Dataset'!$AE265&lt;10,"Calm",IF('Final Dataset'!$AE265&lt;=25,"Breezy","Windy"))</f>
        <v>Breezy</v>
      </c>
    </row>
    <row r="266" spans="1:34" ht="14.25" customHeight="1" x14ac:dyDescent="0.3">
      <c r="A266" s="5">
        <v>265</v>
      </c>
      <c r="B266" s="6">
        <v>40555</v>
      </c>
      <c r="C266" s="5">
        <v>1</v>
      </c>
      <c r="D266" s="5">
        <v>11</v>
      </c>
      <c r="E266" s="5" t="b">
        <v>0</v>
      </c>
      <c r="F266" s="5">
        <v>3</v>
      </c>
      <c r="G266" s="5">
        <v>1</v>
      </c>
      <c r="H266" s="5">
        <v>0.2</v>
      </c>
      <c r="I266" s="7">
        <v>0.18179999999999999</v>
      </c>
      <c r="J266" s="5">
        <v>0.51</v>
      </c>
      <c r="K266" s="5">
        <v>0.3881</v>
      </c>
      <c r="L266" s="5">
        <v>3</v>
      </c>
      <c r="M266" s="5">
        <v>32</v>
      </c>
      <c r="N266" s="5">
        <v>35</v>
      </c>
      <c r="O266" s="5" t="str">
        <f>IF(AND('Final Dataset'!$D266&gt;=5,'Final Dataset'!$D266&lt;12),"Morning",IF(AND('Final Dataset'!$D266&gt;=12,'Final Dataset'!$D266&lt;17),"Afternoon",IF(AND('Final Dataset'!$D266&gt;=17,'Final Dataset'!$D266&lt;21),"Evening","Night")))</f>
        <v>Morning</v>
      </c>
      <c r="P266" s="8" t="str">
        <f>IF('Final Dataset'!$G266=1,"Clear/Few clouds",IF('Final Dataset'!$G266=2,"Mist/Cloudy",IF('Final Dataset'!$G266=3,"Light Snow/Rain","Heavy Rain/Snow/Storm")))</f>
        <v>Clear/Few clouds</v>
      </c>
      <c r="Q266" s="5" t="str">
        <f>IF(OR('Final Dataset'!$F266=0,'Final Dataset'!$F266=6),"Weekend","Weekday")</f>
        <v>Weekday</v>
      </c>
      <c r="R266" s="5" t="str">
        <f>LEFT(TEXT('Final Dataset'!$B266,"yyyy-mm-dd"),4)</f>
        <v>2011</v>
      </c>
      <c r="S266" s="5" t="str">
        <f>MID(TEXT('Final Dataset'!$B266,"yyyy-mm-dd"),6,2)</f>
        <v>01</v>
      </c>
      <c r="T266" s="5" t="str">
        <f>RIGHT(TEXT('Final Dataset'!$B266,"yyyy-mm-dd"),2)</f>
        <v>12</v>
      </c>
      <c r="U266" s="5">
        <f>LEN('Final Dataset'!$D266)</f>
        <v>2</v>
      </c>
      <c r="V266" s="5" t="str">
        <f>TEXT('Final Dataset'!$B266, "mmmm")</f>
        <v>January</v>
      </c>
      <c r="W266" s="5" t="str">
        <f>TEXT('Final Dataset'!$B266, "dddd")</f>
        <v>Wednesday</v>
      </c>
      <c r="X266" s="5">
        <f>WEEKNUM('Final Dataset'!$B266, 2)</f>
        <v>3</v>
      </c>
      <c r="Y266" s="5" t="str">
        <f>IF('Final Dataset'!$H266&lt;=0.3,"Cold",IF('Final Dataset'!$H266&lt;=0.6,"Mild","Hot"))</f>
        <v>Cold</v>
      </c>
      <c r="Z266" s="7" t="str">
        <f>IF('Final Dataset'!$L266&gt;'Final Dataset'!$M266,"Casual Dominant","Registered Dominant")</f>
        <v>Registered Dominant</v>
      </c>
      <c r="AA266" s="7">
        <f>'Final Dataset'!$L266/'Final Dataset'!$N266</f>
        <v>8.5714285714285715E-2</v>
      </c>
      <c r="AB266" s="7">
        <f>'Final Dataset'!$M266/'Final Dataset'!$N266</f>
        <v>0.91428571428571426</v>
      </c>
      <c r="AC266" s="9">
        <f>'Final Dataset'!$J266*100</f>
        <v>51</v>
      </c>
      <c r="AD266" s="7">
        <f>'Final Dataset'!$I266*50</f>
        <v>9.09</v>
      </c>
      <c r="AE266" s="9">
        <f>'Final Dataset'!$K266*67</f>
        <v>26.002700000000001</v>
      </c>
      <c r="AF266" s="7">
        <f>IFERROR('Final Dataset'!$AA266/'Final Dataset'!$AB266,0)</f>
        <v>9.375E-2</v>
      </c>
      <c r="AG266" s="7" t="str">
        <f>IF('Final Dataset'!$AC266&lt;40,"Low",IF('Final Dataset'!$AC266&lt;=70,"Moderate","High"))</f>
        <v>Moderate</v>
      </c>
      <c r="AH266" s="10" t="str">
        <f>IF('Final Dataset'!$AE266&lt;10,"Calm",IF('Final Dataset'!$AE266&lt;=25,"Breezy","Windy"))</f>
        <v>Windy</v>
      </c>
    </row>
    <row r="267" spans="1:34" ht="14.25" customHeight="1" x14ac:dyDescent="0.3">
      <c r="A267" s="11">
        <v>266</v>
      </c>
      <c r="B267" s="12">
        <v>40555</v>
      </c>
      <c r="C267" s="11">
        <v>1</v>
      </c>
      <c r="D267" s="11">
        <v>12</v>
      </c>
      <c r="E267" s="11" t="b">
        <v>0</v>
      </c>
      <c r="F267" s="11">
        <v>3</v>
      </c>
      <c r="G267" s="11">
        <v>1</v>
      </c>
      <c r="H267" s="11">
        <v>0.2</v>
      </c>
      <c r="I267" s="13">
        <v>0.1515</v>
      </c>
      <c r="J267" s="11">
        <v>0.47</v>
      </c>
      <c r="K267" s="11">
        <v>0.58209999999999995</v>
      </c>
      <c r="L267" s="11">
        <v>3</v>
      </c>
      <c r="M267" s="11">
        <v>52</v>
      </c>
      <c r="N267" s="11">
        <v>55</v>
      </c>
      <c r="O267" s="5" t="str">
        <f>IF(AND('Final Dataset'!$D267&gt;=5,'Final Dataset'!$D267&lt;12),"Morning",IF(AND('Final Dataset'!$D267&gt;=12,'Final Dataset'!$D267&lt;17),"Afternoon",IF(AND('Final Dataset'!$D267&gt;=17,'Final Dataset'!$D267&lt;21),"Evening","Night")))</f>
        <v>Afternoon</v>
      </c>
      <c r="P267" s="8" t="str">
        <f>IF('Final Dataset'!$G267=1,"Clear/Few clouds",IF('Final Dataset'!$G267=2,"Mist/Cloudy",IF('Final Dataset'!$G267=3,"Light Snow/Rain","Heavy Rain/Snow/Storm")))</f>
        <v>Clear/Few clouds</v>
      </c>
      <c r="Q267" s="5" t="str">
        <f>IF(OR('Final Dataset'!$F267=0,'Final Dataset'!$F267=6),"Weekend","Weekday")</f>
        <v>Weekday</v>
      </c>
      <c r="R267" s="5" t="str">
        <f>LEFT(TEXT('Final Dataset'!$B267,"yyyy-mm-dd"),4)</f>
        <v>2011</v>
      </c>
      <c r="S267" s="5" t="str">
        <f>MID(TEXT('Final Dataset'!$B267,"yyyy-mm-dd"),6,2)</f>
        <v>01</v>
      </c>
      <c r="T267" s="5" t="str">
        <f>RIGHT(TEXT('Final Dataset'!$B267,"yyyy-mm-dd"),2)</f>
        <v>12</v>
      </c>
      <c r="U267" s="5">
        <f>LEN('Final Dataset'!$D267)</f>
        <v>2</v>
      </c>
      <c r="V267" s="5" t="str">
        <f>TEXT('Final Dataset'!$B267, "mmmm")</f>
        <v>January</v>
      </c>
      <c r="W267" s="5" t="str">
        <f>TEXT('Final Dataset'!$B267, "dddd")</f>
        <v>Wednesday</v>
      </c>
      <c r="X267" s="5">
        <f>WEEKNUM('Final Dataset'!$B267, 2)</f>
        <v>3</v>
      </c>
      <c r="Y267" s="5" t="str">
        <f>IF('Final Dataset'!$H267&lt;=0.3,"Cold",IF('Final Dataset'!$H267&lt;=0.6,"Mild","Hot"))</f>
        <v>Cold</v>
      </c>
      <c r="Z267" s="7" t="str">
        <f>IF('Final Dataset'!$L267&gt;'Final Dataset'!$M267,"Casual Dominant","Registered Dominant")</f>
        <v>Registered Dominant</v>
      </c>
      <c r="AA267" s="7">
        <f>'Final Dataset'!$L267/'Final Dataset'!$N267</f>
        <v>5.4545454545454543E-2</v>
      </c>
      <c r="AB267" s="7">
        <f>'Final Dataset'!$M267/'Final Dataset'!$N267</f>
        <v>0.94545454545454544</v>
      </c>
      <c r="AC267" s="9">
        <f>'Final Dataset'!$J267*100</f>
        <v>47</v>
      </c>
      <c r="AD267" s="7">
        <f>'Final Dataset'!$I267*50</f>
        <v>7.5750000000000002</v>
      </c>
      <c r="AE267" s="9">
        <f>'Final Dataset'!$K267*67</f>
        <v>39.000699999999995</v>
      </c>
      <c r="AF267" s="7">
        <f>IFERROR('Final Dataset'!$AA267/'Final Dataset'!$AB267,0)</f>
        <v>5.7692307692307689E-2</v>
      </c>
      <c r="AG267" s="7" t="str">
        <f>IF('Final Dataset'!$AC267&lt;40,"Low",IF('Final Dataset'!$AC267&lt;=70,"Moderate","High"))</f>
        <v>Moderate</v>
      </c>
      <c r="AH267" s="10" t="str">
        <f>IF('Final Dataset'!$AE267&lt;10,"Calm",IF('Final Dataset'!$AE267&lt;=25,"Breezy","Windy"))</f>
        <v>Windy</v>
      </c>
    </row>
    <row r="268" spans="1:34" ht="14.25" customHeight="1" x14ac:dyDescent="0.3">
      <c r="A268" s="5">
        <v>267</v>
      </c>
      <c r="B268" s="6">
        <v>40555</v>
      </c>
      <c r="C268" s="5">
        <v>1</v>
      </c>
      <c r="D268" s="5">
        <v>13</v>
      </c>
      <c r="E268" s="5" t="b">
        <v>0</v>
      </c>
      <c r="F268" s="5">
        <v>3</v>
      </c>
      <c r="G268" s="5">
        <v>1</v>
      </c>
      <c r="H268" s="5">
        <v>0.22</v>
      </c>
      <c r="I268" s="7">
        <v>0.19700000000000001</v>
      </c>
      <c r="J268" s="5">
        <v>0.44</v>
      </c>
      <c r="K268" s="5">
        <v>0.35820000000000002</v>
      </c>
      <c r="L268" s="5">
        <v>0</v>
      </c>
      <c r="M268" s="5">
        <v>49</v>
      </c>
      <c r="N268" s="5">
        <v>49</v>
      </c>
      <c r="O268" s="5" t="str">
        <f>IF(AND('Final Dataset'!$D268&gt;=5,'Final Dataset'!$D268&lt;12),"Morning",IF(AND('Final Dataset'!$D268&gt;=12,'Final Dataset'!$D268&lt;17),"Afternoon",IF(AND('Final Dataset'!$D268&gt;=17,'Final Dataset'!$D268&lt;21),"Evening","Night")))</f>
        <v>Afternoon</v>
      </c>
      <c r="P268" s="8" t="str">
        <f>IF('Final Dataset'!$G268=1,"Clear/Few clouds",IF('Final Dataset'!$G268=2,"Mist/Cloudy",IF('Final Dataset'!$G268=3,"Light Snow/Rain","Heavy Rain/Snow/Storm")))</f>
        <v>Clear/Few clouds</v>
      </c>
      <c r="Q268" s="5" t="str">
        <f>IF(OR('Final Dataset'!$F268=0,'Final Dataset'!$F268=6),"Weekend","Weekday")</f>
        <v>Weekday</v>
      </c>
      <c r="R268" s="5" t="str">
        <f>LEFT(TEXT('Final Dataset'!$B268,"yyyy-mm-dd"),4)</f>
        <v>2011</v>
      </c>
      <c r="S268" s="5" t="str">
        <f>MID(TEXT('Final Dataset'!$B268,"yyyy-mm-dd"),6,2)</f>
        <v>01</v>
      </c>
      <c r="T268" s="5" t="str">
        <f>RIGHT(TEXT('Final Dataset'!$B268,"yyyy-mm-dd"),2)</f>
        <v>12</v>
      </c>
      <c r="U268" s="5">
        <f>LEN('Final Dataset'!$D268)</f>
        <v>2</v>
      </c>
      <c r="V268" s="5" t="str">
        <f>TEXT('Final Dataset'!$B268, "mmmm")</f>
        <v>January</v>
      </c>
      <c r="W268" s="5" t="str">
        <f>TEXT('Final Dataset'!$B268, "dddd")</f>
        <v>Wednesday</v>
      </c>
      <c r="X268" s="5">
        <f>WEEKNUM('Final Dataset'!$B268, 2)</f>
        <v>3</v>
      </c>
      <c r="Y268" s="5" t="str">
        <f>IF('Final Dataset'!$H268&lt;=0.3,"Cold",IF('Final Dataset'!$H268&lt;=0.6,"Mild","Hot"))</f>
        <v>Cold</v>
      </c>
      <c r="Z268" s="7" t="str">
        <f>IF('Final Dataset'!$L268&gt;'Final Dataset'!$M268,"Casual Dominant","Registered Dominant")</f>
        <v>Registered Dominant</v>
      </c>
      <c r="AA268" s="7">
        <f>'Final Dataset'!$L268/'Final Dataset'!$N268</f>
        <v>0</v>
      </c>
      <c r="AB268" s="7">
        <f>'Final Dataset'!$M268/'Final Dataset'!$N268</f>
        <v>1</v>
      </c>
      <c r="AC268" s="9">
        <f>'Final Dataset'!$J268*100</f>
        <v>44</v>
      </c>
      <c r="AD268" s="7">
        <f>'Final Dataset'!$I268*50</f>
        <v>9.85</v>
      </c>
      <c r="AE268" s="9">
        <f>'Final Dataset'!$K268*67</f>
        <v>23.999400000000001</v>
      </c>
      <c r="AF268" s="7">
        <f>IFERROR('Final Dataset'!$AA268/'Final Dataset'!$AB268,0)</f>
        <v>0</v>
      </c>
      <c r="AG268" s="7" t="str">
        <f>IF('Final Dataset'!$AC268&lt;40,"Low",IF('Final Dataset'!$AC268&lt;=70,"Moderate","High"))</f>
        <v>Moderate</v>
      </c>
      <c r="AH268" s="10" t="str">
        <f>IF('Final Dataset'!$AE268&lt;10,"Calm",IF('Final Dataset'!$AE268&lt;=25,"Breezy","Windy"))</f>
        <v>Breezy</v>
      </c>
    </row>
    <row r="269" spans="1:34" ht="14.25" customHeight="1" x14ac:dyDescent="0.3">
      <c r="A269" s="11">
        <v>268</v>
      </c>
      <c r="B269" s="12">
        <v>40555</v>
      </c>
      <c r="C269" s="11">
        <v>1</v>
      </c>
      <c r="D269" s="11">
        <v>14</v>
      </c>
      <c r="E269" s="11" t="b">
        <v>0</v>
      </c>
      <c r="F269" s="11">
        <v>3</v>
      </c>
      <c r="G269" s="11">
        <v>1</v>
      </c>
      <c r="H269" s="11">
        <v>0.2</v>
      </c>
      <c r="I269" s="13">
        <v>0.18179999999999999</v>
      </c>
      <c r="J269" s="11">
        <v>0.47</v>
      </c>
      <c r="K269" s="11">
        <v>0.32840000000000003</v>
      </c>
      <c r="L269" s="11">
        <v>0</v>
      </c>
      <c r="M269" s="11">
        <v>44</v>
      </c>
      <c r="N269" s="11">
        <v>44</v>
      </c>
      <c r="O269" s="5" t="str">
        <f>IF(AND('Final Dataset'!$D269&gt;=5,'Final Dataset'!$D269&lt;12),"Morning",IF(AND('Final Dataset'!$D269&gt;=12,'Final Dataset'!$D269&lt;17),"Afternoon",IF(AND('Final Dataset'!$D269&gt;=17,'Final Dataset'!$D269&lt;21),"Evening","Night")))</f>
        <v>Afternoon</v>
      </c>
      <c r="P269" s="8" t="str">
        <f>IF('Final Dataset'!$G269=1,"Clear/Few clouds",IF('Final Dataset'!$G269=2,"Mist/Cloudy",IF('Final Dataset'!$G269=3,"Light Snow/Rain","Heavy Rain/Snow/Storm")))</f>
        <v>Clear/Few clouds</v>
      </c>
      <c r="Q269" s="5" t="str">
        <f>IF(OR('Final Dataset'!$F269=0,'Final Dataset'!$F269=6),"Weekend","Weekday")</f>
        <v>Weekday</v>
      </c>
      <c r="R269" s="5" t="str">
        <f>LEFT(TEXT('Final Dataset'!$B269,"yyyy-mm-dd"),4)</f>
        <v>2011</v>
      </c>
      <c r="S269" s="5" t="str">
        <f>MID(TEXT('Final Dataset'!$B269,"yyyy-mm-dd"),6,2)</f>
        <v>01</v>
      </c>
      <c r="T269" s="5" t="str">
        <f>RIGHT(TEXT('Final Dataset'!$B269,"yyyy-mm-dd"),2)</f>
        <v>12</v>
      </c>
      <c r="U269" s="5">
        <f>LEN('Final Dataset'!$D269)</f>
        <v>2</v>
      </c>
      <c r="V269" s="5" t="str">
        <f>TEXT('Final Dataset'!$B269, "mmmm")</f>
        <v>January</v>
      </c>
      <c r="W269" s="5" t="str">
        <f>TEXT('Final Dataset'!$B269, "dddd")</f>
        <v>Wednesday</v>
      </c>
      <c r="X269" s="5">
        <f>WEEKNUM('Final Dataset'!$B269, 2)</f>
        <v>3</v>
      </c>
      <c r="Y269" s="5" t="str">
        <f>IF('Final Dataset'!$H269&lt;=0.3,"Cold",IF('Final Dataset'!$H269&lt;=0.6,"Mild","Hot"))</f>
        <v>Cold</v>
      </c>
      <c r="Z269" s="7" t="str">
        <f>IF('Final Dataset'!$L269&gt;'Final Dataset'!$M269,"Casual Dominant","Registered Dominant")</f>
        <v>Registered Dominant</v>
      </c>
      <c r="AA269" s="7">
        <f>'Final Dataset'!$L269/'Final Dataset'!$N269</f>
        <v>0</v>
      </c>
      <c r="AB269" s="7">
        <f>'Final Dataset'!$M269/'Final Dataset'!$N269</f>
        <v>1</v>
      </c>
      <c r="AC269" s="9">
        <f>'Final Dataset'!$J269*100</f>
        <v>47</v>
      </c>
      <c r="AD269" s="7">
        <f>'Final Dataset'!$I269*50</f>
        <v>9.09</v>
      </c>
      <c r="AE269" s="9">
        <f>'Final Dataset'!$K269*67</f>
        <v>22.002800000000001</v>
      </c>
      <c r="AF269" s="7">
        <f>IFERROR('Final Dataset'!$AA269/'Final Dataset'!$AB269,0)</f>
        <v>0</v>
      </c>
      <c r="AG269" s="7" t="str">
        <f>IF('Final Dataset'!$AC269&lt;40,"Low",IF('Final Dataset'!$AC269&lt;=70,"Moderate","High"))</f>
        <v>Moderate</v>
      </c>
      <c r="AH269" s="10" t="str">
        <f>IF('Final Dataset'!$AE269&lt;10,"Calm",IF('Final Dataset'!$AE269&lt;=25,"Breezy","Windy"))</f>
        <v>Breezy</v>
      </c>
    </row>
    <row r="270" spans="1:34" ht="14.25" customHeight="1" x14ac:dyDescent="0.3">
      <c r="A270" s="5">
        <v>269</v>
      </c>
      <c r="B270" s="6">
        <v>40555</v>
      </c>
      <c r="C270" s="5">
        <v>1</v>
      </c>
      <c r="D270" s="5">
        <v>15</v>
      </c>
      <c r="E270" s="5" t="b">
        <v>0</v>
      </c>
      <c r="F270" s="5">
        <v>3</v>
      </c>
      <c r="G270" s="5">
        <v>1</v>
      </c>
      <c r="H270" s="5">
        <v>0.2</v>
      </c>
      <c r="I270" s="7">
        <v>0.16669999999999999</v>
      </c>
      <c r="J270" s="5">
        <v>0.47</v>
      </c>
      <c r="K270" s="5">
        <v>0.41789999999999999</v>
      </c>
      <c r="L270" s="5">
        <v>1</v>
      </c>
      <c r="M270" s="5">
        <v>48</v>
      </c>
      <c r="N270" s="5">
        <v>49</v>
      </c>
      <c r="O270" s="5" t="str">
        <f>IF(AND('Final Dataset'!$D270&gt;=5,'Final Dataset'!$D270&lt;12),"Morning",IF(AND('Final Dataset'!$D270&gt;=12,'Final Dataset'!$D270&lt;17),"Afternoon",IF(AND('Final Dataset'!$D270&gt;=17,'Final Dataset'!$D270&lt;21),"Evening","Night")))</f>
        <v>Afternoon</v>
      </c>
      <c r="P270" s="8" t="str">
        <f>IF('Final Dataset'!$G270=1,"Clear/Few clouds",IF('Final Dataset'!$G270=2,"Mist/Cloudy",IF('Final Dataset'!$G270=3,"Light Snow/Rain","Heavy Rain/Snow/Storm")))</f>
        <v>Clear/Few clouds</v>
      </c>
      <c r="Q270" s="5" t="str">
        <f>IF(OR('Final Dataset'!$F270=0,'Final Dataset'!$F270=6),"Weekend","Weekday")</f>
        <v>Weekday</v>
      </c>
      <c r="R270" s="5" t="str">
        <f>LEFT(TEXT('Final Dataset'!$B270,"yyyy-mm-dd"),4)</f>
        <v>2011</v>
      </c>
      <c r="S270" s="5" t="str">
        <f>MID(TEXT('Final Dataset'!$B270,"yyyy-mm-dd"),6,2)</f>
        <v>01</v>
      </c>
      <c r="T270" s="5" t="str">
        <f>RIGHT(TEXT('Final Dataset'!$B270,"yyyy-mm-dd"),2)</f>
        <v>12</v>
      </c>
      <c r="U270" s="5">
        <f>LEN('Final Dataset'!$D270)</f>
        <v>2</v>
      </c>
      <c r="V270" s="5" t="str">
        <f>TEXT('Final Dataset'!$B270, "mmmm")</f>
        <v>January</v>
      </c>
      <c r="W270" s="5" t="str">
        <f>TEXT('Final Dataset'!$B270, "dddd")</f>
        <v>Wednesday</v>
      </c>
      <c r="X270" s="5">
        <f>WEEKNUM('Final Dataset'!$B270, 2)</f>
        <v>3</v>
      </c>
      <c r="Y270" s="5" t="str">
        <f>IF('Final Dataset'!$H270&lt;=0.3,"Cold",IF('Final Dataset'!$H270&lt;=0.6,"Mild","Hot"))</f>
        <v>Cold</v>
      </c>
      <c r="Z270" s="7" t="str">
        <f>IF('Final Dataset'!$L270&gt;'Final Dataset'!$M270,"Casual Dominant","Registered Dominant")</f>
        <v>Registered Dominant</v>
      </c>
      <c r="AA270" s="7">
        <f>'Final Dataset'!$L270/'Final Dataset'!$N270</f>
        <v>2.0408163265306121E-2</v>
      </c>
      <c r="AB270" s="7">
        <f>'Final Dataset'!$M270/'Final Dataset'!$N270</f>
        <v>0.97959183673469385</v>
      </c>
      <c r="AC270" s="9">
        <f>'Final Dataset'!$J270*100</f>
        <v>47</v>
      </c>
      <c r="AD270" s="7">
        <f>'Final Dataset'!$I270*50</f>
        <v>8.3349999999999991</v>
      </c>
      <c r="AE270" s="9">
        <f>'Final Dataset'!$K270*67</f>
        <v>27.999299999999998</v>
      </c>
      <c r="AF270" s="7">
        <f>IFERROR('Final Dataset'!$AA270/'Final Dataset'!$AB270,0)</f>
        <v>2.0833333333333332E-2</v>
      </c>
      <c r="AG270" s="7" t="str">
        <f>IF('Final Dataset'!$AC270&lt;40,"Low",IF('Final Dataset'!$AC270&lt;=70,"Moderate","High"))</f>
        <v>Moderate</v>
      </c>
      <c r="AH270" s="10" t="str">
        <f>IF('Final Dataset'!$AE270&lt;10,"Calm",IF('Final Dataset'!$AE270&lt;=25,"Breezy","Windy"))</f>
        <v>Windy</v>
      </c>
    </row>
    <row r="271" spans="1:34" ht="14.25" customHeight="1" x14ac:dyDescent="0.3">
      <c r="A271" s="11">
        <v>270</v>
      </c>
      <c r="B271" s="12">
        <v>40555</v>
      </c>
      <c r="C271" s="11">
        <v>1</v>
      </c>
      <c r="D271" s="11">
        <v>16</v>
      </c>
      <c r="E271" s="11" t="b">
        <v>0</v>
      </c>
      <c r="F271" s="11">
        <v>3</v>
      </c>
      <c r="G271" s="11">
        <v>1</v>
      </c>
      <c r="H271" s="11">
        <v>0.22</v>
      </c>
      <c r="I271" s="13">
        <v>0.19700000000000001</v>
      </c>
      <c r="J271" s="11">
        <v>0.44</v>
      </c>
      <c r="K271" s="11">
        <v>0.32840000000000003</v>
      </c>
      <c r="L271" s="11">
        <v>5</v>
      </c>
      <c r="M271" s="11">
        <v>63</v>
      </c>
      <c r="N271" s="11">
        <v>68</v>
      </c>
      <c r="O271" s="5" t="str">
        <f>IF(AND('Final Dataset'!$D271&gt;=5,'Final Dataset'!$D271&lt;12),"Morning",IF(AND('Final Dataset'!$D271&gt;=12,'Final Dataset'!$D271&lt;17),"Afternoon",IF(AND('Final Dataset'!$D271&gt;=17,'Final Dataset'!$D271&lt;21),"Evening","Night")))</f>
        <v>Afternoon</v>
      </c>
      <c r="P271" s="8" t="str">
        <f>IF('Final Dataset'!$G271=1,"Clear/Few clouds",IF('Final Dataset'!$G271=2,"Mist/Cloudy",IF('Final Dataset'!$G271=3,"Light Snow/Rain","Heavy Rain/Snow/Storm")))</f>
        <v>Clear/Few clouds</v>
      </c>
      <c r="Q271" s="5" t="str">
        <f>IF(OR('Final Dataset'!$F271=0,'Final Dataset'!$F271=6),"Weekend","Weekday")</f>
        <v>Weekday</v>
      </c>
      <c r="R271" s="5" t="str">
        <f>LEFT(TEXT('Final Dataset'!$B271,"yyyy-mm-dd"),4)</f>
        <v>2011</v>
      </c>
      <c r="S271" s="5" t="str">
        <f>MID(TEXT('Final Dataset'!$B271,"yyyy-mm-dd"),6,2)</f>
        <v>01</v>
      </c>
      <c r="T271" s="5" t="str">
        <f>RIGHT(TEXT('Final Dataset'!$B271,"yyyy-mm-dd"),2)</f>
        <v>12</v>
      </c>
      <c r="U271" s="5">
        <f>LEN('Final Dataset'!$D271)</f>
        <v>2</v>
      </c>
      <c r="V271" s="5" t="str">
        <f>TEXT('Final Dataset'!$B271, "mmmm")</f>
        <v>January</v>
      </c>
      <c r="W271" s="5" t="str">
        <f>TEXT('Final Dataset'!$B271, "dddd")</f>
        <v>Wednesday</v>
      </c>
      <c r="X271" s="5">
        <f>WEEKNUM('Final Dataset'!$B271, 2)</f>
        <v>3</v>
      </c>
      <c r="Y271" s="5" t="str">
        <f>IF('Final Dataset'!$H271&lt;=0.3,"Cold",IF('Final Dataset'!$H271&lt;=0.6,"Mild","Hot"))</f>
        <v>Cold</v>
      </c>
      <c r="Z271" s="7" t="str">
        <f>IF('Final Dataset'!$L271&gt;'Final Dataset'!$M271,"Casual Dominant","Registered Dominant")</f>
        <v>Registered Dominant</v>
      </c>
      <c r="AA271" s="7">
        <f>'Final Dataset'!$L271/'Final Dataset'!$N271</f>
        <v>7.3529411764705885E-2</v>
      </c>
      <c r="AB271" s="7">
        <f>'Final Dataset'!$M271/'Final Dataset'!$N271</f>
        <v>0.92647058823529416</v>
      </c>
      <c r="AC271" s="9">
        <f>'Final Dataset'!$J271*100</f>
        <v>44</v>
      </c>
      <c r="AD271" s="7">
        <f>'Final Dataset'!$I271*50</f>
        <v>9.85</v>
      </c>
      <c r="AE271" s="9">
        <f>'Final Dataset'!$K271*67</f>
        <v>22.002800000000001</v>
      </c>
      <c r="AF271" s="7">
        <f>IFERROR('Final Dataset'!$AA271/'Final Dataset'!$AB271,0)</f>
        <v>7.9365079365079361E-2</v>
      </c>
      <c r="AG271" s="7" t="str">
        <f>IF('Final Dataset'!$AC271&lt;40,"Low",IF('Final Dataset'!$AC271&lt;=70,"Moderate","High"))</f>
        <v>Moderate</v>
      </c>
      <c r="AH271" s="10" t="str">
        <f>IF('Final Dataset'!$AE271&lt;10,"Calm",IF('Final Dataset'!$AE271&lt;=25,"Breezy","Windy"))</f>
        <v>Breezy</v>
      </c>
    </row>
    <row r="272" spans="1:34" ht="14.25" customHeight="1" x14ac:dyDescent="0.3">
      <c r="A272" s="5">
        <v>271</v>
      </c>
      <c r="B272" s="6">
        <v>40555</v>
      </c>
      <c r="C272" s="5">
        <v>1</v>
      </c>
      <c r="D272" s="5">
        <v>17</v>
      </c>
      <c r="E272" s="5" t="b">
        <v>0</v>
      </c>
      <c r="F272" s="5">
        <v>3</v>
      </c>
      <c r="G272" s="5">
        <v>1</v>
      </c>
      <c r="H272" s="5">
        <v>0.2</v>
      </c>
      <c r="I272" s="7">
        <v>0.18179999999999999</v>
      </c>
      <c r="J272" s="5">
        <v>0.47</v>
      </c>
      <c r="K272" s="5">
        <v>0.35820000000000002</v>
      </c>
      <c r="L272" s="5">
        <v>0</v>
      </c>
      <c r="M272" s="5">
        <v>139</v>
      </c>
      <c r="N272" s="5">
        <v>139</v>
      </c>
      <c r="O272" s="5" t="str">
        <f>IF(AND('Final Dataset'!$D272&gt;=5,'Final Dataset'!$D272&lt;12),"Morning",IF(AND('Final Dataset'!$D272&gt;=12,'Final Dataset'!$D272&lt;17),"Afternoon",IF(AND('Final Dataset'!$D272&gt;=17,'Final Dataset'!$D272&lt;21),"Evening","Night")))</f>
        <v>Evening</v>
      </c>
      <c r="P272" s="8" t="str">
        <f>IF('Final Dataset'!$G272=1,"Clear/Few clouds",IF('Final Dataset'!$G272=2,"Mist/Cloudy",IF('Final Dataset'!$G272=3,"Light Snow/Rain","Heavy Rain/Snow/Storm")))</f>
        <v>Clear/Few clouds</v>
      </c>
      <c r="Q272" s="5" t="str">
        <f>IF(OR('Final Dataset'!$F272=0,'Final Dataset'!$F272=6),"Weekend","Weekday")</f>
        <v>Weekday</v>
      </c>
      <c r="R272" s="5" t="str">
        <f>LEFT(TEXT('Final Dataset'!$B272,"yyyy-mm-dd"),4)</f>
        <v>2011</v>
      </c>
      <c r="S272" s="5" t="str">
        <f>MID(TEXT('Final Dataset'!$B272,"yyyy-mm-dd"),6,2)</f>
        <v>01</v>
      </c>
      <c r="T272" s="5" t="str">
        <f>RIGHT(TEXT('Final Dataset'!$B272,"yyyy-mm-dd"),2)</f>
        <v>12</v>
      </c>
      <c r="U272" s="5">
        <f>LEN('Final Dataset'!$D272)</f>
        <v>2</v>
      </c>
      <c r="V272" s="5" t="str">
        <f>TEXT('Final Dataset'!$B272, "mmmm")</f>
        <v>January</v>
      </c>
      <c r="W272" s="5" t="str">
        <f>TEXT('Final Dataset'!$B272, "dddd")</f>
        <v>Wednesday</v>
      </c>
      <c r="X272" s="5">
        <f>WEEKNUM('Final Dataset'!$B272, 2)</f>
        <v>3</v>
      </c>
      <c r="Y272" s="5" t="str">
        <f>IF('Final Dataset'!$H272&lt;=0.3,"Cold",IF('Final Dataset'!$H272&lt;=0.6,"Mild","Hot"))</f>
        <v>Cold</v>
      </c>
      <c r="Z272" s="7" t="str">
        <f>IF('Final Dataset'!$L272&gt;'Final Dataset'!$M272,"Casual Dominant","Registered Dominant")</f>
        <v>Registered Dominant</v>
      </c>
      <c r="AA272" s="7">
        <f>'Final Dataset'!$L272/'Final Dataset'!$N272</f>
        <v>0</v>
      </c>
      <c r="AB272" s="7">
        <f>'Final Dataset'!$M272/'Final Dataset'!$N272</f>
        <v>1</v>
      </c>
      <c r="AC272" s="9">
        <f>'Final Dataset'!$J272*100</f>
        <v>47</v>
      </c>
      <c r="AD272" s="7">
        <f>'Final Dataset'!$I272*50</f>
        <v>9.09</v>
      </c>
      <c r="AE272" s="9">
        <f>'Final Dataset'!$K272*67</f>
        <v>23.999400000000001</v>
      </c>
      <c r="AF272" s="7">
        <f>IFERROR('Final Dataset'!$AA272/'Final Dataset'!$AB272,0)</f>
        <v>0</v>
      </c>
      <c r="AG272" s="7" t="str">
        <f>IF('Final Dataset'!$AC272&lt;40,"Low",IF('Final Dataset'!$AC272&lt;=70,"Moderate","High"))</f>
        <v>Moderate</v>
      </c>
      <c r="AH272" s="10" t="str">
        <f>IF('Final Dataset'!$AE272&lt;10,"Calm",IF('Final Dataset'!$AE272&lt;=25,"Breezy","Windy"))</f>
        <v>Breezy</v>
      </c>
    </row>
    <row r="273" spans="1:34" ht="14.25" customHeight="1" x14ac:dyDescent="0.3">
      <c r="A273" s="11">
        <v>272</v>
      </c>
      <c r="B273" s="12">
        <v>40555</v>
      </c>
      <c r="C273" s="11">
        <v>1</v>
      </c>
      <c r="D273" s="11">
        <v>18</v>
      </c>
      <c r="E273" s="11" t="b">
        <v>0</v>
      </c>
      <c r="F273" s="11">
        <v>3</v>
      </c>
      <c r="G273" s="11">
        <v>1</v>
      </c>
      <c r="H273" s="11">
        <v>0.2</v>
      </c>
      <c r="I273" s="13">
        <v>0.1515</v>
      </c>
      <c r="J273" s="11">
        <v>0.47</v>
      </c>
      <c r="K273" s="11">
        <v>0.52239999999999998</v>
      </c>
      <c r="L273" s="11">
        <v>2</v>
      </c>
      <c r="M273" s="11">
        <v>135</v>
      </c>
      <c r="N273" s="11">
        <v>137</v>
      </c>
      <c r="O273" s="5" t="str">
        <f>IF(AND('Final Dataset'!$D273&gt;=5,'Final Dataset'!$D273&lt;12),"Morning",IF(AND('Final Dataset'!$D273&gt;=12,'Final Dataset'!$D273&lt;17),"Afternoon",IF(AND('Final Dataset'!$D273&gt;=17,'Final Dataset'!$D273&lt;21),"Evening","Night")))</f>
        <v>Evening</v>
      </c>
      <c r="P273" s="8" t="str">
        <f>IF('Final Dataset'!$G273=1,"Clear/Few clouds",IF('Final Dataset'!$G273=2,"Mist/Cloudy",IF('Final Dataset'!$G273=3,"Light Snow/Rain","Heavy Rain/Snow/Storm")))</f>
        <v>Clear/Few clouds</v>
      </c>
      <c r="Q273" s="5" t="str">
        <f>IF(OR('Final Dataset'!$F273=0,'Final Dataset'!$F273=6),"Weekend","Weekday")</f>
        <v>Weekday</v>
      </c>
      <c r="R273" s="5" t="str">
        <f>LEFT(TEXT('Final Dataset'!$B273,"yyyy-mm-dd"),4)</f>
        <v>2011</v>
      </c>
      <c r="S273" s="5" t="str">
        <f>MID(TEXT('Final Dataset'!$B273,"yyyy-mm-dd"),6,2)</f>
        <v>01</v>
      </c>
      <c r="T273" s="5" t="str">
        <f>RIGHT(TEXT('Final Dataset'!$B273,"yyyy-mm-dd"),2)</f>
        <v>12</v>
      </c>
      <c r="U273" s="5">
        <f>LEN('Final Dataset'!$D273)</f>
        <v>2</v>
      </c>
      <c r="V273" s="5" t="str">
        <f>TEXT('Final Dataset'!$B273, "mmmm")</f>
        <v>January</v>
      </c>
      <c r="W273" s="5" t="str">
        <f>TEXT('Final Dataset'!$B273, "dddd")</f>
        <v>Wednesday</v>
      </c>
      <c r="X273" s="5">
        <f>WEEKNUM('Final Dataset'!$B273, 2)</f>
        <v>3</v>
      </c>
      <c r="Y273" s="5" t="str">
        <f>IF('Final Dataset'!$H273&lt;=0.3,"Cold",IF('Final Dataset'!$H273&lt;=0.6,"Mild","Hot"))</f>
        <v>Cold</v>
      </c>
      <c r="Z273" s="7" t="str">
        <f>IF('Final Dataset'!$L273&gt;'Final Dataset'!$M273,"Casual Dominant","Registered Dominant")</f>
        <v>Registered Dominant</v>
      </c>
      <c r="AA273" s="7">
        <f>'Final Dataset'!$L273/'Final Dataset'!$N273</f>
        <v>1.4598540145985401E-2</v>
      </c>
      <c r="AB273" s="7">
        <f>'Final Dataset'!$M273/'Final Dataset'!$N273</f>
        <v>0.98540145985401462</v>
      </c>
      <c r="AC273" s="9">
        <f>'Final Dataset'!$J273*100</f>
        <v>47</v>
      </c>
      <c r="AD273" s="7">
        <f>'Final Dataset'!$I273*50</f>
        <v>7.5750000000000002</v>
      </c>
      <c r="AE273" s="9">
        <f>'Final Dataset'!$K273*67</f>
        <v>35.000799999999998</v>
      </c>
      <c r="AF273" s="7">
        <f>IFERROR('Final Dataset'!$AA273/'Final Dataset'!$AB273,0)</f>
        <v>1.4814814814814814E-2</v>
      </c>
      <c r="AG273" s="7" t="str">
        <f>IF('Final Dataset'!$AC273&lt;40,"Low",IF('Final Dataset'!$AC273&lt;=70,"Moderate","High"))</f>
        <v>Moderate</v>
      </c>
      <c r="AH273" s="10" t="str">
        <f>IF('Final Dataset'!$AE273&lt;10,"Calm",IF('Final Dataset'!$AE273&lt;=25,"Breezy","Windy"))</f>
        <v>Windy</v>
      </c>
    </row>
    <row r="274" spans="1:34" ht="14.25" customHeight="1" x14ac:dyDescent="0.3">
      <c r="A274" s="5">
        <v>273</v>
      </c>
      <c r="B274" s="6">
        <v>40555</v>
      </c>
      <c r="C274" s="5">
        <v>1</v>
      </c>
      <c r="D274" s="5">
        <v>19</v>
      </c>
      <c r="E274" s="5" t="b">
        <v>0</v>
      </c>
      <c r="F274" s="5">
        <v>3</v>
      </c>
      <c r="G274" s="5">
        <v>1</v>
      </c>
      <c r="H274" s="5">
        <v>0.18</v>
      </c>
      <c r="I274" s="7">
        <v>0.1515</v>
      </c>
      <c r="J274" s="5">
        <v>0.47</v>
      </c>
      <c r="K274" s="5">
        <v>0.41789999999999999</v>
      </c>
      <c r="L274" s="5">
        <v>1</v>
      </c>
      <c r="M274" s="5">
        <v>82</v>
      </c>
      <c r="N274" s="5">
        <v>83</v>
      </c>
      <c r="O274" s="5" t="str">
        <f>IF(AND('Final Dataset'!$D274&gt;=5,'Final Dataset'!$D274&lt;12),"Morning",IF(AND('Final Dataset'!$D274&gt;=12,'Final Dataset'!$D274&lt;17),"Afternoon",IF(AND('Final Dataset'!$D274&gt;=17,'Final Dataset'!$D274&lt;21),"Evening","Night")))</f>
        <v>Evening</v>
      </c>
      <c r="P274" s="8" t="str">
        <f>IF('Final Dataset'!$G274=1,"Clear/Few clouds",IF('Final Dataset'!$G274=2,"Mist/Cloudy",IF('Final Dataset'!$G274=3,"Light Snow/Rain","Heavy Rain/Snow/Storm")))</f>
        <v>Clear/Few clouds</v>
      </c>
      <c r="Q274" s="5" t="str">
        <f>IF(OR('Final Dataset'!$F274=0,'Final Dataset'!$F274=6),"Weekend","Weekday")</f>
        <v>Weekday</v>
      </c>
      <c r="R274" s="5" t="str">
        <f>LEFT(TEXT('Final Dataset'!$B274,"yyyy-mm-dd"),4)</f>
        <v>2011</v>
      </c>
      <c r="S274" s="5" t="str">
        <f>MID(TEXT('Final Dataset'!$B274,"yyyy-mm-dd"),6,2)</f>
        <v>01</v>
      </c>
      <c r="T274" s="5" t="str">
        <f>RIGHT(TEXT('Final Dataset'!$B274,"yyyy-mm-dd"),2)</f>
        <v>12</v>
      </c>
      <c r="U274" s="5">
        <f>LEN('Final Dataset'!$D274)</f>
        <v>2</v>
      </c>
      <c r="V274" s="5" t="str">
        <f>TEXT('Final Dataset'!$B274, "mmmm")</f>
        <v>January</v>
      </c>
      <c r="W274" s="5" t="str">
        <f>TEXT('Final Dataset'!$B274, "dddd")</f>
        <v>Wednesday</v>
      </c>
      <c r="X274" s="5">
        <f>WEEKNUM('Final Dataset'!$B274, 2)</f>
        <v>3</v>
      </c>
      <c r="Y274" s="5" t="str">
        <f>IF('Final Dataset'!$H274&lt;=0.3,"Cold",IF('Final Dataset'!$H274&lt;=0.6,"Mild","Hot"))</f>
        <v>Cold</v>
      </c>
      <c r="Z274" s="7" t="str">
        <f>IF('Final Dataset'!$L274&gt;'Final Dataset'!$M274,"Casual Dominant","Registered Dominant")</f>
        <v>Registered Dominant</v>
      </c>
      <c r="AA274" s="7">
        <f>'Final Dataset'!$L274/'Final Dataset'!$N274</f>
        <v>1.2048192771084338E-2</v>
      </c>
      <c r="AB274" s="7">
        <f>'Final Dataset'!$M274/'Final Dataset'!$N274</f>
        <v>0.98795180722891562</v>
      </c>
      <c r="AC274" s="9">
        <f>'Final Dataset'!$J274*100</f>
        <v>47</v>
      </c>
      <c r="AD274" s="7">
        <f>'Final Dataset'!$I274*50</f>
        <v>7.5750000000000002</v>
      </c>
      <c r="AE274" s="9">
        <f>'Final Dataset'!$K274*67</f>
        <v>27.999299999999998</v>
      </c>
      <c r="AF274" s="7">
        <f>IFERROR('Final Dataset'!$AA274/'Final Dataset'!$AB274,0)</f>
        <v>1.2195121951219513E-2</v>
      </c>
      <c r="AG274" s="7" t="str">
        <f>IF('Final Dataset'!$AC274&lt;40,"Low",IF('Final Dataset'!$AC274&lt;=70,"Moderate","High"))</f>
        <v>Moderate</v>
      </c>
      <c r="AH274" s="10" t="str">
        <f>IF('Final Dataset'!$AE274&lt;10,"Calm",IF('Final Dataset'!$AE274&lt;=25,"Breezy","Windy"))</f>
        <v>Windy</v>
      </c>
    </row>
    <row r="275" spans="1:34" ht="14.25" customHeight="1" x14ac:dyDescent="0.3">
      <c r="A275" s="11">
        <v>274</v>
      </c>
      <c r="B275" s="12">
        <v>40555</v>
      </c>
      <c r="C275" s="11">
        <v>1</v>
      </c>
      <c r="D275" s="11">
        <v>20</v>
      </c>
      <c r="E275" s="11" t="b">
        <v>0</v>
      </c>
      <c r="F275" s="11">
        <v>3</v>
      </c>
      <c r="G275" s="11">
        <v>1</v>
      </c>
      <c r="H275" s="11">
        <v>0.16</v>
      </c>
      <c r="I275" s="13">
        <v>0.13639999999999999</v>
      </c>
      <c r="J275" s="11">
        <v>0.5</v>
      </c>
      <c r="K275" s="11">
        <v>0.32840000000000003</v>
      </c>
      <c r="L275" s="11">
        <v>2</v>
      </c>
      <c r="M275" s="11">
        <v>54</v>
      </c>
      <c r="N275" s="11">
        <v>56</v>
      </c>
      <c r="O275" s="5" t="str">
        <f>IF(AND('Final Dataset'!$D275&gt;=5,'Final Dataset'!$D275&lt;12),"Morning",IF(AND('Final Dataset'!$D275&gt;=12,'Final Dataset'!$D275&lt;17),"Afternoon",IF(AND('Final Dataset'!$D275&gt;=17,'Final Dataset'!$D275&lt;21),"Evening","Night")))</f>
        <v>Evening</v>
      </c>
      <c r="P275" s="8" t="str">
        <f>IF('Final Dataset'!$G275=1,"Clear/Few clouds",IF('Final Dataset'!$G275=2,"Mist/Cloudy",IF('Final Dataset'!$G275=3,"Light Snow/Rain","Heavy Rain/Snow/Storm")))</f>
        <v>Clear/Few clouds</v>
      </c>
      <c r="Q275" s="5" t="str">
        <f>IF(OR('Final Dataset'!$F275=0,'Final Dataset'!$F275=6),"Weekend","Weekday")</f>
        <v>Weekday</v>
      </c>
      <c r="R275" s="5" t="str">
        <f>LEFT(TEXT('Final Dataset'!$B275,"yyyy-mm-dd"),4)</f>
        <v>2011</v>
      </c>
      <c r="S275" s="5" t="str">
        <f>MID(TEXT('Final Dataset'!$B275,"yyyy-mm-dd"),6,2)</f>
        <v>01</v>
      </c>
      <c r="T275" s="5" t="str">
        <f>RIGHT(TEXT('Final Dataset'!$B275,"yyyy-mm-dd"),2)</f>
        <v>12</v>
      </c>
      <c r="U275" s="5">
        <f>LEN('Final Dataset'!$D275)</f>
        <v>2</v>
      </c>
      <c r="V275" s="5" t="str">
        <f>TEXT('Final Dataset'!$B275, "mmmm")</f>
        <v>January</v>
      </c>
      <c r="W275" s="5" t="str">
        <f>TEXT('Final Dataset'!$B275, "dddd")</f>
        <v>Wednesday</v>
      </c>
      <c r="X275" s="5">
        <f>WEEKNUM('Final Dataset'!$B275, 2)</f>
        <v>3</v>
      </c>
      <c r="Y275" s="5" t="str">
        <f>IF('Final Dataset'!$H275&lt;=0.3,"Cold",IF('Final Dataset'!$H275&lt;=0.6,"Mild","Hot"))</f>
        <v>Cold</v>
      </c>
      <c r="Z275" s="7" t="str">
        <f>IF('Final Dataset'!$L275&gt;'Final Dataset'!$M275,"Casual Dominant","Registered Dominant")</f>
        <v>Registered Dominant</v>
      </c>
      <c r="AA275" s="7">
        <f>'Final Dataset'!$L275/'Final Dataset'!$N275</f>
        <v>3.5714285714285712E-2</v>
      </c>
      <c r="AB275" s="7">
        <f>'Final Dataset'!$M275/'Final Dataset'!$N275</f>
        <v>0.9642857142857143</v>
      </c>
      <c r="AC275" s="9">
        <f>'Final Dataset'!$J275*100</f>
        <v>50</v>
      </c>
      <c r="AD275" s="7">
        <f>'Final Dataset'!$I275*50</f>
        <v>6.8199999999999994</v>
      </c>
      <c r="AE275" s="9">
        <f>'Final Dataset'!$K275*67</f>
        <v>22.002800000000001</v>
      </c>
      <c r="AF275" s="7">
        <f>IFERROR('Final Dataset'!$AA275/'Final Dataset'!$AB275,0)</f>
        <v>3.7037037037037035E-2</v>
      </c>
      <c r="AG275" s="7" t="str">
        <f>IF('Final Dataset'!$AC275&lt;40,"Low",IF('Final Dataset'!$AC275&lt;=70,"Moderate","High"))</f>
        <v>Moderate</v>
      </c>
      <c r="AH275" s="10" t="str">
        <f>IF('Final Dataset'!$AE275&lt;10,"Calm",IF('Final Dataset'!$AE275&lt;=25,"Breezy","Windy"))</f>
        <v>Breezy</v>
      </c>
    </row>
    <row r="276" spans="1:34" ht="14.25" customHeight="1" x14ac:dyDescent="0.3">
      <c r="A276" s="5">
        <v>275</v>
      </c>
      <c r="B276" s="6">
        <v>40555</v>
      </c>
      <c r="C276" s="5">
        <v>1</v>
      </c>
      <c r="D276" s="5">
        <v>21</v>
      </c>
      <c r="E276" s="5" t="b">
        <v>0</v>
      </c>
      <c r="F276" s="5">
        <v>3</v>
      </c>
      <c r="G276" s="5">
        <v>1</v>
      </c>
      <c r="H276" s="5">
        <v>0.16</v>
      </c>
      <c r="I276" s="7">
        <v>0.13639999999999999</v>
      </c>
      <c r="J276" s="5">
        <v>0.55000000000000004</v>
      </c>
      <c r="K276" s="5">
        <v>0.32840000000000003</v>
      </c>
      <c r="L276" s="5">
        <v>0</v>
      </c>
      <c r="M276" s="5">
        <v>57</v>
      </c>
      <c r="N276" s="5">
        <v>57</v>
      </c>
      <c r="O276" s="5" t="str">
        <f>IF(AND('Final Dataset'!$D276&gt;=5,'Final Dataset'!$D276&lt;12),"Morning",IF(AND('Final Dataset'!$D276&gt;=12,'Final Dataset'!$D276&lt;17),"Afternoon",IF(AND('Final Dataset'!$D276&gt;=17,'Final Dataset'!$D276&lt;21),"Evening","Night")))</f>
        <v>Night</v>
      </c>
      <c r="P276" s="8" t="str">
        <f>IF('Final Dataset'!$G276=1,"Clear/Few clouds",IF('Final Dataset'!$G276=2,"Mist/Cloudy",IF('Final Dataset'!$G276=3,"Light Snow/Rain","Heavy Rain/Snow/Storm")))</f>
        <v>Clear/Few clouds</v>
      </c>
      <c r="Q276" s="5" t="str">
        <f>IF(OR('Final Dataset'!$F276=0,'Final Dataset'!$F276=6),"Weekend","Weekday")</f>
        <v>Weekday</v>
      </c>
      <c r="R276" s="5" t="str">
        <f>LEFT(TEXT('Final Dataset'!$B276,"yyyy-mm-dd"),4)</f>
        <v>2011</v>
      </c>
      <c r="S276" s="5" t="str">
        <f>MID(TEXT('Final Dataset'!$B276,"yyyy-mm-dd"),6,2)</f>
        <v>01</v>
      </c>
      <c r="T276" s="5" t="str">
        <f>RIGHT(TEXT('Final Dataset'!$B276,"yyyy-mm-dd"),2)</f>
        <v>12</v>
      </c>
      <c r="U276" s="5">
        <f>LEN('Final Dataset'!$D276)</f>
        <v>2</v>
      </c>
      <c r="V276" s="5" t="str">
        <f>TEXT('Final Dataset'!$B276, "mmmm")</f>
        <v>January</v>
      </c>
      <c r="W276" s="5" t="str">
        <f>TEXT('Final Dataset'!$B276, "dddd")</f>
        <v>Wednesday</v>
      </c>
      <c r="X276" s="5">
        <f>WEEKNUM('Final Dataset'!$B276, 2)</f>
        <v>3</v>
      </c>
      <c r="Y276" s="5" t="str">
        <f>IF('Final Dataset'!$H276&lt;=0.3,"Cold",IF('Final Dataset'!$H276&lt;=0.6,"Mild","Hot"))</f>
        <v>Cold</v>
      </c>
      <c r="Z276" s="7" t="str">
        <f>IF('Final Dataset'!$L276&gt;'Final Dataset'!$M276,"Casual Dominant","Registered Dominant")</f>
        <v>Registered Dominant</v>
      </c>
      <c r="AA276" s="7">
        <f>'Final Dataset'!$L276/'Final Dataset'!$N276</f>
        <v>0</v>
      </c>
      <c r="AB276" s="7">
        <f>'Final Dataset'!$M276/'Final Dataset'!$N276</f>
        <v>1</v>
      </c>
      <c r="AC276" s="9">
        <f>'Final Dataset'!$J276*100</f>
        <v>55.000000000000007</v>
      </c>
      <c r="AD276" s="7">
        <f>'Final Dataset'!$I276*50</f>
        <v>6.8199999999999994</v>
      </c>
      <c r="AE276" s="9">
        <f>'Final Dataset'!$K276*67</f>
        <v>22.002800000000001</v>
      </c>
      <c r="AF276" s="7">
        <f>IFERROR('Final Dataset'!$AA276/'Final Dataset'!$AB276,0)</f>
        <v>0</v>
      </c>
      <c r="AG276" s="7" t="str">
        <f>IF('Final Dataset'!$AC276&lt;40,"Low",IF('Final Dataset'!$AC276&lt;=70,"Moderate","High"))</f>
        <v>Moderate</v>
      </c>
      <c r="AH276" s="10" t="str">
        <f>IF('Final Dataset'!$AE276&lt;10,"Calm",IF('Final Dataset'!$AE276&lt;=25,"Breezy","Windy"))</f>
        <v>Breezy</v>
      </c>
    </row>
    <row r="277" spans="1:34" ht="14.25" customHeight="1" x14ac:dyDescent="0.3">
      <c r="A277" s="11">
        <v>276</v>
      </c>
      <c r="B277" s="12">
        <v>40555</v>
      </c>
      <c r="C277" s="11">
        <v>1</v>
      </c>
      <c r="D277" s="11">
        <v>22</v>
      </c>
      <c r="E277" s="11" t="b">
        <v>0</v>
      </c>
      <c r="F277" s="11">
        <v>3</v>
      </c>
      <c r="G277" s="11">
        <v>1</v>
      </c>
      <c r="H277" s="11">
        <v>0.16</v>
      </c>
      <c r="I277" s="13">
        <v>0.1212</v>
      </c>
      <c r="J277" s="11">
        <v>0.55000000000000004</v>
      </c>
      <c r="K277" s="11">
        <v>0.44779999999999998</v>
      </c>
      <c r="L277" s="11">
        <v>1</v>
      </c>
      <c r="M277" s="11">
        <v>32</v>
      </c>
      <c r="N277" s="11">
        <v>33</v>
      </c>
      <c r="O277" s="5" t="str">
        <f>IF(AND('Final Dataset'!$D277&gt;=5,'Final Dataset'!$D277&lt;12),"Morning",IF(AND('Final Dataset'!$D277&gt;=12,'Final Dataset'!$D277&lt;17),"Afternoon",IF(AND('Final Dataset'!$D277&gt;=17,'Final Dataset'!$D277&lt;21),"Evening","Night")))</f>
        <v>Night</v>
      </c>
      <c r="P277" s="8" t="str">
        <f>IF('Final Dataset'!$G277=1,"Clear/Few clouds",IF('Final Dataset'!$G277=2,"Mist/Cloudy",IF('Final Dataset'!$G277=3,"Light Snow/Rain","Heavy Rain/Snow/Storm")))</f>
        <v>Clear/Few clouds</v>
      </c>
      <c r="Q277" s="5" t="str">
        <f>IF(OR('Final Dataset'!$F277=0,'Final Dataset'!$F277=6),"Weekend","Weekday")</f>
        <v>Weekday</v>
      </c>
      <c r="R277" s="5" t="str">
        <f>LEFT(TEXT('Final Dataset'!$B277,"yyyy-mm-dd"),4)</f>
        <v>2011</v>
      </c>
      <c r="S277" s="5" t="str">
        <f>MID(TEXT('Final Dataset'!$B277,"yyyy-mm-dd"),6,2)</f>
        <v>01</v>
      </c>
      <c r="T277" s="5" t="str">
        <f>RIGHT(TEXT('Final Dataset'!$B277,"yyyy-mm-dd"),2)</f>
        <v>12</v>
      </c>
      <c r="U277" s="5">
        <f>LEN('Final Dataset'!$D277)</f>
        <v>2</v>
      </c>
      <c r="V277" s="5" t="str">
        <f>TEXT('Final Dataset'!$B277, "mmmm")</f>
        <v>January</v>
      </c>
      <c r="W277" s="5" t="str">
        <f>TEXT('Final Dataset'!$B277, "dddd")</f>
        <v>Wednesday</v>
      </c>
      <c r="X277" s="5">
        <f>WEEKNUM('Final Dataset'!$B277, 2)</f>
        <v>3</v>
      </c>
      <c r="Y277" s="5" t="str">
        <f>IF('Final Dataset'!$H277&lt;=0.3,"Cold",IF('Final Dataset'!$H277&lt;=0.6,"Mild","Hot"))</f>
        <v>Cold</v>
      </c>
      <c r="Z277" s="7" t="str">
        <f>IF('Final Dataset'!$L277&gt;'Final Dataset'!$M277,"Casual Dominant","Registered Dominant")</f>
        <v>Registered Dominant</v>
      </c>
      <c r="AA277" s="7">
        <f>'Final Dataset'!$L277/'Final Dataset'!$N277</f>
        <v>3.0303030303030304E-2</v>
      </c>
      <c r="AB277" s="7">
        <f>'Final Dataset'!$M277/'Final Dataset'!$N277</f>
        <v>0.96969696969696972</v>
      </c>
      <c r="AC277" s="9">
        <f>'Final Dataset'!$J277*100</f>
        <v>55.000000000000007</v>
      </c>
      <c r="AD277" s="7">
        <f>'Final Dataset'!$I277*50</f>
        <v>6.0600000000000005</v>
      </c>
      <c r="AE277" s="9">
        <f>'Final Dataset'!$K277*67</f>
        <v>30.002599999999997</v>
      </c>
      <c r="AF277" s="7">
        <f>IFERROR('Final Dataset'!$AA277/'Final Dataset'!$AB277,0)</f>
        <v>3.125E-2</v>
      </c>
      <c r="AG277" s="7" t="str">
        <f>IF('Final Dataset'!$AC277&lt;40,"Low",IF('Final Dataset'!$AC277&lt;=70,"Moderate","High"))</f>
        <v>Moderate</v>
      </c>
      <c r="AH277" s="10" t="str">
        <f>IF('Final Dataset'!$AE277&lt;10,"Calm",IF('Final Dataset'!$AE277&lt;=25,"Breezy","Windy"))</f>
        <v>Windy</v>
      </c>
    </row>
    <row r="278" spans="1:34" ht="14.25" customHeight="1" x14ac:dyDescent="0.3">
      <c r="A278" s="5">
        <v>277</v>
      </c>
      <c r="B278" s="6">
        <v>40555</v>
      </c>
      <c r="C278" s="5">
        <v>1</v>
      </c>
      <c r="D278" s="5">
        <v>23</v>
      </c>
      <c r="E278" s="5" t="b">
        <v>0</v>
      </c>
      <c r="F278" s="5">
        <v>3</v>
      </c>
      <c r="G278" s="5">
        <v>1</v>
      </c>
      <c r="H278" s="5">
        <v>0.14000000000000001</v>
      </c>
      <c r="I278" s="7">
        <v>0.1061</v>
      </c>
      <c r="J278" s="5">
        <v>0.59</v>
      </c>
      <c r="K278" s="5">
        <v>0.41789999999999999</v>
      </c>
      <c r="L278" s="5">
        <v>1</v>
      </c>
      <c r="M278" s="5">
        <v>19</v>
      </c>
      <c r="N278" s="5">
        <v>20</v>
      </c>
      <c r="O278" s="5" t="str">
        <f>IF(AND('Final Dataset'!$D278&gt;=5,'Final Dataset'!$D278&lt;12),"Morning",IF(AND('Final Dataset'!$D278&gt;=12,'Final Dataset'!$D278&lt;17),"Afternoon",IF(AND('Final Dataset'!$D278&gt;=17,'Final Dataset'!$D278&lt;21),"Evening","Night")))</f>
        <v>Night</v>
      </c>
      <c r="P278" s="8" t="str">
        <f>IF('Final Dataset'!$G278=1,"Clear/Few clouds",IF('Final Dataset'!$G278=2,"Mist/Cloudy",IF('Final Dataset'!$G278=3,"Light Snow/Rain","Heavy Rain/Snow/Storm")))</f>
        <v>Clear/Few clouds</v>
      </c>
      <c r="Q278" s="5" t="str">
        <f>IF(OR('Final Dataset'!$F278=0,'Final Dataset'!$F278=6),"Weekend","Weekday")</f>
        <v>Weekday</v>
      </c>
      <c r="R278" s="5" t="str">
        <f>LEFT(TEXT('Final Dataset'!$B278,"yyyy-mm-dd"),4)</f>
        <v>2011</v>
      </c>
      <c r="S278" s="5" t="str">
        <f>MID(TEXT('Final Dataset'!$B278,"yyyy-mm-dd"),6,2)</f>
        <v>01</v>
      </c>
      <c r="T278" s="5" t="str">
        <f>RIGHT(TEXT('Final Dataset'!$B278,"yyyy-mm-dd"),2)</f>
        <v>12</v>
      </c>
      <c r="U278" s="5">
        <f>LEN('Final Dataset'!$D278)</f>
        <v>2</v>
      </c>
      <c r="V278" s="5" t="str">
        <f>TEXT('Final Dataset'!$B278, "mmmm")</f>
        <v>January</v>
      </c>
      <c r="W278" s="5" t="str">
        <f>TEXT('Final Dataset'!$B278, "dddd")</f>
        <v>Wednesday</v>
      </c>
      <c r="X278" s="5">
        <f>WEEKNUM('Final Dataset'!$B278, 2)</f>
        <v>3</v>
      </c>
      <c r="Y278" s="5" t="str">
        <f>IF('Final Dataset'!$H278&lt;=0.3,"Cold",IF('Final Dataset'!$H278&lt;=0.6,"Mild","Hot"))</f>
        <v>Cold</v>
      </c>
      <c r="Z278" s="7" t="str">
        <f>IF('Final Dataset'!$L278&gt;'Final Dataset'!$M278,"Casual Dominant","Registered Dominant")</f>
        <v>Registered Dominant</v>
      </c>
      <c r="AA278" s="7">
        <f>'Final Dataset'!$L278/'Final Dataset'!$N278</f>
        <v>0.05</v>
      </c>
      <c r="AB278" s="7">
        <f>'Final Dataset'!$M278/'Final Dataset'!$N278</f>
        <v>0.95</v>
      </c>
      <c r="AC278" s="9">
        <f>'Final Dataset'!$J278*100</f>
        <v>59</v>
      </c>
      <c r="AD278" s="7">
        <f>'Final Dataset'!$I278*50</f>
        <v>5.3049999999999997</v>
      </c>
      <c r="AE278" s="9">
        <f>'Final Dataset'!$K278*67</f>
        <v>27.999299999999998</v>
      </c>
      <c r="AF278" s="7">
        <f>IFERROR('Final Dataset'!$AA278/'Final Dataset'!$AB278,0)</f>
        <v>5.2631578947368425E-2</v>
      </c>
      <c r="AG278" s="7" t="str">
        <f>IF('Final Dataset'!$AC278&lt;40,"Low",IF('Final Dataset'!$AC278&lt;=70,"Moderate","High"))</f>
        <v>Moderate</v>
      </c>
      <c r="AH278" s="10" t="str">
        <f>IF('Final Dataset'!$AE278&lt;10,"Calm",IF('Final Dataset'!$AE278&lt;=25,"Breezy","Windy"))</f>
        <v>Windy</v>
      </c>
    </row>
    <row r="279" spans="1:34" ht="14.25" customHeight="1" x14ac:dyDescent="0.3">
      <c r="A279" s="11">
        <v>278</v>
      </c>
      <c r="B279" s="12">
        <v>40556</v>
      </c>
      <c r="C279" s="11">
        <v>1</v>
      </c>
      <c r="D279" s="11">
        <v>0</v>
      </c>
      <c r="E279" s="11" t="b">
        <v>0</v>
      </c>
      <c r="F279" s="11">
        <v>4</v>
      </c>
      <c r="G279" s="11">
        <v>1</v>
      </c>
      <c r="H279" s="11">
        <v>0.14000000000000001</v>
      </c>
      <c r="I279" s="13">
        <v>0.1212</v>
      </c>
      <c r="J279" s="11">
        <v>0.59</v>
      </c>
      <c r="K279" s="11">
        <v>0.28360000000000002</v>
      </c>
      <c r="L279" s="11">
        <v>1</v>
      </c>
      <c r="M279" s="11">
        <v>6</v>
      </c>
      <c r="N279" s="11">
        <v>7</v>
      </c>
      <c r="O279" s="5" t="str">
        <f>IF(AND('Final Dataset'!$D279&gt;=5,'Final Dataset'!$D279&lt;12),"Morning",IF(AND('Final Dataset'!$D279&gt;=12,'Final Dataset'!$D279&lt;17),"Afternoon",IF(AND('Final Dataset'!$D279&gt;=17,'Final Dataset'!$D279&lt;21),"Evening","Night")))</f>
        <v>Night</v>
      </c>
      <c r="P279" s="8" t="str">
        <f>IF('Final Dataset'!$G279=1,"Clear/Few clouds",IF('Final Dataset'!$G279=2,"Mist/Cloudy",IF('Final Dataset'!$G279=3,"Light Snow/Rain","Heavy Rain/Snow/Storm")))</f>
        <v>Clear/Few clouds</v>
      </c>
      <c r="Q279" s="5" t="str">
        <f>IF(OR('Final Dataset'!$F279=0,'Final Dataset'!$F279=6),"Weekend","Weekday")</f>
        <v>Weekday</v>
      </c>
      <c r="R279" s="5" t="str">
        <f>LEFT(TEXT('Final Dataset'!$B279,"yyyy-mm-dd"),4)</f>
        <v>2011</v>
      </c>
      <c r="S279" s="5" t="str">
        <f>MID(TEXT('Final Dataset'!$B279,"yyyy-mm-dd"),6,2)</f>
        <v>01</v>
      </c>
      <c r="T279" s="5" t="str">
        <f>RIGHT(TEXT('Final Dataset'!$B279,"yyyy-mm-dd"),2)</f>
        <v>13</v>
      </c>
      <c r="U279" s="5">
        <f>LEN('Final Dataset'!$D279)</f>
        <v>1</v>
      </c>
      <c r="V279" s="5" t="str">
        <f>TEXT('Final Dataset'!$B279, "mmmm")</f>
        <v>January</v>
      </c>
      <c r="W279" s="5" t="str">
        <f>TEXT('Final Dataset'!$B279, "dddd")</f>
        <v>Thursday</v>
      </c>
      <c r="X279" s="5">
        <f>WEEKNUM('Final Dataset'!$B279, 2)</f>
        <v>3</v>
      </c>
      <c r="Y279" s="5" t="str">
        <f>IF('Final Dataset'!$H279&lt;=0.3,"Cold",IF('Final Dataset'!$H279&lt;=0.6,"Mild","Hot"))</f>
        <v>Cold</v>
      </c>
      <c r="Z279" s="7" t="str">
        <f>IF('Final Dataset'!$L279&gt;'Final Dataset'!$M279,"Casual Dominant","Registered Dominant")</f>
        <v>Registered Dominant</v>
      </c>
      <c r="AA279" s="7">
        <f>'Final Dataset'!$L279/'Final Dataset'!$N279</f>
        <v>0.14285714285714285</v>
      </c>
      <c r="AB279" s="7">
        <f>'Final Dataset'!$M279/'Final Dataset'!$N279</f>
        <v>0.8571428571428571</v>
      </c>
      <c r="AC279" s="9">
        <f>'Final Dataset'!$J279*100</f>
        <v>59</v>
      </c>
      <c r="AD279" s="7">
        <f>'Final Dataset'!$I279*50</f>
        <v>6.0600000000000005</v>
      </c>
      <c r="AE279" s="9">
        <f>'Final Dataset'!$K279*67</f>
        <v>19.001200000000001</v>
      </c>
      <c r="AF279" s="7">
        <f>IFERROR('Final Dataset'!$AA279/'Final Dataset'!$AB279,0)</f>
        <v>0.16666666666666666</v>
      </c>
      <c r="AG279" s="7" t="str">
        <f>IF('Final Dataset'!$AC279&lt;40,"Low",IF('Final Dataset'!$AC279&lt;=70,"Moderate","High"))</f>
        <v>Moderate</v>
      </c>
      <c r="AH279" s="10" t="str">
        <f>IF('Final Dataset'!$AE279&lt;10,"Calm",IF('Final Dataset'!$AE279&lt;=25,"Breezy","Windy"))</f>
        <v>Breezy</v>
      </c>
    </row>
    <row r="280" spans="1:34" ht="14.25" customHeight="1" x14ac:dyDescent="0.3">
      <c r="A280" s="5">
        <v>279</v>
      </c>
      <c r="B280" s="6">
        <v>40556</v>
      </c>
      <c r="C280" s="5">
        <v>1</v>
      </c>
      <c r="D280" s="5">
        <v>1</v>
      </c>
      <c r="E280" s="5" t="b">
        <v>0</v>
      </c>
      <c r="F280" s="5">
        <v>4</v>
      </c>
      <c r="G280" s="5">
        <v>1</v>
      </c>
      <c r="H280" s="5">
        <v>0.14000000000000001</v>
      </c>
      <c r="I280" s="7">
        <v>0.1212</v>
      </c>
      <c r="J280" s="5">
        <v>0.5</v>
      </c>
      <c r="K280" s="5">
        <v>0.28360000000000002</v>
      </c>
      <c r="L280" s="5">
        <v>0</v>
      </c>
      <c r="M280" s="5">
        <v>2</v>
      </c>
      <c r="N280" s="5">
        <v>2</v>
      </c>
      <c r="O280" s="5" t="str">
        <f>IF(AND('Final Dataset'!$D280&gt;=5,'Final Dataset'!$D280&lt;12),"Morning",IF(AND('Final Dataset'!$D280&gt;=12,'Final Dataset'!$D280&lt;17),"Afternoon",IF(AND('Final Dataset'!$D280&gt;=17,'Final Dataset'!$D280&lt;21),"Evening","Night")))</f>
        <v>Night</v>
      </c>
      <c r="P280" s="8" t="str">
        <f>IF('Final Dataset'!$G280=1,"Clear/Few clouds",IF('Final Dataset'!$G280=2,"Mist/Cloudy",IF('Final Dataset'!$G280=3,"Light Snow/Rain","Heavy Rain/Snow/Storm")))</f>
        <v>Clear/Few clouds</v>
      </c>
      <c r="Q280" s="5" t="str">
        <f>IF(OR('Final Dataset'!$F280=0,'Final Dataset'!$F280=6),"Weekend","Weekday")</f>
        <v>Weekday</v>
      </c>
      <c r="R280" s="5" t="str">
        <f>LEFT(TEXT('Final Dataset'!$B280,"yyyy-mm-dd"),4)</f>
        <v>2011</v>
      </c>
      <c r="S280" s="5" t="str">
        <f>MID(TEXT('Final Dataset'!$B280,"yyyy-mm-dd"),6,2)</f>
        <v>01</v>
      </c>
      <c r="T280" s="5" t="str">
        <f>RIGHT(TEXT('Final Dataset'!$B280,"yyyy-mm-dd"),2)</f>
        <v>13</v>
      </c>
      <c r="U280" s="5">
        <f>LEN('Final Dataset'!$D280)</f>
        <v>1</v>
      </c>
      <c r="V280" s="5" t="str">
        <f>TEXT('Final Dataset'!$B280, "mmmm")</f>
        <v>January</v>
      </c>
      <c r="W280" s="5" t="str">
        <f>TEXT('Final Dataset'!$B280, "dddd")</f>
        <v>Thursday</v>
      </c>
      <c r="X280" s="5">
        <f>WEEKNUM('Final Dataset'!$B280, 2)</f>
        <v>3</v>
      </c>
      <c r="Y280" s="5" t="str">
        <f>IF('Final Dataset'!$H280&lt;=0.3,"Cold",IF('Final Dataset'!$H280&lt;=0.6,"Mild","Hot"))</f>
        <v>Cold</v>
      </c>
      <c r="Z280" s="7" t="str">
        <f>IF('Final Dataset'!$L280&gt;'Final Dataset'!$M280,"Casual Dominant","Registered Dominant")</f>
        <v>Registered Dominant</v>
      </c>
      <c r="AA280" s="7">
        <f>'Final Dataset'!$L280/'Final Dataset'!$N280</f>
        <v>0</v>
      </c>
      <c r="AB280" s="7">
        <f>'Final Dataset'!$M280/'Final Dataset'!$N280</f>
        <v>1</v>
      </c>
      <c r="AC280" s="9">
        <f>'Final Dataset'!$J280*100</f>
        <v>50</v>
      </c>
      <c r="AD280" s="7">
        <f>'Final Dataset'!$I280*50</f>
        <v>6.0600000000000005</v>
      </c>
      <c r="AE280" s="9">
        <f>'Final Dataset'!$K280*67</f>
        <v>19.001200000000001</v>
      </c>
      <c r="AF280" s="7">
        <f>IFERROR('Final Dataset'!$AA280/'Final Dataset'!$AB280,0)</f>
        <v>0</v>
      </c>
      <c r="AG280" s="7" t="str">
        <f>IF('Final Dataset'!$AC280&lt;40,"Low",IF('Final Dataset'!$AC280&lt;=70,"Moderate","High"))</f>
        <v>Moderate</v>
      </c>
      <c r="AH280" s="10" t="str">
        <f>IF('Final Dataset'!$AE280&lt;10,"Calm",IF('Final Dataset'!$AE280&lt;=25,"Breezy","Windy"))</f>
        <v>Breezy</v>
      </c>
    </row>
    <row r="281" spans="1:34" ht="14.25" customHeight="1" x14ac:dyDescent="0.3">
      <c r="A281" s="11">
        <v>280</v>
      </c>
      <c r="B281" s="12">
        <v>40556</v>
      </c>
      <c r="C281" s="11">
        <v>1</v>
      </c>
      <c r="D281" s="11">
        <v>2</v>
      </c>
      <c r="E281" s="11" t="b">
        <v>0</v>
      </c>
      <c r="F281" s="11">
        <v>4</v>
      </c>
      <c r="G281" s="11">
        <v>1</v>
      </c>
      <c r="H281" s="11">
        <v>0.14000000000000001</v>
      </c>
      <c r="I281" s="13">
        <v>0.1212</v>
      </c>
      <c r="J281" s="11">
        <v>0.5</v>
      </c>
      <c r="K281" s="11">
        <v>0.35820000000000002</v>
      </c>
      <c r="L281" s="11">
        <v>0</v>
      </c>
      <c r="M281" s="11">
        <v>2</v>
      </c>
      <c r="N281" s="11">
        <v>2</v>
      </c>
      <c r="O281" s="5" t="str">
        <f>IF(AND('Final Dataset'!$D281&gt;=5,'Final Dataset'!$D281&lt;12),"Morning",IF(AND('Final Dataset'!$D281&gt;=12,'Final Dataset'!$D281&lt;17),"Afternoon",IF(AND('Final Dataset'!$D281&gt;=17,'Final Dataset'!$D281&lt;21),"Evening","Night")))</f>
        <v>Night</v>
      </c>
      <c r="P281" s="8" t="str">
        <f>IF('Final Dataset'!$G281=1,"Clear/Few clouds",IF('Final Dataset'!$G281=2,"Mist/Cloudy",IF('Final Dataset'!$G281=3,"Light Snow/Rain","Heavy Rain/Snow/Storm")))</f>
        <v>Clear/Few clouds</v>
      </c>
      <c r="Q281" s="5" t="str">
        <f>IF(OR('Final Dataset'!$F281=0,'Final Dataset'!$F281=6),"Weekend","Weekday")</f>
        <v>Weekday</v>
      </c>
      <c r="R281" s="5" t="str">
        <f>LEFT(TEXT('Final Dataset'!$B281,"yyyy-mm-dd"),4)</f>
        <v>2011</v>
      </c>
      <c r="S281" s="5" t="str">
        <f>MID(TEXT('Final Dataset'!$B281,"yyyy-mm-dd"),6,2)</f>
        <v>01</v>
      </c>
      <c r="T281" s="5" t="str">
        <f>RIGHT(TEXT('Final Dataset'!$B281,"yyyy-mm-dd"),2)</f>
        <v>13</v>
      </c>
      <c r="U281" s="5">
        <f>LEN('Final Dataset'!$D281)</f>
        <v>1</v>
      </c>
      <c r="V281" s="5" t="str">
        <f>TEXT('Final Dataset'!$B281, "mmmm")</f>
        <v>January</v>
      </c>
      <c r="W281" s="5" t="str">
        <f>TEXT('Final Dataset'!$B281, "dddd")</f>
        <v>Thursday</v>
      </c>
      <c r="X281" s="5">
        <f>WEEKNUM('Final Dataset'!$B281, 2)</f>
        <v>3</v>
      </c>
      <c r="Y281" s="5" t="str">
        <f>IF('Final Dataset'!$H281&lt;=0.3,"Cold",IF('Final Dataset'!$H281&lt;=0.6,"Mild","Hot"))</f>
        <v>Cold</v>
      </c>
      <c r="Z281" s="7" t="str">
        <f>IF('Final Dataset'!$L281&gt;'Final Dataset'!$M281,"Casual Dominant","Registered Dominant")</f>
        <v>Registered Dominant</v>
      </c>
      <c r="AA281" s="7">
        <f>'Final Dataset'!$L281/'Final Dataset'!$N281</f>
        <v>0</v>
      </c>
      <c r="AB281" s="7">
        <f>'Final Dataset'!$M281/'Final Dataset'!$N281</f>
        <v>1</v>
      </c>
      <c r="AC281" s="9">
        <f>'Final Dataset'!$J281*100</f>
        <v>50</v>
      </c>
      <c r="AD281" s="7">
        <f>'Final Dataset'!$I281*50</f>
        <v>6.0600000000000005</v>
      </c>
      <c r="AE281" s="9">
        <f>'Final Dataset'!$K281*67</f>
        <v>23.999400000000001</v>
      </c>
      <c r="AF281" s="7">
        <f>IFERROR('Final Dataset'!$AA281/'Final Dataset'!$AB281,0)</f>
        <v>0</v>
      </c>
      <c r="AG281" s="7" t="str">
        <f>IF('Final Dataset'!$AC281&lt;40,"Low",IF('Final Dataset'!$AC281&lt;=70,"Moderate","High"))</f>
        <v>Moderate</v>
      </c>
      <c r="AH281" s="10" t="str">
        <f>IF('Final Dataset'!$AE281&lt;10,"Calm",IF('Final Dataset'!$AE281&lt;=25,"Breezy","Windy"))</f>
        <v>Breezy</v>
      </c>
    </row>
    <row r="282" spans="1:34" ht="14.25" customHeight="1" x14ac:dyDescent="0.3">
      <c r="A282" s="5">
        <v>281</v>
      </c>
      <c r="B282" s="6">
        <v>40556</v>
      </c>
      <c r="C282" s="5">
        <v>1</v>
      </c>
      <c r="D282" s="5">
        <v>3</v>
      </c>
      <c r="E282" s="5" t="b">
        <v>0</v>
      </c>
      <c r="F282" s="5">
        <v>4</v>
      </c>
      <c r="G282" s="5">
        <v>1</v>
      </c>
      <c r="H282" s="5">
        <v>0.14000000000000001</v>
      </c>
      <c r="I282" s="7">
        <v>0.1212</v>
      </c>
      <c r="J282" s="5">
        <v>0.5</v>
      </c>
      <c r="K282" s="5">
        <v>0.32840000000000003</v>
      </c>
      <c r="L282" s="5">
        <v>0</v>
      </c>
      <c r="M282" s="5">
        <v>3</v>
      </c>
      <c r="N282" s="5">
        <v>3</v>
      </c>
      <c r="O282" s="5" t="str">
        <f>IF(AND('Final Dataset'!$D282&gt;=5,'Final Dataset'!$D282&lt;12),"Morning",IF(AND('Final Dataset'!$D282&gt;=12,'Final Dataset'!$D282&lt;17),"Afternoon",IF(AND('Final Dataset'!$D282&gt;=17,'Final Dataset'!$D282&lt;21),"Evening","Night")))</f>
        <v>Night</v>
      </c>
      <c r="P282" s="8" t="str">
        <f>IF('Final Dataset'!$G282=1,"Clear/Few clouds",IF('Final Dataset'!$G282=2,"Mist/Cloudy",IF('Final Dataset'!$G282=3,"Light Snow/Rain","Heavy Rain/Snow/Storm")))</f>
        <v>Clear/Few clouds</v>
      </c>
      <c r="Q282" s="5" t="str">
        <f>IF(OR('Final Dataset'!$F282=0,'Final Dataset'!$F282=6),"Weekend","Weekday")</f>
        <v>Weekday</v>
      </c>
      <c r="R282" s="5" t="str">
        <f>LEFT(TEXT('Final Dataset'!$B282,"yyyy-mm-dd"),4)</f>
        <v>2011</v>
      </c>
      <c r="S282" s="5" t="str">
        <f>MID(TEXT('Final Dataset'!$B282,"yyyy-mm-dd"),6,2)</f>
        <v>01</v>
      </c>
      <c r="T282" s="5" t="str">
        <f>RIGHT(TEXT('Final Dataset'!$B282,"yyyy-mm-dd"),2)</f>
        <v>13</v>
      </c>
      <c r="U282" s="5">
        <f>LEN('Final Dataset'!$D282)</f>
        <v>1</v>
      </c>
      <c r="V282" s="5" t="str">
        <f>TEXT('Final Dataset'!$B282, "mmmm")</f>
        <v>January</v>
      </c>
      <c r="W282" s="5" t="str">
        <f>TEXT('Final Dataset'!$B282, "dddd")</f>
        <v>Thursday</v>
      </c>
      <c r="X282" s="5">
        <f>WEEKNUM('Final Dataset'!$B282, 2)</f>
        <v>3</v>
      </c>
      <c r="Y282" s="5" t="str">
        <f>IF('Final Dataset'!$H282&lt;=0.3,"Cold",IF('Final Dataset'!$H282&lt;=0.6,"Mild","Hot"))</f>
        <v>Cold</v>
      </c>
      <c r="Z282" s="7" t="str">
        <f>IF('Final Dataset'!$L282&gt;'Final Dataset'!$M282,"Casual Dominant","Registered Dominant")</f>
        <v>Registered Dominant</v>
      </c>
      <c r="AA282" s="7">
        <f>'Final Dataset'!$L282/'Final Dataset'!$N282</f>
        <v>0</v>
      </c>
      <c r="AB282" s="7">
        <f>'Final Dataset'!$M282/'Final Dataset'!$N282</f>
        <v>1</v>
      </c>
      <c r="AC282" s="9">
        <f>'Final Dataset'!$J282*100</f>
        <v>50</v>
      </c>
      <c r="AD282" s="7">
        <f>'Final Dataset'!$I282*50</f>
        <v>6.0600000000000005</v>
      </c>
      <c r="AE282" s="9">
        <f>'Final Dataset'!$K282*67</f>
        <v>22.002800000000001</v>
      </c>
      <c r="AF282" s="7">
        <f>IFERROR('Final Dataset'!$AA282/'Final Dataset'!$AB282,0)</f>
        <v>0</v>
      </c>
      <c r="AG282" s="7" t="str">
        <f>IF('Final Dataset'!$AC282&lt;40,"Low",IF('Final Dataset'!$AC282&lt;=70,"Moderate","High"))</f>
        <v>Moderate</v>
      </c>
      <c r="AH282" s="10" t="str">
        <f>IF('Final Dataset'!$AE282&lt;10,"Calm",IF('Final Dataset'!$AE282&lt;=25,"Breezy","Windy"))</f>
        <v>Breezy</v>
      </c>
    </row>
    <row r="283" spans="1:34" ht="14.25" customHeight="1" x14ac:dyDescent="0.3">
      <c r="A283" s="11">
        <v>282</v>
      </c>
      <c r="B283" s="12">
        <v>40556</v>
      </c>
      <c r="C283" s="11">
        <v>1</v>
      </c>
      <c r="D283" s="11">
        <v>4</v>
      </c>
      <c r="E283" s="11" t="b">
        <v>0</v>
      </c>
      <c r="F283" s="11">
        <v>4</v>
      </c>
      <c r="G283" s="11">
        <v>1</v>
      </c>
      <c r="H283" s="11">
        <v>0.14000000000000001</v>
      </c>
      <c r="I283" s="13">
        <v>0.1212</v>
      </c>
      <c r="J283" s="11">
        <v>0.5</v>
      </c>
      <c r="K283" s="11">
        <v>0.25369999999999998</v>
      </c>
      <c r="L283" s="11">
        <v>0</v>
      </c>
      <c r="M283" s="11">
        <v>4</v>
      </c>
      <c r="N283" s="11">
        <v>4</v>
      </c>
      <c r="O283" s="5" t="str">
        <f>IF(AND('Final Dataset'!$D283&gt;=5,'Final Dataset'!$D283&lt;12),"Morning",IF(AND('Final Dataset'!$D283&gt;=12,'Final Dataset'!$D283&lt;17),"Afternoon",IF(AND('Final Dataset'!$D283&gt;=17,'Final Dataset'!$D283&lt;21),"Evening","Night")))</f>
        <v>Night</v>
      </c>
      <c r="P283" s="8" t="str">
        <f>IF('Final Dataset'!$G283=1,"Clear/Few clouds",IF('Final Dataset'!$G283=2,"Mist/Cloudy",IF('Final Dataset'!$G283=3,"Light Snow/Rain","Heavy Rain/Snow/Storm")))</f>
        <v>Clear/Few clouds</v>
      </c>
      <c r="Q283" s="5" t="str">
        <f>IF(OR('Final Dataset'!$F283=0,'Final Dataset'!$F283=6),"Weekend","Weekday")</f>
        <v>Weekday</v>
      </c>
      <c r="R283" s="5" t="str">
        <f>LEFT(TEXT('Final Dataset'!$B283,"yyyy-mm-dd"),4)</f>
        <v>2011</v>
      </c>
      <c r="S283" s="5" t="str">
        <f>MID(TEXT('Final Dataset'!$B283,"yyyy-mm-dd"),6,2)</f>
        <v>01</v>
      </c>
      <c r="T283" s="5" t="str">
        <f>RIGHT(TEXT('Final Dataset'!$B283,"yyyy-mm-dd"),2)</f>
        <v>13</v>
      </c>
      <c r="U283" s="5">
        <f>LEN('Final Dataset'!$D283)</f>
        <v>1</v>
      </c>
      <c r="V283" s="5" t="str">
        <f>TEXT('Final Dataset'!$B283, "mmmm")</f>
        <v>January</v>
      </c>
      <c r="W283" s="5" t="str">
        <f>TEXT('Final Dataset'!$B283, "dddd")</f>
        <v>Thursday</v>
      </c>
      <c r="X283" s="5">
        <f>WEEKNUM('Final Dataset'!$B283, 2)</f>
        <v>3</v>
      </c>
      <c r="Y283" s="5" t="str">
        <f>IF('Final Dataset'!$H283&lt;=0.3,"Cold",IF('Final Dataset'!$H283&lt;=0.6,"Mild","Hot"))</f>
        <v>Cold</v>
      </c>
      <c r="Z283" s="7" t="str">
        <f>IF('Final Dataset'!$L283&gt;'Final Dataset'!$M283,"Casual Dominant","Registered Dominant")</f>
        <v>Registered Dominant</v>
      </c>
      <c r="AA283" s="7">
        <f>'Final Dataset'!$L283/'Final Dataset'!$N283</f>
        <v>0</v>
      </c>
      <c r="AB283" s="7">
        <f>'Final Dataset'!$M283/'Final Dataset'!$N283</f>
        <v>1</v>
      </c>
      <c r="AC283" s="9">
        <f>'Final Dataset'!$J283*100</f>
        <v>50</v>
      </c>
      <c r="AD283" s="7">
        <f>'Final Dataset'!$I283*50</f>
        <v>6.0600000000000005</v>
      </c>
      <c r="AE283" s="9">
        <f>'Final Dataset'!$K283*67</f>
        <v>16.997899999999998</v>
      </c>
      <c r="AF283" s="7">
        <f>IFERROR('Final Dataset'!$AA283/'Final Dataset'!$AB283,0)</f>
        <v>0</v>
      </c>
      <c r="AG283" s="7" t="str">
        <f>IF('Final Dataset'!$AC283&lt;40,"Low",IF('Final Dataset'!$AC283&lt;=70,"Moderate","High"))</f>
        <v>Moderate</v>
      </c>
      <c r="AH283" s="10" t="str">
        <f>IF('Final Dataset'!$AE283&lt;10,"Calm",IF('Final Dataset'!$AE283&lt;=25,"Breezy","Windy"))</f>
        <v>Breezy</v>
      </c>
    </row>
    <row r="284" spans="1:34" ht="14.25" customHeight="1" x14ac:dyDescent="0.3">
      <c r="A284" s="5">
        <v>283</v>
      </c>
      <c r="B284" s="6">
        <v>40556</v>
      </c>
      <c r="C284" s="5">
        <v>1</v>
      </c>
      <c r="D284" s="5">
        <v>5</v>
      </c>
      <c r="E284" s="5" t="b">
        <v>0</v>
      </c>
      <c r="F284" s="5">
        <v>4</v>
      </c>
      <c r="G284" s="5">
        <v>1</v>
      </c>
      <c r="H284" s="5">
        <v>0.14000000000000001</v>
      </c>
      <c r="I284" s="7">
        <v>0.1212</v>
      </c>
      <c r="J284" s="5">
        <v>0.5</v>
      </c>
      <c r="K284" s="5">
        <v>0.29849999999999999</v>
      </c>
      <c r="L284" s="5">
        <v>0</v>
      </c>
      <c r="M284" s="5">
        <v>3</v>
      </c>
      <c r="N284" s="5">
        <v>3</v>
      </c>
      <c r="O284" s="5" t="str">
        <f>IF(AND('Final Dataset'!$D284&gt;=5,'Final Dataset'!$D284&lt;12),"Morning",IF(AND('Final Dataset'!$D284&gt;=12,'Final Dataset'!$D284&lt;17),"Afternoon",IF(AND('Final Dataset'!$D284&gt;=17,'Final Dataset'!$D284&lt;21),"Evening","Night")))</f>
        <v>Morning</v>
      </c>
      <c r="P284" s="8" t="str">
        <f>IF('Final Dataset'!$G284=1,"Clear/Few clouds",IF('Final Dataset'!$G284=2,"Mist/Cloudy",IF('Final Dataset'!$G284=3,"Light Snow/Rain","Heavy Rain/Snow/Storm")))</f>
        <v>Clear/Few clouds</v>
      </c>
      <c r="Q284" s="5" t="str">
        <f>IF(OR('Final Dataset'!$F284=0,'Final Dataset'!$F284=6),"Weekend","Weekday")</f>
        <v>Weekday</v>
      </c>
      <c r="R284" s="5" t="str">
        <f>LEFT(TEXT('Final Dataset'!$B284,"yyyy-mm-dd"),4)</f>
        <v>2011</v>
      </c>
      <c r="S284" s="5" t="str">
        <f>MID(TEXT('Final Dataset'!$B284,"yyyy-mm-dd"),6,2)</f>
        <v>01</v>
      </c>
      <c r="T284" s="5" t="str">
        <f>RIGHT(TEXT('Final Dataset'!$B284,"yyyy-mm-dd"),2)</f>
        <v>13</v>
      </c>
      <c r="U284" s="5">
        <f>LEN('Final Dataset'!$D284)</f>
        <v>1</v>
      </c>
      <c r="V284" s="5" t="str">
        <f>TEXT('Final Dataset'!$B284, "mmmm")</f>
        <v>January</v>
      </c>
      <c r="W284" s="5" t="str">
        <f>TEXT('Final Dataset'!$B284, "dddd")</f>
        <v>Thursday</v>
      </c>
      <c r="X284" s="5">
        <f>WEEKNUM('Final Dataset'!$B284, 2)</f>
        <v>3</v>
      </c>
      <c r="Y284" s="5" t="str">
        <f>IF('Final Dataset'!$H284&lt;=0.3,"Cold",IF('Final Dataset'!$H284&lt;=0.6,"Mild","Hot"))</f>
        <v>Cold</v>
      </c>
      <c r="Z284" s="7" t="str">
        <f>IF('Final Dataset'!$L284&gt;'Final Dataset'!$M284,"Casual Dominant","Registered Dominant")</f>
        <v>Registered Dominant</v>
      </c>
      <c r="AA284" s="7">
        <f>'Final Dataset'!$L284/'Final Dataset'!$N284</f>
        <v>0</v>
      </c>
      <c r="AB284" s="7">
        <f>'Final Dataset'!$M284/'Final Dataset'!$N284</f>
        <v>1</v>
      </c>
      <c r="AC284" s="9">
        <f>'Final Dataset'!$J284*100</f>
        <v>50</v>
      </c>
      <c r="AD284" s="7">
        <f>'Final Dataset'!$I284*50</f>
        <v>6.0600000000000005</v>
      </c>
      <c r="AE284" s="9">
        <f>'Final Dataset'!$K284*67</f>
        <v>19.999499999999998</v>
      </c>
      <c r="AF284" s="7">
        <f>IFERROR('Final Dataset'!$AA284/'Final Dataset'!$AB284,0)</f>
        <v>0</v>
      </c>
      <c r="AG284" s="7" t="str">
        <f>IF('Final Dataset'!$AC284&lt;40,"Low",IF('Final Dataset'!$AC284&lt;=70,"Moderate","High"))</f>
        <v>Moderate</v>
      </c>
      <c r="AH284" s="10" t="str">
        <f>IF('Final Dataset'!$AE284&lt;10,"Calm",IF('Final Dataset'!$AE284&lt;=25,"Breezy","Windy"))</f>
        <v>Breezy</v>
      </c>
    </row>
    <row r="285" spans="1:34" ht="14.25" customHeight="1" x14ac:dyDescent="0.3">
      <c r="A285" s="11">
        <v>284</v>
      </c>
      <c r="B285" s="12">
        <v>40556</v>
      </c>
      <c r="C285" s="11">
        <v>1</v>
      </c>
      <c r="D285" s="11">
        <v>6</v>
      </c>
      <c r="E285" s="11" t="b">
        <v>0</v>
      </c>
      <c r="F285" s="11">
        <v>4</v>
      </c>
      <c r="G285" s="11">
        <v>1</v>
      </c>
      <c r="H285" s="11">
        <v>0.12</v>
      </c>
      <c r="I285" s="13">
        <v>0.1515</v>
      </c>
      <c r="J285" s="11">
        <v>0.54</v>
      </c>
      <c r="K285" s="11">
        <v>0.1343</v>
      </c>
      <c r="L285" s="11">
        <v>0</v>
      </c>
      <c r="M285" s="11">
        <v>28</v>
      </c>
      <c r="N285" s="11">
        <v>28</v>
      </c>
      <c r="O285" s="5" t="str">
        <f>IF(AND('Final Dataset'!$D285&gt;=5,'Final Dataset'!$D285&lt;12),"Morning",IF(AND('Final Dataset'!$D285&gt;=12,'Final Dataset'!$D285&lt;17),"Afternoon",IF(AND('Final Dataset'!$D285&gt;=17,'Final Dataset'!$D285&lt;21),"Evening","Night")))</f>
        <v>Morning</v>
      </c>
      <c r="P285" s="8" t="str">
        <f>IF('Final Dataset'!$G285=1,"Clear/Few clouds",IF('Final Dataset'!$G285=2,"Mist/Cloudy",IF('Final Dataset'!$G285=3,"Light Snow/Rain","Heavy Rain/Snow/Storm")))</f>
        <v>Clear/Few clouds</v>
      </c>
      <c r="Q285" s="5" t="str">
        <f>IF(OR('Final Dataset'!$F285=0,'Final Dataset'!$F285=6),"Weekend","Weekday")</f>
        <v>Weekday</v>
      </c>
      <c r="R285" s="5" t="str">
        <f>LEFT(TEXT('Final Dataset'!$B285,"yyyy-mm-dd"),4)</f>
        <v>2011</v>
      </c>
      <c r="S285" s="5" t="str">
        <f>MID(TEXT('Final Dataset'!$B285,"yyyy-mm-dd"),6,2)</f>
        <v>01</v>
      </c>
      <c r="T285" s="5" t="str">
        <f>RIGHT(TEXT('Final Dataset'!$B285,"yyyy-mm-dd"),2)</f>
        <v>13</v>
      </c>
      <c r="U285" s="5">
        <f>LEN('Final Dataset'!$D285)</f>
        <v>1</v>
      </c>
      <c r="V285" s="5" t="str">
        <f>TEXT('Final Dataset'!$B285, "mmmm")</f>
        <v>January</v>
      </c>
      <c r="W285" s="5" t="str">
        <f>TEXT('Final Dataset'!$B285, "dddd")</f>
        <v>Thursday</v>
      </c>
      <c r="X285" s="5">
        <f>WEEKNUM('Final Dataset'!$B285, 2)</f>
        <v>3</v>
      </c>
      <c r="Y285" s="5" t="str">
        <f>IF('Final Dataset'!$H285&lt;=0.3,"Cold",IF('Final Dataset'!$H285&lt;=0.6,"Mild","Hot"))</f>
        <v>Cold</v>
      </c>
      <c r="Z285" s="7" t="str">
        <f>IF('Final Dataset'!$L285&gt;'Final Dataset'!$M285,"Casual Dominant","Registered Dominant")</f>
        <v>Registered Dominant</v>
      </c>
      <c r="AA285" s="7">
        <f>'Final Dataset'!$L285/'Final Dataset'!$N285</f>
        <v>0</v>
      </c>
      <c r="AB285" s="7">
        <f>'Final Dataset'!$M285/'Final Dataset'!$N285</f>
        <v>1</v>
      </c>
      <c r="AC285" s="9">
        <f>'Final Dataset'!$J285*100</f>
        <v>54</v>
      </c>
      <c r="AD285" s="7">
        <f>'Final Dataset'!$I285*50</f>
        <v>7.5750000000000002</v>
      </c>
      <c r="AE285" s="9">
        <f>'Final Dataset'!$K285*67</f>
        <v>8.9981000000000009</v>
      </c>
      <c r="AF285" s="7">
        <f>IFERROR('Final Dataset'!$AA285/'Final Dataset'!$AB285,0)</f>
        <v>0</v>
      </c>
      <c r="AG285" s="7" t="str">
        <f>IF('Final Dataset'!$AC285&lt;40,"Low",IF('Final Dataset'!$AC285&lt;=70,"Moderate","High"))</f>
        <v>Moderate</v>
      </c>
      <c r="AH285" s="10" t="str">
        <f>IF('Final Dataset'!$AE285&lt;10,"Calm",IF('Final Dataset'!$AE285&lt;=25,"Breezy","Windy"))</f>
        <v>Calm</v>
      </c>
    </row>
    <row r="286" spans="1:34" ht="14.25" customHeight="1" x14ac:dyDescent="0.3">
      <c r="A286" s="5">
        <v>285</v>
      </c>
      <c r="B286" s="6">
        <v>40556</v>
      </c>
      <c r="C286" s="5">
        <v>1</v>
      </c>
      <c r="D286" s="5">
        <v>7</v>
      </c>
      <c r="E286" s="5" t="b">
        <v>0</v>
      </c>
      <c r="F286" s="5">
        <v>4</v>
      </c>
      <c r="G286" s="5">
        <v>1</v>
      </c>
      <c r="H286" s="5">
        <v>0.12</v>
      </c>
      <c r="I286" s="7">
        <v>0.1515</v>
      </c>
      <c r="J286" s="5">
        <v>0.54</v>
      </c>
      <c r="K286" s="5">
        <v>0.1343</v>
      </c>
      <c r="L286" s="5">
        <v>0</v>
      </c>
      <c r="M286" s="5">
        <v>72</v>
      </c>
      <c r="N286" s="5">
        <v>72</v>
      </c>
      <c r="O286" s="5" t="str">
        <f>IF(AND('Final Dataset'!$D286&gt;=5,'Final Dataset'!$D286&lt;12),"Morning",IF(AND('Final Dataset'!$D286&gt;=12,'Final Dataset'!$D286&lt;17),"Afternoon",IF(AND('Final Dataset'!$D286&gt;=17,'Final Dataset'!$D286&lt;21),"Evening","Night")))</f>
        <v>Morning</v>
      </c>
      <c r="P286" s="8" t="str">
        <f>IF('Final Dataset'!$G286=1,"Clear/Few clouds",IF('Final Dataset'!$G286=2,"Mist/Cloudy",IF('Final Dataset'!$G286=3,"Light Snow/Rain","Heavy Rain/Snow/Storm")))</f>
        <v>Clear/Few clouds</v>
      </c>
      <c r="Q286" s="5" t="str">
        <f>IF(OR('Final Dataset'!$F286=0,'Final Dataset'!$F286=6),"Weekend","Weekday")</f>
        <v>Weekday</v>
      </c>
      <c r="R286" s="5" t="str">
        <f>LEFT(TEXT('Final Dataset'!$B286,"yyyy-mm-dd"),4)</f>
        <v>2011</v>
      </c>
      <c r="S286" s="5" t="str">
        <f>MID(TEXT('Final Dataset'!$B286,"yyyy-mm-dd"),6,2)</f>
        <v>01</v>
      </c>
      <c r="T286" s="5" t="str">
        <f>RIGHT(TEXT('Final Dataset'!$B286,"yyyy-mm-dd"),2)</f>
        <v>13</v>
      </c>
      <c r="U286" s="5">
        <f>LEN('Final Dataset'!$D286)</f>
        <v>1</v>
      </c>
      <c r="V286" s="5" t="str">
        <f>TEXT('Final Dataset'!$B286, "mmmm")</f>
        <v>January</v>
      </c>
      <c r="W286" s="5" t="str">
        <f>TEXT('Final Dataset'!$B286, "dddd")</f>
        <v>Thursday</v>
      </c>
      <c r="X286" s="5">
        <f>WEEKNUM('Final Dataset'!$B286, 2)</f>
        <v>3</v>
      </c>
      <c r="Y286" s="5" t="str">
        <f>IF('Final Dataset'!$H286&lt;=0.3,"Cold",IF('Final Dataset'!$H286&lt;=0.6,"Mild","Hot"))</f>
        <v>Cold</v>
      </c>
      <c r="Z286" s="7" t="str">
        <f>IF('Final Dataset'!$L286&gt;'Final Dataset'!$M286,"Casual Dominant","Registered Dominant")</f>
        <v>Registered Dominant</v>
      </c>
      <c r="AA286" s="7">
        <f>'Final Dataset'!$L286/'Final Dataset'!$N286</f>
        <v>0</v>
      </c>
      <c r="AB286" s="7">
        <f>'Final Dataset'!$M286/'Final Dataset'!$N286</f>
        <v>1</v>
      </c>
      <c r="AC286" s="9">
        <f>'Final Dataset'!$J286*100</f>
        <v>54</v>
      </c>
      <c r="AD286" s="7">
        <f>'Final Dataset'!$I286*50</f>
        <v>7.5750000000000002</v>
      </c>
      <c r="AE286" s="9">
        <f>'Final Dataset'!$K286*67</f>
        <v>8.9981000000000009</v>
      </c>
      <c r="AF286" s="7">
        <f>IFERROR('Final Dataset'!$AA286/'Final Dataset'!$AB286,0)</f>
        <v>0</v>
      </c>
      <c r="AG286" s="7" t="str">
        <f>IF('Final Dataset'!$AC286&lt;40,"Low",IF('Final Dataset'!$AC286&lt;=70,"Moderate","High"))</f>
        <v>Moderate</v>
      </c>
      <c r="AH286" s="10" t="str">
        <f>IF('Final Dataset'!$AE286&lt;10,"Calm",IF('Final Dataset'!$AE286&lt;=25,"Breezy","Windy"))</f>
        <v>Calm</v>
      </c>
    </row>
    <row r="287" spans="1:34" ht="14.25" customHeight="1" x14ac:dyDescent="0.3">
      <c r="A287" s="11">
        <v>286</v>
      </c>
      <c r="B287" s="12">
        <v>40556</v>
      </c>
      <c r="C287" s="11">
        <v>1</v>
      </c>
      <c r="D287" s="11">
        <v>8</v>
      </c>
      <c r="E287" s="11" t="b">
        <v>0</v>
      </c>
      <c r="F287" s="11">
        <v>4</v>
      </c>
      <c r="G287" s="11">
        <v>1</v>
      </c>
      <c r="H287" s="11">
        <v>0.14000000000000001</v>
      </c>
      <c r="I287" s="13">
        <v>0.13639999999999999</v>
      </c>
      <c r="J287" s="11">
        <v>0.5</v>
      </c>
      <c r="K287" s="11">
        <v>0.19400000000000001</v>
      </c>
      <c r="L287" s="11">
        <v>5</v>
      </c>
      <c r="M287" s="11">
        <v>197</v>
      </c>
      <c r="N287" s="11">
        <v>202</v>
      </c>
      <c r="O287" s="5" t="str">
        <f>IF(AND('Final Dataset'!$D287&gt;=5,'Final Dataset'!$D287&lt;12),"Morning",IF(AND('Final Dataset'!$D287&gt;=12,'Final Dataset'!$D287&lt;17),"Afternoon",IF(AND('Final Dataset'!$D287&gt;=17,'Final Dataset'!$D287&lt;21),"Evening","Night")))</f>
        <v>Morning</v>
      </c>
      <c r="P287" s="8" t="str">
        <f>IF('Final Dataset'!$G287=1,"Clear/Few clouds",IF('Final Dataset'!$G287=2,"Mist/Cloudy",IF('Final Dataset'!$G287=3,"Light Snow/Rain","Heavy Rain/Snow/Storm")))</f>
        <v>Clear/Few clouds</v>
      </c>
      <c r="Q287" s="5" t="str">
        <f>IF(OR('Final Dataset'!$F287=0,'Final Dataset'!$F287=6),"Weekend","Weekday")</f>
        <v>Weekday</v>
      </c>
      <c r="R287" s="5" t="str">
        <f>LEFT(TEXT('Final Dataset'!$B287,"yyyy-mm-dd"),4)</f>
        <v>2011</v>
      </c>
      <c r="S287" s="5" t="str">
        <f>MID(TEXT('Final Dataset'!$B287,"yyyy-mm-dd"),6,2)</f>
        <v>01</v>
      </c>
      <c r="T287" s="5" t="str">
        <f>RIGHT(TEXT('Final Dataset'!$B287,"yyyy-mm-dd"),2)</f>
        <v>13</v>
      </c>
      <c r="U287" s="5">
        <f>LEN('Final Dataset'!$D287)</f>
        <v>1</v>
      </c>
      <c r="V287" s="5" t="str">
        <f>TEXT('Final Dataset'!$B287, "mmmm")</f>
        <v>January</v>
      </c>
      <c r="W287" s="5" t="str">
        <f>TEXT('Final Dataset'!$B287, "dddd")</f>
        <v>Thursday</v>
      </c>
      <c r="X287" s="5">
        <f>WEEKNUM('Final Dataset'!$B287, 2)</f>
        <v>3</v>
      </c>
      <c r="Y287" s="5" t="str">
        <f>IF('Final Dataset'!$H287&lt;=0.3,"Cold",IF('Final Dataset'!$H287&lt;=0.6,"Mild","Hot"))</f>
        <v>Cold</v>
      </c>
      <c r="Z287" s="7" t="str">
        <f>IF('Final Dataset'!$L287&gt;'Final Dataset'!$M287,"Casual Dominant","Registered Dominant")</f>
        <v>Registered Dominant</v>
      </c>
      <c r="AA287" s="7">
        <f>'Final Dataset'!$L287/'Final Dataset'!$N287</f>
        <v>2.4752475247524754E-2</v>
      </c>
      <c r="AB287" s="7">
        <f>'Final Dataset'!$M287/'Final Dataset'!$N287</f>
        <v>0.97524752475247523</v>
      </c>
      <c r="AC287" s="9">
        <f>'Final Dataset'!$J287*100</f>
        <v>50</v>
      </c>
      <c r="AD287" s="7">
        <f>'Final Dataset'!$I287*50</f>
        <v>6.8199999999999994</v>
      </c>
      <c r="AE287" s="9">
        <f>'Final Dataset'!$K287*67</f>
        <v>12.998000000000001</v>
      </c>
      <c r="AF287" s="7">
        <f>IFERROR('Final Dataset'!$AA287/'Final Dataset'!$AB287,0)</f>
        <v>2.538071065989848E-2</v>
      </c>
      <c r="AG287" s="7" t="str">
        <f>IF('Final Dataset'!$AC287&lt;40,"Low",IF('Final Dataset'!$AC287&lt;=70,"Moderate","High"))</f>
        <v>Moderate</v>
      </c>
      <c r="AH287" s="10" t="str">
        <f>IF('Final Dataset'!$AE287&lt;10,"Calm",IF('Final Dataset'!$AE287&lt;=25,"Breezy","Windy"))</f>
        <v>Breezy</v>
      </c>
    </row>
    <row r="288" spans="1:34" ht="14.25" customHeight="1" x14ac:dyDescent="0.3">
      <c r="A288" s="5">
        <v>287</v>
      </c>
      <c r="B288" s="6">
        <v>40556</v>
      </c>
      <c r="C288" s="5">
        <v>1</v>
      </c>
      <c r="D288" s="5">
        <v>9</v>
      </c>
      <c r="E288" s="5" t="b">
        <v>0</v>
      </c>
      <c r="F288" s="5">
        <v>4</v>
      </c>
      <c r="G288" s="5">
        <v>1</v>
      </c>
      <c r="H288" s="5">
        <v>0.14000000000000001</v>
      </c>
      <c r="I288" s="7">
        <v>0.1212</v>
      </c>
      <c r="J288" s="5">
        <v>0.5</v>
      </c>
      <c r="K288" s="5">
        <v>0.32840000000000003</v>
      </c>
      <c r="L288" s="5">
        <v>2</v>
      </c>
      <c r="M288" s="5">
        <v>137</v>
      </c>
      <c r="N288" s="5">
        <v>139</v>
      </c>
      <c r="O288" s="5" t="str">
        <f>IF(AND('Final Dataset'!$D288&gt;=5,'Final Dataset'!$D288&lt;12),"Morning",IF(AND('Final Dataset'!$D288&gt;=12,'Final Dataset'!$D288&lt;17),"Afternoon",IF(AND('Final Dataset'!$D288&gt;=17,'Final Dataset'!$D288&lt;21),"Evening","Night")))</f>
        <v>Morning</v>
      </c>
      <c r="P288" s="8" t="str">
        <f>IF('Final Dataset'!$G288=1,"Clear/Few clouds",IF('Final Dataset'!$G288=2,"Mist/Cloudy",IF('Final Dataset'!$G288=3,"Light Snow/Rain","Heavy Rain/Snow/Storm")))</f>
        <v>Clear/Few clouds</v>
      </c>
      <c r="Q288" s="5" t="str">
        <f>IF(OR('Final Dataset'!$F288=0,'Final Dataset'!$F288=6),"Weekend","Weekday")</f>
        <v>Weekday</v>
      </c>
      <c r="R288" s="5" t="str">
        <f>LEFT(TEXT('Final Dataset'!$B288,"yyyy-mm-dd"),4)</f>
        <v>2011</v>
      </c>
      <c r="S288" s="5" t="str">
        <f>MID(TEXT('Final Dataset'!$B288,"yyyy-mm-dd"),6,2)</f>
        <v>01</v>
      </c>
      <c r="T288" s="5" t="str">
        <f>RIGHT(TEXT('Final Dataset'!$B288,"yyyy-mm-dd"),2)</f>
        <v>13</v>
      </c>
      <c r="U288" s="5">
        <f>LEN('Final Dataset'!$D288)</f>
        <v>1</v>
      </c>
      <c r="V288" s="5" t="str">
        <f>TEXT('Final Dataset'!$B288, "mmmm")</f>
        <v>January</v>
      </c>
      <c r="W288" s="5" t="str">
        <f>TEXT('Final Dataset'!$B288, "dddd")</f>
        <v>Thursday</v>
      </c>
      <c r="X288" s="5">
        <f>WEEKNUM('Final Dataset'!$B288, 2)</f>
        <v>3</v>
      </c>
      <c r="Y288" s="5" t="str">
        <f>IF('Final Dataset'!$H288&lt;=0.3,"Cold",IF('Final Dataset'!$H288&lt;=0.6,"Mild","Hot"))</f>
        <v>Cold</v>
      </c>
      <c r="Z288" s="7" t="str">
        <f>IF('Final Dataset'!$L288&gt;'Final Dataset'!$M288,"Casual Dominant","Registered Dominant")</f>
        <v>Registered Dominant</v>
      </c>
      <c r="AA288" s="7">
        <f>'Final Dataset'!$L288/'Final Dataset'!$N288</f>
        <v>1.4388489208633094E-2</v>
      </c>
      <c r="AB288" s="7">
        <f>'Final Dataset'!$M288/'Final Dataset'!$N288</f>
        <v>0.98561151079136688</v>
      </c>
      <c r="AC288" s="9">
        <f>'Final Dataset'!$J288*100</f>
        <v>50</v>
      </c>
      <c r="AD288" s="7">
        <f>'Final Dataset'!$I288*50</f>
        <v>6.0600000000000005</v>
      </c>
      <c r="AE288" s="9">
        <f>'Final Dataset'!$K288*67</f>
        <v>22.002800000000001</v>
      </c>
      <c r="AF288" s="7">
        <f>IFERROR('Final Dataset'!$AA288/'Final Dataset'!$AB288,0)</f>
        <v>1.4598540145985403E-2</v>
      </c>
      <c r="AG288" s="7" t="str">
        <f>IF('Final Dataset'!$AC288&lt;40,"Low",IF('Final Dataset'!$AC288&lt;=70,"Moderate","High"))</f>
        <v>Moderate</v>
      </c>
      <c r="AH288" s="10" t="str">
        <f>IF('Final Dataset'!$AE288&lt;10,"Calm",IF('Final Dataset'!$AE288&lt;=25,"Breezy","Windy"))</f>
        <v>Breezy</v>
      </c>
    </row>
    <row r="289" spans="1:34" ht="14.25" customHeight="1" x14ac:dyDescent="0.3">
      <c r="A289" s="11">
        <v>288</v>
      </c>
      <c r="B289" s="12">
        <v>40556</v>
      </c>
      <c r="C289" s="11">
        <v>1</v>
      </c>
      <c r="D289" s="11">
        <v>10</v>
      </c>
      <c r="E289" s="11" t="b">
        <v>0</v>
      </c>
      <c r="F289" s="11">
        <v>4</v>
      </c>
      <c r="G289" s="11">
        <v>2</v>
      </c>
      <c r="H289" s="11">
        <v>0.16</v>
      </c>
      <c r="I289" s="13">
        <v>0.13639999999999999</v>
      </c>
      <c r="J289" s="11">
        <v>0.5</v>
      </c>
      <c r="K289" s="11">
        <v>0.35820000000000002</v>
      </c>
      <c r="L289" s="11">
        <v>2</v>
      </c>
      <c r="M289" s="11">
        <v>36</v>
      </c>
      <c r="N289" s="11">
        <v>38</v>
      </c>
      <c r="O289" s="5" t="str">
        <f>IF(AND('Final Dataset'!$D289&gt;=5,'Final Dataset'!$D289&lt;12),"Morning",IF(AND('Final Dataset'!$D289&gt;=12,'Final Dataset'!$D289&lt;17),"Afternoon",IF(AND('Final Dataset'!$D289&gt;=17,'Final Dataset'!$D289&lt;21),"Evening","Night")))</f>
        <v>Morning</v>
      </c>
      <c r="P289" s="8" t="str">
        <f>IF('Final Dataset'!$G289=1,"Clear/Few clouds",IF('Final Dataset'!$G289=2,"Mist/Cloudy",IF('Final Dataset'!$G289=3,"Light Snow/Rain","Heavy Rain/Snow/Storm")))</f>
        <v>Mist/Cloudy</v>
      </c>
      <c r="Q289" s="5" t="str">
        <f>IF(OR('Final Dataset'!$F289=0,'Final Dataset'!$F289=6),"Weekend","Weekday")</f>
        <v>Weekday</v>
      </c>
      <c r="R289" s="5" t="str">
        <f>LEFT(TEXT('Final Dataset'!$B289,"yyyy-mm-dd"),4)</f>
        <v>2011</v>
      </c>
      <c r="S289" s="5" t="str">
        <f>MID(TEXT('Final Dataset'!$B289,"yyyy-mm-dd"),6,2)</f>
        <v>01</v>
      </c>
      <c r="T289" s="5" t="str">
        <f>RIGHT(TEXT('Final Dataset'!$B289,"yyyy-mm-dd"),2)</f>
        <v>13</v>
      </c>
      <c r="U289" s="5">
        <f>LEN('Final Dataset'!$D289)</f>
        <v>2</v>
      </c>
      <c r="V289" s="5" t="str">
        <f>TEXT('Final Dataset'!$B289, "mmmm")</f>
        <v>January</v>
      </c>
      <c r="W289" s="5" t="str">
        <f>TEXT('Final Dataset'!$B289, "dddd")</f>
        <v>Thursday</v>
      </c>
      <c r="X289" s="5">
        <f>WEEKNUM('Final Dataset'!$B289, 2)</f>
        <v>3</v>
      </c>
      <c r="Y289" s="5" t="str">
        <f>IF('Final Dataset'!$H289&lt;=0.3,"Cold",IF('Final Dataset'!$H289&lt;=0.6,"Mild","Hot"))</f>
        <v>Cold</v>
      </c>
      <c r="Z289" s="7" t="str">
        <f>IF('Final Dataset'!$L289&gt;'Final Dataset'!$M289,"Casual Dominant","Registered Dominant")</f>
        <v>Registered Dominant</v>
      </c>
      <c r="AA289" s="7">
        <f>'Final Dataset'!$L289/'Final Dataset'!$N289</f>
        <v>5.2631578947368418E-2</v>
      </c>
      <c r="AB289" s="7">
        <f>'Final Dataset'!$M289/'Final Dataset'!$N289</f>
        <v>0.94736842105263153</v>
      </c>
      <c r="AC289" s="9">
        <f>'Final Dataset'!$J289*100</f>
        <v>50</v>
      </c>
      <c r="AD289" s="7">
        <f>'Final Dataset'!$I289*50</f>
        <v>6.8199999999999994</v>
      </c>
      <c r="AE289" s="9">
        <f>'Final Dataset'!$K289*67</f>
        <v>23.999400000000001</v>
      </c>
      <c r="AF289" s="7">
        <f>IFERROR('Final Dataset'!$AA289/'Final Dataset'!$AB289,0)</f>
        <v>5.5555555555555552E-2</v>
      </c>
      <c r="AG289" s="7" t="str">
        <f>IF('Final Dataset'!$AC289&lt;40,"Low",IF('Final Dataset'!$AC289&lt;=70,"Moderate","High"))</f>
        <v>Moderate</v>
      </c>
      <c r="AH289" s="10" t="str">
        <f>IF('Final Dataset'!$AE289&lt;10,"Calm",IF('Final Dataset'!$AE289&lt;=25,"Breezy","Windy"))</f>
        <v>Breezy</v>
      </c>
    </row>
    <row r="290" spans="1:34" ht="14.25" customHeight="1" x14ac:dyDescent="0.3">
      <c r="A290" s="5">
        <v>289</v>
      </c>
      <c r="B290" s="6">
        <v>40556</v>
      </c>
      <c r="C290" s="5">
        <v>1</v>
      </c>
      <c r="D290" s="5">
        <v>11</v>
      </c>
      <c r="E290" s="5" t="b">
        <v>0</v>
      </c>
      <c r="F290" s="5">
        <v>4</v>
      </c>
      <c r="G290" s="5">
        <v>2</v>
      </c>
      <c r="H290" s="5">
        <v>0.2</v>
      </c>
      <c r="I290" s="7">
        <v>0.16669999999999999</v>
      </c>
      <c r="J290" s="5">
        <v>0.44</v>
      </c>
      <c r="K290" s="5">
        <v>0.44779999999999998</v>
      </c>
      <c r="L290" s="5">
        <v>4</v>
      </c>
      <c r="M290" s="5">
        <v>33</v>
      </c>
      <c r="N290" s="5">
        <v>37</v>
      </c>
      <c r="O290" s="5" t="str">
        <f>IF(AND('Final Dataset'!$D290&gt;=5,'Final Dataset'!$D290&lt;12),"Morning",IF(AND('Final Dataset'!$D290&gt;=12,'Final Dataset'!$D290&lt;17),"Afternoon",IF(AND('Final Dataset'!$D290&gt;=17,'Final Dataset'!$D290&lt;21),"Evening","Night")))</f>
        <v>Morning</v>
      </c>
      <c r="P290" s="8" t="str">
        <f>IF('Final Dataset'!$G290=1,"Clear/Few clouds",IF('Final Dataset'!$G290=2,"Mist/Cloudy",IF('Final Dataset'!$G290=3,"Light Snow/Rain","Heavy Rain/Snow/Storm")))</f>
        <v>Mist/Cloudy</v>
      </c>
      <c r="Q290" s="5" t="str">
        <f>IF(OR('Final Dataset'!$F290=0,'Final Dataset'!$F290=6),"Weekend","Weekday")</f>
        <v>Weekday</v>
      </c>
      <c r="R290" s="5" t="str">
        <f>LEFT(TEXT('Final Dataset'!$B290,"yyyy-mm-dd"),4)</f>
        <v>2011</v>
      </c>
      <c r="S290" s="5" t="str">
        <f>MID(TEXT('Final Dataset'!$B290,"yyyy-mm-dd"),6,2)</f>
        <v>01</v>
      </c>
      <c r="T290" s="5" t="str">
        <f>RIGHT(TEXT('Final Dataset'!$B290,"yyyy-mm-dd"),2)</f>
        <v>13</v>
      </c>
      <c r="U290" s="5">
        <f>LEN('Final Dataset'!$D290)</f>
        <v>2</v>
      </c>
      <c r="V290" s="5" t="str">
        <f>TEXT('Final Dataset'!$B290, "mmmm")</f>
        <v>January</v>
      </c>
      <c r="W290" s="5" t="str">
        <f>TEXT('Final Dataset'!$B290, "dddd")</f>
        <v>Thursday</v>
      </c>
      <c r="X290" s="5">
        <f>WEEKNUM('Final Dataset'!$B290, 2)</f>
        <v>3</v>
      </c>
      <c r="Y290" s="5" t="str">
        <f>IF('Final Dataset'!$H290&lt;=0.3,"Cold",IF('Final Dataset'!$H290&lt;=0.6,"Mild","Hot"))</f>
        <v>Cold</v>
      </c>
      <c r="Z290" s="7" t="str">
        <f>IF('Final Dataset'!$L290&gt;'Final Dataset'!$M290,"Casual Dominant","Registered Dominant")</f>
        <v>Registered Dominant</v>
      </c>
      <c r="AA290" s="7">
        <f>'Final Dataset'!$L290/'Final Dataset'!$N290</f>
        <v>0.10810810810810811</v>
      </c>
      <c r="AB290" s="7">
        <f>'Final Dataset'!$M290/'Final Dataset'!$N290</f>
        <v>0.89189189189189189</v>
      </c>
      <c r="AC290" s="9">
        <f>'Final Dataset'!$J290*100</f>
        <v>44</v>
      </c>
      <c r="AD290" s="7">
        <f>'Final Dataset'!$I290*50</f>
        <v>8.3349999999999991</v>
      </c>
      <c r="AE290" s="9">
        <f>'Final Dataset'!$K290*67</f>
        <v>30.002599999999997</v>
      </c>
      <c r="AF290" s="7">
        <f>IFERROR('Final Dataset'!$AA290/'Final Dataset'!$AB290,0)</f>
        <v>0.12121212121212122</v>
      </c>
      <c r="AG290" s="7" t="str">
        <f>IF('Final Dataset'!$AC290&lt;40,"Low",IF('Final Dataset'!$AC290&lt;=70,"Moderate","High"))</f>
        <v>Moderate</v>
      </c>
      <c r="AH290" s="10" t="str">
        <f>IF('Final Dataset'!$AE290&lt;10,"Calm",IF('Final Dataset'!$AE290&lt;=25,"Breezy","Windy"))</f>
        <v>Windy</v>
      </c>
    </row>
    <row r="291" spans="1:34" ht="14.25" customHeight="1" x14ac:dyDescent="0.3">
      <c r="A291" s="11">
        <v>290</v>
      </c>
      <c r="B291" s="12">
        <v>40556</v>
      </c>
      <c r="C291" s="11">
        <v>1</v>
      </c>
      <c r="D291" s="11">
        <v>12</v>
      </c>
      <c r="E291" s="11" t="b">
        <v>0</v>
      </c>
      <c r="F291" s="11">
        <v>4</v>
      </c>
      <c r="G291" s="11">
        <v>1</v>
      </c>
      <c r="H291" s="11">
        <v>0.2</v>
      </c>
      <c r="I291" s="13">
        <v>0.16669999999999999</v>
      </c>
      <c r="J291" s="11">
        <v>0.44</v>
      </c>
      <c r="K291" s="11">
        <v>0.41789999999999999</v>
      </c>
      <c r="L291" s="11">
        <v>3</v>
      </c>
      <c r="M291" s="11">
        <v>49</v>
      </c>
      <c r="N291" s="11">
        <v>52</v>
      </c>
      <c r="O291" s="5" t="str">
        <f>IF(AND('Final Dataset'!$D291&gt;=5,'Final Dataset'!$D291&lt;12),"Morning",IF(AND('Final Dataset'!$D291&gt;=12,'Final Dataset'!$D291&lt;17),"Afternoon",IF(AND('Final Dataset'!$D291&gt;=17,'Final Dataset'!$D291&lt;21),"Evening","Night")))</f>
        <v>Afternoon</v>
      </c>
      <c r="P291" s="8" t="str">
        <f>IF('Final Dataset'!$G291=1,"Clear/Few clouds",IF('Final Dataset'!$G291=2,"Mist/Cloudy",IF('Final Dataset'!$G291=3,"Light Snow/Rain","Heavy Rain/Snow/Storm")))</f>
        <v>Clear/Few clouds</v>
      </c>
      <c r="Q291" s="5" t="str">
        <f>IF(OR('Final Dataset'!$F291=0,'Final Dataset'!$F291=6),"Weekend","Weekday")</f>
        <v>Weekday</v>
      </c>
      <c r="R291" s="5" t="str">
        <f>LEFT(TEXT('Final Dataset'!$B291,"yyyy-mm-dd"),4)</f>
        <v>2011</v>
      </c>
      <c r="S291" s="5" t="str">
        <f>MID(TEXT('Final Dataset'!$B291,"yyyy-mm-dd"),6,2)</f>
        <v>01</v>
      </c>
      <c r="T291" s="5" t="str">
        <f>RIGHT(TEXT('Final Dataset'!$B291,"yyyy-mm-dd"),2)</f>
        <v>13</v>
      </c>
      <c r="U291" s="5">
        <f>LEN('Final Dataset'!$D291)</f>
        <v>2</v>
      </c>
      <c r="V291" s="5" t="str">
        <f>TEXT('Final Dataset'!$B291, "mmmm")</f>
        <v>January</v>
      </c>
      <c r="W291" s="5" t="str">
        <f>TEXT('Final Dataset'!$B291, "dddd")</f>
        <v>Thursday</v>
      </c>
      <c r="X291" s="5">
        <f>WEEKNUM('Final Dataset'!$B291, 2)</f>
        <v>3</v>
      </c>
      <c r="Y291" s="5" t="str">
        <f>IF('Final Dataset'!$H291&lt;=0.3,"Cold",IF('Final Dataset'!$H291&lt;=0.6,"Mild","Hot"))</f>
        <v>Cold</v>
      </c>
      <c r="Z291" s="7" t="str">
        <f>IF('Final Dataset'!$L291&gt;'Final Dataset'!$M291,"Casual Dominant","Registered Dominant")</f>
        <v>Registered Dominant</v>
      </c>
      <c r="AA291" s="7">
        <f>'Final Dataset'!$L291/'Final Dataset'!$N291</f>
        <v>5.7692307692307696E-2</v>
      </c>
      <c r="AB291" s="7">
        <f>'Final Dataset'!$M291/'Final Dataset'!$N291</f>
        <v>0.94230769230769229</v>
      </c>
      <c r="AC291" s="9">
        <f>'Final Dataset'!$J291*100</f>
        <v>44</v>
      </c>
      <c r="AD291" s="7">
        <f>'Final Dataset'!$I291*50</f>
        <v>8.3349999999999991</v>
      </c>
      <c r="AE291" s="9">
        <f>'Final Dataset'!$K291*67</f>
        <v>27.999299999999998</v>
      </c>
      <c r="AF291" s="7">
        <f>IFERROR('Final Dataset'!$AA291/'Final Dataset'!$AB291,0)</f>
        <v>6.1224489795918373E-2</v>
      </c>
      <c r="AG291" s="7" t="str">
        <f>IF('Final Dataset'!$AC291&lt;40,"Low",IF('Final Dataset'!$AC291&lt;=70,"Moderate","High"))</f>
        <v>Moderate</v>
      </c>
      <c r="AH291" s="10" t="str">
        <f>IF('Final Dataset'!$AE291&lt;10,"Calm",IF('Final Dataset'!$AE291&lt;=25,"Breezy","Windy"))</f>
        <v>Windy</v>
      </c>
    </row>
    <row r="292" spans="1:34" ht="14.25" customHeight="1" x14ac:dyDescent="0.3">
      <c r="A292" s="5">
        <v>291</v>
      </c>
      <c r="B292" s="6">
        <v>40556</v>
      </c>
      <c r="C292" s="5">
        <v>1</v>
      </c>
      <c r="D292" s="5">
        <v>13</v>
      </c>
      <c r="E292" s="5" t="b">
        <v>0</v>
      </c>
      <c r="F292" s="5">
        <v>4</v>
      </c>
      <c r="G292" s="5">
        <v>1</v>
      </c>
      <c r="H292" s="5">
        <v>0.22</v>
      </c>
      <c r="I292" s="7">
        <v>0.19700000000000001</v>
      </c>
      <c r="J292" s="5">
        <v>0.41</v>
      </c>
      <c r="K292" s="5">
        <v>0.44779999999999998</v>
      </c>
      <c r="L292" s="5">
        <v>2</v>
      </c>
      <c r="M292" s="5">
        <v>81</v>
      </c>
      <c r="N292" s="5">
        <v>83</v>
      </c>
      <c r="O292" s="5" t="str">
        <f>IF(AND('Final Dataset'!$D292&gt;=5,'Final Dataset'!$D292&lt;12),"Morning",IF(AND('Final Dataset'!$D292&gt;=12,'Final Dataset'!$D292&lt;17),"Afternoon",IF(AND('Final Dataset'!$D292&gt;=17,'Final Dataset'!$D292&lt;21),"Evening","Night")))</f>
        <v>Afternoon</v>
      </c>
      <c r="P292" s="8" t="str">
        <f>IF('Final Dataset'!$G292=1,"Clear/Few clouds",IF('Final Dataset'!$G292=2,"Mist/Cloudy",IF('Final Dataset'!$G292=3,"Light Snow/Rain","Heavy Rain/Snow/Storm")))</f>
        <v>Clear/Few clouds</v>
      </c>
      <c r="Q292" s="5" t="str">
        <f>IF(OR('Final Dataset'!$F292=0,'Final Dataset'!$F292=6),"Weekend","Weekday")</f>
        <v>Weekday</v>
      </c>
      <c r="R292" s="5" t="str">
        <f>LEFT(TEXT('Final Dataset'!$B292,"yyyy-mm-dd"),4)</f>
        <v>2011</v>
      </c>
      <c r="S292" s="5" t="str">
        <f>MID(TEXT('Final Dataset'!$B292,"yyyy-mm-dd"),6,2)</f>
        <v>01</v>
      </c>
      <c r="T292" s="5" t="str">
        <f>RIGHT(TEXT('Final Dataset'!$B292,"yyyy-mm-dd"),2)</f>
        <v>13</v>
      </c>
      <c r="U292" s="5">
        <f>LEN('Final Dataset'!$D292)</f>
        <v>2</v>
      </c>
      <c r="V292" s="5" t="str">
        <f>TEXT('Final Dataset'!$B292, "mmmm")</f>
        <v>January</v>
      </c>
      <c r="W292" s="5" t="str">
        <f>TEXT('Final Dataset'!$B292, "dddd")</f>
        <v>Thursday</v>
      </c>
      <c r="X292" s="5">
        <f>WEEKNUM('Final Dataset'!$B292, 2)</f>
        <v>3</v>
      </c>
      <c r="Y292" s="5" t="str">
        <f>IF('Final Dataset'!$H292&lt;=0.3,"Cold",IF('Final Dataset'!$H292&lt;=0.6,"Mild","Hot"))</f>
        <v>Cold</v>
      </c>
      <c r="Z292" s="7" t="str">
        <f>IF('Final Dataset'!$L292&gt;'Final Dataset'!$M292,"Casual Dominant","Registered Dominant")</f>
        <v>Registered Dominant</v>
      </c>
      <c r="AA292" s="7">
        <f>'Final Dataset'!$L292/'Final Dataset'!$N292</f>
        <v>2.4096385542168676E-2</v>
      </c>
      <c r="AB292" s="7">
        <f>'Final Dataset'!$M292/'Final Dataset'!$N292</f>
        <v>0.97590361445783136</v>
      </c>
      <c r="AC292" s="9">
        <f>'Final Dataset'!$J292*100</f>
        <v>41</v>
      </c>
      <c r="AD292" s="7">
        <f>'Final Dataset'!$I292*50</f>
        <v>9.85</v>
      </c>
      <c r="AE292" s="9">
        <f>'Final Dataset'!$K292*67</f>
        <v>30.002599999999997</v>
      </c>
      <c r="AF292" s="7">
        <f>IFERROR('Final Dataset'!$AA292/'Final Dataset'!$AB292,0)</f>
        <v>2.469135802469136E-2</v>
      </c>
      <c r="AG292" s="7" t="str">
        <f>IF('Final Dataset'!$AC292&lt;40,"Low",IF('Final Dataset'!$AC292&lt;=70,"Moderate","High"))</f>
        <v>Moderate</v>
      </c>
      <c r="AH292" s="10" t="str">
        <f>IF('Final Dataset'!$AE292&lt;10,"Calm",IF('Final Dataset'!$AE292&lt;=25,"Breezy","Windy"))</f>
        <v>Windy</v>
      </c>
    </row>
    <row r="293" spans="1:34" ht="14.25" customHeight="1" x14ac:dyDescent="0.3">
      <c r="A293" s="11">
        <v>292</v>
      </c>
      <c r="B293" s="12">
        <v>40556</v>
      </c>
      <c r="C293" s="11">
        <v>1</v>
      </c>
      <c r="D293" s="11">
        <v>14</v>
      </c>
      <c r="E293" s="11" t="b">
        <v>0</v>
      </c>
      <c r="F293" s="11">
        <v>4</v>
      </c>
      <c r="G293" s="11">
        <v>1</v>
      </c>
      <c r="H293" s="11">
        <v>0.22</v>
      </c>
      <c r="I293" s="13">
        <v>0.19700000000000001</v>
      </c>
      <c r="J293" s="11">
        <v>0.41</v>
      </c>
      <c r="K293" s="11">
        <v>0.3881</v>
      </c>
      <c r="L293" s="11">
        <v>3</v>
      </c>
      <c r="M293" s="11">
        <v>39</v>
      </c>
      <c r="N293" s="11">
        <v>42</v>
      </c>
      <c r="O293" s="5" t="str">
        <f>IF(AND('Final Dataset'!$D293&gt;=5,'Final Dataset'!$D293&lt;12),"Morning",IF(AND('Final Dataset'!$D293&gt;=12,'Final Dataset'!$D293&lt;17),"Afternoon",IF(AND('Final Dataset'!$D293&gt;=17,'Final Dataset'!$D293&lt;21),"Evening","Night")))</f>
        <v>Afternoon</v>
      </c>
      <c r="P293" s="8" t="str">
        <f>IF('Final Dataset'!$G293=1,"Clear/Few clouds",IF('Final Dataset'!$G293=2,"Mist/Cloudy",IF('Final Dataset'!$G293=3,"Light Snow/Rain","Heavy Rain/Snow/Storm")))</f>
        <v>Clear/Few clouds</v>
      </c>
      <c r="Q293" s="5" t="str">
        <f>IF(OR('Final Dataset'!$F293=0,'Final Dataset'!$F293=6),"Weekend","Weekday")</f>
        <v>Weekday</v>
      </c>
      <c r="R293" s="5" t="str">
        <f>LEFT(TEXT('Final Dataset'!$B293,"yyyy-mm-dd"),4)</f>
        <v>2011</v>
      </c>
      <c r="S293" s="5" t="str">
        <f>MID(TEXT('Final Dataset'!$B293,"yyyy-mm-dd"),6,2)</f>
        <v>01</v>
      </c>
      <c r="T293" s="5" t="str">
        <f>RIGHT(TEXT('Final Dataset'!$B293,"yyyy-mm-dd"),2)</f>
        <v>13</v>
      </c>
      <c r="U293" s="5">
        <f>LEN('Final Dataset'!$D293)</f>
        <v>2</v>
      </c>
      <c r="V293" s="5" t="str">
        <f>TEXT('Final Dataset'!$B293, "mmmm")</f>
        <v>January</v>
      </c>
      <c r="W293" s="5" t="str">
        <f>TEXT('Final Dataset'!$B293, "dddd")</f>
        <v>Thursday</v>
      </c>
      <c r="X293" s="5">
        <f>WEEKNUM('Final Dataset'!$B293, 2)</f>
        <v>3</v>
      </c>
      <c r="Y293" s="5" t="str">
        <f>IF('Final Dataset'!$H293&lt;=0.3,"Cold",IF('Final Dataset'!$H293&lt;=0.6,"Mild","Hot"))</f>
        <v>Cold</v>
      </c>
      <c r="Z293" s="7" t="str">
        <f>IF('Final Dataset'!$L293&gt;'Final Dataset'!$M293,"Casual Dominant","Registered Dominant")</f>
        <v>Registered Dominant</v>
      </c>
      <c r="AA293" s="7">
        <f>'Final Dataset'!$L293/'Final Dataset'!$N293</f>
        <v>7.1428571428571425E-2</v>
      </c>
      <c r="AB293" s="7">
        <f>'Final Dataset'!$M293/'Final Dataset'!$N293</f>
        <v>0.9285714285714286</v>
      </c>
      <c r="AC293" s="9">
        <f>'Final Dataset'!$J293*100</f>
        <v>41</v>
      </c>
      <c r="AD293" s="7">
        <f>'Final Dataset'!$I293*50</f>
        <v>9.85</v>
      </c>
      <c r="AE293" s="9">
        <f>'Final Dataset'!$K293*67</f>
        <v>26.002700000000001</v>
      </c>
      <c r="AF293" s="7">
        <f>IFERROR('Final Dataset'!$AA293/'Final Dataset'!$AB293,0)</f>
        <v>7.6923076923076913E-2</v>
      </c>
      <c r="AG293" s="7" t="str">
        <f>IF('Final Dataset'!$AC293&lt;40,"Low",IF('Final Dataset'!$AC293&lt;=70,"Moderate","High"))</f>
        <v>Moderate</v>
      </c>
      <c r="AH293" s="10" t="str">
        <f>IF('Final Dataset'!$AE293&lt;10,"Calm",IF('Final Dataset'!$AE293&lt;=25,"Breezy","Windy"))</f>
        <v>Windy</v>
      </c>
    </row>
    <row r="294" spans="1:34" ht="14.25" customHeight="1" x14ac:dyDescent="0.3">
      <c r="A294" s="5">
        <v>293</v>
      </c>
      <c r="B294" s="6">
        <v>40556</v>
      </c>
      <c r="C294" s="5">
        <v>1</v>
      </c>
      <c r="D294" s="5">
        <v>15</v>
      </c>
      <c r="E294" s="5" t="b">
        <v>0</v>
      </c>
      <c r="F294" s="5">
        <v>4</v>
      </c>
      <c r="G294" s="5">
        <v>1</v>
      </c>
      <c r="H294" s="5">
        <v>0.24</v>
      </c>
      <c r="I294" s="7">
        <v>0.21210000000000001</v>
      </c>
      <c r="J294" s="5">
        <v>0.38</v>
      </c>
      <c r="K294" s="5">
        <v>0.29849999999999999</v>
      </c>
      <c r="L294" s="5">
        <v>5</v>
      </c>
      <c r="M294" s="5">
        <v>55</v>
      </c>
      <c r="N294" s="5">
        <v>60</v>
      </c>
      <c r="O294" s="5" t="str">
        <f>IF(AND('Final Dataset'!$D294&gt;=5,'Final Dataset'!$D294&lt;12),"Morning",IF(AND('Final Dataset'!$D294&gt;=12,'Final Dataset'!$D294&lt;17),"Afternoon",IF(AND('Final Dataset'!$D294&gt;=17,'Final Dataset'!$D294&lt;21),"Evening","Night")))</f>
        <v>Afternoon</v>
      </c>
      <c r="P294" s="8" t="str">
        <f>IF('Final Dataset'!$G294=1,"Clear/Few clouds",IF('Final Dataset'!$G294=2,"Mist/Cloudy",IF('Final Dataset'!$G294=3,"Light Snow/Rain","Heavy Rain/Snow/Storm")))</f>
        <v>Clear/Few clouds</v>
      </c>
      <c r="Q294" s="5" t="str">
        <f>IF(OR('Final Dataset'!$F294=0,'Final Dataset'!$F294=6),"Weekend","Weekday")</f>
        <v>Weekday</v>
      </c>
      <c r="R294" s="5" t="str">
        <f>LEFT(TEXT('Final Dataset'!$B294,"yyyy-mm-dd"),4)</f>
        <v>2011</v>
      </c>
      <c r="S294" s="5" t="str">
        <f>MID(TEXT('Final Dataset'!$B294,"yyyy-mm-dd"),6,2)</f>
        <v>01</v>
      </c>
      <c r="T294" s="5" t="str">
        <f>RIGHT(TEXT('Final Dataset'!$B294,"yyyy-mm-dd"),2)</f>
        <v>13</v>
      </c>
      <c r="U294" s="5">
        <f>LEN('Final Dataset'!$D294)</f>
        <v>2</v>
      </c>
      <c r="V294" s="5" t="str">
        <f>TEXT('Final Dataset'!$B294, "mmmm")</f>
        <v>January</v>
      </c>
      <c r="W294" s="5" t="str">
        <f>TEXT('Final Dataset'!$B294, "dddd")</f>
        <v>Thursday</v>
      </c>
      <c r="X294" s="5">
        <f>WEEKNUM('Final Dataset'!$B294, 2)</f>
        <v>3</v>
      </c>
      <c r="Y294" s="5" t="str">
        <f>IF('Final Dataset'!$H294&lt;=0.3,"Cold",IF('Final Dataset'!$H294&lt;=0.6,"Mild","Hot"))</f>
        <v>Cold</v>
      </c>
      <c r="Z294" s="7" t="str">
        <f>IF('Final Dataset'!$L294&gt;'Final Dataset'!$M294,"Casual Dominant","Registered Dominant")</f>
        <v>Registered Dominant</v>
      </c>
      <c r="AA294" s="7">
        <f>'Final Dataset'!$L294/'Final Dataset'!$N294</f>
        <v>8.3333333333333329E-2</v>
      </c>
      <c r="AB294" s="7">
        <f>'Final Dataset'!$M294/'Final Dataset'!$N294</f>
        <v>0.91666666666666663</v>
      </c>
      <c r="AC294" s="9">
        <f>'Final Dataset'!$J294*100</f>
        <v>38</v>
      </c>
      <c r="AD294" s="7">
        <f>'Final Dataset'!$I294*50</f>
        <v>10.605</v>
      </c>
      <c r="AE294" s="9">
        <f>'Final Dataset'!$K294*67</f>
        <v>19.999499999999998</v>
      </c>
      <c r="AF294" s="7">
        <f>IFERROR('Final Dataset'!$AA294/'Final Dataset'!$AB294,0)</f>
        <v>9.0909090909090912E-2</v>
      </c>
      <c r="AG294" s="7" t="str">
        <f>IF('Final Dataset'!$AC294&lt;40,"Low",IF('Final Dataset'!$AC294&lt;=70,"Moderate","High"))</f>
        <v>Low</v>
      </c>
      <c r="AH294" s="10" t="str">
        <f>IF('Final Dataset'!$AE294&lt;10,"Calm",IF('Final Dataset'!$AE294&lt;=25,"Breezy","Windy"))</f>
        <v>Breezy</v>
      </c>
    </row>
    <row r="295" spans="1:34" ht="14.25" customHeight="1" x14ac:dyDescent="0.3">
      <c r="A295" s="11">
        <v>294</v>
      </c>
      <c r="B295" s="12">
        <v>40556</v>
      </c>
      <c r="C295" s="11">
        <v>1</v>
      </c>
      <c r="D295" s="11">
        <v>16</v>
      </c>
      <c r="E295" s="11" t="b">
        <v>0</v>
      </c>
      <c r="F295" s="11">
        <v>4</v>
      </c>
      <c r="G295" s="11">
        <v>1</v>
      </c>
      <c r="H295" s="11">
        <v>0.24</v>
      </c>
      <c r="I295" s="13">
        <v>0.21210000000000001</v>
      </c>
      <c r="J295" s="11">
        <v>0.38</v>
      </c>
      <c r="K295" s="11">
        <v>0.35820000000000002</v>
      </c>
      <c r="L295" s="11">
        <v>2</v>
      </c>
      <c r="M295" s="11">
        <v>76</v>
      </c>
      <c r="N295" s="11">
        <v>78</v>
      </c>
      <c r="O295" s="5" t="str">
        <f>IF(AND('Final Dataset'!$D295&gt;=5,'Final Dataset'!$D295&lt;12),"Morning",IF(AND('Final Dataset'!$D295&gt;=12,'Final Dataset'!$D295&lt;17),"Afternoon",IF(AND('Final Dataset'!$D295&gt;=17,'Final Dataset'!$D295&lt;21),"Evening","Night")))</f>
        <v>Afternoon</v>
      </c>
      <c r="P295" s="8" t="str">
        <f>IF('Final Dataset'!$G295=1,"Clear/Few clouds",IF('Final Dataset'!$G295=2,"Mist/Cloudy",IF('Final Dataset'!$G295=3,"Light Snow/Rain","Heavy Rain/Snow/Storm")))</f>
        <v>Clear/Few clouds</v>
      </c>
      <c r="Q295" s="5" t="str">
        <f>IF(OR('Final Dataset'!$F295=0,'Final Dataset'!$F295=6),"Weekend","Weekday")</f>
        <v>Weekday</v>
      </c>
      <c r="R295" s="5" t="str">
        <f>LEFT(TEXT('Final Dataset'!$B295,"yyyy-mm-dd"),4)</f>
        <v>2011</v>
      </c>
      <c r="S295" s="5" t="str">
        <f>MID(TEXT('Final Dataset'!$B295,"yyyy-mm-dd"),6,2)</f>
        <v>01</v>
      </c>
      <c r="T295" s="5" t="str">
        <f>RIGHT(TEXT('Final Dataset'!$B295,"yyyy-mm-dd"),2)</f>
        <v>13</v>
      </c>
      <c r="U295" s="5">
        <f>LEN('Final Dataset'!$D295)</f>
        <v>2</v>
      </c>
      <c r="V295" s="5" t="str">
        <f>TEXT('Final Dataset'!$B295, "mmmm")</f>
        <v>January</v>
      </c>
      <c r="W295" s="5" t="str">
        <f>TEXT('Final Dataset'!$B295, "dddd")</f>
        <v>Thursday</v>
      </c>
      <c r="X295" s="5">
        <f>WEEKNUM('Final Dataset'!$B295, 2)</f>
        <v>3</v>
      </c>
      <c r="Y295" s="5" t="str">
        <f>IF('Final Dataset'!$H295&lt;=0.3,"Cold",IF('Final Dataset'!$H295&lt;=0.6,"Mild","Hot"))</f>
        <v>Cold</v>
      </c>
      <c r="Z295" s="7" t="str">
        <f>IF('Final Dataset'!$L295&gt;'Final Dataset'!$M295,"Casual Dominant","Registered Dominant")</f>
        <v>Registered Dominant</v>
      </c>
      <c r="AA295" s="7">
        <f>'Final Dataset'!$L295/'Final Dataset'!$N295</f>
        <v>2.564102564102564E-2</v>
      </c>
      <c r="AB295" s="7">
        <f>'Final Dataset'!$M295/'Final Dataset'!$N295</f>
        <v>0.97435897435897434</v>
      </c>
      <c r="AC295" s="9">
        <f>'Final Dataset'!$J295*100</f>
        <v>38</v>
      </c>
      <c r="AD295" s="7">
        <f>'Final Dataset'!$I295*50</f>
        <v>10.605</v>
      </c>
      <c r="AE295" s="9">
        <f>'Final Dataset'!$K295*67</f>
        <v>23.999400000000001</v>
      </c>
      <c r="AF295" s="7">
        <f>IFERROR('Final Dataset'!$AA295/'Final Dataset'!$AB295,0)</f>
        <v>2.6315789473684209E-2</v>
      </c>
      <c r="AG295" s="7" t="str">
        <f>IF('Final Dataset'!$AC295&lt;40,"Low",IF('Final Dataset'!$AC295&lt;=70,"Moderate","High"))</f>
        <v>Low</v>
      </c>
      <c r="AH295" s="10" t="str">
        <f>IF('Final Dataset'!$AE295&lt;10,"Calm",IF('Final Dataset'!$AE295&lt;=25,"Breezy","Windy"))</f>
        <v>Breezy</v>
      </c>
    </row>
    <row r="296" spans="1:34" ht="14.25" customHeight="1" x14ac:dyDescent="0.3">
      <c r="A296" s="5">
        <v>295</v>
      </c>
      <c r="B296" s="6">
        <v>40556</v>
      </c>
      <c r="C296" s="5">
        <v>1</v>
      </c>
      <c r="D296" s="5">
        <v>17</v>
      </c>
      <c r="E296" s="5" t="b">
        <v>0</v>
      </c>
      <c r="F296" s="5">
        <v>4</v>
      </c>
      <c r="G296" s="5">
        <v>1</v>
      </c>
      <c r="H296" s="5">
        <v>0.2</v>
      </c>
      <c r="I296" s="7">
        <v>0.18179999999999999</v>
      </c>
      <c r="J296" s="5">
        <v>0.4</v>
      </c>
      <c r="K296" s="5">
        <v>0.28360000000000002</v>
      </c>
      <c r="L296" s="5">
        <v>4</v>
      </c>
      <c r="M296" s="5">
        <v>158</v>
      </c>
      <c r="N296" s="5">
        <v>162</v>
      </c>
      <c r="O296" s="5" t="str">
        <f>IF(AND('Final Dataset'!$D296&gt;=5,'Final Dataset'!$D296&lt;12),"Morning",IF(AND('Final Dataset'!$D296&gt;=12,'Final Dataset'!$D296&lt;17),"Afternoon",IF(AND('Final Dataset'!$D296&gt;=17,'Final Dataset'!$D296&lt;21),"Evening","Night")))</f>
        <v>Evening</v>
      </c>
      <c r="P296" s="8" t="str">
        <f>IF('Final Dataset'!$G296=1,"Clear/Few clouds",IF('Final Dataset'!$G296=2,"Mist/Cloudy",IF('Final Dataset'!$G296=3,"Light Snow/Rain","Heavy Rain/Snow/Storm")))</f>
        <v>Clear/Few clouds</v>
      </c>
      <c r="Q296" s="5" t="str">
        <f>IF(OR('Final Dataset'!$F296=0,'Final Dataset'!$F296=6),"Weekend","Weekday")</f>
        <v>Weekday</v>
      </c>
      <c r="R296" s="5" t="str">
        <f>LEFT(TEXT('Final Dataset'!$B296,"yyyy-mm-dd"),4)</f>
        <v>2011</v>
      </c>
      <c r="S296" s="5" t="str">
        <f>MID(TEXT('Final Dataset'!$B296,"yyyy-mm-dd"),6,2)</f>
        <v>01</v>
      </c>
      <c r="T296" s="5" t="str">
        <f>RIGHT(TEXT('Final Dataset'!$B296,"yyyy-mm-dd"),2)</f>
        <v>13</v>
      </c>
      <c r="U296" s="5">
        <f>LEN('Final Dataset'!$D296)</f>
        <v>2</v>
      </c>
      <c r="V296" s="5" t="str">
        <f>TEXT('Final Dataset'!$B296, "mmmm")</f>
        <v>January</v>
      </c>
      <c r="W296" s="5" t="str">
        <f>TEXT('Final Dataset'!$B296, "dddd")</f>
        <v>Thursday</v>
      </c>
      <c r="X296" s="5">
        <f>WEEKNUM('Final Dataset'!$B296, 2)</f>
        <v>3</v>
      </c>
      <c r="Y296" s="5" t="str">
        <f>IF('Final Dataset'!$H296&lt;=0.3,"Cold",IF('Final Dataset'!$H296&lt;=0.6,"Mild","Hot"))</f>
        <v>Cold</v>
      </c>
      <c r="Z296" s="7" t="str">
        <f>IF('Final Dataset'!$L296&gt;'Final Dataset'!$M296,"Casual Dominant","Registered Dominant")</f>
        <v>Registered Dominant</v>
      </c>
      <c r="AA296" s="7">
        <f>'Final Dataset'!$L296/'Final Dataset'!$N296</f>
        <v>2.4691358024691357E-2</v>
      </c>
      <c r="AB296" s="7">
        <f>'Final Dataset'!$M296/'Final Dataset'!$N296</f>
        <v>0.97530864197530864</v>
      </c>
      <c r="AC296" s="9">
        <f>'Final Dataset'!$J296*100</f>
        <v>40</v>
      </c>
      <c r="AD296" s="7">
        <f>'Final Dataset'!$I296*50</f>
        <v>9.09</v>
      </c>
      <c r="AE296" s="9">
        <f>'Final Dataset'!$K296*67</f>
        <v>19.001200000000001</v>
      </c>
      <c r="AF296" s="7">
        <f>IFERROR('Final Dataset'!$AA296/'Final Dataset'!$AB296,0)</f>
        <v>2.5316455696202531E-2</v>
      </c>
      <c r="AG296" s="7" t="str">
        <f>IF('Final Dataset'!$AC296&lt;40,"Low",IF('Final Dataset'!$AC296&lt;=70,"Moderate","High"))</f>
        <v>Moderate</v>
      </c>
      <c r="AH296" s="10" t="str">
        <f>IF('Final Dataset'!$AE296&lt;10,"Calm",IF('Final Dataset'!$AE296&lt;=25,"Breezy","Windy"))</f>
        <v>Breezy</v>
      </c>
    </row>
    <row r="297" spans="1:34" ht="14.25" customHeight="1" x14ac:dyDescent="0.3">
      <c r="A297" s="11">
        <v>296</v>
      </c>
      <c r="B297" s="12">
        <v>40556</v>
      </c>
      <c r="C297" s="11">
        <v>1</v>
      </c>
      <c r="D297" s="11">
        <v>18</v>
      </c>
      <c r="E297" s="11" t="b">
        <v>0</v>
      </c>
      <c r="F297" s="11">
        <v>4</v>
      </c>
      <c r="G297" s="11">
        <v>1</v>
      </c>
      <c r="H297" s="11">
        <v>0.2</v>
      </c>
      <c r="I297" s="13">
        <v>0.18179999999999999</v>
      </c>
      <c r="J297" s="11">
        <v>0.4</v>
      </c>
      <c r="K297" s="11">
        <v>0.32840000000000003</v>
      </c>
      <c r="L297" s="11">
        <v>3</v>
      </c>
      <c r="M297" s="11">
        <v>141</v>
      </c>
      <c r="N297" s="11">
        <v>144</v>
      </c>
      <c r="O297" s="5" t="str">
        <f>IF(AND('Final Dataset'!$D297&gt;=5,'Final Dataset'!$D297&lt;12),"Morning",IF(AND('Final Dataset'!$D297&gt;=12,'Final Dataset'!$D297&lt;17),"Afternoon",IF(AND('Final Dataset'!$D297&gt;=17,'Final Dataset'!$D297&lt;21),"Evening","Night")))</f>
        <v>Evening</v>
      </c>
      <c r="P297" s="8" t="str">
        <f>IF('Final Dataset'!$G297=1,"Clear/Few clouds",IF('Final Dataset'!$G297=2,"Mist/Cloudy",IF('Final Dataset'!$G297=3,"Light Snow/Rain","Heavy Rain/Snow/Storm")))</f>
        <v>Clear/Few clouds</v>
      </c>
      <c r="Q297" s="5" t="str">
        <f>IF(OR('Final Dataset'!$F297=0,'Final Dataset'!$F297=6),"Weekend","Weekday")</f>
        <v>Weekday</v>
      </c>
      <c r="R297" s="5" t="str">
        <f>LEFT(TEXT('Final Dataset'!$B297,"yyyy-mm-dd"),4)</f>
        <v>2011</v>
      </c>
      <c r="S297" s="5" t="str">
        <f>MID(TEXT('Final Dataset'!$B297,"yyyy-mm-dd"),6,2)</f>
        <v>01</v>
      </c>
      <c r="T297" s="5" t="str">
        <f>RIGHT(TEXT('Final Dataset'!$B297,"yyyy-mm-dd"),2)</f>
        <v>13</v>
      </c>
      <c r="U297" s="5">
        <f>LEN('Final Dataset'!$D297)</f>
        <v>2</v>
      </c>
      <c r="V297" s="5" t="str">
        <f>TEXT('Final Dataset'!$B297, "mmmm")</f>
        <v>January</v>
      </c>
      <c r="W297" s="5" t="str">
        <f>TEXT('Final Dataset'!$B297, "dddd")</f>
        <v>Thursday</v>
      </c>
      <c r="X297" s="5">
        <f>WEEKNUM('Final Dataset'!$B297, 2)</f>
        <v>3</v>
      </c>
      <c r="Y297" s="5" t="str">
        <f>IF('Final Dataset'!$H297&lt;=0.3,"Cold",IF('Final Dataset'!$H297&lt;=0.6,"Mild","Hot"))</f>
        <v>Cold</v>
      </c>
      <c r="Z297" s="7" t="str">
        <f>IF('Final Dataset'!$L297&gt;'Final Dataset'!$M297,"Casual Dominant","Registered Dominant")</f>
        <v>Registered Dominant</v>
      </c>
      <c r="AA297" s="7">
        <f>'Final Dataset'!$L297/'Final Dataset'!$N297</f>
        <v>2.0833333333333332E-2</v>
      </c>
      <c r="AB297" s="7">
        <f>'Final Dataset'!$M297/'Final Dataset'!$N297</f>
        <v>0.97916666666666663</v>
      </c>
      <c r="AC297" s="9">
        <f>'Final Dataset'!$J297*100</f>
        <v>40</v>
      </c>
      <c r="AD297" s="7">
        <f>'Final Dataset'!$I297*50</f>
        <v>9.09</v>
      </c>
      <c r="AE297" s="9">
        <f>'Final Dataset'!$K297*67</f>
        <v>22.002800000000001</v>
      </c>
      <c r="AF297" s="7">
        <f>IFERROR('Final Dataset'!$AA297/'Final Dataset'!$AB297,0)</f>
        <v>2.1276595744680851E-2</v>
      </c>
      <c r="AG297" s="7" t="str">
        <f>IF('Final Dataset'!$AC297&lt;40,"Low",IF('Final Dataset'!$AC297&lt;=70,"Moderate","High"))</f>
        <v>Moderate</v>
      </c>
      <c r="AH297" s="10" t="str">
        <f>IF('Final Dataset'!$AE297&lt;10,"Calm",IF('Final Dataset'!$AE297&lt;=25,"Breezy","Windy"))</f>
        <v>Breezy</v>
      </c>
    </row>
    <row r="298" spans="1:34" ht="14.25" customHeight="1" x14ac:dyDescent="0.3">
      <c r="A298" s="5">
        <v>297</v>
      </c>
      <c r="B298" s="6">
        <v>40556</v>
      </c>
      <c r="C298" s="5">
        <v>1</v>
      </c>
      <c r="D298" s="5">
        <v>19</v>
      </c>
      <c r="E298" s="5" t="b">
        <v>0</v>
      </c>
      <c r="F298" s="5">
        <v>4</v>
      </c>
      <c r="G298" s="5">
        <v>1</v>
      </c>
      <c r="H298" s="5">
        <v>0.16</v>
      </c>
      <c r="I298" s="7">
        <v>0.1515</v>
      </c>
      <c r="J298" s="5">
        <v>0.47</v>
      </c>
      <c r="K298" s="5">
        <v>0.25369999999999998</v>
      </c>
      <c r="L298" s="5">
        <v>1</v>
      </c>
      <c r="M298" s="5">
        <v>98</v>
      </c>
      <c r="N298" s="5">
        <v>99</v>
      </c>
      <c r="O298" s="5" t="str">
        <f>IF(AND('Final Dataset'!$D298&gt;=5,'Final Dataset'!$D298&lt;12),"Morning",IF(AND('Final Dataset'!$D298&gt;=12,'Final Dataset'!$D298&lt;17),"Afternoon",IF(AND('Final Dataset'!$D298&gt;=17,'Final Dataset'!$D298&lt;21),"Evening","Night")))</f>
        <v>Evening</v>
      </c>
      <c r="P298" s="8" t="str">
        <f>IF('Final Dataset'!$G298=1,"Clear/Few clouds",IF('Final Dataset'!$G298=2,"Mist/Cloudy",IF('Final Dataset'!$G298=3,"Light Snow/Rain","Heavy Rain/Snow/Storm")))</f>
        <v>Clear/Few clouds</v>
      </c>
      <c r="Q298" s="5" t="str">
        <f>IF(OR('Final Dataset'!$F298=0,'Final Dataset'!$F298=6),"Weekend","Weekday")</f>
        <v>Weekday</v>
      </c>
      <c r="R298" s="5" t="str">
        <f>LEFT(TEXT('Final Dataset'!$B298,"yyyy-mm-dd"),4)</f>
        <v>2011</v>
      </c>
      <c r="S298" s="5" t="str">
        <f>MID(TEXT('Final Dataset'!$B298,"yyyy-mm-dd"),6,2)</f>
        <v>01</v>
      </c>
      <c r="T298" s="5" t="str">
        <f>RIGHT(TEXT('Final Dataset'!$B298,"yyyy-mm-dd"),2)</f>
        <v>13</v>
      </c>
      <c r="U298" s="5">
        <f>LEN('Final Dataset'!$D298)</f>
        <v>2</v>
      </c>
      <c r="V298" s="5" t="str">
        <f>TEXT('Final Dataset'!$B298, "mmmm")</f>
        <v>January</v>
      </c>
      <c r="W298" s="5" t="str">
        <f>TEXT('Final Dataset'!$B298, "dddd")</f>
        <v>Thursday</v>
      </c>
      <c r="X298" s="5">
        <f>WEEKNUM('Final Dataset'!$B298, 2)</f>
        <v>3</v>
      </c>
      <c r="Y298" s="5" t="str">
        <f>IF('Final Dataset'!$H298&lt;=0.3,"Cold",IF('Final Dataset'!$H298&lt;=0.6,"Mild","Hot"))</f>
        <v>Cold</v>
      </c>
      <c r="Z298" s="7" t="str">
        <f>IF('Final Dataset'!$L298&gt;'Final Dataset'!$M298,"Casual Dominant","Registered Dominant")</f>
        <v>Registered Dominant</v>
      </c>
      <c r="AA298" s="7">
        <f>'Final Dataset'!$L298/'Final Dataset'!$N298</f>
        <v>1.0101010101010102E-2</v>
      </c>
      <c r="AB298" s="7">
        <f>'Final Dataset'!$M298/'Final Dataset'!$N298</f>
        <v>0.98989898989898994</v>
      </c>
      <c r="AC298" s="9">
        <f>'Final Dataset'!$J298*100</f>
        <v>47</v>
      </c>
      <c r="AD298" s="7">
        <f>'Final Dataset'!$I298*50</f>
        <v>7.5750000000000002</v>
      </c>
      <c r="AE298" s="9">
        <f>'Final Dataset'!$K298*67</f>
        <v>16.997899999999998</v>
      </c>
      <c r="AF298" s="7">
        <f>IFERROR('Final Dataset'!$AA298/'Final Dataset'!$AB298,0)</f>
        <v>1.0204081632653062E-2</v>
      </c>
      <c r="AG298" s="7" t="str">
        <f>IF('Final Dataset'!$AC298&lt;40,"Low",IF('Final Dataset'!$AC298&lt;=70,"Moderate","High"))</f>
        <v>Moderate</v>
      </c>
      <c r="AH298" s="10" t="str">
        <f>IF('Final Dataset'!$AE298&lt;10,"Calm",IF('Final Dataset'!$AE298&lt;=25,"Breezy","Windy"))</f>
        <v>Breezy</v>
      </c>
    </row>
    <row r="299" spans="1:34" ht="14.25" customHeight="1" x14ac:dyDescent="0.3">
      <c r="A299" s="11">
        <v>298</v>
      </c>
      <c r="B299" s="12">
        <v>40556</v>
      </c>
      <c r="C299" s="11">
        <v>1</v>
      </c>
      <c r="D299" s="11">
        <v>20</v>
      </c>
      <c r="E299" s="11" t="b">
        <v>0</v>
      </c>
      <c r="F299" s="11">
        <v>4</v>
      </c>
      <c r="G299" s="11">
        <v>1</v>
      </c>
      <c r="H299" s="11">
        <v>0.16</v>
      </c>
      <c r="I299" s="13">
        <v>0.1515</v>
      </c>
      <c r="J299" s="11">
        <v>0.47</v>
      </c>
      <c r="K299" s="11">
        <v>0.22389999999999999</v>
      </c>
      <c r="L299" s="11">
        <v>0</v>
      </c>
      <c r="M299" s="11">
        <v>64</v>
      </c>
      <c r="N299" s="11">
        <v>64</v>
      </c>
      <c r="O299" s="5" t="str">
        <f>IF(AND('Final Dataset'!$D299&gt;=5,'Final Dataset'!$D299&lt;12),"Morning",IF(AND('Final Dataset'!$D299&gt;=12,'Final Dataset'!$D299&lt;17),"Afternoon",IF(AND('Final Dataset'!$D299&gt;=17,'Final Dataset'!$D299&lt;21),"Evening","Night")))</f>
        <v>Evening</v>
      </c>
      <c r="P299" s="8" t="str">
        <f>IF('Final Dataset'!$G299=1,"Clear/Few clouds",IF('Final Dataset'!$G299=2,"Mist/Cloudy",IF('Final Dataset'!$G299=3,"Light Snow/Rain","Heavy Rain/Snow/Storm")))</f>
        <v>Clear/Few clouds</v>
      </c>
      <c r="Q299" s="5" t="str">
        <f>IF(OR('Final Dataset'!$F299=0,'Final Dataset'!$F299=6),"Weekend","Weekday")</f>
        <v>Weekday</v>
      </c>
      <c r="R299" s="5" t="str">
        <f>LEFT(TEXT('Final Dataset'!$B299,"yyyy-mm-dd"),4)</f>
        <v>2011</v>
      </c>
      <c r="S299" s="5" t="str">
        <f>MID(TEXT('Final Dataset'!$B299,"yyyy-mm-dd"),6,2)</f>
        <v>01</v>
      </c>
      <c r="T299" s="5" t="str">
        <f>RIGHT(TEXT('Final Dataset'!$B299,"yyyy-mm-dd"),2)</f>
        <v>13</v>
      </c>
      <c r="U299" s="5">
        <f>LEN('Final Dataset'!$D299)</f>
        <v>2</v>
      </c>
      <c r="V299" s="5" t="str">
        <f>TEXT('Final Dataset'!$B299, "mmmm")</f>
        <v>January</v>
      </c>
      <c r="W299" s="5" t="str">
        <f>TEXT('Final Dataset'!$B299, "dddd")</f>
        <v>Thursday</v>
      </c>
      <c r="X299" s="5">
        <f>WEEKNUM('Final Dataset'!$B299, 2)</f>
        <v>3</v>
      </c>
      <c r="Y299" s="5" t="str">
        <f>IF('Final Dataset'!$H299&lt;=0.3,"Cold",IF('Final Dataset'!$H299&lt;=0.6,"Mild","Hot"))</f>
        <v>Cold</v>
      </c>
      <c r="Z299" s="7" t="str">
        <f>IF('Final Dataset'!$L299&gt;'Final Dataset'!$M299,"Casual Dominant","Registered Dominant")</f>
        <v>Registered Dominant</v>
      </c>
      <c r="AA299" s="7">
        <f>'Final Dataset'!$L299/'Final Dataset'!$N299</f>
        <v>0</v>
      </c>
      <c r="AB299" s="7">
        <f>'Final Dataset'!$M299/'Final Dataset'!$N299</f>
        <v>1</v>
      </c>
      <c r="AC299" s="9">
        <f>'Final Dataset'!$J299*100</f>
        <v>47</v>
      </c>
      <c r="AD299" s="7">
        <f>'Final Dataset'!$I299*50</f>
        <v>7.5750000000000002</v>
      </c>
      <c r="AE299" s="9">
        <f>'Final Dataset'!$K299*67</f>
        <v>15.001299999999999</v>
      </c>
      <c r="AF299" s="7">
        <f>IFERROR('Final Dataset'!$AA299/'Final Dataset'!$AB299,0)</f>
        <v>0</v>
      </c>
      <c r="AG299" s="7" t="str">
        <f>IF('Final Dataset'!$AC299&lt;40,"Low",IF('Final Dataset'!$AC299&lt;=70,"Moderate","High"))</f>
        <v>Moderate</v>
      </c>
      <c r="AH299" s="10" t="str">
        <f>IF('Final Dataset'!$AE299&lt;10,"Calm",IF('Final Dataset'!$AE299&lt;=25,"Breezy","Windy"))</f>
        <v>Breezy</v>
      </c>
    </row>
    <row r="300" spans="1:34" ht="14.25" customHeight="1" x14ac:dyDescent="0.3">
      <c r="A300" s="5">
        <v>299</v>
      </c>
      <c r="B300" s="6">
        <v>40556</v>
      </c>
      <c r="C300" s="5">
        <v>1</v>
      </c>
      <c r="D300" s="5">
        <v>21</v>
      </c>
      <c r="E300" s="5" t="b">
        <v>0</v>
      </c>
      <c r="F300" s="5">
        <v>4</v>
      </c>
      <c r="G300" s="5">
        <v>1</v>
      </c>
      <c r="H300" s="5">
        <v>0.14000000000000001</v>
      </c>
      <c r="I300" s="7">
        <v>0.1212</v>
      </c>
      <c r="J300" s="5">
        <v>0.46</v>
      </c>
      <c r="K300" s="5">
        <v>0.29849999999999999</v>
      </c>
      <c r="L300" s="5">
        <v>0</v>
      </c>
      <c r="M300" s="5">
        <v>40</v>
      </c>
      <c r="N300" s="5">
        <v>40</v>
      </c>
      <c r="O300" s="5" t="str">
        <f>IF(AND('Final Dataset'!$D300&gt;=5,'Final Dataset'!$D300&lt;12),"Morning",IF(AND('Final Dataset'!$D300&gt;=12,'Final Dataset'!$D300&lt;17),"Afternoon",IF(AND('Final Dataset'!$D300&gt;=17,'Final Dataset'!$D300&lt;21),"Evening","Night")))</f>
        <v>Night</v>
      </c>
      <c r="P300" s="8" t="str">
        <f>IF('Final Dataset'!$G300=1,"Clear/Few clouds",IF('Final Dataset'!$G300=2,"Mist/Cloudy",IF('Final Dataset'!$G300=3,"Light Snow/Rain","Heavy Rain/Snow/Storm")))</f>
        <v>Clear/Few clouds</v>
      </c>
      <c r="Q300" s="5" t="str">
        <f>IF(OR('Final Dataset'!$F300=0,'Final Dataset'!$F300=6),"Weekend","Weekday")</f>
        <v>Weekday</v>
      </c>
      <c r="R300" s="5" t="str">
        <f>LEFT(TEXT('Final Dataset'!$B300,"yyyy-mm-dd"),4)</f>
        <v>2011</v>
      </c>
      <c r="S300" s="5" t="str">
        <f>MID(TEXT('Final Dataset'!$B300,"yyyy-mm-dd"),6,2)</f>
        <v>01</v>
      </c>
      <c r="T300" s="5" t="str">
        <f>RIGHT(TEXT('Final Dataset'!$B300,"yyyy-mm-dd"),2)</f>
        <v>13</v>
      </c>
      <c r="U300" s="5">
        <f>LEN('Final Dataset'!$D300)</f>
        <v>2</v>
      </c>
      <c r="V300" s="5" t="str">
        <f>TEXT('Final Dataset'!$B300, "mmmm")</f>
        <v>January</v>
      </c>
      <c r="W300" s="5" t="str">
        <f>TEXT('Final Dataset'!$B300, "dddd")</f>
        <v>Thursday</v>
      </c>
      <c r="X300" s="5">
        <f>WEEKNUM('Final Dataset'!$B300, 2)</f>
        <v>3</v>
      </c>
      <c r="Y300" s="5" t="str">
        <f>IF('Final Dataset'!$H300&lt;=0.3,"Cold",IF('Final Dataset'!$H300&lt;=0.6,"Mild","Hot"))</f>
        <v>Cold</v>
      </c>
      <c r="Z300" s="7" t="str">
        <f>IF('Final Dataset'!$L300&gt;'Final Dataset'!$M300,"Casual Dominant","Registered Dominant")</f>
        <v>Registered Dominant</v>
      </c>
      <c r="AA300" s="7">
        <f>'Final Dataset'!$L300/'Final Dataset'!$N300</f>
        <v>0</v>
      </c>
      <c r="AB300" s="7">
        <f>'Final Dataset'!$M300/'Final Dataset'!$N300</f>
        <v>1</v>
      </c>
      <c r="AC300" s="9">
        <f>'Final Dataset'!$J300*100</f>
        <v>46</v>
      </c>
      <c r="AD300" s="7">
        <f>'Final Dataset'!$I300*50</f>
        <v>6.0600000000000005</v>
      </c>
      <c r="AE300" s="9">
        <f>'Final Dataset'!$K300*67</f>
        <v>19.999499999999998</v>
      </c>
      <c r="AF300" s="7">
        <f>IFERROR('Final Dataset'!$AA300/'Final Dataset'!$AB300,0)</f>
        <v>0</v>
      </c>
      <c r="AG300" s="7" t="str">
        <f>IF('Final Dataset'!$AC300&lt;40,"Low",IF('Final Dataset'!$AC300&lt;=70,"Moderate","High"))</f>
        <v>Moderate</v>
      </c>
      <c r="AH300" s="10" t="str">
        <f>IF('Final Dataset'!$AE300&lt;10,"Calm",IF('Final Dataset'!$AE300&lt;=25,"Breezy","Windy"))</f>
        <v>Breezy</v>
      </c>
    </row>
    <row r="301" spans="1:34" ht="14.25" customHeight="1" x14ac:dyDescent="0.3">
      <c r="A301" s="11">
        <v>300</v>
      </c>
      <c r="B301" s="12">
        <v>40556</v>
      </c>
      <c r="C301" s="11">
        <v>1</v>
      </c>
      <c r="D301" s="11">
        <v>22</v>
      </c>
      <c r="E301" s="11" t="b">
        <v>0</v>
      </c>
      <c r="F301" s="11">
        <v>4</v>
      </c>
      <c r="G301" s="11">
        <v>1</v>
      </c>
      <c r="H301" s="11">
        <v>0.14000000000000001</v>
      </c>
      <c r="I301" s="13">
        <v>0.1212</v>
      </c>
      <c r="J301" s="11">
        <v>0.46</v>
      </c>
      <c r="K301" s="11">
        <v>0.32840000000000003</v>
      </c>
      <c r="L301" s="11">
        <v>0</v>
      </c>
      <c r="M301" s="11">
        <v>30</v>
      </c>
      <c r="N301" s="11">
        <v>30</v>
      </c>
      <c r="O301" s="5" t="str">
        <f>IF(AND('Final Dataset'!$D301&gt;=5,'Final Dataset'!$D301&lt;12),"Morning",IF(AND('Final Dataset'!$D301&gt;=12,'Final Dataset'!$D301&lt;17),"Afternoon",IF(AND('Final Dataset'!$D301&gt;=17,'Final Dataset'!$D301&lt;21),"Evening","Night")))</f>
        <v>Night</v>
      </c>
      <c r="P301" s="8" t="str">
        <f>IF('Final Dataset'!$G301=1,"Clear/Few clouds",IF('Final Dataset'!$G301=2,"Mist/Cloudy",IF('Final Dataset'!$G301=3,"Light Snow/Rain","Heavy Rain/Snow/Storm")))</f>
        <v>Clear/Few clouds</v>
      </c>
      <c r="Q301" s="5" t="str">
        <f>IF(OR('Final Dataset'!$F301=0,'Final Dataset'!$F301=6),"Weekend","Weekday")</f>
        <v>Weekday</v>
      </c>
      <c r="R301" s="5" t="str">
        <f>LEFT(TEXT('Final Dataset'!$B301,"yyyy-mm-dd"),4)</f>
        <v>2011</v>
      </c>
      <c r="S301" s="5" t="str">
        <f>MID(TEXT('Final Dataset'!$B301,"yyyy-mm-dd"),6,2)</f>
        <v>01</v>
      </c>
      <c r="T301" s="5" t="str">
        <f>RIGHT(TEXT('Final Dataset'!$B301,"yyyy-mm-dd"),2)</f>
        <v>13</v>
      </c>
      <c r="U301" s="5">
        <f>LEN('Final Dataset'!$D301)</f>
        <v>2</v>
      </c>
      <c r="V301" s="5" t="str">
        <f>TEXT('Final Dataset'!$B301, "mmmm")</f>
        <v>January</v>
      </c>
      <c r="W301" s="5" t="str">
        <f>TEXT('Final Dataset'!$B301, "dddd")</f>
        <v>Thursday</v>
      </c>
      <c r="X301" s="5">
        <f>WEEKNUM('Final Dataset'!$B301, 2)</f>
        <v>3</v>
      </c>
      <c r="Y301" s="5" t="str">
        <f>IF('Final Dataset'!$H301&lt;=0.3,"Cold",IF('Final Dataset'!$H301&lt;=0.6,"Mild","Hot"))</f>
        <v>Cold</v>
      </c>
      <c r="Z301" s="7" t="str">
        <f>IF('Final Dataset'!$L301&gt;'Final Dataset'!$M301,"Casual Dominant","Registered Dominant")</f>
        <v>Registered Dominant</v>
      </c>
      <c r="AA301" s="7">
        <f>'Final Dataset'!$L301/'Final Dataset'!$N301</f>
        <v>0</v>
      </c>
      <c r="AB301" s="7">
        <f>'Final Dataset'!$M301/'Final Dataset'!$N301</f>
        <v>1</v>
      </c>
      <c r="AC301" s="9">
        <f>'Final Dataset'!$J301*100</f>
        <v>46</v>
      </c>
      <c r="AD301" s="7">
        <f>'Final Dataset'!$I301*50</f>
        <v>6.0600000000000005</v>
      </c>
      <c r="AE301" s="9">
        <f>'Final Dataset'!$K301*67</f>
        <v>22.002800000000001</v>
      </c>
      <c r="AF301" s="7">
        <f>IFERROR('Final Dataset'!$AA301/'Final Dataset'!$AB301,0)</f>
        <v>0</v>
      </c>
      <c r="AG301" s="7" t="str">
        <f>IF('Final Dataset'!$AC301&lt;40,"Low",IF('Final Dataset'!$AC301&lt;=70,"Moderate","High"))</f>
        <v>Moderate</v>
      </c>
      <c r="AH301" s="10" t="str">
        <f>IF('Final Dataset'!$AE301&lt;10,"Calm",IF('Final Dataset'!$AE301&lt;=25,"Breezy","Windy"))</f>
        <v>Breezy</v>
      </c>
    </row>
    <row r="302" spans="1:34" ht="14.25" customHeight="1" x14ac:dyDescent="0.3">
      <c r="A302" s="5">
        <v>301</v>
      </c>
      <c r="B302" s="6">
        <v>40556</v>
      </c>
      <c r="C302" s="5">
        <v>1</v>
      </c>
      <c r="D302" s="5">
        <v>23</v>
      </c>
      <c r="E302" s="5" t="b">
        <v>0</v>
      </c>
      <c r="F302" s="5">
        <v>4</v>
      </c>
      <c r="G302" s="5">
        <v>1</v>
      </c>
      <c r="H302" s="5">
        <v>0.12</v>
      </c>
      <c r="I302" s="7">
        <v>0.13639999999999999</v>
      </c>
      <c r="J302" s="5">
        <v>0.5</v>
      </c>
      <c r="K302" s="5">
        <v>0.19400000000000001</v>
      </c>
      <c r="L302" s="5">
        <v>1</v>
      </c>
      <c r="M302" s="5">
        <v>14</v>
      </c>
      <c r="N302" s="5">
        <v>15</v>
      </c>
      <c r="O302" s="5" t="str">
        <f>IF(AND('Final Dataset'!$D302&gt;=5,'Final Dataset'!$D302&lt;12),"Morning",IF(AND('Final Dataset'!$D302&gt;=12,'Final Dataset'!$D302&lt;17),"Afternoon",IF(AND('Final Dataset'!$D302&gt;=17,'Final Dataset'!$D302&lt;21),"Evening","Night")))</f>
        <v>Night</v>
      </c>
      <c r="P302" s="8" t="str">
        <f>IF('Final Dataset'!$G302=1,"Clear/Few clouds",IF('Final Dataset'!$G302=2,"Mist/Cloudy",IF('Final Dataset'!$G302=3,"Light Snow/Rain","Heavy Rain/Snow/Storm")))</f>
        <v>Clear/Few clouds</v>
      </c>
      <c r="Q302" s="5" t="str">
        <f>IF(OR('Final Dataset'!$F302=0,'Final Dataset'!$F302=6),"Weekend","Weekday")</f>
        <v>Weekday</v>
      </c>
      <c r="R302" s="5" t="str">
        <f>LEFT(TEXT('Final Dataset'!$B302,"yyyy-mm-dd"),4)</f>
        <v>2011</v>
      </c>
      <c r="S302" s="5" t="str">
        <f>MID(TEXT('Final Dataset'!$B302,"yyyy-mm-dd"),6,2)</f>
        <v>01</v>
      </c>
      <c r="T302" s="5" t="str">
        <f>RIGHT(TEXT('Final Dataset'!$B302,"yyyy-mm-dd"),2)</f>
        <v>13</v>
      </c>
      <c r="U302" s="5">
        <f>LEN('Final Dataset'!$D302)</f>
        <v>2</v>
      </c>
      <c r="V302" s="5" t="str">
        <f>TEXT('Final Dataset'!$B302, "mmmm")</f>
        <v>January</v>
      </c>
      <c r="W302" s="5" t="str">
        <f>TEXT('Final Dataset'!$B302, "dddd")</f>
        <v>Thursday</v>
      </c>
      <c r="X302" s="5">
        <f>WEEKNUM('Final Dataset'!$B302, 2)</f>
        <v>3</v>
      </c>
      <c r="Y302" s="5" t="str">
        <f>IF('Final Dataset'!$H302&lt;=0.3,"Cold",IF('Final Dataset'!$H302&lt;=0.6,"Mild","Hot"))</f>
        <v>Cold</v>
      </c>
      <c r="Z302" s="7" t="str">
        <f>IF('Final Dataset'!$L302&gt;'Final Dataset'!$M302,"Casual Dominant","Registered Dominant")</f>
        <v>Registered Dominant</v>
      </c>
      <c r="AA302" s="7">
        <f>'Final Dataset'!$L302/'Final Dataset'!$N302</f>
        <v>6.6666666666666666E-2</v>
      </c>
      <c r="AB302" s="7">
        <f>'Final Dataset'!$M302/'Final Dataset'!$N302</f>
        <v>0.93333333333333335</v>
      </c>
      <c r="AC302" s="9">
        <f>'Final Dataset'!$J302*100</f>
        <v>50</v>
      </c>
      <c r="AD302" s="7">
        <f>'Final Dataset'!$I302*50</f>
        <v>6.8199999999999994</v>
      </c>
      <c r="AE302" s="9">
        <f>'Final Dataset'!$K302*67</f>
        <v>12.998000000000001</v>
      </c>
      <c r="AF302" s="7">
        <f>IFERROR('Final Dataset'!$AA302/'Final Dataset'!$AB302,0)</f>
        <v>7.1428571428571425E-2</v>
      </c>
      <c r="AG302" s="7" t="str">
        <f>IF('Final Dataset'!$AC302&lt;40,"Low",IF('Final Dataset'!$AC302&lt;=70,"Moderate","High"))</f>
        <v>Moderate</v>
      </c>
      <c r="AH302" s="10" t="str">
        <f>IF('Final Dataset'!$AE302&lt;10,"Calm",IF('Final Dataset'!$AE302&lt;=25,"Breezy","Windy"))</f>
        <v>Breezy</v>
      </c>
    </row>
    <row r="303" spans="1:34" ht="14.25" customHeight="1" x14ac:dyDescent="0.3">
      <c r="A303" s="11">
        <v>302</v>
      </c>
      <c r="B303" s="12">
        <v>40557</v>
      </c>
      <c r="C303" s="11">
        <v>1</v>
      </c>
      <c r="D303" s="11">
        <v>0</v>
      </c>
      <c r="E303" s="11" t="b">
        <v>0</v>
      </c>
      <c r="F303" s="11">
        <v>5</v>
      </c>
      <c r="G303" s="11">
        <v>1</v>
      </c>
      <c r="H303" s="11">
        <v>0.12</v>
      </c>
      <c r="I303" s="13">
        <v>0.13639999999999999</v>
      </c>
      <c r="J303" s="11">
        <v>0.5</v>
      </c>
      <c r="K303" s="11">
        <v>0.19400000000000001</v>
      </c>
      <c r="L303" s="11">
        <v>0</v>
      </c>
      <c r="M303" s="11">
        <v>14</v>
      </c>
      <c r="N303" s="11">
        <v>14</v>
      </c>
      <c r="O303" s="5" t="str">
        <f>IF(AND('Final Dataset'!$D303&gt;=5,'Final Dataset'!$D303&lt;12),"Morning",IF(AND('Final Dataset'!$D303&gt;=12,'Final Dataset'!$D303&lt;17),"Afternoon",IF(AND('Final Dataset'!$D303&gt;=17,'Final Dataset'!$D303&lt;21),"Evening","Night")))</f>
        <v>Night</v>
      </c>
      <c r="P303" s="8" t="str">
        <f>IF('Final Dataset'!$G303=1,"Clear/Few clouds",IF('Final Dataset'!$G303=2,"Mist/Cloudy",IF('Final Dataset'!$G303=3,"Light Snow/Rain","Heavy Rain/Snow/Storm")))</f>
        <v>Clear/Few clouds</v>
      </c>
      <c r="Q303" s="5" t="str">
        <f>IF(OR('Final Dataset'!$F303=0,'Final Dataset'!$F303=6),"Weekend","Weekday")</f>
        <v>Weekday</v>
      </c>
      <c r="R303" s="5" t="str">
        <f>LEFT(TEXT('Final Dataset'!$B303,"yyyy-mm-dd"),4)</f>
        <v>2011</v>
      </c>
      <c r="S303" s="5" t="str">
        <f>MID(TEXT('Final Dataset'!$B303,"yyyy-mm-dd"),6,2)</f>
        <v>01</v>
      </c>
      <c r="T303" s="5" t="str">
        <f>RIGHT(TEXT('Final Dataset'!$B303,"yyyy-mm-dd"),2)</f>
        <v>14</v>
      </c>
      <c r="U303" s="5">
        <f>LEN('Final Dataset'!$D303)</f>
        <v>1</v>
      </c>
      <c r="V303" s="5" t="str">
        <f>TEXT('Final Dataset'!$B303, "mmmm")</f>
        <v>January</v>
      </c>
      <c r="W303" s="5" t="str">
        <f>TEXT('Final Dataset'!$B303, "dddd")</f>
        <v>Friday</v>
      </c>
      <c r="X303" s="5">
        <f>WEEKNUM('Final Dataset'!$B303, 2)</f>
        <v>3</v>
      </c>
      <c r="Y303" s="5" t="str">
        <f>IF('Final Dataset'!$H303&lt;=0.3,"Cold",IF('Final Dataset'!$H303&lt;=0.6,"Mild","Hot"))</f>
        <v>Cold</v>
      </c>
      <c r="Z303" s="7" t="str">
        <f>IF('Final Dataset'!$L303&gt;'Final Dataset'!$M303,"Casual Dominant","Registered Dominant")</f>
        <v>Registered Dominant</v>
      </c>
      <c r="AA303" s="7">
        <f>'Final Dataset'!$L303/'Final Dataset'!$N303</f>
        <v>0</v>
      </c>
      <c r="AB303" s="7">
        <f>'Final Dataset'!$M303/'Final Dataset'!$N303</f>
        <v>1</v>
      </c>
      <c r="AC303" s="9">
        <f>'Final Dataset'!$J303*100</f>
        <v>50</v>
      </c>
      <c r="AD303" s="7">
        <f>'Final Dataset'!$I303*50</f>
        <v>6.8199999999999994</v>
      </c>
      <c r="AE303" s="9">
        <f>'Final Dataset'!$K303*67</f>
        <v>12.998000000000001</v>
      </c>
      <c r="AF303" s="7">
        <f>IFERROR('Final Dataset'!$AA303/'Final Dataset'!$AB303,0)</f>
        <v>0</v>
      </c>
      <c r="AG303" s="7" t="str">
        <f>IF('Final Dataset'!$AC303&lt;40,"Low",IF('Final Dataset'!$AC303&lt;=70,"Moderate","High"))</f>
        <v>Moderate</v>
      </c>
      <c r="AH303" s="10" t="str">
        <f>IF('Final Dataset'!$AE303&lt;10,"Calm",IF('Final Dataset'!$AE303&lt;=25,"Breezy","Windy"))</f>
        <v>Breezy</v>
      </c>
    </row>
    <row r="304" spans="1:34" ht="14.25" customHeight="1" x14ac:dyDescent="0.3">
      <c r="A304" s="5">
        <v>303</v>
      </c>
      <c r="B304" s="6">
        <v>40557</v>
      </c>
      <c r="C304" s="5">
        <v>1</v>
      </c>
      <c r="D304" s="5">
        <v>1</v>
      </c>
      <c r="E304" s="5" t="b">
        <v>0</v>
      </c>
      <c r="F304" s="5">
        <v>5</v>
      </c>
      <c r="G304" s="5">
        <v>1</v>
      </c>
      <c r="H304" s="5">
        <v>0.1</v>
      </c>
      <c r="I304" s="7">
        <v>0.1212</v>
      </c>
      <c r="J304" s="5">
        <v>0.54</v>
      </c>
      <c r="K304" s="5">
        <v>0.16420000000000001</v>
      </c>
      <c r="L304" s="5">
        <v>0</v>
      </c>
      <c r="M304" s="5">
        <v>5</v>
      </c>
      <c r="N304" s="5">
        <v>5</v>
      </c>
      <c r="O304" s="5" t="str">
        <f>IF(AND('Final Dataset'!$D304&gt;=5,'Final Dataset'!$D304&lt;12),"Morning",IF(AND('Final Dataset'!$D304&gt;=12,'Final Dataset'!$D304&lt;17),"Afternoon",IF(AND('Final Dataset'!$D304&gt;=17,'Final Dataset'!$D304&lt;21),"Evening","Night")))</f>
        <v>Night</v>
      </c>
      <c r="P304" s="8" t="str">
        <f>IF('Final Dataset'!$G304=1,"Clear/Few clouds",IF('Final Dataset'!$G304=2,"Mist/Cloudy",IF('Final Dataset'!$G304=3,"Light Snow/Rain","Heavy Rain/Snow/Storm")))</f>
        <v>Clear/Few clouds</v>
      </c>
      <c r="Q304" s="5" t="str">
        <f>IF(OR('Final Dataset'!$F304=0,'Final Dataset'!$F304=6),"Weekend","Weekday")</f>
        <v>Weekday</v>
      </c>
      <c r="R304" s="5" t="str">
        <f>LEFT(TEXT('Final Dataset'!$B304,"yyyy-mm-dd"),4)</f>
        <v>2011</v>
      </c>
      <c r="S304" s="5" t="str">
        <f>MID(TEXT('Final Dataset'!$B304,"yyyy-mm-dd"),6,2)</f>
        <v>01</v>
      </c>
      <c r="T304" s="5" t="str">
        <f>RIGHT(TEXT('Final Dataset'!$B304,"yyyy-mm-dd"),2)</f>
        <v>14</v>
      </c>
      <c r="U304" s="5">
        <f>LEN('Final Dataset'!$D304)</f>
        <v>1</v>
      </c>
      <c r="V304" s="5" t="str">
        <f>TEXT('Final Dataset'!$B304, "mmmm")</f>
        <v>January</v>
      </c>
      <c r="W304" s="5" t="str">
        <f>TEXT('Final Dataset'!$B304, "dddd")</f>
        <v>Friday</v>
      </c>
      <c r="X304" s="5">
        <f>WEEKNUM('Final Dataset'!$B304, 2)</f>
        <v>3</v>
      </c>
      <c r="Y304" s="5" t="str">
        <f>IF('Final Dataset'!$H304&lt;=0.3,"Cold",IF('Final Dataset'!$H304&lt;=0.6,"Mild","Hot"))</f>
        <v>Cold</v>
      </c>
      <c r="Z304" s="7" t="str">
        <f>IF('Final Dataset'!$L304&gt;'Final Dataset'!$M304,"Casual Dominant","Registered Dominant")</f>
        <v>Registered Dominant</v>
      </c>
      <c r="AA304" s="7">
        <f>'Final Dataset'!$L304/'Final Dataset'!$N304</f>
        <v>0</v>
      </c>
      <c r="AB304" s="7">
        <f>'Final Dataset'!$M304/'Final Dataset'!$N304</f>
        <v>1</v>
      </c>
      <c r="AC304" s="9">
        <f>'Final Dataset'!$J304*100</f>
        <v>54</v>
      </c>
      <c r="AD304" s="7">
        <f>'Final Dataset'!$I304*50</f>
        <v>6.0600000000000005</v>
      </c>
      <c r="AE304" s="9">
        <f>'Final Dataset'!$K304*67</f>
        <v>11.0014</v>
      </c>
      <c r="AF304" s="7">
        <f>IFERROR('Final Dataset'!$AA304/'Final Dataset'!$AB304,0)</f>
        <v>0</v>
      </c>
      <c r="AG304" s="7" t="str">
        <f>IF('Final Dataset'!$AC304&lt;40,"Low",IF('Final Dataset'!$AC304&lt;=70,"Moderate","High"))</f>
        <v>Moderate</v>
      </c>
      <c r="AH304" s="10" t="str">
        <f>IF('Final Dataset'!$AE304&lt;10,"Calm",IF('Final Dataset'!$AE304&lt;=25,"Breezy","Windy"))</f>
        <v>Breezy</v>
      </c>
    </row>
    <row r="305" spans="1:34" ht="14.25" customHeight="1" x14ac:dyDescent="0.3">
      <c r="A305" s="11">
        <v>304</v>
      </c>
      <c r="B305" s="12">
        <v>40557</v>
      </c>
      <c r="C305" s="11">
        <v>1</v>
      </c>
      <c r="D305" s="11">
        <v>2</v>
      </c>
      <c r="E305" s="11" t="b">
        <v>0</v>
      </c>
      <c r="F305" s="11">
        <v>5</v>
      </c>
      <c r="G305" s="11">
        <v>1</v>
      </c>
      <c r="H305" s="11">
        <v>0.1</v>
      </c>
      <c r="I305" s="13">
        <v>0.1212</v>
      </c>
      <c r="J305" s="11">
        <v>0.54</v>
      </c>
      <c r="K305" s="11">
        <v>0.1343</v>
      </c>
      <c r="L305" s="11">
        <v>0</v>
      </c>
      <c r="M305" s="11">
        <v>1</v>
      </c>
      <c r="N305" s="11">
        <v>1</v>
      </c>
      <c r="O305" s="5" t="str">
        <f>IF(AND('Final Dataset'!$D305&gt;=5,'Final Dataset'!$D305&lt;12),"Morning",IF(AND('Final Dataset'!$D305&gt;=12,'Final Dataset'!$D305&lt;17),"Afternoon",IF(AND('Final Dataset'!$D305&gt;=17,'Final Dataset'!$D305&lt;21),"Evening","Night")))</f>
        <v>Night</v>
      </c>
      <c r="P305" s="8" t="str">
        <f>IF('Final Dataset'!$G305=1,"Clear/Few clouds",IF('Final Dataset'!$G305=2,"Mist/Cloudy",IF('Final Dataset'!$G305=3,"Light Snow/Rain","Heavy Rain/Snow/Storm")))</f>
        <v>Clear/Few clouds</v>
      </c>
      <c r="Q305" s="5" t="str">
        <f>IF(OR('Final Dataset'!$F305=0,'Final Dataset'!$F305=6),"Weekend","Weekday")</f>
        <v>Weekday</v>
      </c>
      <c r="R305" s="5" t="str">
        <f>LEFT(TEXT('Final Dataset'!$B305,"yyyy-mm-dd"),4)</f>
        <v>2011</v>
      </c>
      <c r="S305" s="5" t="str">
        <f>MID(TEXT('Final Dataset'!$B305,"yyyy-mm-dd"),6,2)</f>
        <v>01</v>
      </c>
      <c r="T305" s="5" t="str">
        <f>RIGHT(TEXT('Final Dataset'!$B305,"yyyy-mm-dd"),2)</f>
        <v>14</v>
      </c>
      <c r="U305" s="5">
        <f>LEN('Final Dataset'!$D305)</f>
        <v>1</v>
      </c>
      <c r="V305" s="5" t="str">
        <f>TEXT('Final Dataset'!$B305, "mmmm")</f>
        <v>January</v>
      </c>
      <c r="W305" s="5" t="str">
        <f>TEXT('Final Dataset'!$B305, "dddd")</f>
        <v>Friday</v>
      </c>
      <c r="X305" s="5">
        <f>WEEKNUM('Final Dataset'!$B305, 2)</f>
        <v>3</v>
      </c>
      <c r="Y305" s="5" t="str">
        <f>IF('Final Dataset'!$H305&lt;=0.3,"Cold",IF('Final Dataset'!$H305&lt;=0.6,"Mild","Hot"))</f>
        <v>Cold</v>
      </c>
      <c r="Z305" s="7" t="str">
        <f>IF('Final Dataset'!$L305&gt;'Final Dataset'!$M305,"Casual Dominant","Registered Dominant")</f>
        <v>Registered Dominant</v>
      </c>
      <c r="AA305" s="7">
        <f>'Final Dataset'!$L305/'Final Dataset'!$N305</f>
        <v>0</v>
      </c>
      <c r="AB305" s="7">
        <f>'Final Dataset'!$M305/'Final Dataset'!$N305</f>
        <v>1</v>
      </c>
      <c r="AC305" s="9">
        <f>'Final Dataset'!$J305*100</f>
        <v>54</v>
      </c>
      <c r="AD305" s="7">
        <f>'Final Dataset'!$I305*50</f>
        <v>6.0600000000000005</v>
      </c>
      <c r="AE305" s="9">
        <f>'Final Dataset'!$K305*67</f>
        <v>8.9981000000000009</v>
      </c>
      <c r="AF305" s="7">
        <f>IFERROR('Final Dataset'!$AA305/'Final Dataset'!$AB305,0)</f>
        <v>0</v>
      </c>
      <c r="AG305" s="7" t="str">
        <f>IF('Final Dataset'!$AC305&lt;40,"Low",IF('Final Dataset'!$AC305&lt;=70,"Moderate","High"))</f>
        <v>Moderate</v>
      </c>
      <c r="AH305" s="10" t="str">
        <f>IF('Final Dataset'!$AE305&lt;10,"Calm",IF('Final Dataset'!$AE305&lt;=25,"Breezy","Windy"))</f>
        <v>Calm</v>
      </c>
    </row>
    <row r="306" spans="1:34" ht="14.25" customHeight="1" x14ac:dyDescent="0.3">
      <c r="A306" s="5">
        <v>305</v>
      </c>
      <c r="B306" s="6">
        <v>40557</v>
      </c>
      <c r="C306" s="5">
        <v>1</v>
      </c>
      <c r="D306" s="5">
        <v>3</v>
      </c>
      <c r="E306" s="5" t="b">
        <v>0</v>
      </c>
      <c r="F306" s="5">
        <v>5</v>
      </c>
      <c r="G306" s="5">
        <v>1</v>
      </c>
      <c r="H306" s="5">
        <v>0.1</v>
      </c>
      <c r="I306" s="7">
        <v>0.13639999999999999</v>
      </c>
      <c r="J306" s="5">
        <v>0.54</v>
      </c>
      <c r="K306" s="5">
        <v>0.1045</v>
      </c>
      <c r="L306" s="5">
        <v>0</v>
      </c>
      <c r="M306" s="5">
        <v>1</v>
      </c>
      <c r="N306" s="5">
        <v>1</v>
      </c>
      <c r="O306" s="5" t="str">
        <f>IF(AND('Final Dataset'!$D306&gt;=5,'Final Dataset'!$D306&lt;12),"Morning",IF(AND('Final Dataset'!$D306&gt;=12,'Final Dataset'!$D306&lt;17),"Afternoon",IF(AND('Final Dataset'!$D306&gt;=17,'Final Dataset'!$D306&lt;21),"Evening","Night")))</f>
        <v>Night</v>
      </c>
      <c r="P306" s="8" t="str">
        <f>IF('Final Dataset'!$G306=1,"Clear/Few clouds",IF('Final Dataset'!$G306=2,"Mist/Cloudy",IF('Final Dataset'!$G306=3,"Light Snow/Rain","Heavy Rain/Snow/Storm")))</f>
        <v>Clear/Few clouds</v>
      </c>
      <c r="Q306" s="5" t="str">
        <f>IF(OR('Final Dataset'!$F306=0,'Final Dataset'!$F306=6),"Weekend","Weekday")</f>
        <v>Weekday</v>
      </c>
      <c r="R306" s="5" t="str">
        <f>LEFT(TEXT('Final Dataset'!$B306,"yyyy-mm-dd"),4)</f>
        <v>2011</v>
      </c>
      <c r="S306" s="5" t="str">
        <f>MID(TEXT('Final Dataset'!$B306,"yyyy-mm-dd"),6,2)</f>
        <v>01</v>
      </c>
      <c r="T306" s="5" t="str">
        <f>RIGHT(TEXT('Final Dataset'!$B306,"yyyy-mm-dd"),2)</f>
        <v>14</v>
      </c>
      <c r="U306" s="5">
        <f>LEN('Final Dataset'!$D306)</f>
        <v>1</v>
      </c>
      <c r="V306" s="5" t="str">
        <f>TEXT('Final Dataset'!$B306, "mmmm")</f>
        <v>January</v>
      </c>
      <c r="W306" s="5" t="str">
        <f>TEXT('Final Dataset'!$B306, "dddd")</f>
        <v>Friday</v>
      </c>
      <c r="X306" s="5">
        <f>WEEKNUM('Final Dataset'!$B306, 2)</f>
        <v>3</v>
      </c>
      <c r="Y306" s="5" t="str">
        <f>IF('Final Dataset'!$H306&lt;=0.3,"Cold",IF('Final Dataset'!$H306&lt;=0.6,"Mild","Hot"))</f>
        <v>Cold</v>
      </c>
      <c r="Z306" s="7" t="str">
        <f>IF('Final Dataset'!$L306&gt;'Final Dataset'!$M306,"Casual Dominant","Registered Dominant")</f>
        <v>Registered Dominant</v>
      </c>
      <c r="AA306" s="7">
        <f>'Final Dataset'!$L306/'Final Dataset'!$N306</f>
        <v>0</v>
      </c>
      <c r="AB306" s="7">
        <f>'Final Dataset'!$M306/'Final Dataset'!$N306</f>
        <v>1</v>
      </c>
      <c r="AC306" s="9">
        <f>'Final Dataset'!$J306*100</f>
        <v>54</v>
      </c>
      <c r="AD306" s="7">
        <f>'Final Dataset'!$I306*50</f>
        <v>6.8199999999999994</v>
      </c>
      <c r="AE306" s="9">
        <f>'Final Dataset'!$K306*67</f>
        <v>7.0015000000000001</v>
      </c>
      <c r="AF306" s="7">
        <f>IFERROR('Final Dataset'!$AA306/'Final Dataset'!$AB306,0)</f>
        <v>0</v>
      </c>
      <c r="AG306" s="7" t="str">
        <f>IF('Final Dataset'!$AC306&lt;40,"Low",IF('Final Dataset'!$AC306&lt;=70,"Moderate","High"))</f>
        <v>Moderate</v>
      </c>
      <c r="AH306" s="10" t="str">
        <f>IF('Final Dataset'!$AE306&lt;10,"Calm",IF('Final Dataset'!$AE306&lt;=25,"Breezy","Windy"))</f>
        <v>Calm</v>
      </c>
    </row>
    <row r="307" spans="1:34" ht="14.25" customHeight="1" x14ac:dyDescent="0.3">
      <c r="A307" s="11">
        <v>306</v>
      </c>
      <c r="B307" s="12">
        <v>40557</v>
      </c>
      <c r="C307" s="11">
        <v>1</v>
      </c>
      <c r="D307" s="11">
        <v>5</v>
      </c>
      <c r="E307" s="11" t="b">
        <v>0</v>
      </c>
      <c r="F307" s="11">
        <v>5</v>
      </c>
      <c r="G307" s="11">
        <v>1</v>
      </c>
      <c r="H307" s="11">
        <v>0.1</v>
      </c>
      <c r="I307" s="13">
        <v>0.13639999999999999</v>
      </c>
      <c r="J307" s="11">
        <v>0.54</v>
      </c>
      <c r="K307" s="11">
        <v>8.9599999999999999E-2</v>
      </c>
      <c r="L307" s="11">
        <v>0</v>
      </c>
      <c r="M307" s="11">
        <v>8</v>
      </c>
      <c r="N307" s="11">
        <v>8</v>
      </c>
      <c r="O307" s="5" t="str">
        <f>IF(AND('Final Dataset'!$D307&gt;=5,'Final Dataset'!$D307&lt;12),"Morning",IF(AND('Final Dataset'!$D307&gt;=12,'Final Dataset'!$D307&lt;17),"Afternoon",IF(AND('Final Dataset'!$D307&gt;=17,'Final Dataset'!$D307&lt;21),"Evening","Night")))</f>
        <v>Morning</v>
      </c>
      <c r="P307" s="8" t="str">
        <f>IF('Final Dataset'!$G307=1,"Clear/Few clouds",IF('Final Dataset'!$G307=2,"Mist/Cloudy",IF('Final Dataset'!$G307=3,"Light Snow/Rain","Heavy Rain/Snow/Storm")))</f>
        <v>Clear/Few clouds</v>
      </c>
      <c r="Q307" s="5" t="str">
        <f>IF(OR('Final Dataset'!$F307=0,'Final Dataset'!$F307=6),"Weekend","Weekday")</f>
        <v>Weekday</v>
      </c>
      <c r="R307" s="5" t="str">
        <f>LEFT(TEXT('Final Dataset'!$B307,"yyyy-mm-dd"),4)</f>
        <v>2011</v>
      </c>
      <c r="S307" s="5" t="str">
        <f>MID(TEXT('Final Dataset'!$B307,"yyyy-mm-dd"),6,2)</f>
        <v>01</v>
      </c>
      <c r="T307" s="5" t="str">
        <f>RIGHT(TEXT('Final Dataset'!$B307,"yyyy-mm-dd"),2)</f>
        <v>14</v>
      </c>
      <c r="U307" s="5">
        <f>LEN('Final Dataset'!$D307)</f>
        <v>1</v>
      </c>
      <c r="V307" s="5" t="str">
        <f>TEXT('Final Dataset'!$B307, "mmmm")</f>
        <v>January</v>
      </c>
      <c r="W307" s="5" t="str">
        <f>TEXT('Final Dataset'!$B307, "dddd")</f>
        <v>Friday</v>
      </c>
      <c r="X307" s="5">
        <f>WEEKNUM('Final Dataset'!$B307, 2)</f>
        <v>3</v>
      </c>
      <c r="Y307" s="5" t="str">
        <f>IF('Final Dataset'!$H307&lt;=0.3,"Cold",IF('Final Dataset'!$H307&lt;=0.6,"Mild","Hot"))</f>
        <v>Cold</v>
      </c>
      <c r="Z307" s="7" t="str">
        <f>IF('Final Dataset'!$L307&gt;'Final Dataset'!$M307,"Casual Dominant","Registered Dominant")</f>
        <v>Registered Dominant</v>
      </c>
      <c r="AA307" s="7">
        <f>'Final Dataset'!$L307/'Final Dataset'!$N307</f>
        <v>0</v>
      </c>
      <c r="AB307" s="7">
        <f>'Final Dataset'!$M307/'Final Dataset'!$N307</f>
        <v>1</v>
      </c>
      <c r="AC307" s="9">
        <f>'Final Dataset'!$J307*100</f>
        <v>54</v>
      </c>
      <c r="AD307" s="7">
        <f>'Final Dataset'!$I307*50</f>
        <v>6.8199999999999994</v>
      </c>
      <c r="AE307" s="9">
        <f>'Final Dataset'!$K307*67</f>
        <v>6.0031999999999996</v>
      </c>
      <c r="AF307" s="7">
        <f>IFERROR('Final Dataset'!$AA307/'Final Dataset'!$AB307,0)</f>
        <v>0</v>
      </c>
      <c r="AG307" s="7" t="str">
        <f>IF('Final Dataset'!$AC307&lt;40,"Low",IF('Final Dataset'!$AC307&lt;=70,"Moderate","High"))</f>
        <v>Moderate</v>
      </c>
      <c r="AH307" s="10" t="str">
        <f>IF('Final Dataset'!$AE307&lt;10,"Calm",IF('Final Dataset'!$AE307&lt;=25,"Breezy","Windy"))</f>
        <v>Calm</v>
      </c>
    </row>
    <row r="308" spans="1:34" ht="14.25" customHeight="1" x14ac:dyDescent="0.3">
      <c r="A308" s="5">
        <v>307</v>
      </c>
      <c r="B308" s="6">
        <v>40557</v>
      </c>
      <c r="C308" s="5">
        <v>1</v>
      </c>
      <c r="D308" s="5">
        <v>6</v>
      </c>
      <c r="E308" s="5" t="b">
        <v>0</v>
      </c>
      <c r="F308" s="5">
        <v>5</v>
      </c>
      <c r="G308" s="5">
        <v>1</v>
      </c>
      <c r="H308" s="5">
        <v>0.1</v>
      </c>
      <c r="I308" s="7">
        <v>0.18179999999999999</v>
      </c>
      <c r="J308" s="5">
        <v>0.54</v>
      </c>
      <c r="K308" s="5">
        <v>0</v>
      </c>
      <c r="L308" s="5">
        <v>0</v>
      </c>
      <c r="M308" s="5">
        <v>17</v>
      </c>
      <c r="N308" s="5">
        <v>17</v>
      </c>
      <c r="O308" s="5" t="str">
        <f>IF(AND('Final Dataset'!$D308&gt;=5,'Final Dataset'!$D308&lt;12),"Morning",IF(AND('Final Dataset'!$D308&gt;=12,'Final Dataset'!$D308&lt;17),"Afternoon",IF(AND('Final Dataset'!$D308&gt;=17,'Final Dataset'!$D308&lt;21),"Evening","Night")))</f>
        <v>Morning</v>
      </c>
      <c r="P308" s="8" t="str">
        <f>IF('Final Dataset'!$G308=1,"Clear/Few clouds",IF('Final Dataset'!$G308=2,"Mist/Cloudy",IF('Final Dataset'!$G308=3,"Light Snow/Rain","Heavy Rain/Snow/Storm")))</f>
        <v>Clear/Few clouds</v>
      </c>
      <c r="Q308" s="5" t="str">
        <f>IF(OR('Final Dataset'!$F308=0,'Final Dataset'!$F308=6),"Weekend","Weekday")</f>
        <v>Weekday</v>
      </c>
      <c r="R308" s="5" t="str">
        <f>LEFT(TEXT('Final Dataset'!$B308,"yyyy-mm-dd"),4)</f>
        <v>2011</v>
      </c>
      <c r="S308" s="5" t="str">
        <f>MID(TEXT('Final Dataset'!$B308,"yyyy-mm-dd"),6,2)</f>
        <v>01</v>
      </c>
      <c r="T308" s="5" t="str">
        <f>RIGHT(TEXT('Final Dataset'!$B308,"yyyy-mm-dd"),2)</f>
        <v>14</v>
      </c>
      <c r="U308" s="5">
        <f>LEN('Final Dataset'!$D308)</f>
        <v>1</v>
      </c>
      <c r="V308" s="5" t="str">
        <f>TEXT('Final Dataset'!$B308, "mmmm")</f>
        <v>January</v>
      </c>
      <c r="W308" s="5" t="str">
        <f>TEXT('Final Dataset'!$B308, "dddd")</f>
        <v>Friday</v>
      </c>
      <c r="X308" s="5">
        <f>WEEKNUM('Final Dataset'!$B308, 2)</f>
        <v>3</v>
      </c>
      <c r="Y308" s="5" t="str">
        <f>IF('Final Dataset'!$H308&lt;=0.3,"Cold",IF('Final Dataset'!$H308&lt;=0.6,"Mild","Hot"))</f>
        <v>Cold</v>
      </c>
      <c r="Z308" s="7" t="str">
        <f>IF('Final Dataset'!$L308&gt;'Final Dataset'!$M308,"Casual Dominant","Registered Dominant")</f>
        <v>Registered Dominant</v>
      </c>
      <c r="AA308" s="7">
        <f>'Final Dataset'!$L308/'Final Dataset'!$N308</f>
        <v>0</v>
      </c>
      <c r="AB308" s="7">
        <f>'Final Dataset'!$M308/'Final Dataset'!$N308</f>
        <v>1</v>
      </c>
      <c r="AC308" s="9">
        <f>'Final Dataset'!$J308*100</f>
        <v>54</v>
      </c>
      <c r="AD308" s="7">
        <f>'Final Dataset'!$I308*50</f>
        <v>9.09</v>
      </c>
      <c r="AE308" s="9">
        <f>'Final Dataset'!$K308*67</f>
        <v>0</v>
      </c>
      <c r="AF308" s="7">
        <f>IFERROR('Final Dataset'!$AA308/'Final Dataset'!$AB308,0)</f>
        <v>0</v>
      </c>
      <c r="AG308" s="7" t="str">
        <f>IF('Final Dataset'!$AC308&lt;40,"Low",IF('Final Dataset'!$AC308&lt;=70,"Moderate","High"))</f>
        <v>Moderate</v>
      </c>
      <c r="AH308" s="10" t="str">
        <f>IF('Final Dataset'!$AE308&lt;10,"Calm",IF('Final Dataset'!$AE308&lt;=25,"Breezy","Windy"))</f>
        <v>Calm</v>
      </c>
    </row>
    <row r="309" spans="1:34" ht="14.25" customHeight="1" x14ac:dyDescent="0.3">
      <c r="A309" s="11">
        <v>308</v>
      </c>
      <c r="B309" s="12">
        <v>40557</v>
      </c>
      <c r="C309" s="11">
        <v>1</v>
      </c>
      <c r="D309" s="11">
        <v>7</v>
      </c>
      <c r="E309" s="11" t="b">
        <v>0</v>
      </c>
      <c r="F309" s="11">
        <v>5</v>
      </c>
      <c r="G309" s="11">
        <v>1</v>
      </c>
      <c r="H309" s="11">
        <v>0.1</v>
      </c>
      <c r="I309" s="13">
        <v>0.1212</v>
      </c>
      <c r="J309" s="11">
        <v>0.74</v>
      </c>
      <c r="K309" s="11">
        <v>0.16420000000000001</v>
      </c>
      <c r="L309" s="11">
        <v>0</v>
      </c>
      <c r="M309" s="11">
        <v>70</v>
      </c>
      <c r="N309" s="11">
        <v>70</v>
      </c>
      <c r="O309" s="5" t="str">
        <f>IF(AND('Final Dataset'!$D309&gt;=5,'Final Dataset'!$D309&lt;12),"Morning",IF(AND('Final Dataset'!$D309&gt;=12,'Final Dataset'!$D309&lt;17),"Afternoon",IF(AND('Final Dataset'!$D309&gt;=17,'Final Dataset'!$D309&lt;21),"Evening","Night")))</f>
        <v>Morning</v>
      </c>
      <c r="P309" s="8" t="str">
        <f>IF('Final Dataset'!$G309=1,"Clear/Few clouds",IF('Final Dataset'!$G309=2,"Mist/Cloudy",IF('Final Dataset'!$G309=3,"Light Snow/Rain","Heavy Rain/Snow/Storm")))</f>
        <v>Clear/Few clouds</v>
      </c>
      <c r="Q309" s="5" t="str">
        <f>IF(OR('Final Dataset'!$F309=0,'Final Dataset'!$F309=6),"Weekend","Weekday")</f>
        <v>Weekday</v>
      </c>
      <c r="R309" s="5" t="str">
        <f>LEFT(TEXT('Final Dataset'!$B309,"yyyy-mm-dd"),4)</f>
        <v>2011</v>
      </c>
      <c r="S309" s="5" t="str">
        <f>MID(TEXT('Final Dataset'!$B309,"yyyy-mm-dd"),6,2)</f>
        <v>01</v>
      </c>
      <c r="T309" s="5" t="str">
        <f>RIGHT(TEXT('Final Dataset'!$B309,"yyyy-mm-dd"),2)</f>
        <v>14</v>
      </c>
      <c r="U309" s="5">
        <f>LEN('Final Dataset'!$D309)</f>
        <v>1</v>
      </c>
      <c r="V309" s="5" t="str">
        <f>TEXT('Final Dataset'!$B309, "mmmm")</f>
        <v>January</v>
      </c>
      <c r="W309" s="5" t="str">
        <f>TEXT('Final Dataset'!$B309, "dddd")</f>
        <v>Friday</v>
      </c>
      <c r="X309" s="5">
        <f>WEEKNUM('Final Dataset'!$B309, 2)</f>
        <v>3</v>
      </c>
      <c r="Y309" s="5" t="str">
        <f>IF('Final Dataset'!$H309&lt;=0.3,"Cold",IF('Final Dataset'!$H309&lt;=0.6,"Mild","Hot"))</f>
        <v>Cold</v>
      </c>
      <c r="Z309" s="7" t="str">
        <f>IF('Final Dataset'!$L309&gt;'Final Dataset'!$M309,"Casual Dominant","Registered Dominant")</f>
        <v>Registered Dominant</v>
      </c>
      <c r="AA309" s="7">
        <f>'Final Dataset'!$L309/'Final Dataset'!$N309</f>
        <v>0</v>
      </c>
      <c r="AB309" s="7">
        <f>'Final Dataset'!$M309/'Final Dataset'!$N309</f>
        <v>1</v>
      </c>
      <c r="AC309" s="9">
        <f>'Final Dataset'!$J309*100</f>
        <v>74</v>
      </c>
      <c r="AD309" s="7">
        <f>'Final Dataset'!$I309*50</f>
        <v>6.0600000000000005</v>
      </c>
      <c r="AE309" s="9">
        <f>'Final Dataset'!$K309*67</f>
        <v>11.0014</v>
      </c>
      <c r="AF309" s="7">
        <f>IFERROR('Final Dataset'!$AA309/'Final Dataset'!$AB309,0)</f>
        <v>0</v>
      </c>
      <c r="AG309" s="7" t="str">
        <f>IF('Final Dataset'!$AC309&lt;40,"Low",IF('Final Dataset'!$AC309&lt;=70,"Moderate","High"))</f>
        <v>High</v>
      </c>
      <c r="AH309" s="10" t="str">
        <f>IF('Final Dataset'!$AE309&lt;10,"Calm",IF('Final Dataset'!$AE309&lt;=25,"Breezy","Windy"))</f>
        <v>Breezy</v>
      </c>
    </row>
    <row r="310" spans="1:34" ht="14.25" customHeight="1" x14ac:dyDescent="0.3">
      <c r="A310" s="5">
        <v>309</v>
      </c>
      <c r="B310" s="6">
        <v>40557</v>
      </c>
      <c r="C310" s="5">
        <v>1</v>
      </c>
      <c r="D310" s="5">
        <v>8</v>
      </c>
      <c r="E310" s="5" t="b">
        <v>0</v>
      </c>
      <c r="F310" s="5">
        <v>5</v>
      </c>
      <c r="G310" s="5">
        <v>1</v>
      </c>
      <c r="H310" s="5">
        <v>0.12</v>
      </c>
      <c r="I310" s="7">
        <v>0.16669999999999999</v>
      </c>
      <c r="J310" s="5">
        <v>0.68</v>
      </c>
      <c r="K310" s="5">
        <v>0</v>
      </c>
      <c r="L310" s="5">
        <v>2</v>
      </c>
      <c r="M310" s="5">
        <v>156</v>
      </c>
      <c r="N310" s="5">
        <v>158</v>
      </c>
      <c r="O310" s="5" t="str">
        <f>IF(AND('Final Dataset'!$D310&gt;=5,'Final Dataset'!$D310&lt;12),"Morning",IF(AND('Final Dataset'!$D310&gt;=12,'Final Dataset'!$D310&lt;17),"Afternoon",IF(AND('Final Dataset'!$D310&gt;=17,'Final Dataset'!$D310&lt;21),"Evening","Night")))</f>
        <v>Morning</v>
      </c>
      <c r="P310" s="8" t="str">
        <f>IF('Final Dataset'!$G310=1,"Clear/Few clouds",IF('Final Dataset'!$G310=2,"Mist/Cloudy",IF('Final Dataset'!$G310=3,"Light Snow/Rain","Heavy Rain/Snow/Storm")))</f>
        <v>Clear/Few clouds</v>
      </c>
      <c r="Q310" s="5" t="str">
        <f>IF(OR('Final Dataset'!$F310=0,'Final Dataset'!$F310=6),"Weekend","Weekday")</f>
        <v>Weekday</v>
      </c>
      <c r="R310" s="5" t="str">
        <f>LEFT(TEXT('Final Dataset'!$B310,"yyyy-mm-dd"),4)</f>
        <v>2011</v>
      </c>
      <c r="S310" s="5" t="str">
        <f>MID(TEXT('Final Dataset'!$B310,"yyyy-mm-dd"),6,2)</f>
        <v>01</v>
      </c>
      <c r="T310" s="5" t="str">
        <f>RIGHT(TEXT('Final Dataset'!$B310,"yyyy-mm-dd"),2)</f>
        <v>14</v>
      </c>
      <c r="U310" s="5">
        <f>LEN('Final Dataset'!$D310)</f>
        <v>1</v>
      </c>
      <c r="V310" s="5" t="str">
        <f>TEXT('Final Dataset'!$B310, "mmmm")</f>
        <v>January</v>
      </c>
      <c r="W310" s="5" t="str">
        <f>TEXT('Final Dataset'!$B310, "dddd")</f>
        <v>Friday</v>
      </c>
      <c r="X310" s="5">
        <f>WEEKNUM('Final Dataset'!$B310, 2)</f>
        <v>3</v>
      </c>
      <c r="Y310" s="5" t="str">
        <f>IF('Final Dataset'!$H310&lt;=0.3,"Cold",IF('Final Dataset'!$H310&lt;=0.6,"Mild","Hot"))</f>
        <v>Cold</v>
      </c>
      <c r="Z310" s="7" t="str">
        <f>IF('Final Dataset'!$L310&gt;'Final Dataset'!$M310,"Casual Dominant","Registered Dominant")</f>
        <v>Registered Dominant</v>
      </c>
      <c r="AA310" s="7">
        <f>'Final Dataset'!$L310/'Final Dataset'!$N310</f>
        <v>1.2658227848101266E-2</v>
      </c>
      <c r="AB310" s="7">
        <f>'Final Dataset'!$M310/'Final Dataset'!$N310</f>
        <v>0.98734177215189878</v>
      </c>
      <c r="AC310" s="9">
        <f>'Final Dataset'!$J310*100</f>
        <v>68</v>
      </c>
      <c r="AD310" s="7">
        <f>'Final Dataset'!$I310*50</f>
        <v>8.3349999999999991</v>
      </c>
      <c r="AE310" s="9">
        <f>'Final Dataset'!$K310*67</f>
        <v>0</v>
      </c>
      <c r="AF310" s="7">
        <f>IFERROR('Final Dataset'!$AA310/'Final Dataset'!$AB310,0)</f>
        <v>1.282051282051282E-2</v>
      </c>
      <c r="AG310" s="7" t="str">
        <f>IF('Final Dataset'!$AC310&lt;40,"Low",IF('Final Dataset'!$AC310&lt;=70,"Moderate","High"))</f>
        <v>Moderate</v>
      </c>
      <c r="AH310" s="10" t="str">
        <f>IF('Final Dataset'!$AE310&lt;10,"Calm",IF('Final Dataset'!$AE310&lt;=25,"Breezy","Windy"))</f>
        <v>Calm</v>
      </c>
    </row>
    <row r="311" spans="1:34" ht="14.25" customHeight="1" x14ac:dyDescent="0.3">
      <c r="A311" s="11">
        <v>310</v>
      </c>
      <c r="B311" s="12">
        <v>40557</v>
      </c>
      <c r="C311" s="11">
        <v>1</v>
      </c>
      <c r="D311" s="11">
        <v>9</v>
      </c>
      <c r="E311" s="11" t="b">
        <v>0</v>
      </c>
      <c r="F311" s="11">
        <v>5</v>
      </c>
      <c r="G311" s="11">
        <v>1</v>
      </c>
      <c r="H311" s="11">
        <v>0.14000000000000001</v>
      </c>
      <c r="I311" s="13">
        <v>0.1515</v>
      </c>
      <c r="J311" s="11">
        <v>0.69</v>
      </c>
      <c r="K311" s="11">
        <v>0.1343</v>
      </c>
      <c r="L311" s="11">
        <v>0</v>
      </c>
      <c r="M311" s="11">
        <v>117</v>
      </c>
      <c r="N311" s="11">
        <v>117</v>
      </c>
      <c r="O311" s="5" t="str">
        <f>IF(AND('Final Dataset'!$D311&gt;=5,'Final Dataset'!$D311&lt;12),"Morning",IF(AND('Final Dataset'!$D311&gt;=12,'Final Dataset'!$D311&lt;17),"Afternoon",IF(AND('Final Dataset'!$D311&gt;=17,'Final Dataset'!$D311&lt;21),"Evening","Night")))</f>
        <v>Morning</v>
      </c>
      <c r="P311" s="8" t="str">
        <f>IF('Final Dataset'!$G311=1,"Clear/Few clouds",IF('Final Dataset'!$G311=2,"Mist/Cloudy",IF('Final Dataset'!$G311=3,"Light Snow/Rain","Heavy Rain/Snow/Storm")))</f>
        <v>Clear/Few clouds</v>
      </c>
      <c r="Q311" s="5" t="str">
        <f>IF(OR('Final Dataset'!$F311=0,'Final Dataset'!$F311=6),"Weekend","Weekday")</f>
        <v>Weekday</v>
      </c>
      <c r="R311" s="5" t="str">
        <f>LEFT(TEXT('Final Dataset'!$B311,"yyyy-mm-dd"),4)</f>
        <v>2011</v>
      </c>
      <c r="S311" s="5" t="str">
        <f>MID(TEXT('Final Dataset'!$B311,"yyyy-mm-dd"),6,2)</f>
        <v>01</v>
      </c>
      <c r="T311" s="5" t="str">
        <f>RIGHT(TEXT('Final Dataset'!$B311,"yyyy-mm-dd"),2)</f>
        <v>14</v>
      </c>
      <c r="U311" s="5">
        <f>LEN('Final Dataset'!$D311)</f>
        <v>1</v>
      </c>
      <c r="V311" s="5" t="str">
        <f>TEXT('Final Dataset'!$B311, "mmmm")</f>
        <v>January</v>
      </c>
      <c r="W311" s="5" t="str">
        <f>TEXT('Final Dataset'!$B311, "dddd")</f>
        <v>Friday</v>
      </c>
      <c r="X311" s="5">
        <f>WEEKNUM('Final Dataset'!$B311, 2)</f>
        <v>3</v>
      </c>
      <c r="Y311" s="5" t="str">
        <f>IF('Final Dataset'!$H311&lt;=0.3,"Cold",IF('Final Dataset'!$H311&lt;=0.6,"Mild","Hot"))</f>
        <v>Cold</v>
      </c>
      <c r="Z311" s="7" t="str">
        <f>IF('Final Dataset'!$L311&gt;'Final Dataset'!$M311,"Casual Dominant","Registered Dominant")</f>
        <v>Registered Dominant</v>
      </c>
      <c r="AA311" s="7">
        <f>'Final Dataset'!$L311/'Final Dataset'!$N311</f>
        <v>0</v>
      </c>
      <c r="AB311" s="7">
        <f>'Final Dataset'!$M311/'Final Dataset'!$N311</f>
        <v>1</v>
      </c>
      <c r="AC311" s="9">
        <f>'Final Dataset'!$J311*100</f>
        <v>69</v>
      </c>
      <c r="AD311" s="7">
        <f>'Final Dataset'!$I311*50</f>
        <v>7.5750000000000002</v>
      </c>
      <c r="AE311" s="9">
        <f>'Final Dataset'!$K311*67</f>
        <v>8.9981000000000009</v>
      </c>
      <c r="AF311" s="7">
        <f>IFERROR('Final Dataset'!$AA311/'Final Dataset'!$AB311,0)</f>
        <v>0</v>
      </c>
      <c r="AG311" s="7" t="str">
        <f>IF('Final Dataset'!$AC311&lt;40,"Low",IF('Final Dataset'!$AC311&lt;=70,"Moderate","High"))</f>
        <v>Moderate</v>
      </c>
      <c r="AH311" s="10" t="str">
        <f>IF('Final Dataset'!$AE311&lt;10,"Calm",IF('Final Dataset'!$AE311&lt;=25,"Breezy","Windy"))</f>
        <v>Calm</v>
      </c>
    </row>
    <row r="312" spans="1:34" ht="14.25" customHeight="1" x14ac:dyDescent="0.3">
      <c r="A312" s="5">
        <v>311</v>
      </c>
      <c r="B312" s="6">
        <v>40557</v>
      </c>
      <c r="C312" s="5">
        <v>1</v>
      </c>
      <c r="D312" s="5">
        <v>10</v>
      </c>
      <c r="E312" s="5" t="b">
        <v>0</v>
      </c>
      <c r="F312" s="5">
        <v>5</v>
      </c>
      <c r="G312" s="5">
        <v>1</v>
      </c>
      <c r="H312" s="5">
        <v>0.18</v>
      </c>
      <c r="I312" s="7">
        <v>0.18179999999999999</v>
      </c>
      <c r="J312" s="5">
        <v>0.55000000000000004</v>
      </c>
      <c r="K312" s="5">
        <v>0.19400000000000001</v>
      </c>
      <c r="L312" s="5">
        <v>4</v>
      </c>
      <c r="M312" s="5">
        <v>40</v>
      </c>
      <c r="N312" s="5">
        <v>44</v>
      </c>
      <c r="O312" s="5" t="str">
        <f>IF(AND('Final Dataset'!$D312&gt;=5,'Final Dataset'!$D312&lt;12),"Morning",IF(AND('Final Dataset'!$D312&gt;=12,'Final Dataset'!$D312&lt;17),"Afternoon",IF(AND('Final Dataset'!$D312&gt;=17,'Final Dataset'!$D312&lt;21),"Evening","Night")))</f>
        <v>Morning</v>
      </c>
      <c r="P312" s="8" t="str">
        <f>IF('Final Dataset'!$G312=1,"Clear/Few clouds",IF('Final Dataset'!$G312=2,"Mist/Cloudy",IF('Final Dataset'!$G312=3,"Light Snow/Rain","Heavy Rain/Snow/Storm")))</f>
        <v>Clear/Few clouds</v>
      </c>
      <c r="Q312" s="5" t="str">
        <f>IF(OR('Final Dataset'!$F312=0,'Final Dataset'!$F312=6),"Weekend","Weekday")</f>
        <v>Weekday</v>
      </c>
      <c r="R312" s="5" t="str">
        <f>LEFT(TEXT('Final Dataset'!$B312,"yyyy-mm-dd"),4)</f>
        <v>2011</v>
      </c>
      <c r="S312" s="5" t="str">
        <f>MID(TEXT('Final Dataset'!$B312,"yyyy-mm-dd"),6,2)</f>
        <v>01</v>
      </c>
      <c r="T312" s="5" t="str">
        <f>RIGHT(TEXT('Final Dataset'!$B312,"yyyy-mm-dd"),2)</f>
        <v>14</v>
      </c>
      <c r="U312" s="5">
        <f>LEN('Final Dataset'!$D312)</f>
        <v>2</v>
      </c>
      <c r="V312" s="5" t="str">
        <f>TEXT('Final Dataset'!$B312, "mmmm")</f>
        <v>January</v>
      </c>
      <c r="W312" s="5" t="str">
        <f>TEXT('Final Dataset'!$B312, "dddd")</f>
        <v>Friday</v>
      </c>
      <c r="X312" s="5">
        <f>WEEKNUM('Final Dataset'!$B312, 2)</f>
        <v>3</v>
      </c>
      <c r="Y312" s="5" t="str">
        <f>IF('Final Dataset'!$H312&lt;=0.3,"Cold",IF('Final Dataset'!$H312&lt;=0.6,"Mild","Hot"))</f>
        <v>Cold</v>
      </c>
      <c r="Z312" s="7" t="str">
        <f>IF('Final Dataset'!$L312&gt;'Final Dataset'!$M312,"Casual Dominant","Registered Dominant")</f>
        <v>Registered Dominant</v>
      </c>
      <c r="AA312" s="7">
        <f>'Final Dataset'!$L312/'Final Dataset'!$N312</f>
        <v>9.0909090909090912E-2</v>
      </c>
      <c r="AB312" s="7">
        <f>'Final Dataset'!$M312/'Final Dataset'!$N312</f>
        <v>0.90909090909090906</v>
      </c>
      <c r="AC312" s="9">
        <f>'Final Dataset'!$J312*100</f>
        <v>55.000000000000007</v>
      </c>
      <c r="AD312" s="7">
        <f>'Final Dataset'!$I312*50</f>
        <v>9.09</v>
      </c>
      <c r="AE312" s="9">
        <f>'Final Dataset'!$K312*67</f>
        <v>12.998000000000001</v>
      </c>
      <c r="AF312" s="7">
        <f>IFERROR('Final Dataset'!$AA312/'Final Dataset'!$AB312,0)</f>
        <v>0.1</v>
      </c>
      <c r="AG312" s="7" t="str">
        <f>IF('Final Dataset'!$AC312&lt;40,"Low",IF('Final Dataset'!$AC312&lt;=70,"Moderate","High"))</f>
        <v>Moderate</v>
      </c>
      <c r="AH312" s="10" t="str">
        <f>IF('Final Dataset'!$AE312&lt;10,"Calm",IF('Final Dataset'!$AE312&lt;=25,"Breezy","Windy"))</f>
        <v>Breezy</v>
      </c>
    </row>
    <row r="313" spans="1:34" ht="14.25" customHeight="1" x14ac:dyDescent="0.3">
      <c r="A313" s="11">
        <v>312</v>
      </c>
      <c r="B313" s="12">
        <v>40557</v>
      </c>
      <c r="C313" s="11">
        <v>1</v>
      </c>
      <c r="D313" s="11">
        <v>11</v>
      </c>
      <c r="E313" s="11" t="b">
        <v>0</v>
      </c>
      <c r="F313" s="11">
        <v>5</v>
      </c>
      <c r="G313" s="11">
        <v>1</v>
      </c>
      <c r="H313" s="11">
        <v>0.18</v>
      </c>
      <c r="I313" s="13">
        <v>0.16669999999999999</v>
      </c>
      <c r="J313" s="11">
        <v>0.51</v>
      </c>
      <c r="K313" s="11">
        <v>0.28360000000000002</v>
      </c>
      <c r="L313" s="11">
        <v>6</v>
      </c>
      <c r="M313" s="11">
        <v>47</v>
      </c>
      <c r="N313" s="11">
        <v>53</v>
      </c>
      <c r="O313" s="5" t="str">
        <f>IF(AND('Final Dataset'!$D313&gt;=5,'Final Dataset'!$D313&lt;12),"Morning",IF(AND('Final Dataset'!$D313&gt;=12,'Final Dataset'!$D313&lt;17),"Afternoon",IF(AND('Final Dataset'!$D313&gt;=17,'Final Dataset'!$D313&lt;21),"Evening","Night")))</f>
        <v>Morning</v>
      </c>
      <c r="P313" s="8" t="str">
        <f>IF('Final Dataset'!$G313=1,"Clear/Few clouds",IF('Final Dataset'!$G313=2,"Mist/Cloudy",IF('Final Dataset'!$G313=3,"Light Snow/Rain","Heavy Rain/Snow/Storm")))</f>
        <v>Clear/Few clouds</v>
      </c>
      <c r="Q313" s="5" t="str">
        <f>IF(OR('Final Dataset'!$F313=0,'Final Dataset'!$F313=6),"Weekend","Weekday")</f>
        <v>Weekday</v>
      </c>
      <c r="R313" s="5" t="str">
        <f>LEFT(TEXT('Final Dataset'!$B313,"yyyy-mm-dd"),4)</f>
        <v>2011</v>
      </c>
      <c r="S313" s="5" t="str">
        <f>MID(TEXT('Final Dataset'!$B313,"yyyy-mm-dd"),6,2)</f>
        <v>01</v>
      </c>
      <c r="T313" s="5" t="str">
        <f>RIGHT(TEXT('Final Dataset'!$B313,"yyyy-mm-dd"),2)</f>
        <v>14</v>
      </c>
      <c r="U313" s="5">
        <f>LEN('Final Dataset'!$D313)</f>
        <v>2</v>
      </c>
      <c r="V313" s="5" t="str">
        <f>TEXT('Final Dataset'!$B313, "mmmm")</f>
        <v>January</v>
      </c>
      <c r="W313" s="5" t="str">
        <f>TEXT('Final Dataset'!$B313, "dddd")</f>
        <v>Friday</v>
      </c>
      <c r="X313" s="5">
        <f>WEEKNUM('Final Dataset'!$B313, 2)</f>
        <v>3</v>
      </c>
      <c r="Y313" s="5" t="str">
        <f>IF('Final Dataset'!$H313&lt;=0.3,"Cold",IF('Final Dataset'!$H313&lt;=0.6,"Mild","Hot"))</f>
        <v>Cold</v>
      </c>
      <c r="Z313" s="7" t="str">
        <f>IF('Final Dataset'!$L313&gt;'Final Dataset'!$M313,"Casual Dominant","Registered Dominant")</f>
        <v>Registered Dominant</v>
      </c>
      <c r="AA313" s="7">
        <f>'Final Dataset'!$L313/'Final Dataset'!$N313</f>
        <v>0.11320754716981132</v>
      </c>
      <c r="AB313" s="7">
        <f>'Final Dataset'!$M313/'Final Dataset'!$N313</f>
        <v>0.8867924528301887</v>
      </c>
      <c r="AC313" s="9">
        <f>'Final Dataset'!$J313*100</f>
        <v>51</v>
      </c>
      <c r="AD313" s="7">
        <f>'Final Dataset'!$I313*50</f>
        <v>8.3349999999999991</v>
      </c>
      <c r="AE313" s="9">
        <f>'Final Dataset'!$K313*67</f>
        <v>19.001200000000001</v>
      </c>
      <c r="AF313" s="7">
        <f>IFERROR('Final Dataset'!$AA313/'Final Dataset'!$AB313,0)</f>
        <v>0.1276595744680851</v>
      </c>
      <c r="AG313" s="7" t="str">
        <f>IF('Final Dataset'!$AC313&lt;40,"Low",IF('Final Dataset'!$AC313&lt;=70,"Moderate","High"))</f>
        <v>Moderate</v>
      </c>
      <c r="AH313" s="10" t="str">
        <f>IF('Final Dataset'!$AE313&lt;10,"Calm",IF('Final Dataset'!$AE313&lt;=25,"Breezy","Windy"))</f>
        <v>Breezy</v>
      </c>
    </row>
    <row r="314" spans="1:34" ht="14.25" customHeight="1" x14ac:dyDescent="0.3">
      <c r="A314" s="5">
        <v>313</v>
      </c>
      <c r="B314" s="6">
        <v>40557</v>
      </c>
      <c r="C314" s="5">
        <v>1</v>
      </c>
      <c r="D314" s="5">
        <v>12</v>
      </c>
      <c r="E314" s="5" t="b">
        <v>0</v>
      </c>
      <c r="F314" s="5">
        <v>5</v>
      </c>
      <c r="G314" s="5">
        <v>1</v>
      </c>
      <c r="H314" s="5">
        <v>0.2</v>
      </c>
      <c r="I314" s="7">
        <v>0.19700000000000001</v>
      </c>
      <c r="J314" s="5">
        <v>0.44</v>
      </c>
      <c r="K314" s="5">
        <v>0.25369999999999998</v>
      </c>
      <c r="L314" s="5">
        <v>2</v>
      </c>
      <c r="M314" s="5">
        <v>59</v>
      </c>
      <c r="N314" s="5">
        <v>61</v>
      </c>
      <c r="O314" s="5" t="str">
        <f>IF(AND('Final Dataset'!$D314&gt;=5,'Final Dataset'!$D314&lt;12),"Morning",IF(AND('Final Dataset'!$D314&gt;=12,'Final Dataset'!$D314&lt;17),"Afternoon",IF(AND('Final Dataset'!$D314&gt;=17,'Final Dataset'!$D314&lt;21),"Evening","Night")))</f>
        <v>Afternoon</v>
      </c>
      <c r="P314" s="8" t="str">
        <f>IF('Final Dataset'!$G314=1,"Clear/Few clouds",IF('Final Dataset'!$G314=2,"Mist/Cloudy",IF('Final Dataset'!$G314=3,"Light Snow/Rain","Heavy Rain/Snow/Storm")))</f>
        <v>Clear/Few clouds</v>
      </c>
      <c r="Q314" s="5" t="str">
        <f>IF(OR('Final Dataset'!$F314=0,'Final Dataset'!$F314=6),"Weekend","Weekday")</f>
        <v>Weekday</v>
      </c>
      <c r="R314" s="5" t="str">
        <f>LEFT(TEXT('Final Dataset'!$B314,"yyyy-mm-dd"),4)</f>
        <v>2011</v>
      </c>
      <c r="S314" s="5" t="str">
        <f>MID(TEXT('Final Dataset'!$B314,"yyyy-mm-dd"),6,2)</f>
        <v>01</v>
      </c>
      <c r="T314" s="5" t="str">
        <f>RIGHT(TEXT('Final Dataset'!$B314,"yyyy-mm-dd"),2)</f>
        <v>14</v>
      </c>
      <c r="U314" s="5">
        <f>LEN('Final Dataset'!$D314)</f>
        <v>2</v>
      </c>
      <c r="V314" s="5" t="str">
        <f>TEXT('Final Dataset'!$B314, "mmmm")</f>
        <v>January</v>
      </c>
      <c r="W314" s="5" t="str">
        <f>TEXT('Final Dataset'!$B314, "dddd")</f>
        <v>Friday</v>
      </c>
      <c r="X314" s="5">
        <f>WEEKNUM('Final Dataset'!$B314, 2)</f>
        <v>3</v>
      </c>
      <c r="Y314" s="5" t="str">
        <f>IF('Final Dataset'!$H314&lt;=0.3,"Cold",IF('Final Dataset'!$H314&lt;=0.6,"Mild","Hot"))</f>
        <v>Cold</v>
      </c>
      <c r="Z314" s="7" t="str">
        <f>IF('Final Dataset'!$L314&gt;'Final Dataset'!$M314,"Casual Dominant","Registered Dominant")</f>
        <v>Registered Dominant</v>
      </c>
      <c r="AA314" s="7">
        <f>'Final Dataset'!$L314/'Final Dataset'!$N314</f>
        <v>3.2786885245901641E-2</v>
      </c>
      <c r="AB314" s="7">
        <f>'Final Dataset'!$M314/'Final Dataset'!$N314</f>
        <v>0.96721311475409832</v>
      </c>
      <c r="AC314" s="9">
        <f>'Final Dataset'!$J314*100</f>
        <v>44</v>
      </c>
      <c r="AD314" s="7">
        <f>'Final Dataset'!$I314*50</f>
        <v>9.85</v>
      </c>
      <c r="AE314" s="9">
        <f>'Final Dataset'!$K314*67</f>
        <v>16.997899999999998</v>
      </c>
      <c r="AF314" s="7">
        <f>IFERROR('Final Dataset'!$AA314/'Final Dataset'!$AB314,0)</f>
        <v>3.3898305084745763E-2</v>
      </c>
      <c r="AG314" s="7" t="str">
        <f>IF('Final Dataset'!$AC314&lt;40,"Low",IF('Final Dataset'!$AC314&lt;=70,"Moderate","High"))</f>
        <v>Moderate</v>
      </c>
      <c r="AH314" s="10" t="str">
        <f>IF('Final Dataset'!$AE314&lt;10,"Calm",IF('Final Dataset'!$AE314&lt;=25,"Breezy","Windy"))</f>
        <v>Breezy</v>
      </c>
    </row>
    <row r="315" spans="1:34" ht="14.25" customHeight="1" x14ac:dyDescent="0.3">
      <c r="A315" s="11">
        <v>314</v>
      </c>
      <c r="B315" s="12">
        <v>40557</v>
      </c>
      <c r="C315" s="11">
        <v>1</v>
      </c>
      <c r="D315" s="11">
        <v>13</v>
      </c>
      <c r="E315" s="11" t="b">
        <v>0</v>
      </c>
      <c r="F315" s="11">
        <v>5</v>
      </c>
      <c r="G315" s="11">
        <v>1</v>
      </c>
      <c r="H315" s="11">
        <v>0.22</v>
      </c>
      <c r="I315" s="13">
        <v>0.19700000000000001</v>
      </c>
      <c r="J315" s="11">
        <v>0.37</v>
      </c>
      <c r="K315" s="11">
        <v>0.3881</v>
      </c>
      <c r="L315" s="11">
        <v>4</v>
      </c>
      <c r="M315" s="11">
        <v>73</v>
      </c>
      <c r="N315" s="11">
        <v>77</v>
      </c>
      <c r="O315" s="5" t="str">
        <f>IF(AND('Final Dataset'!$D315&gt;=5,'Final Dataset'!$D315&lt;12),"Morning",IF(AND('Final Dataset'!$D315&gt;=12,'Final Dataset'!$D315&lt;17),"Afternoon",IF(AND('Final Dataset'!$D315&gt;=17,'Final Dataset'!$D315&lt;21),"Evening","Night")))</f>
        <v>Afternoon</v>
      </c>
      <c r="P315" s="8" t="str">
        <f>IF('Final Dataset'!$G315=1,"Clear/Few clouds",IF('Final Dataset'!$G315=2,"Mist/Cloudy",IF('Final Dataset'!$G315=3,"Light Snow/Rain","Heavy Rain/Snow/Storm")))</f>
        <v>Clear/Few clouds</v>
      </c>
      <c r="Q315" s="5" t="str">
        <f>IF(OR('Final Dataset'!$F315=0,'Final Dataset'!$F315=6),"Weekend","Weekday")</f>
        <v>Weekday</v>
      </c>
      <c r="R315" s="5" t="str">
        <f>LEFT(TEXT('Final Dataset'!$B315,"yyyy-mm-dd"),4)</f>
        <v>2011</v>
      </c>
      <c r="S315" s="5" t="str">
        <f>MID(TEXT('Final Dataset'!$B315,"yyyy-mm-dd"),6,2)</f>
        <v>01</v>
      </c>
      <c r="T315" s="5" t="str">
        <f>RIGHT(TEXT('Final Dataset'!$B315,"yyyy-mm-dd"),2)</f>
        <v>14</v>
      </c>
      <c r="U315" s="5">
        <f>LEN('Final Dataset'!$D315)</f>
        <v>2</v>
      </c>
      <c r="V315" s="5" t="str">
        <f>TEXT('Final Dataset'!$B315, "mmmm")</f>
        <v>January</v>
      </c>
      <c r="W315" s="5" t="str">
        <f>TEXT('Final Dataset'!$B315, "dddd")</f>
        <v>Friday</v>
      </c>
      <c r="X315" s="5">
        <f>WEEKNUM('Final Dataset'!$B315, 2)</f>
        <v>3</v>
      </c>
      <c r="Y315" s="5" t="str">
        <f>IF('Final Dataset'!$H315&lt;=0.3,"Cold",IF('Final Dataset'!$H315&lt;=0.6,"Mild","Hot"))</f>
        <v>Cold</v>
      </c>
      <c r="Z315" s="7" t="str">
        <f>IF('Final Dataset'!$L315&gt;'Final Dataset'!$M315,"Casual Dominant","Registered Dominant")</f>
        <v>Registered Dominant</v>
      </c>
      <c r="AA315" s="7">
        <f>'Final Dataset'!$L315/'Final Dataset'!$N315</f>
        <v>5.1948051948051951E-2</v>
      </c>
      <c r="AB315" s="7">
        <f>'Final Dataset'!$M315/'Final Dataset'!$N315</f>
        <v>0.94805194805194803</v>
      </c>
      <c r="AC315" s="9">
        <f>'Final Dataset'!$J315*100</f>
        <v>37</v>
      </c>
      <c r="AD315" s="7">
        <f>'Final Dataset'!$I315*50</f>
        <v>9.85</v>
      </c>
      <c r="AE315" s="9">
        <f>'Final Dataset'!$K315*67</f>
        <v>26.002700000000001</v>
      </c>
      <c r="AF315" s="7">
        <f>IFERROR('Final Dataset'!$AA315/'Final Dataset'!$AB315,0)</f>
        <v>5.4794520547945209E-2</v>
      </c>
      <c r="AG315" s="7" t="str">
        <f>IF('Final Dataset'!$AC315&lt;40,"Low",IF('Final Dataset'!$AC315&lt;=70,"Moderate","High"))</f>
        <v>Low</v>
      </c>
      <c r="AH315" s="10" t="str">
        <f>IF('Final Dataset'!$AE315&lt;10,"Calm",IF('Final Dataset'!$AE315&lt;=25,"Breezy","Windy"))</f>
        <v>Windy</v>
      </c>
    </row>
    <row r="316" spans="1:34" ht="14.25" customHeight="1" x14ac:dyDescent="0.3">
      <c r="A316" s="5">
        <v>315</v>
      </c>
      <c r="B316" s="6">
        <v>40557</v>
      </c>
      <c r="C316" s="5">
        <v>1</v>
      </c>
      <c r="D316" s="5">
        <v>14</v>
      </c>
      <c r="E316" s="5" t="b">
        <v>0</v>
      </c>
      <c r="F316" s="5">
        <v>5</v>
      </c>
      <c r="G316" s="5">
        <v>1</v>
      </c>
      <c r="H316" s="5">
        <v>0.22</v>
      </c>
      <c r="I316" s="7">
        <v>0.21210000000000001</v>
      </c>
      <c r="J316" s="5">
        <v>0.41</v>
      </c>
      <c r="K316" s="5">
        <v>0.28360000000000002</v>
      </c>
      <c r="L316" s="5">
        <v>5</v>
      </c>
      <c r="M316" s="5">
        <v>59</v>
      </c>
      <c r="N316" s="5">
        <v>64</v>
      </c>
      <c r="O316" s="5" t="str">
        <f>IF(AND('Final Dataset'!$D316&gt;=5,'Final Dataset'!$D316&lt;12),"Morning",IF(AND('Final Dataset'!$D316&gt;=12,'Final Dataset'!$D316&lt;17),"Afternoon",IF(AND('Final Dataset'!$D316&gt;=17,'Final Dataset'!$D316&lt;21),"Evening","Night")))</f>
        <v>Afternoon</v>
      </c>
      <c r="P316" s="8" t="str">
        <f>IF('Final Dataset'!$G316=1,"Clear/Few clouds",IF('Final Dataset'!$G316=2,"Mist/Cloudy",IF('Final Dataset'!$G316=3,"Light Snow/Rain","Heavy Rain/Snow/Storm")))</f>
        <v>Clear/Few clouds</v>
      </c>
      <c r="Q316" s="5" t="str">
        <f>IF(OR('Final Dataset'!$F316=0,'Final Dataset'!$F316=6),"Weekend","Weekday")</f>
        <v>Weekday</v>
      </c>
      <c r="R316" s="5" t="str">
        <f>LEFT(TEXT('Final Dataset'!$B316,"yyyy-mm-dd"),4)</f>
        <v>2011</v>
      </c>
      <c r="S316" s="5" t="str">
        <f>MID(TEXT('Final Dataset'!$B316,"yyyy-mm-dd"),6,2)</f>
        <v>01</v>
      </c>
      <c r="T316" s="5" t="str">
        <f>RIGHT(TEXT('Final Dataset'!$B316,"yyyy-mm-dd"),2)</f>
        <v>14</v>
      </c>
      <c r="U316" s="5">
        <f>LEN('Final Dataset'!$D316)</f>
        <v>2</v>
      </c>
      <c r="V316" s="5" t="str">
        <f>TEXT('Final Dataset'!$B316, "mmmm")</f>
        <v>January</v>
      </c>
      <c r="W316" s="5" t="str">
        <f>TEXT('Final Dataset'!$B316, "dddd")</f>
        <v>Friday</v>
      </c>
      <c r="X316" s="5">
        <f>WEEKNUM('Final Dataset'!$B316, 2)</f>
        <v>3</v>
      </c>
      <c r="Y316" s="5" t="str">
        <f>IF('Final Dataset'!$H316&lt;=0.3,"Cold",IF('Final Dataset'!$H316&lt;=0.6,"Mild","Hot"))</f>
        <v>Cold</v>
      </c>
      <c r="Z316" s="7" t="str">
        <f>IF('Final Dataset'!$L316&gt;'Final Dataset'!$M316,"Casual Dominant","Registered Dominant")</f>
        <v>Registered Dominant</v>
      </c>
      <c r="AA316" s="7">
        <f>'Final Dataset'!$L316/'Final Dataset'!$N316</f>
        <v>7.8125E-2</v>
      </c>
      <c r="AB316" s="7">
        <f>'Final Dataset'!$M316/'Final Dataset'!$N316</f>
        <v>0.921875</v>
      </c>
      <c r="AC316" s="9">
        <f>'Final Dataset'!$J316*100</f>
        <v>41</v>
      </c>
      <c r="AD316" s="7">
        <f>'Final Dataset'!$I316*50</f>
        <v>10.605</v>
      </c>
      <c r="AE316" s="9">
        <f>'Final Dataset'!$K316*67</f>
        <v>19.001200000000001</v>
      </c>
      <c r="AF316" s="7">
        <f>IFERROR('Final Dataset'!$AA316/'Final Dataset'!$AB316,0)</f>
        <v>8.4745762711864403E-2</v>
      </c>
      <c r="AG316" s="7" t="str">
        <f>IF('Final Dataset'!$AC316&lt;40,"Low",IF('Final Dataset'!$AC316&lt;=70,"Moderate","High"))</f>
        <v>Moderate</v>
      </c>
      <c r="AH316" s="10" t="str">
        <f>IF('Final Dataset'!$AE316&lt;10,"Calm",IF('Final Dataset'!$AE316&lt;=25,"Breezy","Windy"))</f>
        <v>Breezy</v>
      </c>
    </row>
    <row r="317" spans="1:34" ht="14.25" customHeight="1" x14ac:dyDescent="0.3">
      <c r="A317" s="11">
        <v>316</v>
      </c>
      <c r="B317" s="12">
        <v>40557</v>
      </c>
      <c r="C317" s="11">
        <v>1</v>
      </c>
      <c r="D317" s="11">
        <v>15</v>
      </c>
      <c r="E317" s="11" t="b">
        <v>0</v>
      </c>
      <c r="F317" s="11">
        <v>5</v>
      </c>
      <c r="G317" s="11">
        <v>1</v>
      </c>
      <c r="H317" s="11">
        <v>0.24</v>
      </c>
      <c r="I317" s="13">
        <v>0.2424</v>
      </c>
      <c r="J317" s="11">
        <v>0.38</v>
      </c>
      <c r="K317" s="11">
        <v>0.16420000000000001</v>
      </c>
      <c r="L317" s="11">
        <v>9</v>
      </c>
      <c r="M317" s="11">
        <v>59</v>
      </c>
      <c r="N317" s="11">
        <v>68</v>
      </c>
      <c r="O317" s="5" t="str">
        <f>IF(AND('Final Dataset'!$D317&gt;=5,'Final Dataset'!$D317&lt;12),"Morning",IF(AND('Final Dataset'!$D317&gt;=12,'Final Dataset'!$D317&lt;17),"Afternoon",IF(AND('Final Dataset'!$D317&gt;=17,'Final Dataset'!$D317&lt;21),"Evening","Night")))</f>
        <v>Afternoon</v>
      </c>
      <c r="P317" s="8" t="str">
        <f>IF('Final Dataset'!$G317=1,"Clear/Few clouds",IF('Final Dataset'!$G317=2,"Mist/Cloudy",IF('Final Dataset'!$G317=3,"Light Snow/Rain","Heavy Rain/Snow/Storm")))</f>
        <v>Clear/Few clouds</v>
      </c>
      <c r="Q317" s="5" t="str">
        <f>IF(OR('Final Dataset'!$F317=0,'Final Dataset'!$F317=6),"Weekend","Weekday")</f>
        <v>Weekday</v>
      </c>
      <c r="R317" s="5" t="str">
        <f>LEFT(TEXT('Final Dataset'!$B317,"yyyy-mm-dd"),4)</f>
        <v>2011</v>
      </c>
      <c r="S317" s="5" t="str">
        <f>MID(TEXT('Final Dataset'!$B317,"yyyy-mm-dd"),6,2)</f>
        <v>01</v>
      </c>
      <c r="T317" s="5" t="str">
        <f>RIGHT(TEXT('Final Dataset'!$B317,"yyyy-mm-dd"),2)</f>
        <v>14</v>
      </c>
      <c r="U317" s="5">
        <f>LEN('Final Dataset'!$D317)</f>
        <v>2</v>
      </c>
      <c r="V317" s="5" t="str">
        <f>TEXT('Final Dataset'!$B317, "mmmm")</f>
        <v>January</v>
      </c>
      <c r="W317" s="5" t="str">
        <f>TEXT('Final Dataset'!$B317, "dddd")</f>
        <v>Friday</v>
      </c>
      <c r="X317" s="5">
        <f>WEEKNUM('Final Dataset'!$B317, 2)</f>
        <v>3</v>
      </c>
      <c r="Y317" s="5" t="str">
        <f>IF('Final Dataset'!$H317&lt;=0.3,"Cold",IF('Final Dataset'!$H317&lt;=0.6,"Mild","Hot"))</f>
        <v>Cold</v>
      </c>
      <c r="Z317" s="7" t="str">
        <f>IF('Final Dataset'!$L317&gt;'Final Dataset'!$M317,"Casual Dominant","Registered Dominant")</f>
        <v>Registered Dominant</v>
      </c>
      <c r="AA317" s="7">
        <f>'Final Dataset'!$L317/'Final Dataset'!$N317</f>
        <v>0.13235294117647059</v>
      </c>
      <c r="AB317" s="7">
        <f>'Final Dataset'!$M317/'Final Dataset'!$N317</f>
        <v>0.86764705882352944</v>
      </c>
      <c r="AC317" s="9">
        <f>'Final Dataset'!$J317*100</f>
        <v>38</v>
      </c>
      <c r="AD317" s="7">
        <f>'Final Dataset'!$I317*50</f>
        <v>12.120000000000001</v>
      </c>
      <c r="AE317" s="9">
        <f>'Final Dataset'!$K317*67</f>
        <v>11.0014</v>
      </c>
      <c r="AF317" s="7">
        <f>IFERROR('Final Dataset'!$AA317/'Final Dataset'!$AB317,0)</f>
        <v>0.15254237288135594</v>
      </c>
      <c r="AG317" s="7" t="str">
        <f>IF('Final Dataset'!$AC317&lt;40,"Low",IF('Final Dataset'!$AC317&lt;=70,"Moderate","High"))</f>
        <v>Low</v>
      </c>
      <c r="AH317" s="10" t="str">
        <f>IF('Final Dataset'!$AE317&lt;10,"Calm",IF('Final Dataset'!$AE317&lt;=25,"Breezy","Windy"))</f>
        <v>Breezy</v>
      </c>
    </row>
    <row r="318" spans="1:34" ht="14.25" customHeight="1" x14ac:dyDescent="0.3">
      <c r="A318" s="5">
        <v>317</v>
      </c>
      <c r="B318" s="6">
        <v>40557</v>
      </c>
      <c r="C318" s="5">
        <v>1</v>
      </c>
      <c r="D318" s="5">
        <v>16</v>
      </c>
      <c r="E318" s="5" t="b">
        <v>0</v>
      </c>
      <c r="F318" s="5">
        <v>5</v>
      </c>
      <c r="G318" s="5">
        <v>1</v>
      </c>
      <c r="H318" s="5">
        <v>0.22</v>
      </c>
      <c r="I318" s="7">
        <v>0.2424</v>
      </c>
      <c r="J318" s="5">
        <v>0.41</v>
      </c>
      <c r="K318" s="5">
        <v>0.1045</v>
      </c>
      <c r="L318" s="5">
        <v>3</v>
      </c>
      <c r="M318" s="5">
        <v>87</v>
      </c>
      <c r="N318" s="5">
        <v>90</v>
      </c>
      <c r="O318" s="5" t="str">
        <f>IF(AND('Final Dataset'!$D318&gt;=5,'Final Dataset'!$D318&lt;12),"Morning",IF(AND('Final Dataset'!$D318&gt;=12,'Final Dataset'!$D318&lt;17),"Afternoon",IF(AND('Final Dataset'!$D318&gt;=17,'Final Dataset'!$D318&lt;21),"Evening","Night")))</f>
        <v>Afternoon</v>
      </c>
      <c r="P318" s="8" t="str">
        <f>IF('Final Dataset'!$G318=1,"Clear/Few clouds",IF('Final Dataset'!$G318=2,"Mist/Cloudy",IF('Final Dataset'!$G318=3,"Light Snow/Rain","Heavy Rain/Snow/Storm")))</f>
        <v>Clear/Few clouds</v>
      </c>
      <c r="Q318" s="5" t="str">
        <f>IF(OR('Final Dataset'!$F318=0,'Final Dataset'!$F318=6),"Weekend","Weekday")</f>
        <v>Weekday</v>
      </c>
      <c r="R318" s="5" t="str">
        <f>LEFT(TEXT('Final Dataset'!$B318,"yyyy-mm-dd"),4)</f>
        <v>2011</v>
      </c>
      <c r="S318" s="5" t="str">
        <f>MID(TEXT('Final Dataset'!$B318,"yyyy-mm-dd"),6,2)</f>
        <v>01</v>
      </c>
      <c r="T318" s="5" t="str">
        <f>RIGHT(TEXT('Final Dataset'!$B318,"yyyy-mm-dd"),2)</f>
        <v>14</v>
      </c>
      <c r="U318" s="5">
        <f>LEN('Final Dataset'!$D318)</f>
        <v>2</v>
      </c>
      <c r="V318" s="5" t="str">
        <f>TEXT('Final Dataset'!$B318, "mmmm")</f>
        <v>January</v>
      </c>
      <c r="W318" s="5" t="str">
        <f>TEXT('Final Dataset'!$B318, "dddd")</f>
        <v>Friday</v>
      </c>
      <c r="X318" s="5">
        <f>WEEKNUM('Final Dataset'!$B318, 2)</f>
        <v>3</v>
      </c>
      <c r="Y318" s="5" t="str">
        <f>IF('Final Dataset'!$H318&lt;=0.3,"Cold",IF('Final Dataset'!$H318&lt;=0.6,"Mild","Hot"))</f>
        <v>Cold</v>
      </c>
      <c r="Z318" s="7" t="str">
        <f>IF('Final Dataset'!$L318&gt;'Final Dataset'!$M318,"Casual Dominant","Registered Dominant")</f>
        <v>Registered Dominant</v>
      </c>
      <c r="AA318" s="7">
        <f>'Final Dataset'!$L318/'Final Dataset'!$N318</f>
        <v>3.3333333333333333E-2</v>
      </c>
      <c r="AB318" s="7">
        <f>'Final Dataset'!$M318/'Final Dataset'!$N318</f>
        <v>0.96666666666666667</v>
      </c>
      <c r="AC318" s="9">
        <f>'Final Dataset'!$J318*100</f>
        <v>41</v>
      </c>
      <c r="AD318" s="7">
        <f>'Final Dataset'!$I318*50</f>
        <v>12.120000000000001</v>
      </c>
      <c r="AE318" s="9">
        <f>'Final Dataset'!$K318*67</f>
        <v>7.0015000000000001</v>
      </c>
      <c r="AF318" s="7">
        <f>IFERROR('Final Dataset'!$AA318/'Final Dataset'!$AB318,0)</f>
        <v>3.4482758620689655E-2</v>
      </c>
      <c r="AG318" s="7" t="str">
        <f>IF('Final Dataset'!$AC318&lt;40,"Low",IF('Final Dataset'!$AC318&lt;=70,"Moderate","High"))</f>
        <v>Moderate</v>
      </c>
      <c r="AH318" s="10" t="str">
        <f>IF('Final Dataset'!$AE318&lt;10,"Calm",IF('Final Dataset'!$AE318&lt;=25,"Breezy","Windy"))</f>
        <v>Calm</v>
      </c>
    </row>
    <row r="319" spans="1:34" ht="14.25" customHeight="1" x14ac:dyDescent="0.3">
      <c r="A319" s="11">
        <v>318</v>
      </c>
      <c r="B319" s="12">
        <v>40557</v>
      </c>
      <c r="C319" s="11">
        <v>1</v>
      </c>
      <c r="D319" s="11">
        <v>17</v>
      </c>
      <c r="E319" s="11" t="b">
        <v>0</v>
      </c>
      <c r="F319" s="11">
        <v>5</v>
      </c>
      <c r="G319" s="11">
        <v>1</v>
      </c>
      <c r="H319" s="11">
        <v>0.22</v>
      </c>
      <c r="I319" s="13">
        <v>0.2273</v>
      </c>
      <c r="J319" s="11">
        <v>0.41</v>
      </c>
      <c r="K319" s="11">
        <v>0.16420000000000001</v>
      </c>
      <c r="L319" s="11">
        <v>4</v>
      </c>
      <c r="M319" s="11">
        <v>155</v>
      </c>
      <c r="N319" s="11">
        <v>159</v>
      </c>
      <c r="O319" s="5" t="str">
        <f>IF(AND('Final Dataset'!$D319&gt;=5,'Final Dataset'!$D319&lt;12),"Morning",IF(AND('Final Dataset'!$D319&gt;=12,'Final Dataset'!$D319&lt;17),"Afternoon",IF(AND('Final Dataset'!$D319&gt;=17,'Final Dataset'!$D319&lt;21),"Evening","Night")))</f>
        <v>Evening</v>
      </c>
      <c r="P319" s="8" t="str">
        <f>IF('Final Dataset'!$G319=1,"Clear/Few clouds",IF('Final Dataset'!$G319=2,"Mist/Cloudy",IF('Final Dataset'!$G319=3,"Light Snow/Rain","Heavy Rain/Snow/Storm")))</f>
        <v>Clear/Few clouds</v>
      </c>
      <c r="Q319" s="5" t="str">
        <f>IF(OR('Final Dataset'!$F319=0,'Final Dataset'!$F319=6),"Weekend","Weekday")</f>
        <v>Weekday</v>
      </c>
      <c r="R319" s="5" t="str">
        <f>LEFT(TEXT('Final Dataset'!$B319,"yyyy-mm-dd"),4)</f>
        <v>2011</v>
      </c>
      <c r="S319" s="5" t="str">
        <f>MID(TEXT('Final Dataset'!$B319,"yyyy-mm-dd"),6,2)</f>
        <v>01</v>
      </c>
      <c r="T319" s="5" t="str">
        <f>RIGHT(TEXT('Final Dataset'!$B319,"yyyy-mm-dd"),2)</f>
        <v>14</v>
      </c>
      <c r="U319" s="5">
        <f>LEN('Final Dataset'!$D319)</f>
        <v>2</v>
      </c>
      <c r="V319" s="5" t="str">
        <f>TEXT('Final Dataset'!$B319, "mmmm")</f>
        <v>January</v>
      </c>
      <c r="W319" s="5" t="str">
        <f>TEXT('Final Dataset'!$B319, "dddd")</f>
        <v>Friday</v>
      </c>
      <c r="X319" s="5">
        <f>WEEKNUM('Final Dataset'!$B319, 2)</f>
        <v>3</v>
      </c>
      <c r="Y319" s="5" t="str">
        <f>IF('Final Dataset'!$H319&lt;=0.3,"Cold",IF('Final Dataset'!$H319&lt;=0.6,"Mild","Hot"))</f>
        <v>Cold</v>
      </c>
      <c r="Z319" s="7" t="str">
        <f>IF('Final Dataset'!$L319&gt;'Final Dataset'!$M319,"Casual Dominant","Registered Dominant")</f>
        <v>Registered Dominant</v>
      </c>
      <c r="AA319" s="7">
        <f>'Final Dataset'!$L319/'Final Dataset'!$N319</f>
        <v>2.5157232704402517E-2</v>
      </c>
      <c r="AB319" s="7">
        <f>'Final Dataset'!$M319/'Final Dataset'!$N319</f>
        <v>0.97484276729559749</v>
      </c>
      <c r="AC319" s="9">
        <f>'Final Dataset'!$J319*100</f>
        <v>41</v>
      </c>
      <c r="AD319" s="7">
        <f>'Final Dataset'!$I319*50</f>
        <v>11.365</v>
      </c>
      <c r="AE319" s="9">
        <f>'Final Dataset'!$K319*67</f>
        <v>11.0014</v>
      </c>
      <c r="AF319" s="7">
        <f>IFERROR('Final Dataset'!$AA319/'Final Dataset'!$AB319,0)</f>
        <v>2.5806451612903226E-2</v>
      </c>
      <c r="AG319" s="7" t="str">
        <f>IF('Final Dataset'!$AC319&lt;40,"Low",IF('Final Dataset'!$AC319&lt;=70,"Moderate","High"))</f>
        <v>Moderate</v>
      </c>
      <c r="AH319" s="10" t="str">
        <f>IF('Final Dataset'!$AE319&lt;10,"Calm",IF('Final Dataset'!$AE319&lt;=25,"Breezy","Windy"))</f>
        <v>Breezy</v>
      </c>
    </row>
    <row r="320" spans="1:34" ht="14.25" customHeight="1" x14ac:dyDescent="0.3">
      <c r="A320" s="5">
        <v>319</v>
      </c>
      <c r="B320" s="6">
        <v>40557</v>
      </c>
      <c r="C320" s="5">
        <v>1</v>
      </c>
      <c r="D320" s="5">
        <v>18</v>
      </c>
      <c r="E320" s="5" t="b">
        <v>0</v>
      </c>
      <c r="F320" s="5">
        <v>5</v>
      </c>
      <c r="G320" s="5">
        <v>1</v>
      </c>
      <c r="H320" s="5">
        <v>0.2</v>
      </c>
      <c r="I320" s="7">
        <v>0.2576</v>
      </c>
      <c r="J320" s="5">
        <v>0.47</v>
      </c>
      <c r="K320" s="5">
        <v>0</v>
      </c>
      <c r="L320" s="5">
        <v>5</v>
      </c>
      <c r="M320" s="5">
        <v>134</v>
      </c>
      <c r="N320" s="5">
        <v>139</v>
      </c>
      <c r="O320" s="5" t="str">
        <f>IF(AND('Final Dataset'!$D320&gt;=5,'Final Dataset'!$D320&lt;12),"Morning",IF(AND('Final Dataset'!$D320&gt;=12,'Final Dataset'!$D320&lt;17),"Afternoon",IF(AND('Final Dataset'!$D320&gt;=17,'Final Dataset'!$D320&lt;21),"Evening","Night")))</f>
        <v>Evening</v>
      </c>
      <c r="P320" s="8" t="str">
        <f>IF('Final Dataset'!$G320=1,"Clear/Few clouds",IF('Final Dataset'!$G320=2,"Mist/Cloudy",IF('Final Dataset'!$G320=3,"Light Snow/Rain","Heavy Rain/Snow/Storm")))</f>
        <v>Clear/Few clouds</v>
      </c>
      <c r="Q320" s="5" t="str">
        <f>IF(OR('Final Dataset'!$F320=0,'Final Dataset'!$F320=6),"Weekend","Weekday")</f>
        <v>Weekday</v>
      </c>
      <c r="R320" s="5" t="str">
        <f>LEFT(TEXT('Final Dataset'!$B320,"yyyy-mm-dd"),4)</f>
        <v>2011</v>
      </c>
      <c r="S320" s="5" t="str">
        <f>MID(TEXT('Final Dataset'!$B320,"yyyy-mm-dd"),6,2)</f>
        <v>01</v>
      </c>
      <c r="T320" s="5" t="str">
        <f>RIGHT(TEXT('Final Dataset'!$B320,"yyyy-mm-dd"),2)</f>
        <v>14</v>
      </c>
      <c r="U320" s="5">
        <f>LEN('Final Dataset'!$D320)</f>
        <v>2</v>
      </c>
      <c r="V320" s="5" t="str">
        <f>TEXT('Final Dataset'!$B320, "mmmm")</f>
        <v>January</v>
      </c>
      <c r="W320" s="5" t="str">
        <f>TEXT('Final Dataset'!$B320, "dddd")</f>
        <v>Friday</v>
      </c>
      <c r="X320" s="5">
        <f>WEEKNUM('Final Dataset'!$B320, 2)</f>
        <v>3</v>
      </c>
      <c r="Y320" s="5" t="str">
        <f>IF('Final Dataset'!$H320&lt;=0.3,"Cold",IF('Final Dataset'!$H320&lt;=0.6,"Mild","Hot"))</f>
        <v>Cold</v>
      </c>
      <c r="Z320" s="7" t="str">
        <f>IF('Final Dataset'!$L320&gt;'Final Dataset'!$M320,"Casual Dominant","Registered Dominant")</f>
        <v>Registered Dominant</v>
      </c>
      <c r="AA320" s="7">
        <f>'Final Dataset'!$L320/'Final Dataset'!$N320</f>
        <v>3.5971223021582732E-2</v>
      </c>
      <c r="AB320" s="7">
        <f>'Final Dataset'!$M320/'Final Dataset'!$N320</f>
        <v>0.96402877697841727</v>
      </c>
      <c r="AC320" s="9">
        <f>'Final Dataset'!$J320*100</f>
        <v>47</v>
      </c>
      <c r="AD320" s="7">
        <f>'Final Dataset'!$I320*50</f>
        <v>12.879999999999999</v>
      </c>
      <c r="AE320" s="9">
        <f>'Final Dataset'!$K320*67</f>
        <v>0</v>
      </c>
      <c r="AF320" s="7">
        <f>IFERROR('Final Dataset'!$AA320/'Final Dataset'!$AB320,0)</f>
        <v>3.7313432835820892E-2</v>
      </c>
      <c r="AG320" s="7" t="str">
        <f>IF('Final Dataset'!$AC320&lt;40,"Low",IF('Final Dataset'!$AC320&lt;=70,"Moderate","High"))</f>
        <v>Moderate</v>
      </c>
      <c r="AH320" s="10" t="str">
        <f>IF('Final Dataset'!$AE320&lt;10,"Calm",IF('Final Dataset'!$AE320&lt;=25,"Breezy","Windy"))</f>
        <v>Calm</v>
      </c>
    </row>
    <row r="321" spans="1:34" ht="14.25" customHeight="1" x14ac:dyDescent="0.3">
      <c r="A321" s="11">
        <v>320</v>
      </c>
      <c r="B321" s="12">
        <v>40557</v>
      </c>
      <c r="C321" s="11">
        <v>1</v>
      </c>
      <c r="D321" s="11">
        <v>19</v>
      </c>
      <c r="E321" s="11" t="b">
        <v>0</v>
      </c>
      <c r="F321" s="11">
        <v>5</v>
      </c>
      <c r="G321" s="11">
        <v>1</v>
      </c>
      <c r="H321" s="11">
        <v>0.16</v>
      </c>
      <c r="I321" s="13">
        <v>0.19700000000000001</v>
      </c>
      <c r="J321" s="11">
        <v>0.59</v>
      </c>
      <c r="K321" s="11">
        <v>8.9599999999999999E-2</v>
      </c>
      <c r="L321" s="11">
        <v>3</v>
      </c>
      <c r="M321" s="11">
        <v>89</v>
      </c>
      <c r="N321" s="11">
        <v>92</v>
      </c>
      <c r="O321" s="5" t="str">
        <f>IF(AND('Final Dataset'!$D321&gt;=5,'Final Dataset'!$D321&lt;12),"Morning",IF(AND('Final Dataset'!$D321&gt;=12,'Final Dataset'!$D321&lt;17),"Afternoon",IF(AND('Final Dataset'!$D321&gt;=17,'Final Dataset'!$D321&lt;21),"Evening","Night")))</f>
        <v>Evening</v>
      </c>
      <c r="P321" s="8" t="str">
        <f>IF('Final Dataset'!$G321=1,"Clear/Few clouds",IF('Final Dataset'!$G321=2,"Mist/Cloudy",IF('Final Dataset'!$G321=3,"Light Snow/Rain","Heavy Rain/Snow/Storm")))</f>
        <v>Clear/Few clouds</v>
      </c>
      <c r="Q321" s="5" t="str">
        <f>IF(OR('Final Dataset'!$F321=0,'Final Dataset'!$F321=6),"Weekend","Weekday")</f>
        <v>Weekday</v>
      </c>
      <c r="R321" s="5" t="str">
        <f>LEFT(TEXT('Final Dataset'!$B321,"yyyy-mm-dd"),4)</f>
        <v>2011</v>
      </c>
      <c r="S321" s="5" t="str">
        <f>MID(TEXT('Final Dataset'!$B321,"yyyy-mm-dd"),6,2)</f>
        <v>01</v>
      </c>
      <c r="T321" s="5" t="str">
        <f>RIGHT(TEXT('Final Dataset'!$B321,"yyyy-mm-dd"),2)</f>
        <v>14</v>
      </c>
      <c r="U321" s="5">
        <f>LEN('Final Dataset'!$D321)</f>
        <v>2</v>
      </c>
      <c r="V321" s="5" t="str">
        <f>TEXT('Final Dataset'!$B321, "mmmm")</f>
        <v>January</v>
      </c>
      <c r="W321" s="5" t="str">
        <f>TEXT('Final Dataset'!$B321, "dddd")</f>
        <v>Friday</v>
      </c>
      <c r="X321" s="5">
        <f>WEEKNUM('Final Dataset'!$B321, 2)</f>
        <v>3</v>
      </c>
      <c r="Y321" s="5" t="str">
        <f>IF('Final Dataset'!$H321&lt;=0.3,"Cold",IF('Final Dataset'!$H321&lt;=0.6,"Mild","Hot"))</f>
        <v>Cold</v>
      </c>
      <c r="Z321" s="7" t="str">
        <f>IF('Final Dataset'!$L321&gt;'Final Dataset'!$M321,"Casual Dominant","Registered Dominant")</f>
        <v>Registered Dominant</v>
      </c>
      <c r="AA321" s="7">
        <f>'Final Dataset'!$L321/'Final Dataset'!$N321</f>
        <v>3.2608695652173912E-2</v>
      </c>
      <c r="AB321" s="7">
        <f>'Final Dataset'!$M321/'Final Dataset'!$N321</f>
        <v>0.96739130434782605</v>
      </c>
      <c r="AC321" s="9">
        <f>'Final Dataset'!$J321*100</f>
        <v>59</v>
      </c>
      <c r="AD321" s="7">
        <f>'Final Dataset'!$I321*50</f>
        <v>9.85</v>
      </c>
      <c r="AE321" s="9">
        <f>'Final Dataset'!$K321*67</f>
        <v>6.0031999999999996</v>
      </c>
      <c r="AF321" s="7">
        <f>IFERROR('Final Dataset'!$AA321/'Final Dataset'!$AB321,0)</f>
        <v>3.3707865168539325E-2</v>
      </c>
      <c r="AG321" s="7" t="str">
        <f>IF('Final Dataset'!$AC321&lt;40,"Low",IF('Final Dataset'!$AC321&lt;=70,"Moderate","High"))</f>
        <v>Moderate</v>
      </c>
      <c r="AH321" s="10" t="str">
        <f>IF('Final Dataset'!$AE321&lt;10,"Calm",IF('Final Dataset'!$AE321&lt;=25,"Breezy","Windy"))</f>
        <v>Calm</v>
      </c>
    </row>
    <row r="322" spans="1:34" ht="14.25" customHeight="1" x14ac:dyDescent="0.3">
      <c r="A322" s="5">
        <v>321</v>
      </c>
      <c r="B322" s="6">
        <v>40557</v>
      </c>
      <c r="C322" s="5">
        <v>1</v>
      </c>
      <c r="D322" s="5">
        <v>20</v>
      </c>
      <c r="E322" s="5" t="b">
        <v>0</v>
      </c>
      <c r="F322" s="5">
        <v>5</v>
      </c>
      <c r="G322" s="5">
        <v>1</v>
      </c>
      <c r="H322" s="5">
        <v>0.18</v>
      </c>
      <c r="I322" s="7">
        <v>0.2424</v>
      </c>
      <c r="J322" s="5">
        <v>0.59</v>
      </c>
      <c r="K322" s="5">
        <v>0</v>
      </c>
      <c r="L322" s="5">
        <v>0</v>
      </c>
      <c r="M322" s="5">
        <v>68</v>
      </c>
      <c r="N322" s="5">
        <v>68</v>
      </c>
      <c r="O322" s="5" t="str">
        <f>IF(AND('Final Dataset'!$D322&gt;=5,'Final Dataset'!$D322&lt;12),"Morning",IF(AND('Final Dataset'!$D322&gt;=12,'Final Dataset'!$D322&lt;17),"Afternoon",IF(AND('Final Dataset'!$D322&gt;=17,'Final Dataset'!$D322&lt;21),"Evening","Night")))</f>
        <v>Evening</v>
      </c>
      <c r="P322" s="8" t="str">
        <f>IF('Final Dataset'!$G322=1,"Clear/Few clouds",IF('Final Dataset'!$G322=2,"Mist/Cloudy",IF('Final Dataset'!$G322=3,"Light Snow/Rain","Heavy Rain/Snow/Storm")))</f>
        <v>Clear/Few clouds</v>
      </c>
      <c r="Q322" s="5" t="str">
        <f>IF(OR('Final Dataset'!$F322=0,'Final Dataset'!$F322=6),"Weekend","Weekday")</f>
        <v>Weekday</v>
      </c>
      <c r="R322" s="5" t="str">
        <f>LEFT(TEXT('Final Dataset'!$B322,"yyyy-mm-dd"),4)</f>
        <v>2011</v>
      </c>
      <c r="S322" s="5" t="str">
        <f>MID(TEXT('Final Dataset'!$B322,"yyyy-mm-dd"),6,2)</f>
        <v>01</v>
      </c>
      <c r="T322" s="5" t="str">
        <f>RIGHT(TEXT('Final Dataset'!$B322,"yyyy-mm-dd"),2)</f>
        <v>14</v>
      </c>
      <c r="U322" s="5">
        <f>LEN('Final Dataset'!$D322)</f>
        <v>2</v>
      </c>
      <c r="V322" s="5" t="str">
        <f>TEXT('Final Dataset'!$B322, "mmmm")</f>
        <v>January</v>
      </c>
      <c r="W322" s="5" t="str">
        <f>TEXT('Final Dataset'!$B322, "dddd")</f>
        <v>Friday</v>
      </c>
      <c r="X322" s="5">
        <f>WEEKNUM('Final Dataset'!$B322, 2)</f>
        <v>3</v>
      </c>
      <c r="Y322" s="5" t="str">
        <f>IF('Final Dataset'!$H322&lt;=0.3,"Cold",IF('Final Dataset'!$H322&lt;=0.6,"Mild","Hot"))</f>
        <v>Cold</v>
      </c>
      <c r="Z322" s="7" t="str">
        <f>IF('Final Dataset'!$L322&gt;'Final Dataset'!$M322,"Casual Dominant","Registered Dominant")</f>
        <v>Registered Dominant</v>
      </c>
      <c r="AA322" s="7">
        <f>'Final Dataset'!$L322/'Final Dataset'!$N322</f>
        <v>0</v>
      </c>
      <c r="AB322" s="7">
        <f>'Final Dataset'!$M322/'Final Dataset'!$N322</f>
        <v>1</v>
      </c>
      <c r="AC322" s="9">
        <f>'Final Dataset'!$J322*100</f>
        <v>59</v>
      </c>
      <c r="AD322" s="7">
        <f>'Final Dataset'!$I322*50</f>
        <v>12.120000000000001</v>
      </c>
      <c r="AE322" s="9">
        <f>'Final Dataset'!$K322*67</f>
        <v>0</v>
      </c>
      <c r="AF322" s="7">
        <f>IFERROR('Final Dataset'!$AA322/'Final Dataset'!$AB322,0)</f>
        <v>0</v>
      </c>
      <c r="AG322" s="7" t="str">
        <f>IF('Final Dataset'!$AC322&lt;40,"Low",IF('Final Dataset'!$AC322&lt;=70,"Moderate","High"))</f>
        <v>Moderate</v>
      </c>
      <c r="AH322" s="10" t="str">
        <f>IF('Final Dataset'!$AE322&lt;10,"Calm",IF('Final Dataset'!$AE322&lt;=25,"Breezy","Windy"))</f>
        <v>Calm</v>
      </c>
    </row>
    <row r="323" spans="1:34" ht="14.25" customHeight="1" x14ac:dyDescent="0.3">
      <c r="A323" s="11">
        <v>322</v>
      </c>
      <c r="B323" s="12">
        <v>40557</v>
      </c>
      <c r="C323" s="11">
        <v>1</v>
      </c>
      <c r="D323" s="11">
        <v>21</v>
      </c>
      <c r="E323" s="11" t="b">
        <v>0</v>
      </c>
      <c r="F323" s="11">
        <v>5</v>
      </c>
      <c r="G323" s="11">
        <v>1</v>
      </c>
      <c r="H323" s="11">
        <v>0.16</v>
      </c>
      <c r="I323" s="13">
        <v>0.2273</v>
      </c>
      <c r="J323" s="11">
        <v>0.69</v>
      </c>
      <c r="K323" s="11">
        <v>0</v>
      </c>
      <c r="L323" s="11">
        <v>4</v>
      </c>
      <c r="M323" s="11">
        <v>48</v>
      </c>
      <c r="N323" s="11">
        <v>52</v>
      </c>
      <c r="O323" s="5" t="str">
        <f>IF(AND('Final Dataset'!$D323&gt;=5,'Final Dataset'!$D323&lt;12),"Morning",IF(AND('Final Dataset'!$D323&gt;=12,'Final Dataset'!$D323&lt;17),"Afternoon",IF(AND('Final Dataset'!$D323&gt;=17,'Final Dataset'!$D323&lt;21),"Evening","Night")))</f>
        <v>Night</v>
      </c>
      <c r="P323" s="8" t="str">
        <f>IF('Final Dataset'!$G323=1,"Clear/Few clouds",IF('Final Dataset'!$G323=2,"Mist/Cloudy",IF('Final Dataset'!$G323=3,"Light Snow/Rain","Heavy Rain/Snow/Storm")))</f>
        <v>Clear/Few clouds</v>
      </c>
      <c r="Q323" s="5" t="str">
        <f>IF(OR('Final Dataset'!$F323=0,'Final Dataset'!$F323=6),"Weekend","Weekday")</f>
        <v>Weekday</v>
      </c>
      <c r="R323" s="5" t="str">
        <f>LEFT(TEXT('Final Dataset'!$B323,"yyyy-mm-dd"),4)</f>
        <v>2011</v>
      </c>
      <c r="S323" s="5" t="str">
        <f>MID(TEXT('Final Dataset'!$B323,"yyyy-mm-dd"),6,2)</f>
        <v>01</v>
      </c>
      <c r="T323" s="5" t="str">
        <f>RIGHT(TEXT('Final Dataset'!$B323,"yyyy-mm-dd"),2)</f>
        <v>14</v>
      </c>
      <c r="U323" s="5">
        <f>LEN('Final Dataset'!$D323)</f>
        <v>2</v>
      </c>
      <c r="V323" s="5" t="str">
        <f>TEXT('Final Dataset'!$B323, "mmmm")</f>
        <v>January</v>
      </c>
      <c r="W323" s="5" t="str">
        <f>TEXT('Final Dataset'!$B323, "dddd")</f>
        <v>Friday</v>
      </c>
      <c r="X323" s="5">
        <f>WEEKNUM('Final Dataset'!$B323, 2)</f>
        <v>3</v>
      </c>
      <c r="Y323" s="5" t="str">
        <f>IF('Final Dataset'!$H323&lt;=0.3,"Cold",IF('Final Dataset'!$H323&lt;=0.6,"Mild","Hot"))</f>
        <v>Cold</v>
      </c>
      <c r="Z323" s="7" t="str">
        <f>IF('Final Dataset'!$L323&gt;'Final Dataset'!$M323,"Casual Dominant","Registered Dominant")</f>
        <v>Registered Dominant</v>
      </c>
      <c r="AA323" s="7">
        <f>'Final Dataset'!$L323/'Final Dataset'!$N323</f>
        <v>7.6923076923076927E-2</v>
      </c>
      <c r="AB323" s="7">
        <f>'Final Dataset'!$M323/'Final Dataset'!$N323</f>
        <v>0.92307692307692313</v>
      </c>
      <c r="AC323" s="9">
        <f>'Final Dataset'!$J323*100</f>
        <v>69</v>
      </c>
      <c r="AD323" s="7">
        <f>'Final Dataset'!$I323*50</f>
        <v>11.365</v>
      </c>
      <c r="AE323" s="9">
        <f>'Final Dataset'!$K323*67</f>
        <v>0</v>
      </c>
      <c r="AF323" s="7">
        <f>IFERROR('Final Dataset'!$AA323/'Final Dataset'!$AB323,0)</f>
        <v>8.3333333333333329E-2</v>
      </c>
      <c r="AG323" s="7" t="str">
        <f>IF('Final Dataset'!$AC323&lt;40,"Low",IF('Final Dataset'!$AC323&lt;=70,"Moderate","High"))</f>
        <v>Moderate</v>
      </c>
      <c r="AH323" s="10" t="str">
        <f>IF('Final Dataset'!$AE323&lt;10,"Calm",IF('Final Dataset'!$AE323&lt;=25,"Breezy","Windy"))</f>
        <v>Calm</v>
      </c>
    </row>
    <row r="324" spans="1:34" ht="14.25" customHeight="1" x14ac:dyDescent="0.3">
      <c r="A324" s="5">
        <v>323</v>
      </c>
      <c r="B324" s="6">
        <v>40557</v>
      </c>
      <c r="C324" s="5">
        <v>1</v>
      </c>
      <c r="D324" s="5">
        <v>22</v>
      </c>
      <c r="E324" s="5" t="b">
        <v>0</v>
      </c>
      <c r="F324" s="5">
        <v>5</v>
      </c>
      <c r="G324" s="5">
        <v>2</v>
      </c>
      <c r="H324" s="5">
        <v>0.16</v>
      </c>
      <c r="I324" s="7">
        <v>0.2273</v>
      </c>
      <c r="J324" s="5">
        <v>0.69</v>
      </c>
      <c r="K324" s="5">
        <v>0</v>
      </c>
      <c r="L324" s="5">
        <v>2</v>
      </c>
      <c r="M324" s="5">
        <v>34</v>
      </c>
      <c r="N324" s="5">
        <v>36</v>
      </c>
      <c r="O324" s="5" t="str">
        <f>IF(AND('Final Dataset'!$D324&gt;=5,'Final Dataset'!$D324&lt;12),"Morning",IF(AND('Final Dataset'!$D324&gt;=12,'Final Dataset'!$D324&lt;17),"Afternoon",IF(AND('Final Dataset'!$D324&gt;=17,'Final Dataset'!$D324&lt;21),"Evening","Night")))</f>
        <v>Night</v>
      </c>
      <c r="P324" s="8" t="str">
        <f>IF('Final Dataset'!$G324=1,"Clear/Few clouds",IF('Final Dataset'!$G324=2,"Mist/Cloudy",IF('Final Dataset'!$G324=3,"Light Snow/Rain","Heavy Rain/Snow/Storm")))</f>
        <v>Mist/Cloudy</v>
      </c>
      <c r="Q324" s="5" t="str">
        <f>IF(OR('Final Dataset'!$F324=0,'Final Dataset'!$F324=6),"Weekend","Weekday")</f>
        <v>Weekday</v>
      </c>
      <c r="R324" s="5" t="str">
        <f>LEFT(TEXT('Final Dataset'!$B324,"yyyy-mm-dd"),4)</f>
        <v>2011</v>
      </c>
      <c r="S324" s="5" t="str">
        <f>MID(TEXT('Final Dataset'!$B324,"yyyy-mm-dd"),6,2)</f>
        <v>01</v>
      </c>
      <c r="T324" s="5" t="str">
        <f>RIGHT(TEXT('Final Dataset'!$B324,"yyyy-mm-dd"),2)</f>
        <v>14</v>
      </c>
      <c r="U324" s="5">
        <f>LEN('Final Dataset'!$D324)</f>
        <v>2</v>
      </c>
      <c r="V324" s="5" t="str">
        <f>TEXT('Final Dataset'!$B324, "mmmm")</f>
        <v>January</v>
      </c>
      <c r="W324" s="5" t="str">
        <f>TEXT('Final Dataset'!$B324, "dddd")</f>
        <v>Friday</v>
      </c>
      <c r="X324" s="5">
        <f>WEEKNUM('Final Dataset'!$B324, 2)</f>
        <v>3</v>
      </c>
      <c r="Y324" s="5" t="str">
        <f>IF('Final Dataset'!$H324&lt;=0.3,"Cold",IF('Final Dataset'!$H324&lt;=0.6,"Mild","Hot"))</f>
        <v>Cold</v>
      </c>
      <c r="Z324" s="7" t="str">
        <f>IF('Final Dataset'!$L324&gt;'Final Dataset'!$M324,"Casual Dominant","Registered Dominant")</f>
        <v>Registered Dominant</v>
      </c>
      <c r="AA324" s="7">
        <f>'Final Dataset'!$L324/'Final Dataset'!$N324</f>
        <v>5.5555555555555552E-2</v>
      </c>
      <c r="AB324" s="7">
        <f>'Final Dataset'!$M324/'Final Dataset'!$N324</f>
        <v>0.94444444444444442</v>
      </c>
      <c r="AC324" s="9">
        <f>'Final Dataset'!$J324*100</f>
        <v>69</v>
      </c>
      <c r="AD324" s="7">
        <f>'Final Dataset'!$I324*50</f>
        <v>11.365</v>
      </c>
      <c r="AE324" s="9">
        <f>'Final Dataset'!$K324*67</f>
        <v>0</v>
      </c>
      <c r="AF324" s="7">
        <f>IFERROR('Final Dataset'!$AA324/'Final Dataset'!$AB324,0)</f>
        <v>5.8823529411764705E-2</v>
      </c>
      <c r="AG324" s="7" t="str">
        <f>IF('Final Dataset'!$AC324&lt;40,"Low",IF('Final Dataset'!$AC324&lt;=70,"Moderate","High"))</f>
        <v>Moderate</v>
      </c>
      <c r="AH324" s="10" t="str">
        <f>IF('Final Dataset'!$AE324&lt;10,"Calm",IF('Final Dataset'!$AE324&lt;=25,"Breezy","Windy"))</f>
        <v>Calm</v>
      </c>
    </row>
    <row r="325" spans="1:34" ht="14.25" customHeight="1" x14ac:dyDescent="0.3">
      <c r="A325" s="11">
        <v>324</v>
      </c>
      <c r="B325" s="12">
        <v>40557</v>
      </c>
      <c r="C325" s="11">
        <v>1</v>
      </c>
      <c r="D325" s="11">
        <v>23</v>
      </c>
      <c r="E325" s="11" t="b">
        <v>0</v>
      </c>
      <c r="F325" s="11">
        <v>5</v>
      </c>
      <c r="G325" s="11">
        <v>2</v>
      </c>
      <c r="H325" s="11">
        <v>0.18</v>
      </c>
      <c r="I325" s="13">
        <v>0.2424</v>
      </c>
      <c r="J325" s="11">
        <v>0.55000000000000004</v>
      </c>
      <c r="K325" s="11">
        <v>0</v>
      </c>
      <c r="L325" s="11">
        <v>1</v>
      </c>
      <c r="M325" s="11">
        <v>26</v>
      </c>
      <c r="N325" s="11">
        <v>27</v>
      </c>
      <c r="O325" s="5" t="str">
        <f>IF(AND('Final Dataset'!$D325&gt;=5,'Final Dataset'!$D325&lt;12),"Morning",IF(AND('Final Dataset'!$D325&gt;=12,'Final Dataset'!$D325&lt;17),"Afternoon",IF(AND('Final Dataset'!$D325&gt;=17,'Final Dataset'!$D325&lt;21),"Evening","Night")))</f>
        <v>Night</v>
      </c>
      <c r="P325" s="8" t="str">
        <f>IF('Final Dataset'!$G325=1,"Clear/Few clouds",IF('Final Dataset'!$G325=2,"Mist/Cloudy",IF('Final Dataset'!$G325=3,"Light Snow/Rain","Heavy Rain/Snow/Storm")))</f>
        <v>Mist/Cloudy</v>
      </c>
      <c r="Q325" s="5" t="str">
        <f>IF(OR('Final Dataset'!$F325=0,'Final Dataset'!$F325=6),"Weekend","Weekday")</f>
        <v>Weekday</v>
      </c>
      <c r="R325" s="5" t="str">
        <f>LEFT(TEXT('Final Dataset'!$B325,"yyyy-mm-dd"),4)</f>
        <v>2011</v>
      </c>
      <c r="S325" s="5" t="str">
        <f>MID(TEXT('Final Dataset'!$B325,"yyyy-mm-dd"),6,2)</f>
        <v>01</v>
      </c>
      <c r="T325" s="5" t="str">
        <f>RIGHT(TEXT('Final Dataset'!$B325,"yyyy-mm-dd"),2)</f>
        <v>14</v>
      </c>
      <c r="U325" s="5">
        <f>LEN('Final Dataset'!$D325)</f>
        <v>2</v>
      </c>
      <c r="V325" s="5" t="str">
        <f>TEXT('Final Dataset'!$B325, "mmmm")</f>
        <v>January</v>
      </c>
      <c r="W325" s="5" t="str">
        <f>TEXT('Final Dataset'!$B325, "dddd")</f>
        <v>Friday</v>
      </c>
      <c r="X325" s="5">
        <f>WEEKNUM('Final Dataset'!$B325, 2)</f>
        <v>3</v>
      </c>
      <c r="Y325" s="5" t="str">
        <f>IF('Final Dataset'!$H325&lt;=0.3,"Cold",IF('Final Dataset'!$H325&lt;=0.6,"Mild","Hot"))</f>
        <v>Cold</v>
      </c>
      <c r="Z325" s="7" t="str">
        <f>IF('Final Dataset'!$L325&gt;'Final Dataset'!$M325,"Casual Dominant","Registered Dominant")</f>
        <v>Registered Dominant</v>
      </c>
      <c r="AA325" s="7">
        <f>'Final Dataset'!$L325/'Final Dataset'!$N325</f>
        <v>3.7037037037037035E-2</v>
      </c>
      <c r="AB325" s="7">
        <f>'Final Dataset'!$M325/'Final Dataset'!$N325</f>
        <v>0.96296296296296291</v>
      </c>
      <c r="AC325" s="9">
        <f>'Final Dataset'!$J325*100</f>
        <v>55.000000000000007</v>
      </c>
      <c r="AD325" s="7">
        <f>'Final Dataset'!$I325*50</f>
        <v>12.120000000000001</v>
      </c>
      <c r="AE325" s="9">
        <f>'Final Dataset'!$K325*67</f>
        <v>0</v>
      </c>
      <c r="AF325" s="7">
        <f>IFERROR('Final Dataset'!$AA325/'Final Dataset'!$AB325,0)</f>
        <v>3.8461538461538464E-2</v>
      </c>
      <c r="AG325" s="7" t="str">
        <f>IF('Final Dataset'!$AC325&lt;40,"Low",IF('Final Dataset'!$AC325&lt;=70,"Moderate","High"))</f>
        <v>Moderate</v>
      </c>
      <c r="AH325" s="10" t="str">
        <f>IF('Final Dataset'!$AE325&lt;10,"Calm",IF('Final Dataset'!$AE325&lt;=25,"Breezy","Windy"))</f>
        <v>Calm</v>
      </c>
    </row>
    <row r="326" spans="1:34" ht="14.25" customHeight="1" x14ac:dyDescent="0.3">
      <c r="A326" s="5">
        <v>325</v>
      </c>
      <c r="B326" s="6">
        <v>40558</v>
      </c>
      <c r="C326" s="5">
        <v>1</v>
      </c>
      <c r="D326" s="5">
        <v>0</v>
      </c>
      <c r="E326" s="5" t="b">
        <v>0</v>
      </c>
      <c r="F326" s="5">
        <v>6</v>
      </c>
      <c r="G326" s="5">
        <v>1</v>
      </c>
      <c r="H326" s="5">
        <v>0.18</v>
      </c>
      <c r="I326" s="7">
        <v>0.2424</v>
      </c>
      <c r="J326" s="5">
        <v>0.55000000000000004</v>
      </c>
      <c r="K326" s="5">
        <v>0</v>
      </c>
      <c r="L326" s="5">
        <v>3</v>
      </c>
      <c r="M326" s="5">
        <v>25</v>
      </c>
      <c r="N326" s="5">
        <v>28</v>
      </c>
      <c r="O326" s="5" t="str">
        <f>IF(AND('Final Dataset'!$D326&gt;=5,'Final Dataset'!$D326&lt;12),"Morning",IF(AND('Final Dataset'!$D326&gt;=12,'Final Dataset'!$D326&lt;17),"Afternoon",IF(AND('Final Dataset'!$D326&gt;=17,'Final Dataset'!$D326&lt;21),"Evening","Night")))</f>
        <v>Night</v>
      </c>
      <c r="P326" s="8" t="str">
        <f>IF('Final Dataset'!$G326=1,"Clear/Few clouds",IF('Final Dataset'!$G326=2,"Mist/Cloudy",IF('Final Dataset'!$G326=3,"Light Snow/Rain","Heavy Rain/Snow/Storm")))</f>
        <v>Clear/Few clouds</v>
      </c>
      <c r="Q326" s="5" t="str">
        <f>IF(OR('Final Dataset'!$F326=0,'Final Dataset'!$F326=6),"Weekend","Weekday")</f>
        <v>Weekend</v>
      </c>
      <c r="R326" s="5" t="str">
        <f>LEFT(TEXT('Final Dataset'!$B326,"yyyy-mm-dd"),4)</f>
        <v>2011</v>
      </c>
      <c r="S326" s="5" t="str">
        <f>MID(TEXT('Final Dataset'!$B326,"yyyy-mm-dd"),6,2)</f>
        <v>01</v>
      </c>
      <c r="T326" s="5" t="str">
        <f>RIGHT(TEXT('Final Dataset'!$B326,"yyyy-mm-dd"),2)</f>
        <v>15</v>
      </c>
      <c r="U326" s="5">
        <f>LEN('Final Dataset'!$D326)</f>
        <v>1</v>
      </c>
      <c r="V326" s="5" t="str">
        <f>TEXT('Final Dataset'!$B326, "mmmm")</f>
        <v>January</v>
      </c>
      <c r="W326" s="5" t="str">
        <f>TEXT('Final Dataset'!$B326, "dddd")</f>
        <v>Saturday</v>
      </c>
      <c r="X326" s="5">
        <f>WEEKNUM('Final Dataset'!$B326, 2)</f>
        <v>3</v>
      </c>
      <c r="Y326" s="5" t="str">
        <f>IF('Final Dataset'!$H326&lt;=0.3,"Cold",IF('Final Dataset'!$H326&lt;=0.6,"Mild","Hot"))</f>
        <v>Cold</v>
      </c>
      <c r="Z326" s="7" t="str">
        <f>IF('Final Dataset'!$L326&gt;'Final Dataset'!$M326,"Casual Dominant","Registered Dominant")</f>
        <v>Registered Dominant</v>
      </c>
      <c r="AA326" s="7">
        <f>'Final Dataset'!$L326/'Final Dataset'!$N326</f>
        <v>0.10714285714285714</v>
      </c>
      <c r="AB326" s="7">
        <f>'Final Dataset'!$M326/'Final Dataset'!$N326</f>
        <v>0.8928571428571429</v>
      </c>
      <c r="AC326" s="9">
        <f>'Final Dataset'!$J326*100</f>
        <v>55.000000000000007</v>
      </c>
      <c r="AD326" s="7">
        <f>'Final Dataset'!$I326*50</f>
        <v>12.120000000000001</v>
      </c>
      <c r="AE326" s="9">
        <f>'Final Dataset'!$K326*67</f>
        <v>0</v>
      </c>
      <c r="AF326" s="7">
        <f>IFERROR('Final Dataset'!$AA326/'Final Dataset'!$AB326,0)</f>
        <v>0.11999999999999998</v>
      </c>
      <c r="AG326" s="7" t="str">
        <f>IF('Final Dataset'!$AC326&lt;40,"Low",IF('Final Dataset'!$AC326&lt;=70,"Moderate","High"))</f>
        <v>Moderate</v>
      </c>
      <c r="AH326" s="10" t="str">
        <f>IF('Final Dataset'!$AE326&lt;10,"Calm",IF('Final Dataset'!$AE326&lt;=25,"Breezy","Windy"))</f>
        <v>Calm</v>
      </c>
    </row>
    <row r="327" spans="1:34" ht="14.25" customHeight="1" x14ac:dyDescent="0.3">
      <c r="A327" s="11">
        <v>326</v>
      </c>
      <c r="B327" s="12">
        <v>40558</v>
      </c>
      <c r="C327" s="11">
        <v>1</v>
      </c>
      <c r="D327" s="11">
        <v>1</v>
      </c>
      <c r="E327" s="11" t="b">
        <v>0</v>
      </c>
      <c r="F327" s="11">
        <v>6</v>
      </c>
      <c r="G327" s="11">
        <v>2</v>
      </c>
      <c r="H327" s="11">
        <v>0.16</v>
      </c>
      <c r="I327" s="13">
        <v>0.19700000000000001</v>
      </c>
      <c r="J327" s="11">
        <v>0.59</v>
      </c>
      <c r="K327" s="11">
        <v>8.9599999999999999E-2</v>
      </c>
      <c r="L327" s="11">
        <v>2</v>
      </c>
      <c r="M327" s="11">
        <v>18</v>
      </c>
      <c r="N327" s="11">
        <v>20</v>
      </c>
      <c r="O327" s="5" t="str">
        <f>IF(AND('Final Dataset'!$D327&gt;=5,'Final Dataset'!$D327&lt;12),"Morning",IF(AND('Final Dataset'!$D327&gt;=12,'Final Dataset'!$D327&lt;17),"Afternoon",IF(AND('Final Dataset'!$D327&gt;=17,'Final Dataset'!$D327&lt;21),"Evening","Night")))</f>
        <v>Night</v>
      </c>
      <c r="P327" s="8" t="str">
        <f>IF('Final Dataset'!$G327=1,"Clear/Few clouds",IF('Final Dataset'!$G327=2,"Mist/Cloudy",IF('Final Dataset'!$G327=3,"Light Snow/Rain","Heavy Rain/Snow/Storm")))</f>
        <v>Mist/Cloudy</v>
      </c>
      <c r="Q327" s="5" t="str">
        <f>IF(OR('Final Dataset'!$F327=0,'Final Dataset'!$F327=6),"Weekend","Weekday")</f>
        <v>Weekend</v>
      </c>
      <c r="R327" s="5" t="str">
        <f>LEFT(TEXT('Final Dataset'!$B327,"yyyy-mm-dd"),4)</f>
        <v>2011</v>
      </c>
      <c r="S327" s="5" t="str">
        <f>MID(TEXT('Final Dataset'!$B327,"yyyy-mm-dd"),6,2)</f>
        <v>01</v>
      </c>
      <c r="T327" s="5" t="str">
        <f>RIGHT(TEXT('Final Dataset'!$B327,"yyyy-mm-dd"),2)</f>
        <v>15</v>
      </c>
      <c r="U327" s="5">
        <f>LEN('Final Dataset'!$D327)</f>
        <v>1</v>
      </c>
      <c r="V327" s="5" t="str">
        <f>TEXT('Final Dataset'!$B327, "mmmm")</f>
        <v>January</v>
      </c>
      <c r="W327" s="5" t="str">
        <f>TEXT('Final Dataset'!$B327, "dddd")</f>
        <v>Saturday</v>
      </c>
      <c r="X327" s="5">
        <f>WEEKNUM('Final Dataset'!$B327, 2)</f>
        <v>3</v>
      </c>
      <c r="Y327" s="5" t="str">
        <f>IF('Final Dataset'!$H327&lt;=0.3,"Cold",IF('Final Dataset'!$H327&lt;=0.6,"Mild","Hot"))</f>
        <v>Cold</v>
      </c>
      <c r="Z327" s="7" t="str">
        <f>IF('Final Dataset'!$L327&gt;'Final Dataset'!$M327,"Casual Dominant","Registered Dominant")</f>
        <v>Registered Dominant</v>
      </c>
      <c r="AA327" s="7">
        <f>'Final Dataset'!$L327/'Final Dataset'!$N327</f>
        <v>0.1</v>
      </c>
      <c r="AB327" s="7">
        <f>'Final Dataset'!$M327/'Final Dataset'!$N327</f>
        <v>0.9</v>
      </c>
      <c r="AC327" s="9">
        <f>'Final Dataset'!$J327*100</f>
        <v>59</v>
      </c>
      <c r="AD327" s="7">
        <f>'Final Dataset'!$I327*50</f>
        <v>9.85</v>
      </c>
      <c r="AE327" s="9">
        <f>'Final Dataset'!$K327*67</f>
        <v>6.0031999999999996</v>
      </c>
      <c r="AF327" s="7">
        <f>IFERROR('Final Dataset'!$AA327/'Final Dataset'!$AB327,0)</f>
        <v>0.11111111111111112</v>
      </c>
      <c r="AG327" s="7" t="str">
        <f>IF('Final Dataset'!$AC327&lt;40,"Low",IF('Final Dataset'!$AC327&lt;=70,"Moderate","High"))</f>
        <v>Moderate</v>
      </c>
      <c r="AH327" s="10" t="str">
        <f>IF('Final Dataset'!$AE327&lt;10,"Calm",IF('Final Dataset'!$AE327&lt;=25,"Breezy","Windy"))</f>
        <v>Calm</v>
      </c>
    </row>
    <row r="328" spans="1:34" ht="14.25" customHeight="1" x14ac:dyDescent="0.3">
      <c r="A328" s="5">
        <v>327</v>
      </c>
      <c r="B328" s="6">
        <v>40558</v>
      </c>
      <c r="C328" s="5">
        <v>1</v>
      </c>
      <c r="D328" s="5">
        <v>2</v>
      </c>
      <c r="E328" s="5" t="b">
        <v>0</v>
      </c>
      <c r="F328" s="5">
        <v>6</v>
      </c>
      <c r="G328" s="5">
        <v>2</v>
      </c>
      <c r="H328" s="5">
        <v>0.16</v>
      </c>
      <c r="I328" s="7">
        <v>0.19700000000000001</v>
      </c>
      <c r="J328" s="5">
        <v>0.59</v>
      </c>
      <c r="K328" s="5">
        <v>8.9599999999999999E-2</v>
      </c>
      <c r="L328" s="5">
        <v>0</v>
      </c>
      <c r="M328" s="5">
        <v>12</v>
      </c>
      <c r="N328" s="5">
        <v>12</v>
      </c>
      <c r="O328" s="5" t="str">
        <f>IF(AND('Final Dataset'!$D328&gt;=5,'Final Dataset'!$D328&lt;12),"Morning",IF(AND('Final Dataset'!$D328&gt;=12,'Final Dataset'!$D328&lt;17),"Afternoon",IF(AND('Final Dataset'!$D328&gt;=17,'Final Dataset'!$D328&lt;21),"Evening","Night")))</f>
        <v>Night</v>
      </c>
      <c r="P328" s="8" t="str">
        <f>IF('Final Dataset'!$G328=1,"Clear/Few clouds",IF('Final Dataset'!$G328=2,"Mist/Cloudy",IF('Final Dataset'!$G328=3,"Light Snow/Rain","Heavy Rain/Snow/Storm")))</f>
        <v>Mist/Cloudy</v>
      </c>
      <c r="Q328" s="5" t="str">
        <f>IF(OR('Final Dataset'!$F328=0,'Final Dataset'!$F328=6),"Weekend","Weekday")</f>
        <v>Weekend</v>
      </c>
      <c r="R328" s="5" t="str">
        <f>LEFT(TEXT('Final Dataset'!$B328,"yyyy-mm-dd"),4)</f>
        <v>2011</v>
      </c>
      <c r="S328" s="5" t="str">
        <f>MID(TEXT('Final Dataset'!$B328,"yyyy-mm-dd"),6,2)</f>
        <v>01</v>
      </c>
      <c r="T328" s="5" t="str">
        <f>RIGHT(TEXT('Final Dataset'!$B328,"yyyy-mm-dd"),2)</f>
        <v>15</v>
      </c>
      <c r="U328" s="5">
        <f>LEN('Final Dataset'!$D328)</f>
        <v>1</v>
      </c>
      <c r="V328" s="5" t="str">
        <f>TEXT('Final Dataset'!$B328, "mmmm")</f>
        <v>January</v>
      </c>
      <c r="W328" s="5" t="str">
        <f>TEXT('Final Dataset'!$B328, "dddd")</f>
        <v>Saturday</v>
      </c>
      <c r="X328" s="5">
        <f>WEEKNUM('Final Dataset'!$B328, 2)</f>
        <v>3</v>
      </c>
      <c r="Y328" s="5" t="str">
        <f>IF('Final Dataset'!$H328&lt;=0.3,"Cold",IF('Final Dataset'!$H328&lt;=0.6,"Mild","Hot"))</f>
        <v>Cold</v>
      </c>
      <c r="Z328" s="7" t="str">
        <f>IF('Final Dataset'!$L328&gt;'Final Dataset'!$M328,"Casual Dominant","Registered Dominant")</f>
        <v>Registered Dominant</v>
      </c>
      <c r="AA328" s="7">
        <f>'Final Dataset'!$L328/'Final Dataset'!$N328</f>
        <v>0</v>
      </c>
      <c r="AB328" s="7">
        <f>'Final Dataset'!$M328/'Final Dataset'!$N328</f>
        <v>1</v>
      </c>
      <c r="AC328" s="9">
        <f>'Final Dataset'!$J328*100</f>
        <v>59</v>
      </c>
      <c r="AD328" s="7">
        <f>'Final Dataset'!$I328*50</f>
        <v>9.85</v>
      </c>
      <c r="AE328" s="9">
        <f>'Final Dataset'!$K328*67</f>
        <v>6.0031999999999996</v>
      </c>
      <c r="AF328" s="7">
        <f>IFERROR('Final Dataset'!$AA328/'Final Dataset'!$AB328,0)</f>
        <v>0</v>
      </c>
      <c r="AG328" s="7" t="str">
        <f>IF('Final Dataset'!$AC328&lt;40,"Low",IF('Final Dataset'!$AC328&lt;=70,"Moderate","High"))</f>
        <v>Moderate</v>
      </c>
      <c r="AH328" s="10" t="str">
        <f>IF('Final Dataset'!$AE328&lt;10,"Calm",IF('Final Dataset'!$AE328&lt;=25,"Breezy","Windy"))</f>
        <v>Calm</v>
      </c>
    </row>
    <row r="329" spans="1:34" ht="14.25" customHeight="1" x14ac:dyDescent="0.3">
      <c r="A329" s="11">
        <v>328</v>
      </c>
      <c r="B329" s="12">
        <v>40558</v>
      </c>
      <c r="C329" s="11">
        <v>1</v>
      </c>
      <c r="D329" s="11">
        <v>3</v>
      </c>
      <c r="E329" s="11" t="b">
        <v>0</v>
      </c>
      <c r="F329" s="11">
        <v>6</v>
      </c>
      <c r="G329" s="11">
        <v>2</v>
      </c>
      <c r="H329" s="11">
        <v>0.16</v>
      </c>
      <c r="I329" s="13">
        <v>0.2273</v>
      </c>
      <c r="J329" s="11">
        <v>0.59</v>
      </c>
      <c r="K329" s="11">
        <v>0</v>
      </c>
      <c r="L329" s="11">
        <v>1</v>
      </c>
      <c r="M329" s="11">
        <v>7</v>
      </c>
      <c r="N329" s="11">
        <v>8</v>
      </c>
      <c r="O329" s="5" t="str">
        <f>IF(AND('Final Dataset'!$D329&gt;=5,'Final Dataset'!$D329&lt;12),"Morning",IF(AND('Final Dataset'!$D329&gt;=12,'Final Dataset'!$D329&lt;17),"Afternoon",IF(AND('Final Dataset'!$D329&gt;=17,'Final Dataset'!$D329&lt;21),"Evening","Night")))</f>
        <v>Night</v>
      </c>
      <c r="P329" s="8" t="str">
        <f>IF('Final Dataset'!$G329=1,"Clear/Few clouds",IF('Final Dataset'!$G329=2,"Mist/Cloudy",IF('Final Dataset'!$G329=3,"Light Snow/Rain","Heavy Rain/Snow/Storm")))</f>
        <v>Mist/Cloudy</v>
      </c>
      <c r="Q329" s="5" t="str">
        <f>IF(OR('Final Dataset'!$F329=0,'Final Dataset'!$F329=6),"Weekend","Weekday")</f>
        <v>Weekend</v>
      </c>
      <c r="R329" s="5" t="str">
        <f>LEFT(TEXT('Final Dataset'!$B329,"yyyy-mm-dd"),4)</f>
        <v>2011</v>
      </c>
      <c r="S329" s="5" t="str">
        <f>MID(TEXT('Final Dataset'!$B329,"yyyy-mm-dd"),6,2)</f>
        <v>01</v>
      </c>
      <c r="T329" s="5" t="str">
        <f>RIGHT(TEXT('Final Dataset'!$B329,"yyyy-mm-dd"),2)</f>
        <v>15</v>
      </c>
      <c r="U329" s="5">
        <f>LEN('Final Dataset'!$D329)</f>
        <v>1</v>
      </c>
      <c r="V329" s="5" t="str">
        <f>TEXT('Final Dataset'!$B329, "mmmm")</f>
        <v>January</v>
      </c>
      <c r="W329" s="5" t="str">
        <f>TEXT('Final Dataset'!$B329, "dddd")</f>
        <v>Saturday</v>
      </c>
      <c r="X329" s="5">
        <f>WEEKNUM('Final Dataset'!$B329, 2)</f>
        <v>3</v>
      </c>
      <c r="Y329" s="5" t="str">
        <f>IF('Final Dataset'!$H329&lt;=0.3,"Cold",IF('Final Dataset'!$H329&lt;=0.6,"Mild","Hot"))</f>
        <v>Cold</v>
      </c>
      <c r="Z329" s="7" t="str">
        <f>IF('Final Dataset'!$L329&gt;'Final Dataset'!$M329,"Casual Dominant","Registered Dominant")</f>
        <v>Registered Dominant</v>
      </c>
      <c r="AA329" s="7">
        <f>'Final Dataset'!$L329/'Final Dataset'!$N329</f>
        <v>0.125</v>
      </c>
      <c r="AB329" s="7">
        <f>'Final Dataset'!$M329/'Final Dataset'!$N329</f>
        <v>0.875</v>
      </c>
      <c r="AC329" s="9">
        <f>'Final Dataset'!$J329*100</f>
        <v>59</v>
      </c>
      <c r="AD329" s="7">
        <f>'Final Dataset'!$I329*50</f>
        <v>11.365</v>
      </c>
      <c r="AE329" s="9">
        <f>'Final Dataset'!$K329*67</f>
        <v>0</v>
      </c>
      <c r="AF329" s="7">
        <f>IFERROR('Final Dataset'!$AA329/'Final Dataset'!$AB329,0)</f>
        <v>0.14285714285714285</v>
      </c>
      <c r="AG329" s="7" t="str">
        <f>IF('Final Dataset'!$AC329&lt;40,"Low",IF('Final Dataset'!$AC329&lt;=70,"Moderate","High"))</f>
        <v>Moderate</v>
      </c>
      <c r="AH329" s="10" t="str">
        <f>IF('Final Dataset'!$AE329&lt;10,"Calm",IF('Final Dataset'!$AE329&lt;=25,"Breezy","Windy"))</f>
        <v>Calm</v>
      </c>
    </row>
    <row r="330" spans="1:34" ht="14.25" customHeight="1" x14ac:dyDescent="0.3">
      <c r="A330" s="5">
        <v>329</v>
      </c>
      <c r="B330" s="6">
        <v>40558</v>
      </c>
      <c r="C330" s="5">
        <v>1</v>
      </c>
      <c r="D330" s="5">
        <v>4</v>
      </c>
      <c r="E330" s="5" t="b">
        <v>0</v>
      </c>
      <c r="F330" s="5">
        <v>6</v>
      </c>
      <c r="G330" s="5">
        <v>2</v>
      </c>
      <c r="H330" s="5">
        <v>0.16</v>
      </c>
      <c r="I330" s="7">
        <v>0.2273</v>
      </c>
      <c r="J330" s="5">
        <v>0.59</v>
      </c>
      <c r="K330" s="5">
        <v>0</v>
      </c>
      <c r="L330" s="5">
        <v>0</v>
      </c>
      <c r="M330" s="5">
        <v>5</v>
      </c>
      <c r="N330" s="5">
        <v>5</v>
      </c>
      <c r="O330" s="5" t="str">
        <f>IF(AND('Final Dataset'!$D330&gt;=5,'Final Dataset'!$D330&lt;12),"Morning",IF(AND('Final Dataset'!$D330&gt;=12,'Final Dataset'!$D330&lt;17),"Afternoon",IF(AND('Final Dataset'!$D330&gt;=17,'Final Dataset'!$D330&lt;21),"Evening","Night")))</f>
        <v>Night</v>
      </c>
      <c r="P330" s="8" t="str">
        <f>IF('Final Dataset'!$G330=1,"Clear/Few clouds",IF('Final Dataset'!$G330=2,"Mist/Cloudy",IF('Final Dataset'!$G330=3,"Light Snow/Rain","Heavy Rain/Snow/Storm")))</f>
        <v>Mist/Cloudy</v>
      </c>
      <c r="Q330" s="5" t="str">
        <f>IF(OR('Final Dataset'!$F330=0,'Final Dataset'!$F330=6),"Weekend","Weekday")</f>
        <v>Weekend</v>
      </c>
      <c r="R330" s="5" t="str">
        <f>LEFT(TEXT('Final Dataset'!$B330,"yyyy-mm-dd"),4)</f>
        <v>2011</v>
      </c>
      <c r="S330" s="5" t="str">
        <f>MID(TEXT('Final Dataset'!$B330,"yyyy-mm-dd"),6,2)</f>
        <v>01</v>
      </c>
      <c r="T330" s="5" t="str">
        <f>RIGHT(TEXT('Final Dataset'!$B330,"yyyy-mm-dd"),2)</f>
        <v>15</v>
      </c>
      <c r="U330" s="5">
        <f>LEN('Final Dataset'!$D330)</f>
        <v>1</v>
      </c>
      <c r="V330" s="5" t="str">
        <f>TEXT('Final Dataset'!$B330, "mmmm")</f>
        <v>January</v>
      </c>
      <c r="W330" s="5" t="str">
        <f>TEXT('Final Dataset'!$B330, "dddd")</f>
        <v>Saturday</v>
      </c>
      <c r="X330" s="5">
        <f>WEEKNUM('Final Dataset'!$B330, 2)</f>
        <v>3</v>
      </c>
      <c r="Y330" s="5" t="str">
        <f>IF('Final Dataset'!$H330&lt;=0.3,"Cold",IF('Final Dataset'!$H330&lt;=0.6,"Mild","Hot"))</f>
        <v>Cold</v>
      </c>
      <c r="Z330" s="7" t="str">
        <f>IF('Final Dataset'!$L330&gt;'Final Dataset'!$M330,"Casual Dominant","Registered Dominant")</f>
        <v>Registered Dominant</v>
      </c>
      <c r="AA330" s="7">
        <f>'Final Dataset'!$L330/'Final Dataset'!$N330</f>
        <v>0</v>
      </c>
      <c r="AB330" s="7">
        <f>'Final Dataset'!$M330/'Final Dataset'!$N330</f>
        <v>1</v>
      </c>
      <c r="AC330" s="9">
        <f>'Final Dataset'!$J330*100</f>
        <v>59</v>
      </c>
      <c r="AD330" s="7">
        <f>'Final Dataset'!$I330*50</f>
        <v>11.365</v>
      </c>
      <c r="AE330" s="9">
        <f>'Final Dataset'!$K330*67</f>
        <v>0</v>
      </c>
      <c r="AF330" s="7">
        <f>IFERROR('Final Dataset'!$AA330/'Final Dataset'!$AB330,0)</f>
        <v>0</v>
      </c>
      <c r="AG330" s="7" t="str">
        <f>IF('Final Dataset'!$AC330&lt;40,"Low",IF('Final Dataset'!$AC330&lt;=70,"Moderate","High"))</f>
        <v>Moderate</v>
      </c>
      <c r="AH330" s="10" t="str">
        <f>IF('Final Dataset'!$AE330&lt;10,"Calm",IF('Final Dataset'!$AE330&lt;=25,"Breezy","Windy"))</f>
        <v>Calm</v>
      </c>
    </row>
    <row r="331" spans="1:34" ht="14.25" customHeight="1" x14ac:dyDescent="0.3">
      <c r="A331" s="11">
        <v>330</v>
      </c>
      <c r="B331" s="12">
        <v>40558</v>
      </c>
      <c r="C331" s="11">
        <v>1</v>
      </c>
      <c r="D331" s="11">
        <v>5</v>
      </c>
      <c r="E331" s="11" t="b">
        <v>0</v>
      </c>
      <c r="F331" s="11">
        <v>6</v>
      </c>
      <c r="G331" s="11">
        <v>1</v>
      </c>
      <c r="H331" s="11">
        <v>0.16</v>
      </c>
      <c r="I331" s="13">
        <v>0.2273</v>
      </c>
      <c r="J331" s="11">
        <v>0.59</v>
      </c>
      <c r="K331" s="11">
        <v>0</v>
      </c>
      <c r="L331" s="11">
        <v>0</v>
      </c>
      <c r="M331" s="11">
        <v>1</v>
      </c>
      <c r="N331" s="11">
        <v>1</v>
      </c>
      <c r="O331" s="5" t="str">
        <f>IF(AND('Final Dataset'!$D331&gt;=5,'Final Dataset'!$D331&lt;12),"Morning",IF(AND('Final Dataset'!$D331&gt;=12,'Final Dataset'!$D331&lt;17),"Afternoon",IF(AND('Final Dataset'!$D331&gt;=17,'Final Dataset'!$D331&lt;21),"Evening","Night")))</f>
        <v>Morning</v>
      </c>
      <c r="P331" s="8" t="str">
        <f>IF('Final Dataset'!$G331=1,"Clear/Few clouds",IF('Final Dataset'!$G331=2,"Mist/Cloudy",IF('Final Dataset'!$G331=3,"Light Snow/Rain","Heavy Rain/Snow/Storm")))</f>
        <v>Clear/Few clouds</v>
      </c>
      <c r="Q331" s="5" t="str">
        <f>IF(OR('Final Dataset'!$F331=0,'Final Dataset'!$F331=6),"Weekend","Weekday")</f>
        <v>Weekend</v>
      </c>
      <c r="R331" s="5" t="str">
        <f>LEFT(TEXT('Final Dataset'!$B331,"yyyy-mm-dd"),4)</f>
        <v>2011</v>
      </c>
      <c r="S331" s="5" t="str">
        <f>MID(TEXT('Final Dataset'!$B331,"yyyy-mm-dd"),6,2)</f>
        <v>01</v>
      </c>
      <c r="T331" s="5" t="str">
        <f>RIGHT(TEXT('Final Dataset'!$B331,"yyyy-mm-dd"),2)</f>
        <v>15</v>
      </c>
      <c r="U331" s="5">
        <f>LEN('Final Dataset'!$D331)</f>
        <v>1</v>
      </c>
      <c r="V331" s="5" t="str">
        <f>TEXT('Final Dataset'!$B331, "mmmm")</f>
        <v>January</v>
      </c>
      <c r="W331" s="5" t="str">
        <f>TEXT('Final Dataset'!$B331, "dddd")</f>
        <v>Saturday</v>
      </c>
      <c r="X331" s="5">
        <f>WEEKNUM('Final Dataset'!$B331, 2)</f>
        <v>3</v>
      </c>
      <c r="Y331" s="5" t="str">
        <f>IF('Final Dataset'!$H331&lt;=0.3,"Cold",IF('Final Dataset'!$H331&lt;=0.6,"Mild","Hot"))</f>
        <v>Cold</v>
      </c>
      <c r="Z331" s="7" t="str">
        <f>IF('Final Dataset'!$L331&gt;'Final Dataset'!$M331,"Casual Dominant","Registered Dominant")</f>
        <v>Registered Dominant</v>
      </c>
      <c r="AA331" s="7">
        <f>'Final Dataset'!$L331/'Final Dataset'!$N331</f>
        <v>0</v>
      </c>
      <c r="AB331" s="7">
        <f>'Final Dataset'!$M331/'Final Dataset'!$N331</f>
        <v>1</v>
      </c>
      <c r="AC331" s="9">
        <f>'Final Dataset'!$J331*100</f>
        <v>59</v>
      </c>
      <c r="AD331" s="7">
        <f>'Final Dataset'!$I331*50</f>
        <v>11.365</v>
      </c>
      <c r="AE331" s="9">
        <f>'Final Dataset'!$K331*67</f>
        <v>0</v>
      </c>
      <c r="AF331" s="7">
        <f>IFERROR('Final Dataset'!$AA331/'Final Dataset'!$AB331,0)</f>
        <v>0</v>
      </c>
      <c r="AG331" s="7" t="str">
        <f>IF('Final Dataset'!$AC331&lt;40,"Low",IF('Final Dataset'!$AC331&lt;=70,"Moderate","High"))</f>
        <v>Moderate</v>
      </c>
      <c r="AH331" s="10" t="str">
        <f>IF('Final Dataset'!$AE331&lt;10,"Calm",IF('Final Dataset'!$AE331&lt;=25,"Breezy","Windy"))</f>
        <v>Calm</v>
      </c>
    </row>
    <row r="332" spans="1:34" ht="14.25" customHeight="1" x14ac:dyDescent="0.3">
      <c r="A332" s="5">
        <v>331</v>
      </c>
      <c r="B332" s="6">
        <v>40558</v>
      </c>
      <c r="C332" s="5">
        <v>1</v>
      </c>
      <c r="D332" s="5">
        <v>6</v>
      </c>
      <c r="E332" s="5" t="b">
        <v>0</v>
      </c>
      <c r="F332" s="5">
        <v>6</v>
      </c>
      <c r="G332" s="5">
        <v>1</v>
      </c>
      <c r="H332" s="5">
        <v>0.14000000000000001</v>
      </c>
      <c r="I332" s="7">
        <v>0.16669999999999999</v>
      </c>
      <c r="J332" s="5">
        <v>0.63</v>
      </c>
      <c r="K332" s="5">
        <v>0.1045</v>
      </c>
      <c r="L332" s="5">
        <v>1</v>
      </c>
      <c r="M332" s="5">
        <v>2</v>
      </c>
      <c r="N332" s="5">
        <v>3</v>
      </c>
      <c r="O332" s="5" t="str">
        <f>IF(AND('Final Dataset'!$D332&gt;=5,'Final Dataset'!$D332&lt;12),"Morning",IF(AND('Final Dataset'!$D332&gt;=12,'Final Dataset'!$D332&lt;17),"Afternoon",IF(AND('Final Dataset'!$D332&gt;=17,'Final Dataset'!$D332&lt;21),"Evening","Night")))</f>
        <v>Morning</v>
      </c>
      <c r="P332" s="8" t="str">
        <f>IF('Final Dataset'!$G332=1,"Clear/Few clouds",IF('Final Dataset'!$G332=2,"Mist/Cloudy",IF('Final Dataset'!$G332=3,"Light Snow/Rain","Heavy Rain/Snow/Storm")))</f>
        <v>Clear/Few clouds</v>
      </c>
      <c r="Q332" s="5" t="str">
        <f>IF(OR('Final Dataset'!$F332=0,'Final Dataset'!$F332=6),"Weekend","Weekday")</f>
        <v>Weekend</v>
      </c>
      <c r="R332" s="5" t="str">
        <f>LEFT(TEXT('Final Dataset'!$B332,"yyyy-mm-dd"),4)</f>
        <v>2011</v>
      </c>
      <c r="S332" s="5" t="str">
        <f>MID(TEXT('Final Dataset'!$B332,"yyyy-mm-dd"),6,2)</f>
        <v>01</v>
      </c>
      <c r="T332" s="5" t="str">
        <f>RIGHT(TEXT('Final Dataset'!$B332,"yyyy-mm-dd"),2)</f>
        <v>15</v>
      </c>
      <c r="U332" s="5">
        <f>LEN('Final Dataset'!$D332)</f>
        <v>1</v>
      </c>
      <c r="V332" s="5" t="str">
        <f>TEXT('Final Dataset'!$B332, "mmmm")</f>
        <v>January</v>
      </c>
      <c r="W332" s="5" t="str">
        <f>TEXT('Final Dataset'!$B332, "dddd")</f>
        <v>Saturday</v>
      </c>
      <c r="X332" s="5">
        <f>WEEKNUM('Final Dataset'!$B332, 2)</f>
        <v>3</v>
      </c>
      <c r="Y332" s="5" t="str">
        <f>IF('Final Dataset'!$H332&lt;=0.3,"Cold",IF('Final Dataset'!$H332&lt;=0.6,"Mild","Hot"))</f>
        <v>Cold</v>
      </c>
      <c r="Z332" s="7" t="str">
        <f>IF('Final Dataset'!$L332&gt;'Final Dataset'!$M332,"Casual Dominant","Registered Dominant")</f>
        <v>Registered Dominant</v>
      </c>
      <c r="AA332" s="7">
        <f>'Final Dataset'!$L332/'Final Dataset'!$N332</f>
        <v>0.33333333333333331</v>
      </c>
      <c r="AB332" s="7">
        <f>'Final Dataset'!$M332/'Final Dataset'!$N332</f>
        <v>0.66666666666666663</v>
      </c>
      <c r="AC332" s="9">
        <f>'Final Dataset'!$J332*100</f>
        <v>63</v>
      </c>
      <c r="AD332" s="7">
        <f>'Final Dataset'!$I332*50</f>
        <v>8.3349999999999991</v>
      </c>
      <c r="AE332" s="9">
        <f>'Final Dataset'!$K332*67</f>
        <v>7.0015000000000001</v>
      </c>
      <c r="AF332" s="7">
        <f>IFERROR('Final Dataset'!$AA332/'Final Dataset'!$AB332,0)</f>
        <v>0.5</v>
      </c>
      <c r="AG332" s="7" t="str">
        <f>IF('Final Dataset'!$AC332&lt;40,"Low",IF('Final Dataset'!$AC332&lt;=70,"Moderate","High"))</f>
        <v>Moderate</v>
      </c>
      <c r="AH332" s="10" t="str">
        <f>IF('Final Dataset'!$AE332&lt;10,"Calm",IF('Final Dataset'!$AE332&lt;=25,"Breezy","Windy"))</f>
        <v>Calm</v>
      </c>
    </row>
    <row r="333" spans="1:34" ht="14.25" customHeight="1" x14ac:dyDescent="0.3">
      <c r="A333" s="11">
        <v>332</v>
      </c>
      <c r="B333" s="12">
        <v>40558</v>
      </c>
      <c r="C333" s="11">
        <v>1</v>
      </c>
      <c r="D333" s="11">
        <v>7</v>
      </c>
      <c r="E333" s="11" t="b">
        <v>0</v>
      </c>
      <c r="F333" s="11">
        <v>6</v>
      </c>
      <c r="G333" s="11">
        <v>1</v>
      </c>
      <c r="H333" s="11">
        <v>0.14000000000000001</v>
      </c>
      <c r="I333" s="13">
        <v>0.21210000000000001</v>
      </c>
      <c r="J333" s="11">
        <v>0.63</v>
      </c>
      <c r="K333" s="11">
        <v>0</v>
      </c>
      <c r="L333" s="11">
        <v>1</v>
      </c>
      <c r="M333" s="11">
        <v>9</v>
      </c>
      <c r="N333" s="11">
        <v>10</v>
      </c>
      <c r="O333" s="5" t="str">
        <f>IF(AND('Final Dataset'!$D333&gt;=5,'Final Dataset'!$D333&lt;12),"Morning",IF(AND('Final Dataset'!$D333&gt;=12,'Final Dataset'!$D333&lt;17),"Afternoon",IF(AND('Final Dataset'!$D333&gt;=17,'Final Dataset'!$D333&lt;21),"Evening","Night")))</f>
        <v>Morning</v>
      </c>
      <c r="P333" s="8" t="str">
        <f>IF('Final Dataset'!$G333=1,"Clear/Few clouds",IF('Final Dataset'!$G333=2,"Mist/Cloudy",IF('Final Dataset'!$G333=3,"Light Snow/Rain","Heavy Rain/Snow/Storm")))</f>
        <v>Clear/Few clouds</v>
      </c>
      <c r="Q333" s="5" t="str">
        <f>IF(OR('Final Dataset'!$F333=0,'Final Dataset'!$F333=6),"Weekend","Weekday")</f>
        <v>Weekend</v>
      </c>
      <c r="R333" s="5" t="str">
        <f>LEFT(TEXT('Final Dataset'!$B333,"yyyy-mm-dd"),4)</f>
        <v>2011</v>
      </c>
      <c r="S333" s="5" t="str">
        <f>MID(TEXT('Final Dataset'!$B333,"yyyy-mm-dd"),6,2)</f>
        <v>01</v>
      </c>
      <c r="T333" s="5" t="str">
        <f>RIGHT(TEXT('Final Dataset'!$B333,"yyyy-mm-dd"),2)</f>
        <v>15</v>
      </c>
      <c r="U333" s="5">
        <f>LEN('Final Dataset'!$D333)</f>
        <v>1</v>
      </c>
      <c r="V333" s="5" t="str">
        <f>TEXT('Final Dataset'!$B333, "mmmm")</f>
        <v>January</v>
      </c>
      <c r="W333" s="5" t="str">
        <f>TEXT('Final Dataset'!$B333, "dddd")</f>
        <v>Saturday</v>
      </c>
      <c r="X333" s="5">
        <f>WEEKNUM('Final Dataset'!$B333, 2)</f>
        <v>3</v>
      </c>
      <c r="Y333" s="5" t="str">
        <f>IF('Final Dataset'!$H333&lt;=0.3,"Cold",IF('Final Dataset'!$H333&lt;=0.6,"Mild","Hot"))</f>
        <v>Cold</v>
      </c>
      <c r="Z333" s="7" t="str">
        <f>IF('Final Dataset'!$L333&gt;'Final Dataset'!$M333,"Casual Dominant","Registered Dominant")</f>
        <v>Registered Dominant</v>
      </c>
      <c r="AA333" s="7">
        <f>'Final Dataset'!$L333/'Final Dataset'!$N333</f>
        <v>0.1</v>
      </c>
      <c r="AB333" s="7">
        <f>'Final Dataset'!$M333/'Final Dataset'!$N333</f>
        <v>0.9</v>
      </c>
      <c r="AC333" s="9">
        <f>'Final Dataset'!$J333*100</f>
        <v>63</v>
      </c>
      <c r="AD333" s="7">
        <f>'Final Dataset'!$I333*50</f>
        <v>10.605</v>
      </c>
      <c r="AE333" s="9">
        <f>'Final Dataset'!$K333*67</f>
        <v>0</v>
      </c>
      <c r="AF333" s="7">
        <f>IFERROR('Final Dataset'!$AA333/'Final Dataset'!$AB333,0)</f>
        <v>0.11111111111111112</v>
      </c>
      <c r="AG333" s="7" t="str">
        <f>IF('Final Dataset'!$AC333&lt;40,"Low",IF('Final Dataset'!$AC333&lt;=70,"Moderate","High"))</f>
        <v>Moderate</v>
      </c>
      <c r="AH333" s="10" t="str">
        <f>IF('Final Dataset'!$AE333&lt;10,"Calm",IF('Final Dataset'!$AE333&lt;=25,"Breezy","Windy"))</f>
        <v>Calm</v>
      </c>
    </row>
    <row r="334" spans="1:34" ht="14.25" customHeight="1" x14ac:dyDescent="0.3">
      <c r="A334" s="5">
        <v>333</v>
      </c>
      <c r="B334" s="6">
        <v>40558</v>
      </c>
      <c r="C334" s="5">
        <v>1</v>
      </c>
      <c r="D334" s="5">
        <v>8</v>
      </c>
      <c r="E334" s="5" t="b">
        <v>0</v>
      </c>
      <c r="F334" s="5">
        <v>6</v>
      </c>
      <c r="G334" s="5">
        <v>1</v>
      </c>
      <c r="H334" s="5">
        <v>0.14000000000000001</v>
      </c>
      <c r="I334" s="7">
        <v>0.1515</v>
      </c>
      <c r="J334" s="5">
        <v>0.63</v>
      </c>
      <c r="K334" s="5">
        <v>0.1343</v>
      </c>
      <c r="L334" s="5">
        <v>1</v>
      </c>
      <c r="M334" s="5">
        <v>22</v>
      </c>
      <c r="N334" s="5">
        <v>23</v>
      </c>
      <c r="O334" s="5" t="str">
        <f>IF(AND('Final Dataset'!$D334&gt;=5,'Final Dataset'!$D334&lt;12),"Morning",IF(AND('Final Dataset'!$D334&gt;=12,'Final Dataset'!$D334&lt;17),"Afternoon",IF(AND('Final Dataset'!$D334&gt;=17,'Final Dataset'!$D334&lt;21),"Evening","Night")))</f>
        <v>Morning</v>
      </c>
      <c r="P334" s="8" t="str">
        <f>IF('Final Dataset'!$G334=1,"Clear/Few clouds",IF('Final Dataset'!$G334=2,"Mist/Cloudy",IF('Final Dataset'!$G334=3,"Light Snow/Rain","Heavy Rain/Snow/Storm")))</f>
        <v>Clear/Few clouds</v>
      </c>
      <c r="Q334" s="5" t="str">
        <f>IF(OR('Final Dataset'!$F334=0,'Final Dataset'!$F334=6),"Weekend","Weekday")</f>
        <v>Weekend</v>
      </c>
      <c r="R334" s="5" t="str">
        <f>LEFT(TEXT('Final Dataset'!$B334,"yyyy-mm-dd"),4)</f>
        <v>2011</v>
      </c>
      <c r="S334" s="5" t="str">
        <f>MID(TEXT('Final Dataset'!$B334,"yyyy-mm-dd"),6,2)</f>
        <v>01</v>
      </c>
      <c r="T334" s="5" t="str">
        <f>RIGHT(TEXT('Final Dataset'!$B334,"yyyy-mm-dd"),2)</f>
        <v>15</v>
      </c>
      <c r="U334" s="5">
        <f>LEN('Final Dataset'!$D334)</f>
        <v>1</v>
      </c>
      <c r="V334" s="5" t="str">
        <f>TEXT('Final Dataset'!$B334, "mmmm")</f>
        <v>January</v>
      </c>
      <c r="W334" s="5" t="str">
        <f>TEXT('Final Dataset'!$B334, "dddd")</f>
        <v>Saturday</v>
      </c>
      <c r="X334" s="5">
        <f>WEEKNUM('Final Dataset'!$B334, 2)</f>
        <v>3</v>
      </c>
      <c r="Y334" s="5" t="str">
        <f>IF('Final Dataset'!$H334&lt;=0.3,"Cold",IF('Final Dataset'!$H334&lt;=0.6,"Mild","Hot"))</f>
        <v>Cold</v>
      </c>
      <c r="Z334" s="7" t="str">
        <f>IF('Final Dataset'!$L334&gt;'Final Dataset'!$M334,"Casual Dominant","Registered Dominant")</f>
        <v>Registered Dominant</v>
      </c>
      <c r="AA334" s="7">
        <f>'Final Dataset'!$L334/'Final Dataset'!$N334</f>
        <v>4.3478260869565216E-2</v>
      </c>
      <c r="AB334" s="7">
        <f>'Final Dataset'!$M334/'Final Dataset'!$N334</f>
        <v>0.95652173913043481</v>
      </c>
      <c r="AC334" s="9">
        <f>'Final Dataset'!$J334*100</f>
        <v>63</v>
      </c>
      <c r="AD334" s="7">
        <f>'Final Dataset'!$I334*50</f>
        <v>7.5750000000000002</v>
      </c>
      <c r="AE334" s="9">
        <f>'Final Dataset'!$K334*67</f>
        <v>8.9981000000000009</v>
      </c>
      <c r="AF334" s="7">
        <f>IFERROR('Final Dataset'!$AA334/'Final Dataset'!$AB334,0)</f>
        <v>4.5454545454545449E-2</v>
      </c>
      <c r="AG334" s="7" t="str">
        <f>IF('Final Dataset'!$AC334&lt;40,"Low",IF('Final Dataset'!$AC334&lt;=70,"Moderate","High"))</f>
        <v>Moderate</v>
      </c>
      <c r="AH334" s="10" t="str">
        <f>IF('Final Dataset'!$AE334&lt;10,"Calm",IF('Final Dataset'!$AE334&lt;=25,"Breezy","Windy"))</f>
        <v>Calm</v>
      </c>
    </row>
    <row r="335" spans="1:34" ht="14.25" customHeight="1" x14ac:dyDescent="0.3">
      <c r="A335" s="11">
        <v>334</v>
      </c>
      <c r="B335" s="12">
        <v>40558</v>
      </c>
      <c r="C335" s="11">
        <v>1</v>
      </c>
      <c r="D335" s="11">
        <v>9</v>
      </c>
      <c r="E335" s="11" t="b">
        <v>0</v>
      </c>
      <c r="F335" s="11">
        <v>6</v>
      </c>
      <c r="G335" s="11">
        <v>1</v>
      </c>
      <c r="H335" s="11">
        <v>0.16</v>
      </c>
      <c r="I335" s="13">
        <v>0.18179999999999999</v>
      </c>
      <c r="J335" s="11">
        <v>0.64</v>
      </c>
      <c r="K335" s="11">
        <v>0.1343</v>
      </c>
      <c r="L335" s="11">
        <v>2</v>
      </c>
      <c r="M335" s="11">
        <v>31</v>
      </c>
      <c r="N335" s="11">
        <v>33</v>
      </c>
      <c r="O335" s="5" t="str">
        <f>IF(AND('Final Dataset'!$D335&gt;=5,'Final Dataset'!$D335&lt;12),"Morning",IF(AND('Final Dataset'!$D335&gt;=12,'Final Dataset'!$D335&lt;17),"Afternoon",IF(AND('Final Dataset'!$D335&gt;=17,'Final Dataset'!$D335&lt;21),"Evening","Night")))</f>
        <v>Morning</v>
      </c>
      <c r="P335" s="8" t="str">
        <f>IF('Final Dataset'!$G335=1,"Clear/Few clouds",IF('Final Dataset'!$G335=2,"Mist/Cloudy",IF('Final Dataset'!$G335=3,"Light Snow/Rain","Heavy Rain/Snow/Storm")))</f>
        <v>Clear/Few clouds</v>
      </c>
      <c r="Q335" s="5" t="str">
        <f>IF(OR('Final Dataset'!$F335=0,'Final Dataset'!$F335=6),"Weekend","Weekday")</f>
        <v>Weekend</v>
      </c>
      <c r="R335" s="5" t="str">
        <f>LEFT(TEXT('Final Dataset'!$B335,"yyyy-mm-dd"),4)</f>
        <v>2011</v>
      </c>
      <c r="S335" s="5" t="str">
        <f>MID(TEXT('Final Dataset'!$B335,"yyyy-mm-dd"),6,2)</f>
        <v>01</v>
      </c>
      <c r="T335" s="5" t="str">
        <f>RIGHT(TEXT('Final Dataset'!$B335,"yyyy-mm-dd"),2)</f>
        <v>15</v>
      </c>
      <c r="U335" s="5">
        <f>LEN('Final Dataset'!$D335)</f>
        <v>1</v>
      </c>
      <c r="V335" s="5" t="str">
        <f>TEXT('Final Dataset'!$B335, "mmmm")</f>
        <v>January</v>
      </c>
      <c r="W335" s="5" t="str">
        <f>TEXT('Final Dataset'!$B335, "dddd")</f>
        <v>Saturday</v>
      </c>
      <c r="X335" s="5">
        <f>WEEKNUM('Final Dataset'!$B335, 2)</f>
        <v>3</v>
      </c>
      <c r="Y335" s="5" t="str">
        <f>IF('Final Dataset'!$H335&lt;=0.3,"Cold",IF('Final Dataset'!$H335&lt;=0.6,"Mild","Hot"))</f>
        <v>Cold</v>
      </c>
      <c r="Z335" s="7" t="str">
        <f>IF('Final Dataset'!$L335&gt;'Final Dataset'!$M335,"Casual Dominant","Registered Dominant")</f>
        <v>Registered Dominant</v>
      </c>
      <c r="AA335" s="7">
        <f>'Final Dataset'!$L335/'Final Dataset'!$N335</f>
        <v>6.0606060606060608E-2</v>
      </c>
      <c r="AB335" s="7">
        <f>'Final Dataset'!$M335/'Final Dataset'!$N335</f>
        <v>0.93939393939393945</v>
      </c>
      <c r="AC335" s="9">
        <f>'Final Dataset'!$J335*100</f>
        <v>64</v>
      </c>
      <c r="AD335" s="7">
        <f>'Final Dataset'!$I335*50</f>
        <v>9.09</v>
      </c>
      <c r="AE335" s="9">
        <f>'Final Dataset'!$K335*67</f>
        <v>8.9981000000000009</v>
      </c>
      <c r="AF335" s="7">
        <f>IFERROR('Final Dataset'!$AA335/'Final Dataset'!$AB335,0)</f>
        <v>6.4516129032258063E-2</v>
      </c>
      <c r="AG335" s="7" t="str">
        <f>IF('Final Dataset'!$AC335&lt;40,"Low",IF('Final Dataset'!$AC335&lt;=70,"Moderate","High"))</f>
        <v>Moderate</v>
      </c>
      <c r="AH335" s="10" t="str">
        <f>IF('Final Dataset'!$AE335&lt;10,"Calm",IF('Final Dataset'!$AE335&lt;=25,"Breezy","Windy"))</f>
        <v>Calm</v>
      </c>
    </row>
    <row r="336" spans="1:34" ht="14.25" customHeight="1" x14ac:dyDescent="0.3">
      <c r="A336" s="5">
        <v>335</v>
      </c>
      <c r="B336" s="6">
        <v>40558</v>
      </c>
      <c r="C336" s="5">
        <v>1</v>
      </c>
      <c r="D336" s="5">
        <v>10</v>
      </c>
      <c r="E336" s="5" t="b">
        <v>0</v>
      </c>
      <c r="F336" s="5">
        <v>6</v>
      </c>
      <c r="G336" s="5">
        <v>1</v>
      </c>
      <c r="H336" s="5">
        <v>0.18</v>
      </c>
      <c r="I336" s="7">
        <v>0.19700000000000001</v>
      </c>
      <c r="J336" s="5">
        <v>0.59</v>
      </c>
      <c r="K336" s="5">
        <v>0.16420000000000001</v>
      </c>
      <c r="L336" s="5">
        <v>2</v>
      </c>
      <c r="M336" s="5">
        <v>57</v>
      </c>
      <c r="N336" s="5">
        <v>59</v>
      </c>
      <c r="O336" s="5" t="str">
        <f>IF(AND('Final Dataset'!$D336&gt;=5,'Final Dataset'!$D336&lt;12),"Morning",IF(AND('Final Dataset'!$D336&gt;=12,'Final Dataset'!$D336&lt;17),"Afternoon",IF(AND('Final Dataset'!$D336&gt;=17,'Final Dataset'!$D336&lt;21),"Evening","Night")))</f>
        <v>Morning</v>
      </c>
      <c r="P336" s="8" t="str">
        <f>IF('Final Dataset'!$G336=1,"Clear/Few clouds",IF('Final Dataset'!$G336=2,"Mist/Cloudy",IF('Final Dataset'!$G336=3,"Light Snow/Rain","Heavy Rain/Snow/Storm")))</f>
        <v>Clear/Few clouds</v>
      </c>
      <c r="Q336" s="5" t="str">
        <f>IF(OR('Final Dataset'!$F336=0,'Final Dataset'!$F336=6),"Weekend","Weekday")</f>
        <v>Weekend</v>
      </c>
      <c r="R336" s="5" t="str">
        <f>LEFT(TEXT('Final Dataset'!$B336,"yyyy-mm-dd"),4)</f>
        <v>2011</v>
      </c>
      <c r="S336" s="5" t="str">
        <f>MID(TEXT('Final Dataset'!$B336,"yyyy-mm-dd"),6,2)</f>
        <v>01</v>
      </c>
      <c r="T336" s="5" t="str">
        <f>RIGHT(TEXT('Final Dataset'!$B336,"yyyy-mm-dd"),2)</f>
        <v>15</v>
      </c>
      <c r="U336" s="5">
        <f>LEN('Final Dataset'!$D336)</f>
        <v>2</v>
      </c>
      <c r="V336" s="5" t="str">
        <f>TEXT('Final Dataset'!$B336, "mmmm")</f>
        <v>January</v>
      </c>
      <c r="W336" s="5" t="str">
        <f>TEXT('Final Dataset'!$B336, "dddd")</f>
        <v>Saturday</v>
      </c>
      <c r="X336" s="5">
        <f>WEEKNUM('Final Dataset'!$B336, 2)</f>
        <v>3</v>
      </c>
      <c r="Y336" s="5" t="str">
        <f>IF('Final Dataset'!$H336&lt;=0.3,"Cold",IF('Final Dataset'!$H336&lt;=0.6,"Mild","Hot"))</f>
        <v>Cold</v>
      </c>
      <c r="Z336" s="7" t="str">
        <f>IF('Final Dataset'!$L336&gt;'Final Dataset'!$M336,"Casual Dominant","Registered Dominant")</f>
        <v>Registered Dominant</v>
      </c>
      <c r="AA336" s="7">
        <f>'Final Dataset'!$L336/'Final Dataset'!$N336</f>
        <v>3.3898305084745763E-2</v>
      </c>
      <c r="AB336" s="7">
        <f>'Final Dataset'!$M336/'Final Dataset'!$N336</f>
        <v>0.96610169491525422</v>
      </c>
      <c r="AC336" s="9">
        <f>'Final Dataset'!$J336*100</f>
        <v>59</v>
      </c>
      <c r="AD336" s="7">
        <f>'Final Dataset'!$I336*50</f>
        <v>9.85</v>
      </c>
      <c r="AE336" s="9">
        <f>'Final Dataset'!$K336*67</f>
        <v>11.0014</v>
      </c>
      <c r="AF336" s="7">
        <f>IFERROR('Final Dataset'!$AA336/'Final Dataset'!$AB336,0)</f>
        <v>3.5087719298245612E-2</v>
      </c>
      <c r="AG336" s="7" t="str">
        <f>IF('Final Dataset'!$AC336&lt;40,"Low",IF('Final Dataset'!$AC336&lt;=70,"Moderate","High"))</f>
        <v>Moderate</v>
      </c>
      <c r="AH336" s="10" t="str">
        <f>IF('Final Dataset'!$AE336&lt;10,"Calm",IF('Final Dataset'!$AE336&lt;=25,"Breezy","Windy"))</f>
        <v>Breezy</v>
      </c>
    </row>
    <row r="337" spans="1:34" ht="14.25" customHeight="1" x14ac:dyDescent="0.3">
      <c r="A337" s="11">
        <v>336</v>
      </c>
      <c r="B337" s="12">
        <v>40558</v>
      </c>
      <c r="C337" s="11">
        <v>1</v>
      </c>
      <c r="D337" s="11">
        <v>11</v>
      </c>
      <c r="E337" s="11" t="b">
        <v>0</v>
      </c>
      <c r="F337" s="11">
        <v>6</v>
      </c>
      <c r="G337" s="11">
        <v>1</v>
      </c>
      <c r="H337" s="11">
        <v>0.2</v>
      </c>
      <c r="I337" s="13">
        <v>0.19700000000000001</v>
      </c>
      <c r="J337" s="11">
        <v>0.55000000000000004</v>
      </c>
      <c r="K337" s="11">
        <v>0.22389999999999999</v>
      </c>
      <c r="L337" s="11">
        <v>18</v>
      </c>
      <c r="M337" s="11">
        <v>54</v>
      </c>
      <c r="N337" s="11">
        <v>72</v>
      </c>
      <c r="O337" s="5" t="str">
        <f>IF(AND('Final Dataset'!$D337&gt;=5,'Final Dataset'!$D337&lt;12),"Morning",IF(AND('Final Dataset'!$D337&gt;=12,'Final Dataset'!$D337&lt;17),"Afternoon",IF(AND('Final Dataset'!$D337&gt;=17,'Final Dataset'!$D337&lt;21),"Evening","Night")))</f>
        <v>Morning</v>
      </c>
      <c r="P337" s="8" t="str">
        <f>IF('Final Dataset'!$G337=1,"Clear/Few clouds",IF('Final Dataset'!$G337=2,"Mist/Cloudy",IF('Final Dataset'!$G337=3,"Light Snow/Rain","Heavy Rain/Snow/Storm")))</f>
        <v>Clear/Few clouds</v>
      </c>
      <c r="Q337" s="5" t="str">
        <f>IF(OR('Final Dataset'!$F337=0,'Final Dataset'!$F337=6),"Weekend","Weekday")</f>
        <v>Weekend</v>
      </c>
      <c r="R337" s="5" t="str">
        <f>LEFT(TEXT('Final Dataset'!$B337,"yyyy-mm-dd"),4)</f>
        <v>2011</v>
      </c>
      <c r="S337" s="5" t="str">
        <f>MID(TEXT('Final Dataset'!$B337,"yyyy-mm-dd"),6,2)</f>
        <v>01</v>
      </c>
      <c r="T337" s="5" t="str">
        <f>RIGHT(TEXT('Final Dataset'!$B337,"yyyy-mm-dd"),2)</f>
        <v>15</v>
      </c>
      <c r="U337" s="5">
        <f>LEN('Final Dataset'!$D337)</f>
        <v>2</v>
      </c>
      <c r="V337" s="5" t="str">
        <f>TEXT('Final Dataset'!$B337, "mmmm")</f>
        <v>January</v>
      </c>
      <c r="W337" s="5" t="str">
        <f>TEXT('Final Dataset'!$B337, "dddd")</f>
        <v>Saturday</v>
      </c>
      <c r="X337" s="5">
        <f>WEEKNUM('Final Dataset'!$B337, 2)</f>
        <v>3</v>
      </c>
      <c r="Y337" s="5" t="str">
        <f>IF('Final Dataset'!$H337&lt;=0.3,"Cold",IF('Final Dataset'!$H337&lt;=0.6,"Mild","Hot"))</f>
        <v>Cold</v>
      </c>
      <c r="Z337" s="7" t="str">
        <f>IF('Final Dataset'!$L337&gt;'Final Dataset'!$M337,"Casual Dominant","Registered Dominant")</f>
        <v>Registered Dominant</v>
      </c>
      <c r="AA337" s="7">
        <f>'Final Dataset'!$L337/'Final Dataset'!$N337</f>
        <v>0.25</v>
      </c>
      <c r="AB337" s="7">
        <f>'Final Dataset'!$M337/'Final Dataset'!$N337</f>
        <v>0.75</v>
      </c>
      <c r="AC337" s="9">
        <f>'Final Dataset'!$J337*100</f>
        <v>55.000000000000007</v>
      </c>
      <c r="AD337" s="7">
        <f>'Final Dataset'!$I337*50</f>
        <v>9.85</v>
      </c>
      <c r="AE337" s="9">
        <f>'Final Dataset'!$K337*67</f>
        <v>15.001299999999999</v>
      </c>
      <c r="AF337" s="7">
        <f>IFERROR('Final Dataset'!$AA337/'Final Dataset'!$AB337,0)</f>
        <v>0.33333333333333331</v>
      </c>
      <c r="AG337" s="7" t="str">
        <f>IF('Final Dataset'!$AC337&lt;40,"Low",IF('Final Dataset'!$AC337&lt;=70,"Moderate","High"))</f>
        <v>Moderate</v>
      </c>
      <c r="AH337" s="10" t="str">
        <f>IF('Final Dataset'!$AE337&lt;10,"Calm",IF('Final Dataset'!$AE337&lt;=25,"Breezy","Windy"))</f>
        <v>Breezy</v>
      </c>
    </row>
    <row r="338" spans="1:34" ht="14.25" customHeight="1" x14ac:dyDescent="0.3">
      <c r="A338" s="5">
        <v>337</v>
      </c>
      <c r="B338" s="6">
        <v>40558</v>
      </c>
      <c r="C338" s="5">
        <v>1</v>
      </c>
      <c r="D338" s="5">
        <v>12</v>
      </c>
      <c r="E338" s="5" t="b">
        <v>0</v>
      </c>
      <c r="F338" s="5">
        <v>6</v>
      </c>
      <c r="G338" s="5">
        <v>1</v>
      </c>
      <c r="H338" s="5">
        <v>0.24</v>
      </c>
      <c r="I338" s="7">
        <v>0.2273</v>
      </c>
      <c r="J338" s="5">
        <v>0.48</v>
      </c>
      <c r="K338" s="5">
        <v>0.22389999999999999</v>
      </c>
      <c r="L338" s="5">
        <v>15</v>
      </c>
      <c r="M338" s="5">
        <v>74</v>
      </c>
      <c r="N338" s="5">
        <v>89</v>
      </c>
      <c r="O338" s="5" t="str">
        <f>IF(AND('Final Dataset'!$D338&gt;=5,'Final Dataset'!$D338&lt;12),"Morning",IF(AND('Final Dataset'!$D338&gt;=12,'Final Dataset'!$D338&lt;17),"Afternoon",IF(AND('Final Dataset'!$D338&gt;=17,'Final Dataset'!$D338&lt;21),"Evening","Night")))</f>
        <v>Afternoon</v>
      </c>
      <c r="P338" s="8" t="str">
        <f>IF('Final Dataset'!$G338=1,"Clear/Few clouds",IF('Final Dataset'!$G338=2,"Mist/Cloudy",IF('Final Dataset'!$G338=3,"Light Snow/Rain","Heavy Rain/Snow/Storm")))</f>
        <v>Clear/Few clouds</v>
      </c>
      <c r="Q338" s="5" t="str">
        <f>IF(OR('Final Dataset'!$F338=0,'Final Dataset'!$F338=6),"Weekend","Weekday")</f>
        <v>Weekend</v>
      </c>
      <c r="R338" s="5" t="str">
        <f>LEFT(TEXT('Final Dataset'!$B338,"yyyy-mm-dd"),4)</f>
        <v>2011</v>
      </c>
      <c r="S338" s="5" t="str">
        <f>MID(TEXT('Final Dataset'!$B338,"yyyy-mm-dd"),6,2)</f>
        <v>01</v>
      </c>
      <c r="T338" s="5" t="str">
        <f>RIGHT(TEXT('Final Dataset'!$B338,"yyyy-mm-dd"),2)</f>
        <v>15</v>
      </c>
      <c r="U338" s="5">
        <f>LEN('Final Dataset'!$D338)</f>
        <v>2</v>
      </c>
      <c r="V338" s="5" t="str">
        <f>TEXT('Final Dataset'!$B338, "mmmm")</f>
        <v>January</v>
      </c>
      <c r="W338" s="5" t="str">
        <f>TEXT('Final Dataset'!$B338, "dddd")</f>
        <v>Saturday</v>
      </c>
      <c r="X338" s="5">
        <f>WEEKNUM('Final Dataset'!$B338, 2)</f>
        <v>3</v>
      </c>
      <c r="Y338" s="5" t="str">
        <f>IF('Final Dataset'!$H338&lt;=0.3,"Cold",IF('Final Dataset'!$H338&lt;=0.6,"Mild","Hot"))</f>
        <v>Cold</v>
      </c>
      <c r="Z338" s="7" t="str">
        <f>IF('Final Dataset'!$L338&gt;'Final Dataset'!$M338,"Casual Dominant","Registered Dominant")</f>
        <v>Registered Dominant</v>
      </c>
      <c r="AA338" s="7">
        <f>'Final Dataset'!$L338/'Final Dataset'!$N338</f>
        <v>0.16853932584269662</v>
      </c>
      <c r="AB338" s="7">
        <f>'Final Dataset'!$M338/'Final Dataset'!$N338</f>
        <v>0.8314606741573034</v>
      </c>
      <c r="AC338" s="9">
        <f>'Final Dataset'!$J338*100</f>
        <v>48</v>
      </c>
      <c r="AD338" s="7">
        <f>'Final Dataset'!$I338*50</f>
        <v>11.365</v>
      </c>
      <c r="AE338" s="9">
        <f>'Final Dataset'!$K338*67</f>
        <v>15.001299999999999</v>
      </c>
      <c r="AF338" s="7">
        <f>IFERROR('Final Dataset'!$AA338/'Final Dataset'!$AB338,0)</f>
        <v>0.20270270270270269</v>
      </c>
      <c r="AG338" s="7" t="str">
        <f>IF('Final Dataset'!$AC338&lt;40,"Low",IF('Final Dataset'!$AC338&lt;=70,"Moderate","High"))</f>
        <v>Moderate</v>
      </c>
      <c r="AH338" s="10" t="str">
        <f>IF('Final Dataset'!$AE338&lt;10,"Calm",IF('Final Dataset'!$AE338&lt;=25,"Breezy","Windy"))</f>
        <v>Breezy</v>
      </c>
    </row>
    <row r="339" spans="1:34" ht="14.25" customHeight="1" x14ac:dyDescent="0.3">
      <c r="A339" s="11">
        <v>338</v>
      </c>
      <c r="B339" s="12">
        <v>40558</v>
      </c>
      <c r="C339" s="11">
        <v>1</v>
      </c>
      <c r="D339" s="11">
        <v>13</v>
      </c>
      <c r="E339" s="11" t="b">
        <v>0</v>
      </c>
      <c r="F339" s="11">
        <v>6</v>
      </c>
      <c r="G339" s="11">
        <v>1</v>
      </c>
      <c r="H339" s="11">
        <v>0.28000000000000003</v>
      </c>
      <c r="I339" s="13">
        <v>0.2576</v>
      </c>
      <c r="J339" s="11">
        <v>0.38</v>
      </c>
      <c r="K339" s="11">
        <v>0.29849999999999999</v>
      </c>
      <c r="L339" s="11">
        <v>21</v>
      </c>
      <c r="M339" s="11">
        <v>80</v>
      </c>
      <c r="N339" s="11">
        <v>101</v>
      </c>
      <c r="O339" s="5" t="str">
        <f>IF(AND('Final Dataset'!$D339&gt;=5,'Final Dataset'!$D339&lt;12),"Morning",IF(AND('Final Dataset'!$D339&gt;=12,'Final Dataset'!$D339&lt;17),"Afternoon",IF(AND('Final Dataset'!$D339&gt;=17,'Final Dataset'!$D339&lt;21),"Evening","Night")))</f>
        <v>Afternoon</v>
      </c>
      <c r="P339" s="8" t="str">
        <f>IF('Final Dataset'!$G339=1,"Clear/Few clouds",IF('Final Dataset'!$G339=2,"Mist/Cloudy",IF('Final Dataset'!$G339=3,"Light Snow/Rain","Heavy Rain/Snow/Storm")))</f>
        <v>Clear/Few clouds</v>
      </c>
      <c r="Q339" s="5" t="str">
        <f>IF(OR('Final Dataset'!$F339=0,'Final Dataset'!$F339=6),"Weekend","Weekday")</f>
        <v>Weekend</v>
      </c>
      <c r="R339" s="5" t="str">
        <f>LEFT(TEXT('Final Dataset'!$B339,"yyyy-mm-dd"),4)</f>
        <v>2011</v>
      </c>
      <c r="S339" s="5" t="str">
        <f>MID(TEXT('Final Dataset'!$B339,"yyyy-mm-dd"),6,2)</f>
        <v>01</v>
      </c>
      <c r="T339" s="5" t="str">
        <f>RIGHT(TEXT('Final Dataset'!$B339,"yyyy-mm-dd"),2)</f>
        <v>15</v>
      </c>
      <c r="U339" s="5">
        <f>LEN('Final Dataset'!$D339)</f>
        <v>2</v>
      </c>
      <c r="V339" s="5" t="str">
        <f>TEXT('Final Dataset'!$B339, "mmmm")</f>
        <v>January</v>
      </c>
      <c r="W339" s="5" t="str">
        <f>TEXT('Final Dataset'!$B339, "dddd")</f>
        <v>Saturday</v>
      </c>
      <c r="X339" s="5">
        <f>WEEKNUM('Final Dataset'!$B339, 2)</f>
        <v>3</v>
      </c>
      <c r="Y339" s="5" t="str">
        <f>IF('Final Dataset'!$H339&lt;=0.3,"Cold",IF('Final Dataset'!$H339&lt;=0.6,"Mild","Hot"))</f>
        <v>Cold</v>
      </c>
      <c r="Z339" s="7" t="str">
        <f>IF('Final Dataset'!$L339&gt;'Final Dataset'!$M339,"Casual Dominant","Registered Dominant")</f>
        <v>Registered Dominant</v>
      </c>
      <c r="AA339" s="7">
        <f>'Final Dataset'!$L339/'Final Dataset'!$N339</f>
        <v>0.20792079207920791</v>
      </c>
      <c r="AB339" s="7">
        <f>'Final Dataset'!$M339/'Final Dataset'!$N339</f>
        <v>0.79207920792079212</v>
      </c>
      <c r="AC339" s="9">
        <f>'Final Dataset'!$J339*100</f>
        <v>38</v>
      </c>
      <c r="AD339" s="7">
        <f>'Final Dataset'!$I339*50</f>
        <v>12.879999999999999</v>
      </c>
      <c r="AE339" s="9">
        <f>'Final Dataset'!$K339*67</f>
        <v>19.999499999999998</v>
      </c>
      <c r="AF339" s="7">
        <f>IFERROR('Final Dataset'!$AA339/'Final Dataset'!$AB339,0)</f>
        <v>0.26249999999999996</v>
      </c>
      <c r="AG339" s="7" t="str">
        <f>IF('Final Dataset'!$AC339&lt;40,"Low",IF('Final Dataset'!$AC339&lt;=70,"Moderate","High"))</f>
        <v>Low</v>
      </c>
      <c r="AH339" s="10" t="str">
        <f>IF('Final Dataset'!$AE339&lt;10,"Calm",IF('Final Dataset'!$AE339&lt;=25,"Breezy","Windy"))</f>
        <v>Breezy</v>
      </c>
    </row>
    <row r="340" spans="1:34" ht="14.25" customHeight="1" x14ac:dyDescent="0.3">
      <c r="A340" s="5">
        <v>339</v>
      </c>
      <c r="B340" s="6">
        <v>40558</v>
      </c>
      <c r="C340" s="5">
        <v>1</v>
      </c>
      <c r="D340" s="5">
        <v>14</v>
      </c>
      <c r="E340" s="5" t="b">
        <v>0</v>
      </c>
      <c r="F340" s="5">
        <v>6</v>
      </c>
      <c r="G340" s="5">
        <v>1</v>
      </c>
      <c r="H340" s="5">
        <v>0.3</v>
      </c>
      <c r="I340" s="7">
        <v>0.28789999999999999</v>
      </c>
      <c r="J340" s="5">
        <v>0.39</v>
      </c>
      <c r="K340" s="5">
        <v>0.28360000000000002</v>
      </c>
      <c r="L340" s="5">
        <v>26</v>
      </c>
      <c r="M340" s="5">
        <v>92</v>
      </c>
      <c r="N340" s="5">
        <v>118</v>
      </c>
      <c r="O340" s="5" t="str">
        <f>IF(AND('Final Dataset'!$D340&gt;=5,'Final Dataset'!$D340&lt;12),"Morning",IF(AND('Final Dataset'!$D340&gt;=12,'Final Dataset'!$D340&lt;17),"Afternoon",IF(AND('Final Dataset'!$D340&gt;=17,'Final Dataset'!$D340&lt;21),"Evening","Night")))</f>
        <v>Afternoon</v>
      </c>
      <c r="P340" s="8" t="str">
        <f>IF('Final Dataset'!$G340=1,"Clear/Few clouds",IF('Final Dataset'!$G340=2,"Mist/Cloudy",IF('Final Dataset'!$G340=3,"Light Snow/Rain","Heavy Rain/Snow/Storm")))</f>
        <v>Clear/Few clouds</v>
      </c>
      <c r="Q340" s="5" t="str">
        <f>IF(OR('Final Dataset'!$F340=0,'Final Dataset'!$F340=6),"Weekend","Weekday")</f>
        <v>Weekend</v>
      </c>
      <c r="R340" s="5" t="str">
        <f>LEFT(TEXT('Final Dataset'!$B340,"yyyy-mm-dd"),4)</f>
        <v>2011</v>
      </c>
      <c r="S340" s="5" t="str">
        <f>MID(TEXT('Final Dataset'!$B340,"yyyy-mm-dd"),6,2)</f>
        <v>01</v>
      </c>
      <c r="T340" s="5" t="str">
        <f>RIGHT(TEXT('Final Dataset'!$B340,"yyyy-mm-dd"),2)</f>
        <v>15</v>
      </c>
      <c r="U340" s="5">
        <f>LEN('Final Dataset'!$D340)</f>
        <v>2</v>
      </c>
      <c r="V340" s="5" t="str">
        <f>TEXT('Final Dataset'!$B340, "mmmm")</f>
        <v>January</v>
      </c>
      <c r="W340" s="5" t="str">
        <f>TEXT('Final Dataset'!$B340, "dddd")</f>
        <v>Saturday</v>
      </c>
      <c r="X340" s="5">
        <f>WEEKNUM('Final Dataset'!$B340, 2)</f>
        <v>3</v>
      </c>
      <c r="Y340" s="5" t="str">
        <f>IF('Final Dataset'!$H340&lt;=0.3,"Cold",IF('Final Dataset'!$H340&lt;=0.6,"Mild","Hot"))</f>
        <v>Cold</v>
      </c>
      <c r="Z340" s="7" t="str">
        <f>IF('Final Dataset'!$L340&gt;'Final Dataset'!$M340,"Casual Dominant","Registered Dominant")</f>
        <v>Registered Dominant</v>
      </c>
      <c r="AA340" s="7">
        <f>'Final Dataset'!$L340/'Final Dataset'!$N340</f>
        <v>0.22033898305084745</v>
      </c>
      <c r="AB340" s="7">
        <f>'Final Dataset'!$M340/'Final Dataset'!$N340</f>
        <v>0.77966101694915257</v>
      </c>
      <c r="AC340" s="9">
        <f>'Final Dataset'!$J340*100</f>
        <v>39</v>
      </c>
      <c r="AD340" s="7">
        <f>'Final Dataset'!$I340*50</f>
        <v>14.395</v>
      </c>
      <c r="AE340" s="9">
        <f>'Final Dataset'!$K340*67</f>
        <v>19.001200000000001</v>
      </c>
      <c r="AF340" s="7">
        <f>IFERROR('Final Dataset'!$AA340/'Final Dataset'!$AB340,0)</f>
        <v>0.28260869565217389</v>
      </c>
      <c r="AG340" s="7" t="str">
        <f>IF('Final Dataset'!$AC340&lt;40,"Low",IF('Final Dataset'!$AC340&lt;=70,"Moderate","High"))</f>
        <v>Low</v>
      </c>
      <c r="AH340" s="10" t="str">
        <f>IF('Final Dataset'!$AE340&lt;10,"Calm",IF('Final Dataset'!$AE340&lt;=25,"Breezy","Windy"))</f>
        <v>Breezy</v>
      </c>
    </row>
    <row r="341" spans="1:34" ht="14.25" customHeight="1" x14ac:dyDescent="0.3">
      <c r="A341" s="11">
        <v>340</v>
      </c>
      <c r="B341" s="12">
        <v>40558</v>
      </c>
      <c r="C341" s="11">
        <v>1</v>
      </c>
      <c r="D341" s="11">
        <v>15</v>
      </c>
      <c r="E341" s="11" t="b">
        <v>0</v>
      </c>
      <c r="F341" s="11">
        <v>6</v>
      </c>
      <c r="G341" s="11">
        <v>2</v>
      </c>
      <c r="H341" s="11">
        <v>0.32</v>
      </c>
      <c r="I341" s="13">
        <v>0.31819999999999998</v>
      </c>
      <c r="J341" s="11">
        <v>0.36</v>
      </c>
      <c r="K341" s="11">
        <v>0.19400000000000001</v>
      </c>
      <c r="L341" s="11">
        <v>21</v>
      </c>
      <c r="M341" s="11">
        <v>108</v>
      </c>
      <c r="N341" s="11">
        <v>129</v>
      </c>
      <c r="O341" s="5" t="str">
        <f>IF(AND('Final Dataset'!$D341&gt;=5,'Final Dataset'!$D341&lt;12),"Morning",IF(AND('Final Dataset'!$D341&gt;=12,'Final Dataset'!$D341&lt;17),"Afternoon",IF(AND('Final Dataset'!$D341&gt;=17,'Final Dataset'!$D341&lt;21),"Evening","Night")))</f>
        <v>Afternoon</v>
      </c>
      <c r="P341" s="8" t="str">
        <f>IF('Final Dataset'!$G341=1,"Clear/Few clouds",IF('Final Dataset'!$G341=2,"Mist/Cloudy",IF('Final Dataset'!$G341=3,"Light Snow/Rain","Heavy Rain/Snow/Storm")))</f>
        <v>Mist/Cloudy</v>
      </c>
      <c r="Q341" s="5" t="str">
        <f>IF(OR('Final Dataset'!$F341=0,'Final Dataset'!$F341=6),"Weekend","Weekday")</f>
        <v>Weekend</v>
      </c>
      <c r="R341" s="5" t="str">
        <f>LEFT(TEXT('Final Dataset'!$B341,"yyyy-mm-dd"),4)</f>
        <v>2011</v>
      </c>
      <c r="S341" s="5" t="str">
        <f>MID(TEXT('Final Dataset'!$B341,"yyyy-mm-dd"),6,2)</f>
        <v>01</v>
      </c>
      <c r="T341" s="5" t="str">
        <f>RIGHT(TEXT('Final Dataset'!$B341,"yyyy-mm-dd"),2)</f>
        <v>15</v>
      </c>
      <c r="U341" s="5">
        <f>LEN('Final Dataset'!$D341)</f>
        <v>2</v>
      </c>
      <c r="V341" s="5" t="str">
        <f>TEXT('Final Dataset'!$B341, "mmmm")</f>
        <v>January</v>
      </c>
      <c r="W341" s="5" t="str">
        <f>TEXT('Final Dataset'!$B341, "dddd")</f>
        <v>Saturday</v>
      </c>
      <c r="X341" s="5">
        <f>WEEKNUM('Final Dataset'!$B341, 2)</f>
        <v>3</v>
      </c>
      <c r="Y341" s="5" t="str">
        <f>IF('Final Dataset'!$H341&lt;=0.3,"Cold",IF('Final Dataset'!$H341&lt;=0.6,"Mild","Hot"))</f>
        <v>Mild</v>
      </c>
      <c r="Z341" s="7" t="str">
        <f>IF('Final Dataset'!$L341&gt;'Final Dataset'!$M341,"Casual Dominant","Registered Dominant")</f>
        <v>Registered Dominant</v>
      </c>
      <c r="AA341" s="7">
        <f>'Final Dataset'!$L341/'Final Dataset'!$N341</f>
        <v>0.16279069767441862</v>
      </c>
      <c r="AB341" s="7">
        <f>'Final Dataset'!$M341/'Final Dataset'!$N341</f>
        <v>0.83720930232558144</v>
      </c>
      <c r="AC341" s="9">
        <f>'Final Dataset'!$J341*100</f>
        <v>36</v>
      </c>
      <c r="AD341" s="7">
        <f>'Final Dataset'!$I341*50</f>
        <v>15.909999999999998</v>
      </c>
      <c r="AE341" s="9">
        <f>'Final Dataset'!$K341*67</f>
        <v>12.998000000000001</v>
      </c>
      <c r="AF341" s="7">
        <f>IFERROR('Final Dataset'!$AA341/'Final Dataset'!$AB341,0)</f>
        <v>0.19444444444444445</v>
      </c>
      <c r="AG341" s="7" t="str">
        <f>IF('Final Dataset'!$AC341&lt;40,"Low",IF('Final Dataset'!$AC341&lt;=70,"Moderate","High"))</f>
        <v>Low</v>
      </c>
      <c r="AH341" s="10" t="str">
        <f>IF('Final Dataset'!$AE341&lt;10,"Calm",IF('Final Dataset'!$AE341&lt;=25,"Breezy","Windy"))</f>
        <v>Breezy</v>
      </c>
    </row>
    <row r="342" spans="1:34" ht="14.25" customHeight="1" x14ac:dyDescent="0.3">
      <c r="A342" s="5">
        <v>341</v>
      </c>
      <c r="B342" s="6">
        <v>40558</v>
      </c>
      <c r="C342" s="5">
        <v>1</v>
      </c>
      <c r="D342" s="5">
        <v>16</v>
      </c>
      <c r="E342" s="5" t="b">
        <v>0</v>
      </c>
      <c r="F342" s="5">
        <v>6</v>
      </c>
      <c r="G342" s="5">
        <v>2</v>
      </c>
      <c r="H342" s="5">
        <v>0.34</v>
      </c>
      <c r="I342" s="7">
        <v>0.33329999999999999</v>
      </c>
      <c r="J342" s="5">
        <v>0.34</v>
      </c>
      <c r="K342" s="5">
        <v>0.19400000000000001</v>
      </c>
      <c r="L342" s="5">
        <v>33</v>
      </c>
      <c r="M342" s="5">
        <v>95</v>
      </c>
      <c r="N342" s="5">
        <v>128</v>
      </c>
      <c r="O342" s="5" t="str">
        <f>IF(AND('Final Dataset'!$D342&gt;=5,'Final Dataset'!$D342&lt;12),"Morning",IF(AND('Final Dataset'!$D342&gt;=12,'Final Dataset'!$D342&lt;17),"Afternoon",IF(AND('Final Dataset'!$D342&gt;=17,'Final Dataset'!$D342&lt;21),"Evening","Night")))</f>
        <v>Afternoon</v>
      </c>
      <c r="P342" s="8" t="str">
        <f>IF('Final Dataset'!$G342=1,"Clear/Few clouds",IF('Final Dataset'!$G342=2,"Mist/Cloudy",IF('Final Dataset'!$G342=3,"Light Snow/Rain","Heavy Rain/Snow/Storm")))</f>
        <v>Mist/Cloudy</v>
      </c>
      <c r="Q342" s="5" t="str">
        <f>IF(OR('Final Dataset'!$F342=0,'Final Dataset'!$F342=6),"Weekend","Weekday")</f>
        <v>Weekend</v>
      </c>
      <c r="R342" s="5" t="str">
        <f>LEFT(TEXT('Final Dataset'!$B342,"yyyy-mm-dd"),4)</f>
        <v>2011</v>
      </c>
      <c r="S342" s="5" t="str">
        <f>MID(TEXT('Final Dataset'!$B342,"yyyy-mm-dd"),6,2)</f>
        <v>01</v>
      </c>
      <c r="T342" s="5" t="str">
        <f>RIGHT(TEXT('Final Dataset'!$B342,"yyyy-mm-dd"),2)</f>
        <v>15</v>
      </c>
      <c r="U342" s="5">
        <f>LEN('Final Dataset'!$D342)</f>
        <v>2</v>
      </c>
      <c r="V342" s="5" t="str">
        <f>TEXT('Final Dataset'!$B342, "mmmm")</f>
        <v>January</v>
      </c>
      <c r="W342" s="5" t="str">
        <f>TEXT('Final Dataset'!$B342, "dddd")</f>
        <v>Saturday</v>
      </c>
      <c r="X342" s="5">
        <f>WEEKNUM('Final Dataset'!$B342, 2)</f>
        <v>3</v>
      </c>
      <c r="Y342" s="5" t="str">
        <f>IF('Final Dataset'!$H342&lt;=0.3,"Cold",IF('Final Dataset'!$H342&lt;=0.6,"Mild","Hot"))</f>
        <v>Mild</v>
      </c>
      <c r="Z342" s="7" t="str">
        <f>IF('Final Dataset'!$L342&gt;'Final Dataset'!$M342,"Casual Dominant","Registered Dominant")</f>
        <v>Registered Dominant</v>
      </c>
      <c r="AA342" s="7">
        <f>'Final Dataset'!$L342/'Final Dataset'!$N342</f>
        <v>0.2578125</v>
      </c>
      <c r="AB342" s="7">
        <f>'Final Dataset'!$M342/'Final Dataset'!$N342</f>
        <v>0.7421875</v>
      </c>
      <c r="AC342" s="9">
        <f>'Final Dataset'!$J342*100</f>
        <v>34</v>
      </c>
      <c r="AD342" s="7">
        <f>'Final Dataset'!$I342*50</f>
        <v>16.664999999999999</v>
      </c>
      <c r="AE342" s="9">
        <f>'Final Dataset'!$K342*67</f>
        <v>12.998000000000001</v>
      </c>
      <c r="AF342" s="7">
        <f>IFERROR('Final Dataset'!$AA342/'Final Dataset'!$AB342,0)</f>
        <v>0.3473684210526316</v>
      </c>
      <c r="AG342" s="7" t="str">
        <f>IF('Final Dataset'!$AC342&lt;40,"Low",IF('Final Dataset'!$AC342&lt;=70,"Moderate","High"))</f>
        <v>Low</v>
      </c>
      <c r="AH342" s="10" t="str">
        <f>IF('Final Dataset'!$AE342&lt;10,"Calm",IF('Final Dataset'!$AE342&lt;=25,"Breezy","Windy"))</f>
        <v>Breezy</v>
      </c>
    </row>
    <row r="343" spans="1:34" ht="14.25" customHeight="1" x14ac:dyDescent="0.3">
      <c r="A343" s="11">
        <v>342</v>
      </c>
      <c r="B343" s="12">
        <v>40558</v>
      </c>
      <c r="C343" s="11">
        <v>1</v>
      </c>
      <c r="D343" s="11">
        <v>17</v>
      </c>
      <c r="E343" s="11" t="b">
        <v>0</v>
      </c>
      <c r="F343" s="11">
        <v>6</v>
      </c>
      <c r="G343" s="11">
        <v>2</v>
      </c>
      <c r="H343" s="11">
        <v>0.32</v>
      </c>
      <c r="I343" s="13">
        <v>0.30299999999999999</v>
      </c>
      <c r="J343" s="11">
        <v>0.36</v>
      </c>
      <c r="K343" s="11">
        <v>0.28360000000000002</v>
      </c>
      <c r="L343" s="11">
        <v>29</v>
      </c>
      <c r="M343" s="11">
        <v>54</v>
      </c>
      <c r="N343" s="11">
        <v>83</v>
      </c>
      <c r="O343" s="5" t="str">
        <f>IF(AND('Final Dataset'!$D343&gt;=5,'Final Dataset'!$D343&lt;12),"Morning",IF(AND('Final Dataset'!$D343&gt;=12,'Final Dataset'!$D343&lt;17),"Afternoon",IF(AND('Final Dataset'!$D343&gt;=17,'Final Dataset'!$D343&lt;21),"Evening","Night")))</f>
        <v>Evening</v>
      </c>
      <c r="P343" s="8" t="str">
        <f>IF('Final Dataset'!$G343=1,"Clear/Few clouds",IF('Final Dataset'!$G343=2,"Mist/Cloudy",IF('Final Dataset'!$G343=3,"Light Snow/Rain","Heavy Rain/Snow/Storm")))</f>
        <v>Mist/Cloudy</v>
      </c>
      <c r="Q343" s="5" t="str">
        <f>IF(OR('Final Dataset'!$F343=0,'Final Dataset'!$F343=6),"Weekend","Weekday")</f>
        <v>Weekend</v>
      </c>
      <c r="R343" s="5" t="str">
        <f>LEFT(TEXT('Final Dataset'!$B343,"yyyy-mm-dd"),4)</f>
        <v>2011</v>
      </c>
      <c r="S343" s="5" t="str">
        <f>MID(TEXT('Final Dataset'!$B343,"yyyy-mm-dd"),6,2)</f>
        <v>01</v>
      </c>
      <c r="T343" s="5" t="str">
        <f>RIGHT(TEXT('Final Dataset'!$B343,"yyyy-mm-dd"),2)</f>
        <v>15</v>
      </c>
      <c r="U343" s="5">
        <f>LEN('Final Dataset'!$D343)</f>
        <v>2</v>
      </c>
      <c r="V343" s="5" t="str">
        <f>TEXT('Final Dataset'!$B343, "mmmm")</f>
        <v>January</v>
      </c>
      <c r="W343" s="5" t="str">
        <f>TEXT('Final Dataset'!$B343, "dddd")</f>
        <v>Saturday</v>
      </c>
      <c r="X343" s="5">
        <f>WEEKNUM('Final Dataset'!$B343, 2)</f>
        <v>3</v>
      </c>
      <c r="Y343" s="5" t="str">
        <f>IF('Final Dataset'!$H343&lt;=0.3,"Cold",IF('Final Dataset'!$H343&lt;=0.6,"Mild","Hot"))</f>
        <v>Mild</v>
      </c>
      <c r="Z343" s="7" t="str">
        <f>IF('Final Dataset'!$L343&gt;'Final Dataset'!$M343,"Casual Dominant","Registered Dominant")</f>
        <v>Registered Dominant</v>
      </c>
      <c r="AA343" s="7">
        <f>'Final Dataset'!$L343/'Final Dataset'!$N343</f>
        <v>0.3493975903614458</v>
      </c>
      <c r="AB343" s="7">
        <f>'Final Dataset'!$M343/'Final Dataset'!$N343</f>
        <v>0.6506024096385542</v>
      </c>
      <c r="AC343" s="9">
        <f>'Final Dataset'!$J343*100</f>
        <v>36</v>
      </c>
      <c r="AD343" s="7">
        <f>'Final Dataset'!$I343*50</f>
        <v>15.15</v>
      </c>
      <c r="AE343" s="9">
        <f>'Final Dataset'!$K343*67</f>
        <v>19.001200000000001</v>
      </c>
      <c r="AF343" s="7">
        <f>IFERROR('Final Dataset'!$AA343/'Final Dataset'!$AB343,0)</f>
        <v>0.53703703703703709</v>
      </c>
      <c r="AG343" s="7" t="str">
        <f>IF('Final Dataset'!$AC343&lt;40,"Low",IF('Final Dataset'!$AC343&lt;=70,"Moderate","High"))</f>
        <v>Low</v>
      </c>
      <c r="AH343" s="10" t="str">
        <f>IF('Final Dataset'!$AE343&lt;10,"Calm",IF('Final Dataset'!$AE343&lt;=25,"Breezy","Windy"))</f>
        <v>Breezy</v>
      </c>
    </row>
    <row r="344" spans="1:34" ht="14.25" customHeight="1" x14ac:dyDescent="0.3">
      <c r="A344" s="5">
        <v>343</v>
      </c>
      <c r="B344" s="6">
        <v>40558</v>
      </c>
      <c r="C344" s="5">
        <v>1</v>
      </c>
      <c r="D344" s="5">
        <v>18</v>
      </c>
      <c r="E344" s="5" t="b">
        <v>0</v>
      </c>
      <c r="F344" s="5">
        <v>6</v>
      </c>
      <c r="G344" s="5">
        <v>2</v>
      </c>
      <c r="H344" s="5">
        <v>0.3</v>
      </c>
      <c r="I344" s="7">
        <v>0.28789999999999999</v>
      </c>
      <c r="J344" s="5">
        <v>0.45</v>
      </c>
      <c r="K344" s="5">
        <v>0.25369999999999998</v>
      </c>
      <c r="L344" s="5">
        <v>15</v>
      </c>
      <c r="M344" s="5">
        <v>69</v>
      </c>
      <c r="N344" s="5">
        <v>84</v>
      </c>
      <c r="O344" s="5" t="str">
        <f>IF(AND('Final Dataset'!$D344&gt;=5,'Final Dataset'!$D344&lt;12),"Morning",IF(AND('Final Dataset'!$D344&gt;=12,'Final Dataset'!$D344&lt;17),"Afternoon",IF(AND('Final Dataset'!$D344&gt;=17,'Final Dataset'!$D344&lt;21),"Evening","Night")))</f>
        <v>Evening</v>
      </c>
      <c r="P344" s="8" t="str">
        <f>IF('Final Dataset'!$G344=1,"Clear/Few clouds",IF('Final Dataset'!$G344=2,"Mist/Cloudy",IF('Final Dataset'!$G344=3,"Light Snow/Rain","Heavy Rain/Snow/Storm")))</f>
        <v>Mist/Cloudy</v>
      </c>
      <c r="Q344" s="5" t="str">
        <f>IF(OR('Final Dataset'!$F344=0,'Final Dataset'!$F344=6),"Weekend","Weekday")</f>
        <v>Weekend</v>
      </c>
      <c r="R344" s="5" t="str">
        <f>LEFT(TEXT('Final Dataset'!$B344,"yyyy-mm-dd"),4)</f>
        <v>2011</v>
      </c>
      <c r="S344" s="5" t="str">
        <f>MID(TEXT('Final Dataset'!$B344,"yyyy-mm-dd"),6,2)</f>
        <v>01</v>
      </c>
      <c r="T344" s="5" t="str">
        <f>RIGHT(TEXT('Final Dataset'!$B344,"yyyy-mm-dd"),2)</f>
        <v>15</v>
      </c>
      <c r="U344" s="5">
        <f>LEN('Final Dataset'!$D344)</f>
        <v>2</v>
      </c>
      <c r="V344" s="5" t="str">
        <f>TEXT('Final Dataset'!$B344, "mmmm")</f>
        <v>January</v>
      </c>
      <c r="W344" s="5" t="str">
        <f>TEXT('Final Dataset'!$B344, "dddd")</f>
        <v>Saturday</v>
      </c>
      <c r="X344" s="5">
        <f>WEEKNUM('Final Dataset'!$B344, 2)</f>
        <v>3</v>
      </c>
      <c r="Y344" s="5" t="str">
        <f>IF('Final Dataset'!$H344&lt;=0.3,"Cold",IF('Final Dataset'!$H344&lt;=0.6,"Mild","Hot"))</f>
        <v>Cold</v>
      </c>
      <c r="Z344" s="7" t="str">
        <f>IF('Final Dataset'!$L344&gt;'Final Dataset'!$M344,"Casual Dominant","Registered Dominant")</f>
        <v>Registered Dominant</v>
      </c>
      <c r="AA344" s="7">
        <f>'Final Dataset'!$L344/'Final Dataset'!$N344</f>
        <v>0.17857142857142858</v>
      </c>
      <c r="AB344" s="7">
        <f>'Final Dataset'!$M344/'Final Dataset'!$N344</f>
        <v>0.8214285714285714</v>
      </c>
      <c r="AC344" s="9">
        <f>'Final Dataset'!$J344*100</f>
        <v>45</v>
      </c>
      <c r="AD344" s="7">
        <f>'Final Dataset'!$I344*50</f>
        <v>14.395</v>
      </c>
      <c r="AE344" s="9">
        <f>'Final Dataset'!$K344*67</f>
        <v>16.997899999999998</v>
      </c>
      <c r="AF344" s="7">
        <f>IFERROR('Final Dataset'!$AA344/'Final Dataset'!$AB344,0)</f>
        <v>0.21739130434782611</v>
      </c>
      <c r="AG344" s="7" t="str">
        <f>IF('Final Dataset'!$AC344&lt;40,"Low",IF('Final Dataset'!$AC344&lt;=70,"Moderate","High"))</f>
        <v>Moderate</v>
      </c>
      <c r="AH344" s="10" t="str">
        <f>IF('Final Dataset'!$AE344&lt;10,"Calm",IF('Final Dataset'!$AE344&lt;=25,"Breezy","Windy"))</f>
        <v>Breezy</v>
      </c>
    </row>
    <row r="345" spans="1:34" ht="14.25" customHeight="1" x14ac:dyDescent="0.3">
      <c r="A345" s="11">
        <v>344</v>
      </c>
      <c r="B345" s="12">
        <v>40558</v>
      </c>
      <c r="C345" s="11">
        <v>1</v>
      </c>
      <c r="D345" s="11">
        <v>19</v>
      </c>
      <c r="E345" s="11" t="b">
        <v>0</v>
      </c>
      <c r="F345" s="11">
        <v>6</v>
      </c>
      <c r="G345" s="11">
        <v>2</v>
      </c>
      <c r="H345" s="11">
        <v>0.32</v>
      </c>
      <c r="I345" s="13">
        <v>0.30299999999999999</v>
      </c>
      <c r="J345" s="11">
        <v>0.39</v>
      </c>
      <c r="K345" s="11">
        <v>0.25369999999999998</v>
      </c>
      <c r="L345" s="11">
        <v>14</v>
      </c>
      <c r="M345" s="11">
        <v>60</v>
      </c>
      <c r="N345" s="11">
        <v>74</v>
      </c>
      <c r="O345" s="5" t="str">
        <f>IF(AND('Final Dataset'!$D345&gt;=5,'Final Dataset'!$D345&lt;12),"Morning",IF(AND('Final Dataset'!$D345&gt;=12,'Final Dataset'!$D345&lt;17),"Afternoon",IF(AND('Final Dataset'!$D345&gt;=17,'Final Dataset'!$D345&lt;21),"Evening","Night")))</f>
        <v>Evening</v>
      </c>
      <c r="P345" s="8" t="str">
        <f>IF('Final Dataset'!$G345=1,"Clear/Few clouds",IF('Final Dataset'!$G345=2,"Mist/Cloudy",IF('Final Dataset'!$G345=3,"Light Snow/Rain","Heavy Rain/Snow/Storm")))</f>
        <v>Mist/Cloudy</v>
      </c>
      <c r="Q345" s="5" t="str">
        <f>IF(OR('Final Dataset'!$F345=0,'Final Dataset'!$F345=6),"Weekend","Weekday")</f>
        <v>Weekend</v>
      </c>
      <c r="R345" s="5" t="str">
        <f>LEFT(TEXT('Final Dataset'!$B345,"yyyy-mm-dd"),4)</f>
        <v>2011</v>
      </c>
      <c r="S345" s="5" t="str">
        <f>MID(TEXT('Final Dataset'!$B345,"yyyy-mm-dd"),6,2)</f>
        <v>01</v>
      </c>
      <c r="T345" s="5" t="str">
        <f>RIGHT(TEXT('Final Dataset'!$B345,"yyyy-mm-dd"),2)</f>
        <v>15</v>
      </c>
      <c r="U345" s="5">
        <f>LEN('Final Dataset'!$D345)</f>
        <v>2</v>
      </c>
      <c r="V345" s="5" t="str">
        <f>TEXT('Final Dataset'!$B345, "mmmm")</f>
        <v>January</v>
      </c>
      <c r="W345" s="5" t="str">
        <f>TEXT('Final Dataset'!$B345, "dddd")</f>
        <v>Saturday</v>
      </c>
      <c r="X345" s="5">
        <f>WEEKNUM('Final Dataset'!$B345, 2)</f>
        <v>3</v>
      </c>
      <c r="Y345" s="5" t="str">
        <f>IF('Final Dataset'!$H345&lt;=0.3,"Cold",IF('Final Dataset'!$H345&lt;=0.6,"Mild","Hot"))</f>
        <v>Mild</v>
      </c>
      <c r="Z345" s="7" t="str">
        <f>IF('Final Dataset'!$L345&gt;'Final Dataset'!$M345,"Casual Dominant","Registered Dominant")</f>
        <v>Registered Dominant</v>
      </c>
      <c r="AA345" s="7">
        <f>'Final Dataset'!$L345/'Final Dataset'!$N345</f>
        <v>0.1891891891891892</v>
      </c>
      <c r="AB345" s="7">
        <f>'Final Dataset'!$M345/'Final Dataset'!$N345</f>
        <v>0.81081081081081086</v>
      </c>
      <c r="AC345" s="9">
        <f>'Final Dataset'!$J345*100</f>
        <v>39</v>
      </c>
      <c r="AD345" s="7">
        <f>'Final Dataset'!$I345*50</f>
        <v>15.15</v>
      </c>
      <c r="AE345" s="9">
        <f>'Final Dataset'!$K345*67</f>
        <v>16.997899999999998</v>
      </c>
      <c r="AF345" s="7">
        <f>IFERROR('Final Dataset'!$AA345/'Final Dataset'!$AB345,0)</f>
        <v>0.23333333333333334</v>
      </c>
      <c r="AG345" s="7" t="str">
        <f>IF('Final Dataset'!$AC345&lt;40,"Low",IF('Final Dataset'!$AC345&lt;=70,"Moderate","High"))</f>
        <v>Low</v>
      </c>
      <c r="AH345" s="10" t="str">
        <f>IF('Final Dataset'!$AE345&lt;10,"Calm",IF('Final Dataset'!$AE345&lt;=25,"Breezy","Windy"))</f>
        <v>Breezy</v>
      </c>
    </row>
    <row r="346" spans="1:34" ht="14.25" customHeight="1" x14ac:dyDescent="0.3">
      <c r="A346" s="5">
        <v>345</v>
      </c>
      <c r="B346" s="6">
        <v>40558</v>
      </c>
      <c r="C346" s="5">
        <v>1</v>
      </c>
      <c r="D346" s="5">
        <v>20</v>
      </c>
      <c r="E346" s="5" t="b">
        <v>0</v>
      </c>
      <c r="F346" s="5">
        <v>6</v>
      </c>
      <c r="G346" s="5">
        <v>2</v>
      </c>
      <c r="H346" s="5">
        <v>0.32</v>
      </c>
      <c r="I346" s="7">
        <v>0.30299999999999999</v>
      </c>
      <c r="J346" s="5">
        <v>0.39</v>
      </c>
      <c r="K346" s="5">
        <v>0.25369999999999998</v>
      </c>
      <c r="L346" s="5">
        <v>6</v>
      </c>
      <c r="M346" s="5">
        <v>35</v>
      </c>
      <c r="N346" s="5">
        <v>41</v>
      </c>
      <c r="O346" s="5" t="str">
        <f>IF(AND('Final Dataset'!$D346&gt;=5,'Final Dataset'!$D346&lt;12),"Morning",IF(AND('Final Dataset'!$D346&gt;=12,'Final Dataset'!$D346&lt;17),"Afternoon",IF(AND('Final Dataset'!$D346&gt;=17,'Final Dataset'!$D346&lt;21),"Evening","Night")))</f>
        <v>Evening</v>
      </c>
      <c r="P346" s="8" t="str">
        <f>IF('Final Dataset'!$G346=1,"Clear/Few clouds",IF('Final Dataset'!$G346=2,"Mist/Cloudy",IF('Final Dataset'!$G346=3,"Light Snow/Rain","Heavy Rain/Snow/Storm")))</f>
        <v>Mist/Cloudy</v>
      </c>
      <c r="Q346" s="5" t="str">
        <f>IF(OR('Final Dataset'!$F346=0,'Final Dataset'!$F346=6),"Weekend","Weekday")</f>
        <v>Weekend</v>
      </c>
      <c r="R346" s="5" t="str">
        <f>LEFT(TEXT('Final Dataset'!$B346,"yyyy-mm-dd"),4)</f>
        <v>2011</v>
      </c>
      <c r="S346" s="5" t="str">
        <f>MID(TEXT('Final Dataset'!$B346,"yyyy-mm-dd"),6,2)</f>
        <v>01</v>
      </c>
      <c r="T346" s="5" t="str">
        <f>RIGHT(TEXT('Final Dataset'!$B346,"yyyy-mm-dd"),2)</f>
        <v>15</v>
      </c>
      <c r="U346" s="5">
        <f>LEN('Final Dataset'!$D346)</f>
        <v>2</v>
      </c>
      <c r="V346" s="5" t="str">
        <f>TEXT('Final Dataset'!$B346, "mmmm")</f>
        <v>January</v>
      </c>
      <c r="W346" s="5" t="str">
        <f>TEXT('Final Dataset'!$B346, "dddd")</f>
        <v>Saturday</v>
      </c>
      <c r="X346" s="5">
        <f>WEEKNUM('Final Dataset'!$B346, 2)</f>
        <v>3</v>
      </c>
      <c r="Y346" s="5" t="str">
        <f>IF('Final Dataset'!$H346&lt;=0.3,"Cold",IF('Final Dataset'!$H346&lt;=0.6,"Mild","Hot"))</f>
        <v>Mild</v>
      </c>
      <c r="Z346" s="7" t="str">
        <f>IF('Final Dataset'!$L346&gt;'Final Dataset'!$M346,"Casual Dominant","Registered Dominant")</f>
        <v>Registered Dominant</v>
      </c>
      <c r="AA346" s="7">
        <f>'Final Dataset'!$L346/'Final Dataset'!$N346</f>
        <v>0.14634146341463414</v>
      </c>
      <c r="AB346" s="7">
        <f>'Final Dataset'!$M346/'Final Dataset'!$N346</f>
        <v>0.85365853658536583</v>
      </c>
      <c r="AC346" s="9">
        <f>'Final Dataset'!$J346*100</f>
        <v>39</v>
      </c>
      <c r="AD346" s="7">
        <f>'Final Dataset'!$I346*50</f>
        <v>15.15</v>
      </c>
      <c r="AE346" s="9">
        <f>'Final Dataset'!$K346*67</f>
        <v>16.997899999999998</v>
      </c>
      <c r="AF346" s="7">
        <f>IFERROR('Final Dataset'!$AA346/'Final Dataset'!$AB346,0)</f>
        <v>0.17142857142857143</v>
      </c>
      <c r="AG346" s="7" t="str">
        <f>IF('Final Dataset'!$AC346&lt;40,"Low",IF('Final Dataset'!$AC346&lt;=70,"Moderate","High"))</f>
        <v>Low</v>
      </c>
      <c r="AH346" s="10" t="str">
        <f>IF('Final Dataset'!$AE346&lt;10,"Calm",IF('Final Dataset'!$AE346&lt;=25,"Breezy","Windy"))</f>
        <v>Breezy</v>
      </c>
    </row>
    <row r="347" spans="1:34" ht="14.25" customHeight="1" x14ac:dyDescent="0.3">
      <c r="A347" s="11">
        <v>346</v>
      </c>
      <c r="B347" s="12">
        <v>40558</v>
      </c>
      <c r="C347" s="11">
        <v>1</v>
      </c>
      <c r="D347" s="11">
        <v>21</v>
      </c>
      <c r="E347" s="11" t="b">
        <v>0</v>
      </c>
      <c r="F347" s="11">
        <v>6</v>
      </c>
      <c r="G347" s="11">
        <v>2</v>
      </c>
      <c r="H347" s="11">
        <v>0.32</v>
      </c>
      <c r="I347" s="13">
        <v>0.30299999999999999</v>
      </c>
      <c r="J347" s="11">
        <v>0.39</v>
      </c>
      <c r="K347" s="11">
        <v>0.22389999999999999</v>
      </c>
      <c r="L347" s="11">
        <v>6</v>
      </c>
      <c r="M347" s="11">
        <v>51</v>
      </c>
      <c r="N347" s="11">
        <v>57</v>
      </c>
      <c r="O347" s="5" t="str">
        <f>IF(AND('Final Dataset'!$D347&gt;=5,'Final Dataset'!$D347&lt;12),"Morning",IF(AND('Final Dataset'!$D347&gt;=12,'Final Dataset'!$D347&lt;17),"Afternoon",IF(AND('Final Dataset'!$D347&gt;=17,'Final Dataset'!$D347&lt;21),"Evening","Night")))</f>
        <v>Night</v>
      </c>
      <c r="P347" s="8" t="str">
        <f>IF('Final Dataset'!$G347=1,"Clear/Few clouds",IF('Final Dataset'!$G347=2,"Mist/Cloudy",IF('Final Dataset'!$G347=3,"Light Snow/Rain","Heavy Rain/Snow/Storm")))</f>
        <v>Mist/Cloudy</v>
      </c>
      <c r="Q347" s="5" t="str">
        <f>IF(OR('Final Dataset'!$F347=0,'Final Dataset'!$F347=6),"Weekend","Weekday")</f>
        <v>Weekend</v>
      </c>
      <c r="R347" s="5" t="str">
        <f>LEFT(TEXT('Final Dataset'!$B347,"yyyy-mm-dd"),4)</f>
        <v>2011</v>
      </c>
      <c r="S347" s="5" t="str">
        <f>MID(TEXT('Final Dataset'!$B347,"yyyy-mm-dd"),6,2)</f>
        <v>01</v>
      </c>
      <c r="T347" s="5" t="str">
        <f>RIGHT(TEXT('Final Dataset'!$B347,"yyyy-mm-dd"),2)</f>
        <v>15</v>
      </c>
      <c r="U347" s="5">
        <f>LEN('Final Dataset'!$D347)</f>
        <v>2</v>
      </c>
      <c r="V347" s="5" t="str">
        <f>TEXT('Final Dataset'!$B347, "mmmm")</f>
        <v>January</v>
      </c>
      <c r="W347" s="5" t="str">
        <f>TEXT('Final Dataset'!$B347, "dddd")</f>
        <v>Saturday</v>
      </c>
      <c r="X347" s="5">
        <f>WEEKNUM('Final Dataset'!$B347, 2)</f>
        <v>3</v>
      </c>
      <c r="Y347" s="5" t="str">
        <f>IF('Final Dataset'!$H347&lt;=0.3,"Cold",IF('Final Dataset'!$H347&lt;=0.6,"Mild","Hot"))</f>
        <v>Mild</v>
      </c>
      <c r="Z347" s="7" t="str">
        <f>IF('Final Dataset'!$L347&gt;'Final Dataset'!$M347,"Casual Dominant","Registered Dominant")</f>
        <v>Registered Dominant</v>
      </c>
      <c r="AA347" s="7">
        <f>'Final Dataset'!$L347/'Final Dataset'!$N347</f>
        <v>0.10526315789473684</v>
      </c>
      <c r="AB347" s="7">
        <f>'Final Dataset'!$M347/'Final Dataset'!$N347</f>
        <v>0.89473684210526316</v>
      </c>
      <c r="AC347" s="9">
        <f>'Final Dataset'!$J347*100</f>
        <v>39</v>
      </c>
      <c r="AD347" s="7">
        <f>'Final Dataset'!$I347*50</f>
        <v>15.15</v>
      </c>
      <c r="AE347" s="9">
        <f>'Final Dataset'!$K347*67</f>
        <v>15.001299999999999</v>
      </c>
      <c r="AF347" s="7">
        <f>IFERROR('Final Dataset'!$AA347/'Final Dataset'!$AB347,0)</f>
        <v>0.11764705882352941</v>
      </c>
      <c r="AG347" s="7" t="str">
        <f>IF('Final Dataset'!$AC347&lt;40,"Low",IF('Final Dataset'!$AC347&lt;=70,"Moderate","High"))</f>
        <v>Low</v>
      </c>
      <c r="AH347" s="10" t="str">
        <f>IF('Final Dataset'!$AE347&lt;10,"Calm",IF('Final Dataset'!$AE347&lt;=25,"Breezy","Windy"))</f>
        <v>Breezy</v>
      </c>
    </row>
    <row r="348" spans="1:34" ht="14.25" customHeight="1" x14ac:dyDescent="0.3">
      <c r="A348" s="5">
        <v>347</v>
      </c>
      <c r="B348" s="6">
        <v>40558</v>
      </c>
      <c r="C348" s="5">
        <v>1</v>
      </c>
      <c r="D348" s="5">
        <v>22</v>
      </c>
      <c r="E348" s="5" t="b">
        <v>0</v>
      </c>
      <c r="F348" s="5">
        <v>6</v>
      </c>
      <c r="G348" s="5">
        <v>2</v>
      </c>
      <c r="H348" s="5">
        <v>0.3</v>
      </c>
      <c r="I348" s="7">
        <v>0.31819999999999998</v>
      </c>
      <c r="J348" s="5">
        <v>0.42</v>
      </c>
      <c r="K348" s="5">
        <v>0.1045</v>
      </c>
      <c r="L348" s="5">
        <v>0</v>
      </c>
      <c r="M348" s="5">
        <v>26</v>
      </c>
      <c r="N348" s="5">
        <v>26</v>
      </c>
      <c r="O348" s="5" t="str">
        <f>IF(AND('Final Dataset'!$D348&gt;=5,'Final Dataset'!$D348&lt;12),"Morning",IF(AND('Final Dataset'!$D348&gt;=12,'Final Dataset'!$D348&lt;17),"Afternoon",IF(AND('Final Dataset'!$D348&gt;=17,'Final Dataset'!$D348&lt;21),"Evening","Night")))</f>
        <v>Night</v>
      </c>
      <c r="P348" s="8" t="str">
        <f>IF('Final Dataset'!$G348=1,"Clear/Few clouds",IF('Final Dataset'!$G348=2,"Mist/Cloudy",IF('Final Dataset'!$G348=3,"Light Snow/Rain","Heavy Rain/Snow/Storm")))</f>
        <v>Mist/Cloudy</v>
      </c>
      <c r="Q348" s="5" t="str">
        <f>IF(OR('Final Dataset'!$F348=0,'Final Dataset'!$F348=6),"Weekend","Weekday")</f>
        <v>Weekend</v>
      </c>
      <c r="R348" s="5" t="str">
        <f>LEFT(TEXT('Final Dataset'!$B348,"yyyy-mm-dd"),4)</f>
        <v>2011</v>
      </c>
      <c r="S348" s="5" t="str">
        <f>MID(TEXT('Final Dataset'!$B348,"yyyy-mm-dd"),6,2)</f>
        <v>01</v>
      </c>
      <c r="T348" s="5" t="str">
        <f>RIGHT(TEXT('Final Dataset'!$B348,"yyyy-mm-dd"),2)</f>
        <v>15</v>
      </c>
      <c r="U348" s="5">
        <f>LEN('Final Dataset'!$D348)</f>
        <v>2</v>
      </c>
      <c r="V348" s="5" t="str">
        <f>TEXT('Final Dataset'!$B348, "mmmm")</f>
        <v>January</v>
      </c>
      <c r="W348" s="5" t="str">
        <f>TEXT('Final Dataset'!$B348, "dddd")</f>
        <v>Saturday</v>
      </c>
      <c r="X348" s="5">
        <f>WEEKNUM('Final Dataset'!$B348, 2)</f>
        <v>3</v>
      </c>
      <c r="Y348" s="5" t="str">
        <f>IF('Final Dataset'!$H348&lt;=0.3,"Cold",IF('Final Dataset'!$H348&lt;=0.6,"Mild","Hot"))</f>
        <v>Cold</v>
      </c>
      <c r="Z348" s="7" t="str">
        <f>IF('Final Dataset'!$L348&gt;'Final Dataset'!$M348,"Casual Dominant","Registered Dominant")</f>
        <v>Registered Dominant</v>
      </c>
      <c r="AA348" s="7">
        <f>'Final Dataset'!$L348/'Final Dataset'!$N348</f>
        <v>0</v>
      </c>
      <c r="AB348" s="7">
        <f>'Final Dataset'!$M348/'Final Dataset'!$N348</f>
        <v>1</v>
      </c>
      <c r="AC348" s="9">
        <f>'Final Dataset'!$J348*100</f>
        <v>42</v>
      </c>
      <c r="AD348" s="7">
        <f>'Final Dataset'!$I348*50</f>
        <v>15.909999999999998</v>
      </c>
      <c r="AE348" s="9">
        <f>'Final Dataset'!$K348*67</f>
        <v>7.0015000000000001</v>
      </c>
      <c r="AF348" s="7">
        <f>IFERROR('Final Dataset'!$AA348/'Final Dataset'!$AB348,0)</f>
        <v>0</v>
      </c>
      <c r="AG348" s="7" t="str">
        <f>IF('Final Dataset'!$AC348&lt;40,"Low",IF('Final Dataset'!$AC348&lt;=70,"Moderate","High"))</f>
        <v>Moderate</v>
      </c>
      <c r="AH348" s="10" t="str">
        <f>IF('Final Dataset'!$AE348&lt;10,"Calm",IF('Final Dataset'!$AE348&lt;=25,"Breezy","Windy"))</f>
        <v>Calm</v>
      </c>
    </row>
    <row r="349" spans="1:34" ht="14.25" customHeight="1" x14ac:dyDescent="0.3">
      <c r="A349" s="11">
        <v>348</v>
      </c>
      <c r="B349" s="12">
        <v>40558</v>
      </c>
      <c r="C349" s="11">
        <v>1</v>
      </c>
      <c r="D349" s="11">
        <v>23</v>
      </c>
      <c r="E349" s="11" t="b">
        <v>0</v>
      </c>
      <c r="F349" s="11">
        <v>6</v>
      </c>
      <c r="G349" s="11">
        <v>1</v>
      </c>
      <c r="H349" s="11">
        <v>0.3</v>
      </c>
      <c r="I349" s="13">
        <v>0.28789999999999999</v>
      </c>
      <c r="J349" s="11">
        <v>0.45</v>
      </c>
      <c r="K349" s="11">
        <v>0.28360000000000002</v>
      </c>
      <c r="L349" s="11">
        <v>5</v>
      </c>
      <c r="M349" s="11">
        <v>39</v>
      </c>
      <c r="N349" s="11">
        <v>44</v>
      </c>
      <c r="O349" s="5" t="str">
        <f>IF(AND('Final Dataset'!$D349&gt;=5,'Final Dataset'!$D349&lt;12),"Morning",IF(AND('Final Dataset'!$D349&gt;=12,'Final Dataset'!$D349&lt;17),"Afternoon",IF(AND('Final Dataset'!$D349&gt;=17,'Final Dataset'!$D349&lt;21),"Evening","Night")))</f>
        <v>Night</v>
      </c>
      <c r="P349" s="8" t="str">
        <f>IF('Final Dataset'!$G349=1,"Clear/Few clouds",IF('Final Dataset'!$G349=2,"Mist/Cloudy",IF('Final Dataset'!$G349=3,"Light Snow/Rain","Heavy Rain/Snow/Storm")))</f>
        <v>Clear/Few clouds</v>
      </c>
      <c r="Q349" s="5" t="str">
        <f>IF(OR('Final Dataset'!$F349=0,'Final Dataset'!$F349=6),"Weekend","Weekday")</f>
        <v>Weekend</v>
      </c>
      <c r="R349" s="5" t="str">
        <f>LEFT(TEXT('Final Dataset'!$B349,"yyyy-mm-dd"),4)</f>
        <v>2011</v>
      </c>
      <c r="S349" s="5" t="str">
        <f>MID(TEXT('Final Dataset'!$B349,"yyyy-mm-dd"),6,2)</f>
        <v>01</v>
      </c>
      <c r="T349" s="5" t="str">
        <f>RIGHT(TEXT('Final Dataset'!$B349,"yyyy-mm-dd"),2)</f>
        <v>15</v>
      </c>
      <c r="U349" s="5">
        <f>LEN('Final Dataset'!$D349)</f>
        <v>2</v>
      </c>
      <c r="V349" s="5" t="str">
        <f>TEXT('Final Dataset'!$B349, "mmmm")</f>
        <v>January</v>
      </c>
      <c r="W349" s="5" t="str">
        <f>TEXT('Final Dataset'!$B349, "dddd")</f>
        <v>Saturday</v>
      </c>
      <c r="X349" s="5">
        <f>WEEKNUM('Final Dataset'!$B349, 2)</f>
        <v>3</v>
      </c>
      <c r="Y349" s="5" t="str">
        <f>IF('Final Dataset'!$H349&lt;=0.3,"Cold",IF('Final Dataset'!$H349&lt;=0.6,"Mild","Hot"))</f>
        <v>Cold</v>
      </c>
      <c r="Z349" s="7" t="str">
        <f>IF('Final Dataset'!$L349&gt;'Final Dataset'!$M349,"Casual Dominant","Registered Dominant")</f>
        <v>Registered Dominant</v>
      </c>
      <c r="AA349" s="7">
        <f>'Final Dataset'!$L349/'Final Dataset'!$N349</f>
        <v>0.11363636363636363</v>
      </c>
      <c r="AB349" s="7">
        <f>'Final Dataset'!$M349/'Final Dataset'!$N349</f>
        <v>0.88636363636363635</v>
      </c>
      <c r="AC349" s="9">
        <f>'Final Dataset'!$J349*100</f>
        <v>45</v>
      </c>
      <c r="AD349" s="7">
        <f>'Final Dataset'!$I349*50</f>
        <v>14.395</v>
      </c>
      <c r="AE349" s="9">
        <f>'Final Dataset'!$K349*67</f>
        <v>19.001200000000001</v>
      </c>
      <c r="AF349" s="7">
        <f>IFERROR('Final Dataset'!$AA349/'Final Dataset'!$AB349,0)</f>
        <v>0.12820512820512819</v>
      </c>
      <c r="AG349" s="7" t="str">
        <f>IF('Final Dataset'!$AC349&lt;40,"Low",IF('Final Dataset'!$AC349&lt;=70,"Moderate","High"))</f>
        <v>Moderate</v>
      </c>
      <c r="AH349" s="10" t="str">
        <f>IF('Final Dataset'!$AE349&lt;10,"Calm",IF('Final Dataset'!$AE349&lt;=25,"Breezy","Windy"))</f>
        <v>Breezy</v>
      </c>
    </row>
    <row r="350" spans="1:34" ht="14.25" customHeight="1" x14ac:dyDescent="0.3">
      <c r="A350" s="5">
        <v>349</v>
      </c>
      <c r="B350" s="6">
        <v>40559</v>
      </c>
      <c r="C350" s="5">
        <v>1</v>
      </c>
      <c r="D350" s="5">
        <v>0</v>
      </c>
      <c r="E350" s="5" t="b">
        <v>0</v>
      </c>
      <c r="F350" s="5">
        <v>0</v>
      </c>
      <c r="G350" s="5">
        <v>1</v>
      </c>
      <c r="H350" s="5">
        <v>0.26</v>
      </c>
      <c r="I350" s="7">
        <v>0.30299999999999999</v>
      </c>
      <c r="J350" s="5">
        <v>0.56000000000000005</v>
      </c>
      <c r="K350" s="5">
        <v>0</v>
      </c>
      <c r="L350" s="5">
        <v>6</v>
      </c>
      <c r="M350" s="5">
        <v>33</v>
      </c>
      <c r="N350" s="5">
        <v>39</v>
      </c>
      <c r="O350" s="5" t="str">
        <f>IF(AND('Final Dataset'!$D350&gt;=5,'Final Dataset'!$D350&lt;12),"Morning",IF(AND('Final Dataset'!$D350&gt;=12,'Final Dataset'!$D350&lt;17),"Afternoon",IF(AND('Final Dataset'!$D350&gt;=17,'Final Dataset'!$D350&lt;21),"Evening","Night")))</f>
        <v>Night</v>
      </c>
      <c r="P350" s="8" t="str">
        <f>IF('Final Dataset'!$G350=1,"Clear/Few clouds",IF('Final Dataset'!$G350=2,"Mist/Cloudy",IF('Final Dataset'!$G350=3,"Light Snow/Rain","Heavy Rain/Snow/Storm")))</f>
        <v>Clear/Few clouds</v>
      </c>
      <c r="Q350" s="5" t="str">
        <f>IF(OR('Final Dataset'!$F350=0,'Final Dataset'!$F350=6),"Weekend","Weekday")</f>
        <v>Weekend</v>
      </c>
      <c r="R350" s="5" t="str">
        <f>LEFT(TEXT('Final Dataset'!$B350,"yyyy-mm-dd"),4)</f>
        <v>2011</v>
      </c>
      <c r="S350" s="5" t="str">
        <f>MID(TEXT('Final Dataset'!$B350,"yyyy-mm-dd"),6,2)</f>
        <v>01</v>
      </c>
      <c r="T350" s="5" t="str">
        <f>RIGHT(TEXT('Final Dataset'!$B350,"yyyy-mm-dd"),2)</f>
        <v>16</v>
      </c>
      <c r="U350" s="5">
        <f>LEN('Final Dataset'!$D350)</f>
        <v>1</v>
      </c>
      <c r="V350" s="5" t="str">
        <f>TEXT('Final Dataset'!$B350, "mmmm")</f>
        <v>January</v>
      </c>
      <c r="W350" s="5" t="str">
        <f>TEXT('Final Dataset'!$B350, "dddd")</f>
        <v>Sunday</v>
      </c>
      <c r="X350" s="5">
        <f>WEEKNUM('Final Dataset'!$B350, 2)</f>
        <v>3</v>
      </c>
      <c r="Y350" s="5" t="str">
        <f>IF('Final Dataset'!$H350&lt;=0.3,"Cold",IF('Final Dataset'!$H350&lt;=0.6,"Mild","Hot"))</f>
        <v>Cold</v>
      </c>
      <c r="Z350" s="7" t="str">
        <f>IF('Final Dataset'!$L350&gt;'Final Dataset'!$M350,"Casual Dominant","Registered Dominant")</f>
        <v>Registered Dominant</v>
      </c>
      <c r="AA350" s="7">
        <f>'Final Dataset'!$L350/'Final Dataset'!$N350</f>
        <v>0.15384615384615385</v>
      </c>
      <c r="AB350" s="7">
        <f>'Final Dataset'!$M350/'Final Dataset'!$N350</f>
        <v>0.84615384615384615</v>
      </c>
      <c r="AC350" s="9">
        <f>'Final Dataset'!$J350*100</f>
        <v>56.000000000000007</v>
      </c>
      <c r="AD350" s="7">
        <f>'Final Dataset'!$I350*50</f>
        <v>15.15</v>
      </c>
      <c r="AE350" s="9">
        <f>'Final Dataset'!$K350*67</f>
        <v>0</v>
      </c>
      <c r="AF350" s="7">
        <f>IFERROR('Final Dataset'!$AA350/'Final Dataset'!$AB350,0)</f>
        <v>0.18181818181818182</v>
      </c>
      <c r="AG350" s="7" t="str">
        <f>IF('Final Dataset'!$AC350&lt;40,"Low",IF('Final Dataset'!$AC350&lt;=70,"Moderate","High"))</f>
        <v>Moderate</v>
      </c>
      <c r="AH350" s="10" t="str">
        <f>IF('Final Dataset'!$AE350&lt;10,"Calm",IF('Final Dataset'!$AE350&lt;=25,"Breezy","Windy"))</f>
        <v>Calm</v>
      </c>
    </row>
    <row r="351" spans="1:34" ht="14.25" customHeight="1" x14ac:dyDescent="0.3">
      <c r="A351" s="11">
        <v>350</v>
      </c>
      <c r="B351" s="12">
        <v>40559</v>
      </c>
      <c r="C351" s="11">
        <v>1</v>
      </c>
      <c r="D351" s="11">
        <v>1</v>
      </c>
      <c r="E351" s="11" t="b">
        <v>0</v>
      </c>
      <c r="F351" s="11">
        <v>0</v>
      </c>
      <c r="G351" s="11">
        <v>1</v>
      </c>
      <c r="H351" s="11">
        <v>0.26</v>
      </c>
      <c r="I351" s="13">
        <v>0.2727</v>
      </c>
      <c r="J351" s="11">
        <v>0.56000000000000005</v>
      </c>
      <c r="K351" s="11">
        <v>0.1343</v>
      </c>
      <c r="L351" s="11">
        <v>4</v>
      </c>
      <c r="M351" s="11">
        <v>19</v>
      </c>
      <c r="N351" s="11">
        <v>23</v>
      </c>
      <c r="O351" s="5" t="str">
        <f>IF(AND('Final Dataset'!$D351&gt;=5,'Final Dataset'!$D351&lt;12),"Morning",IF(AND('Final Dataset'!$D351&gt;=12,'Final Dataset'!$D351&lt;17),"Afternoon",IF(AND('Final Dataset'!$D351&gt;=17,'Final Dataset'!$D351&lt;21),"Evening","Night")))</f>
        <v>Night</v>
      </c>
      <c r="P351" s="8" t="str">
        <f>IF('Final Dataset'!$G351=1,"Clear/Few clouds",IF('Final Dataset'!$G351=2,"Mist/Cloudy",IF('Final Dataset'!$G351=3,"Light Snow/Rain","Heavy Rain/Snow/Storm")))</f>
        <v>Clear/Few clouds</v>
      </c>
      <c r="Q351" s="5" t="str">
        <f>IF(OR('Final Dataset'!$F351=0,'Final Dataset'!$F351=6),"Weekend","Weekday")</f>
        <v>Weekend</v>
      </c>
      <c r="R351" s="5" t="str">
        <f>LEFT(TEXT('Final Dataset'!$B351,"yyyy-mm-dd"),4)</f>
        <v>2011</v>
      </c>
      <c r="S351" s="5" t="str">
        <f>MID(TEXT('Final Dataset'!$B351,"yyyy-mm-dd"),6,2)</f>
        <v>01</v>
      </c>
      <c r="T351" s="5" t="str">
        <f>RIGHT(TEXT('Final Dataset'!$B351,"yyyy-mm-dd"),2)</f>
        <v>16</v>
      </c>
      <c r="U351" s="5">
        <f>LEN('Final Dataset'!$D351)</f>
        <v>1</v>
      </c>
      <c r="V351" s="5" t="str">
        <f>TEXT('Final Dataset'!$B351, "mmmm")</f>
        <v>January</v>
      </c>
      <c r="W351" s="5" t="str">
        <f>TEXT('Final Dataset'!$B351, "dddd")</f>
        <v>Sunday</v>
      </c>
      <c r="X351" s="5">
        <f>WEEKNUM('Final Dataset'!$B351, 2)</f>
        <v>3</v>
      </c>
      <c r="Y351" s="5" t="str">
        <f>IF('Final Dataset'!$H351&lt;=0.3,"Cold",IF('Final Dataset'!$H351&lt;=0.6,"Mild","Hot"))</f>
        <v>Cold</v>
      </c>
      <c r="Z351" s="7" t="str">
        <f>IF('Final Dataset'!$L351&gt;'Final Dataset'!$M351,"Casual Dominant","Registered Dominant")</f>
        <v>Registered Dominant</v>
      </c>
      <c r="AA351" s="7">
        <f>'Final Dataset'!$L351/'Final Dataset'!$N351</f>
        <v>0.17391304347826086</v>
      </c>
      <c r="AB351" s="7">
        <f>'Final Dataset'!$M351/'Final Dataset'!$N351</f>
        <v>0.82608695652173914</v>
      </c>
      <c r="AC351" s="9">
        <f>'Final Dataset'!$J351*100</f>
        <v>56.000000000000007</v>
      </c>
      <c r="AD351" s="7">
        <f>'Final Dataset'!$I351*50</f>
        <v>13.635</v>
      </c>
      <c r="AE351" s="9">
        <f>'Final Dataset'!$K351*67</f>
        <v>8.9981000000000009</v>
      </c>
      <c r="AF351" s="7">
        <f>IFERROR('Final Dataset'!$AA351/'Final Dataset'!$AB351,0)</f>
        <v>0.21052631578947367</v>
      </c>
      <c r="AG351" s="7" t="str">
        <f>IF('Final Dataset'!$AC351&lt;40,"Low",IF('Final Dataset'!$AC351&lt;=70,"Moderate","High"))</f>
        <v>Moderate</v>
      </c>
      <c r="AH351" s="10" t="str">
        <f>IF('Final Dataset'!$AE351&lt;10,"Calm",IF('Final Dataset'!$AE351&lt;=25,"Breezy","Windy"))</f>
        <v>Calm</v>
      </c>
    </row>
    <row r="352" spans="1:34" ht="14.25" customHeight="1" x14ac:dyDescent="0.3">
      <c r="A352" s="5">
        <v>351</v>
      </c>
      <c r="B352" s="6">
        <v>40559</v>
      </c>
      <c r="C352" s="5">
        <v>1</v>
      </c>
      <c r="D352" s="5">
        <v>2</v>
      </c>
      <c r="E352" s="5" t="b">
        <v>0</v>
      </c>
      <c r="F352" s="5">
        <v>0</v>
      </c>
      <c r="G352" s="5">
        <v>1</v>
      </c>
      <c r="H352" s="5">
        <v>0.26</v>
      </c>
      <c r="I352" s="7">
        <v>0.28789999999999999</v>
      </c>
      <c r="J352" s="5">
        <v>0.56000000000000005</v>
      </c>
      <c r="K352" s="5">
        <v>8.9599999999999999E-2</v>
      </c>
      <c r="L352" s="5">
        <v>3</v>
      </c>
      <c r="M352" s="5">
        <v>13</v>
      </c>
      <c r="N352" s="5">
        <v>16</v>
      </c>
      <c r="O352" s="5" t="str">
        <f>IF(AND('Final Dataset'!$D352&gt;=5,'Final Dataset'!$D352&lt;12),"Morning",IF(AND('Final Dataset'!$D352&gt;=12,'Final Dataset'!$D352&lt;17),"Afternoon",IF(AND('Final Dataset'!$D352&gt;=17,'Final Dataset'!$D352&lt;21),"Evening","Night")))</f>
        <v>Night</v>
      </c>
      <c r="P352" s="8" t="str">
        <f>IF('Final Dataset'!$G352=1,"Clear/Few clouds",IF('Final Dataset'!$G352=2,"Mist/Cloudy",IF('Final Dataset'!$G352=3,"Light Snow/Rain","Heavy Rain/Snow/Storm")))</f>
        <v>Clear/Few clouds</v>
      </c>
      <c r="Q352" s="5" t="str">
        <f>IF(OR('Final Dataset'!$F352=0,'Final Dataset'!$F352=6),"Weekend","Weekday")</f>
        <v>Weekend</v>
      </c>
      <c r="R352" s="5" t="str">
        <f>LEFT(TEXT('Final Dataset'!$B352,"yyyy-mm-dd"),4)</f>
        <v>2011</v>
      </c>
      <c r="S352" s="5" t="str">
        <f>MID(TEXT('Final Dataset'!$B352,"yyyy-mm-dd"),6,2)</f>
        <v>01</v>
      </c>
      <c r="T352" s="5" t="str">
        <f>RIGHT(TEXT('Final Dataset'!$B352,"yyyy-mm-dd"),2)</f>
        <v>16</v>
      </c>
      <c r="U352" s="5">
        <f>LEN('Final Dataset'!$D352)</f>
        <v>1</v>
      </c>
      <c r="V352" s="5" t="str">
        <f>TEXT('Final Dataset'!$B352, "mmmm")</f>
        <v>January</v>
      </c>
      <c r="W352" s="5" t="str">
        <f>TEXT('Final Dataset'!$B352, "dddd")</f>
        <v>Sunday</v>
      </c>
      <c r="X352" s="5">
        <f>WEEKNUM('Final Dataset'!$B352, 2)</f>
        <v>3</v>
      </c>
      <c r="Y352" s="5" t="str">
        <f>IF('Final Dataset'!$H352&lt;=0.3,"Cold",IF('Final Dataset'!$H352&lt;=0.6,"Mild","Hot"))</f>
        <v>Cold</v>
      </c>
      <c r="Z352" s="7" t="str">
        <f>IF('Final Dataset'!$L352&gt;'Final Dataset'!$M352,"Casual Dominant","Registered Dominant")</f>
        <v>Registered Dominant</v>
      </c>
      <c r="AA352" s="7">
        <f>'Final Dataset'!$L352/'Final Dataset'!$N352</f>
        <v>0.1875</v>
      </c>
      <c r="AB352" s="7">
        <f>'Final Dataset'!$M352/'Final Dataset'!$N352</f>
        <v>0.8125</v>
      </c>
      <c r="AC352" s="9">
        <f>'Final Dataset'!$J352*100</f>
        <v>56.000000000000007</v>
      </c>
      <c r="AD352" s="7">
        <f>'Final Dataset'!$I352*50</f>
        <v>14.395</v>
      </c>
      <c r="AE352" s="9">
        <f>'Final Dataset'!$K352*67</f>
        <v>6.0031999999999996</v>
      </c>
      <c r="AF352" s="7">
        <f>IFERROR('Final Dataset'!$AA352/'Final Dataset'!$AB352,0)</f>
        <v>0.23076923076923078</v>
      </c>
      <c r="AG352" s="7" t="str">
        <f>IF('Final Dataset'!$AC352&lt;40,"Low",IF('Final Dataset'!$AC352&lt;=70,"Moderate","High"))</f>
        <v>Moderate</v>
      </c>
      <c r="AH352" s="10" t="str">
        <f>IF('Final Dataset'!$AE352&lt;10,"Calm",IF('Final Dataset'!$AE352&lt;=25,"Breezy","Windy"))</f>
        <v>Calm</v>
      </c>
    </row>
    <row r="353" spans="1:34" ht="14.25" customHeight="1" x14ac:dyDescent="0.3">
      <c r="A353" s="11">
        <v>352</v>
      </c>
      <c r="B353" s="12">
        <v>40559</v>
      </c>
      <c r="C353" s="11">
        <v>1</v>
      </c>
      <c r="D353" s="11">
        <v>3</v>
      </c>
      <c r="E353" s="11" t="b">
        <v>0</v>
      </c>
      <c r="F353" s="11">
        <v>0</v>
      </c>
      <c r="G353" s="11">
        <v>1</v>
      </c>
      <c r="H353" s="11">
        <v>0.22</v>
      </c>
      <c r="I353" s="13">
        <v>0.2727</v>
      </c>
      <c r="J353" s="11">
        <v>0.69</v>
      </c>
      <c r="K353" s="11">
        <v>0</v>
      </c>
      <c r="L353" s="11">
        <v>9</v>
      </c>
      <c r="M353" s="11">
        <v>6</v>
      </c>
      <c r="N353" s="11">
        <v>15</v>
      </c>
      <c r="O353" s="5" t="str">
        <f>IF(AND('Final Dataset'!$D353&gt;=5,'Final Dataset'!$D353&lt;12),"Morning",IF(AND('Final Dataset'!$D353&gt;=12,'Final Dataset'!$D353&lt;17),"Afternoon",IF(AND('Final Dataset'!$D353&gt;=17,'Final Dataset'!$D353&lt;21),"Evening","Night")))</f>
        <v>Night</v>
      </c>
      <c r="P353" s="8" t="str">
        <f>IF('Final Dataset'!$G353=1,"Clear/Few clouds",IF('Final Dataset'!$G353=2,"Mist/Cloudy",IF('Final Dataset'!$G353=3,"Light Snow/Rain","Heavy Rain/Snow/Storm")))</f>
        <v>Clear/Few clouds</v>
      </c>
      <c r="Q353" s="5" t="str">
        <f>IF(OR('Final Dataset'!$F353=0,'Final Dataset'!$F353=6),"Weekend","Weekday")</f>
        <v>Weekend</v>
      </c>
      <c r="R353" s="5" t="str">
        <f>LEFT(TEXT('Final Dataset'!$B353,"yyyy-mm-dd"),4)</f>
        <v>2011</v>
      </c>
      <c r="S353" s="5" t="str">
        <f>MID(TEXT('Final Dataset'!$B353,"yyyy-mm-dd"),6,2)</f>
        <v>01</v>
      </c>
      <c r="T353" s="5" t="str">
        <f>RIGHT(TEXT('Final Dataset'!$B353,"yyyy-mm-dd"),2)</f>
        <v>16</v>
      </c>
      <c r="U353" s="5">
        <f>LEN('Final Dataset'!$D353)</f>
        <v>1</v>
      </c>
      <c r="V353" s="5" t="str">
        <f>TEXT('Final Dataset'!$B353, "mmmm")</f>
        <v>January</v>
      </c>
      <c r="W353" s="5" t="str">
        <f>TEXT('Final Dataset'!$B353, "dddd")</f>
        <v>Sunday</v>
      </c>
      <c r="X353" s="5">
        <f>WEEKNUM('Final Dataset'!$B353, 2)</f>
        <v>3</v>
      </c>
      <c r="Y353" s="5" t="str">
        <f>IF('Final Dataset'!$H353&lt;=0.3,"Cold",IF('Final Dataset'!$H353&lt;=0.6,"Mild","Hot"))</f>
        <v>Cold</v>
      </c>
      <c r="Z353" s="7" t="str">
        <f>IF('Final Dataset'!$L353&gt;'Final Dataset'!$M353,"Casual Dominant","Registered Dominant")</f>
        <v>Casual Dominant</v>
      </c>
      <c r="AA353" s="7">
        <f>'Final Dataset'!$L353/'Final Dataset'!$N353</f>
        <v>0.6</v>
      </c>
      <c r="AB353" s="7">
        <f>'Final Dataset'!$M353/'Final Dataset'!$N353</f>
        <v>0.4</v>
      </c>
      <c r="AC353" s="9">
        <f>'Final Dataset'!$J353*100</f>
        <v>69</v>
      </c>
      <c r="AD353" s="7">
        <f>'Final Dataset'!$I353*50</f>
        <v>13.635</v>
      </c>
      <c r="AE353" s="9">
        <f>'Final Dataset'!$K353*67</f>
        <v>0</v>
      </c>
      <c r="AF353" s="7">
        <f>IFERROR('Final Dataset'!$AA353/'Final Dataset'!$AB353,0)</f>
        <v>1.4999999999999998</v>
      </c>
      <c r="AG353" s="7" t="str">
        <f>IF('Final Dataset'!$AC353&lt;40,"Low",IF('Final Dataset'!$AC353&lt;=70,"Moderate","High"))</f>
        <v>Moderate</v>
      </c>
      <c r="AH353" s="10" t="str">
        <f>IF('Final Dataset'!$AE353&lt;10,"Calm",IF('Final Dataset'!$AE353&lt;=25,"Breezy","Windy"))</f>
        <v>Calm</v>
      </c>
    </row>
    <row r="354" spans="1:34" ht="14.25" customHeight="1" x14ac:dyDescent="0.3">
      <c r="A354" s="5">
        <v>353</v>
      </c>
      <c r="B354" s="6">
        <v>40559</v>
      </c>
      <c r="C354" s="5">
        <v>1</v>
      </c>
      <c r="D354" s="5">
        <v>4</v>
      </c>
      <c r="E354" s="5" t="b">
        <v>0</v>
      </c>
      <c r="F354" s="5">
        <v>0</v>
      </c>
      <c r="G354" s="5">
        <v>1</v>
      </c>
      <c r="H354" s="5">
        <v>0.26</v>
      </c>
      <c r="I354" s="7">
        <v>0.2576</v>
      </c>
      <c r="J354" s="5">
        <v>0.56000000000000005</v>
      </c>
      <c r="K354" s="5">
        <v>0.16420000000000001</v>
      </c>
      <c r="L354" s="5">
        <v>0</v>
      </c>
      <c r="M354" s="5">
        <v>1</v>
      </c>
      <c r="N354" s="5">
        <v>1</v>
      </c>
      <c r="O354" s="5" t="str">
        <f>IF(AND('Final Dataset'!$D354&gt;=5,'Final Dataset'!$D354&lt;12),"Morning",IF(AND('Final Dataset'!$D354&gt;=12,'Final Dataset'!$D354&lt;17),"Afternoon",IF(AND('Final Dataset'!$D354&gt;=17,'Final Dataset'!$D354&lt;21),"Evening","Night")))</f>
        <v>Night</v>
      </c>
      <c r="P354" s="8" t="str">
        <f>IF('Final Dataset'!$G354=1,"Clear/Few clouds",IF('Final Dataset'!$G354=2,"Mist/Cloudy",IF('Final Dataset'!$G354=3,"Light Snow/Rain","Heavy Rain/Snow/Storm")))</f>
        <v>Clear/Few clouds</v>
      </c>
      <c r="Q354" s="5" t="str">
        <f>IF(OR('Final Dataset'!$F354=0,'Final Dataset'!$F354=6),"Weekend","Weekday")</f>
        <v>Weekend</v>
      </c>
      <c r="R354" s="5" t="str">
        <f>LEFT(TEXT('Final Dataset'!$B354,"yyyy-mm-dd"),4)</f>
        <v>2011</v>
      </c>
      <c r="S354" s="5" t="str">
        <f>MID(TEXT('Final Dataset'!$B354,"yyyy-mm-dd"),6,2)</f>
        <v>01</v>
      </c>
      <c r="T354" s="5" t="str">
        <f>RIGHT(TEXT('Final Dataset'!$B354,"yyyy-mm-dd"),2)</f>
        <v>16</v>
      </c>
      <c r="U354" s="5">
        <f>LEN('Final Dataset'!$D354)</f>
        <v>1</v>
      </c>
      <c r="V354" s="5" t="str">
        <f>TEXT('Final Dataset'!$B354, "mmmm")</f>
        <v>January</v>
      </c>
      <c r="W354" s="5" t="str">
        <f>TEXT('Final Dataset'!$B354, "dddd")</f>
        <v>Sunday</v>
      </c>
      <c r="X354" s="5">
        <f>WEEKNUM('Final Dataset'!$B354, 2)</f>
        <v>3</v>
      </c>
      <c r="Y354" s="5" t="str">
        <f>IF('Final Dataset'!$H354&lt;=0.3,"Cold",IF('Final Dataset'!$H354&lt;=0.6,"Mild","Hot"))</f>
        <v>Cold</v>
      </c>
      <c r="Z354" s="7" t="str">
        <f>IF('Final Dataset'!$L354&gt;'Final Dataset'!$M354,"Casual Dominant","Registered Dominant")</f>
        <v>Registered Dominant</v>
      </c>
      <c r="AA354" s="7">
        <f>'Final Dataset'!$L354/'Final Dataset'!$N354</f>
        <v>0</v>
      </c>
      <c r="AB354" s="7">
        <f>'Final Dataset'!$M354/'Final Dataset'!$N354</f>
        <v>1</v>
      </c>
      <c r="AC354" s="9">
        <f>'Final Dataset'!$J354*100</f>
        <v>56.000000000000007</v>
      </c>
      <c r="AD354" s="7">
        <f>'Final Dataset'!$I354*50</f>
        <v>12.879999999999999</v>
      </c>
      <c r="AE354" s="9">
        <f>'Final Dataset'!$K354*67</f>
        <v>11.0014</v>
      </c>
      <c r="AF354" s="7">
        <f>IFERROR('Final Dataset'!$AA354/'Final Dataset'!$AB354,0)</f>
        <v>0</v>
      </c>
      <c r="AG354" s="7" t="str">
        <f>IF('Final Dataset'!$AC354&lt;40,"Low",IF('Final Dataset'!$AC354&lt;=70,"Moderate","High"))</f>
        <v>Moderate</v>
      </c>
      <c r="AH354" s="10" t="str">
        <f>IF('Final Dataset'!$AE354&lt;10,"Calm",IF('Final Dataset'!$AE354&lt;=25,"Breezy","Windy"))</f>
        <v>Breezy</v>
      </c>
    </row>
    <row r="355" spans="1:34" ht="14.25" customHeight="1" x14ac:dyDescent="0.3">
      <c r="A355" s="11">
        <v>354</v>
      </c>
      <c r="B355" s="12">
        <v>40559</v>
      </c>
      <c r="C355" s="11">
        <v>1</v>
      </c>
      <c r="D355" s="11">
        <v>5</v>
      </c>
      <c r="E355" s="11" t="b">
        <v>0</v>
      </c>
      <c r="F355" s="11">
        <v>0</v>
      </c>
      <c r="G355" s="11">
        <v>2</v>
      </c>
      <c r="H355" s="11">
        <v>0.26</v>
      </c>
      <c r="I355" s="13">
        <v>0.2576</v>
      </c>
      <c r="J355" s="11">
        <v>0.56000000000000005</v>
      </c>
      <c r="K355" s="11">
        <v>0.16420000000000001</v>
      </c>
      <c r="L355" s="11">
        <v>1</v>
      </c>
      <c r="M355" s="11">
        <v>1</v>
      </c>
      <c r="N355" s="11">
        <v>2</v>
      </c>
      <c r="O355" s="5" t="str">
        <f>IF(AND('Final Dataset'!$D355&gt;=5,'Final Dataset'!$D355&lt;12),"Morning",IF(AND('Final Dataset'!$D355&gt;=12,'Final Dataset'!$D355&lt;17),"Afternoon",IF(AND('Final Dataset'!$D355&gt;=17,'Final Dataset'!$D355&lt;21),"Evening","Night")))</f>
        <v>Morning</v>
      </c>
      <c r="P355" s="8" t="str">
        <f>IF('Final Dataset'!$G355=1,"Clear/Few clouds",IF('Final Dataset'!$G355=2,"Mist/Cloudy",IF('Final Dataset'!$G355=3,"Light Snow/Rain","Heavy Rain/Snow/Storm")))</f>
        <v>Mist/Cloudy</v>
      </c>
      <c r="Q355" s="5" t="str">
        <f>IF(OR('Final Dataset'!$F355=0,'Final Dataset'!$F355=6),"Weekend","Weekday")</f>
        <v>Weekend</v>
      </c>
      <c r="R355" s="5" t="str">
        <f>LEFT(TEXT('Final Dataset'!$B355,"yyyy-mm-dd"),4)</f>
        <v>2011</v>
      </c>
      <c r="S355" s="5" t="str">
        <f>MID(TEXT('Final Dataset'!$B355,"yyyy-mm-dd"),6,2)</f>
        <v>01</v>
      </c>
      <c r="T355" s="5" t="str">
        <f>RIGHT(TEXT('Final Dataset'!$B355,"yyyy-mm-dd"),2)</f>
        <v>16</v>
      </c>
      <c r="U355" s="5">
        <f>LEN('Final Dataset'!$D355)</f>
        <v>1</v>
      </c>
      <c r="V355" s="5" t="str">
        <f>TEXT('Final Dataset'!$B355, "mmmm")</f>
        <v>January</v>
      </c>
      <c r="W355" s="5" t="str">
        <f>TEXT('Final Dataset'!$B355, "dddd")</f>
        <v>Sunday</v>
      </c>
      <c r="X355" s="5">
        <f>WEEKNUM('Final Dataset'!$B355, 2)</f>
        <v>3</v>
      </c>
      <c r="Y355" s="5" t="str">
        <f>IF('Final Dataset'!$H355&lt;=0.3,"Cold",IF('Final Dataset'!$H355&lt;=0.6,"Mild","Hot"))</f>
        <v>Cold</v>
      </c>
      <c r="Z355" s="7" t="str">
        <f>IF('Final Dataset'!$L355&gt;'Final Dataset'!$M355,"Casual Dominant","Registered Dominant")</f>
        <v>Registered Dominant</v>
      </c>
      <c r="AA355" s="7">
        <f>'Final Dataset'!$L355/'Final Dataset'!$N355</f>
        <v>0.5</v>
      </c>
      <c r="AB355" s="7">
        <f>'Final Dataset'!$M355/'Final Dataset'!$N355</f>
        <v>0.5</v>
      </c>
      <c r="AC355" s="9">
        <f>'Final Dataset'!$J355*100</f>
        <v>56.000000000000007</v>
      </c>
      <c r="AD355" s="7">
        <f>'Final Dataset'!$I355*50</f>
        <v>12.879999999999999</v>
      </c>
      <c r="AE355" s="9">
        <f>'Final Dataset'!$K355*67</f>
        <v>11.0014</v>
      </c>
      <c r="AF355" s="7">
        <f>IFERROR('Final Dataset'!$AA355/'Final Dataset'!$AB355,0)</f>
        <v>1</v>
      </c>
      <c r="AG355" s="7" t="str">
        <f>IF('Final Dataset'!$AC355&lt;40,"Low",IF('Final Dataset'!$AC355&lt;=70,"Moderate","High"))</f>
        <v>Moderate</v>
      </c>
      <c r="AH355" s="10" t="str">
        <f>IF('Final Dataset'!$AE355&lt;10,"Calm",IF('Final Dataset'!$AE355&lt;=25,"Breezy","Windy"))</f>
        <v>Breezy</v>
      </c>
    </row>
    <row r="356" spans="1:34" ht="14.25" customHeight="1" x14ac:dyDescent="0.3">
      <c r="A356" s="5">
        <v>355</v>
      </c>
      <c r="B356" s="6">
        <v>40559</v>
      </c>
      <c r="C356" s="5">
        <v>1</v>
      </c>
      <c r="D356" s="5">
        <v>6</v>
      </c>
      <c r="E356" s="5" t="b">
        <v>0</v>
      </c>
      <c r="F356" s="5">
        <v>0</v>
      </c>
      <c r="G356" s="5">
        <v>2</v>
      </c>
      <c r="H356" s="5">
        <v>0.26</v>
      </c>
      <c r="I356" s="7">
        <v>0.2576</v>
      </c>
      <c r="J356" s="5">
        <v>0.56000000000000005</v>
      </c>
      <c r="K356" s="5">
        <v>0.16420000000000001</v>
      </c>
      <c r="L356" s="5">
        <v>0</v>
      </c>
      <c r="M356" s="5">
        <v>1</v>
      </c>
      <c r="N356" s="5">
        <v>1</v>
      </c>
      <c r="O356" s="5" t="str">
        <f>IF(AND('Final Dataset'!$D356&gt;=5,'Final Dataset'!$D356&lt;12),"Morning",IF(AND('Final Dataset'!$D356&gt;=12,'Final Dataset'!$D356&lt;17),"Afternoon",IF(AND('Final Dataset'!$D356&gt;=17,'Final Dataset'!$D356&lt;21),"Evening","Night")))</f>
        <v>Morning</v>
      </c>
      <c r="P356" s="8" t="str">
        <f>IF('Final Dataset'!$G356=1,"Clear/Few clouds",IF('Final Dataset'!$G356=2,"Mist/Cloudy",IF('Final Dataset'!$G356=3,"Light Snow/Rain","Heavy Rain/Snow/Storm")))</f>
        <v>Mist/Cloudy</v>
      </c>
      <c r="Q356" s="5" t="str">
        <f>IF(OR('Final Dataset'!$F356=0,'Final Dataset'!$F356=6),"Weekend","Weekday")</f>
        <v>Weekend</v>
      </c>
      <c r="R356" s="5" t="str">
        <f>LEFT(TEXT('Final Dataset'!$B356,"yyyy-mm-dd"),4)</f>
        <v>2011</v>
      </c>
      <c r="S356" s="5" t="str">
        <f>MID(TEXT('Final Dataset'!$B356,"yyyy-mm-dd"),6,2)</f>
        <v>01</v>
      </c>
      <c r="T356" s="5" t="str">
        <f>RIGHT(TEXT('Final Dataset'!$B356,"yyyy-mm-dd"),2)</f>
        <v>16</v>
      </c>
      <c r="U356" s="5">
        <f>LEN('Final Dataset'!$D356)</f>
        <v>1</v>
      </c>
      <c r="V356" s="5" t="str">
        <f>TEXT('Final Dataset'!$B356, "mmmm")</f>
        <v>January</v>
      </c>
      <c r="W356" s="5" t="str">
        <f>TEXT('Final Dataset'!$B356, "dddd")</f>
        <v>Sunday</v>
      </c>
      <c r="X356" s="5">
        <f>WEEKNUM('Final Dataset'!$B356, 2)</f>
        <v>3</v>
      </c>
      <c r="Y356" s="5" t="str">
        <f>IF('Final Dataset'!$H356&lt;=0.3,"Cold",IF('Final Dataset'!$H356&lt;=0.6,"Mild","Hot"))</f>
        <v>Cold</v>
      </c>
      <c r="Z356" s="7" t="str">
        <f>IF('Final Dataset'!$L356&gt;'Final Dataset'!$M356,"Casual Dominant","Registered Dominant")</f>
        <v>Registered Dominant</v>
      </c>
      <c r="AA356" s="7">
        <f>'Final Dataset'!$L356/'Final Dataset'!$N356</f>
        <v>0</v>
      </c>
      <c r="AB356" s="7">
        <f>'Final Dataset'!$M356/'Final Dataset'!$N356</f>
        <v>1</v>
      </c>
      <c r="AC356" s="9">
        <f>'Final Dataset'!$J356*100</f>
        <v>56.000000000000007</v>
      </c>
      <c r="AD356" s="7">
        <f>'Final Dataset'!$I356*50</f>
        <v>12.879999999999999</v>
      </c>
      <c r="AE356" s="9">
        <f>'Final Dataset'!$K356*67</f>
        <v>11.0014</v>
      </c>
      <c r="AF356" s="7">
        <f>IFERROR('Final Dataset'!$AA356/'Final Dataset'!$AB356,0)</f>
        <v>0</v>
      </c>
      <c r="AG356" s="7" t="str">
        <f>IF('Final Dataset'!$AC356&lt;40,"Low",IF('Final Dataset'!$AC356&lt;=70,"Moderate","High"))</f>
        <v>Moderate</v>
      </c>
      <c r="AH356" s="10" t="str">
        <f>IF('Final Dataset'!$AE356&lt;10,"Calm",IF('Final Dataset'!$AE356&lt;=25,"Breezy","Windy"))</f>
        <v>Breezy</v>
      </c>
    </row>
    <row r="357" spans="1:34" ht="14.25" customHeight="1" x14ac:dyDescent="0.3">
      <c r="A357" s="11">
        <v>356</v>
      </c>
      <c r="B357" s="12">
        <v>40559</v>
      </c>
      <c r="C357" s="11">
        <v>1</v>
      </c>
      <c r="D357" s="11">
        <v>7</v>
      </c>
      <c r="E357" s="11" t="b">
        <v>0</v>
      </c>
      <c r="F357" s="11">
        <v>0</v>
      </c>
      <c r="G357" s="11">
        <v>2</v>
      </c>
      <c r="H357" s="11">
        <v>0.24</v>
      </c>
      <c r="I357" s="13">
        <v>0.21210000000000001</v>
      </c>
      <c r="J357" s="11">
        <v>0.56000000000000005</v>
      </c>
      <c r="K357" s="11">
        <v>0.29849999999999999</v>
      </c>
      <c r="L357" s="11">
        <v>0</v>
      </c>
      <c r="M357" s="11">
        <v>3</v>
      </c>
      <c r="N357" s="11">
        <v>3</v>
      </c>
      <c r="O357" s="5" t="str">
        <f>IF(AND('Final Dataset'!$D357&gt;=5,'Final Dataset'!$D357&lt;12),"Morning",IF(AND('Final Dataset'!$D357&gt;=12,'Final Dataset'!$D357&lt;17),"Afternoon",IF(AND('Final Dataset'!$D357&gt;=17,'Final Dataset'!$D357&lt;21),"Evening","Night")))</f>
        <v>Morning</v>
      </c>
      <c r="P357" s="8" t="str">
        <f>IF('Final Dataset'!$G357=1,"Clear/Few clouds",IF('Final Dataset'!$G357=2,"Mist/Cloudy",IF('Final Dataset'!$G357=3,"Light Snow/Rain","Heavy Rain/Snow/Storm")))</f>
        <v>Mist/Cloudy</v>
      </c>
      <c r="Q357" s="5" t="str">
        <f>IF(OR('Final Dataset'!$F357=0,'Final Dataset'!$F357=6),"Weekend","Weekday")</f>
        <v>Weekend</v>
      </c>
      <c r="R357" s="5" t="str">
        <f>LEFT(TEXT('Final Dataset'!$B357,"yyyy-mm-dd"),4)</f>
        <v>2011</v>
      </c>
      <c r="S357" s="5" t="str">
        <f>MID(TEXT('Final Dataset'!$B357,"yyyy-mm-dd"),6,2)</f>
        <v>01</v>
      </c>
      <c r="T357" s="5" t="str">
        <f>RIGHT(TEXT('Final Dataset'!$B357,"yyyy-mm-dd"),2)</f>
        <v>16</v>
      </c>
      <c r="U357" s="5">
        <f>LEN('Final Dataset'!$D357)</f>
        <v>1</v>
      </c>
      <c r="V357" s="5" t="str">
        <f>TEXT('Final Dataset'!$B357, "mmmm")</f>
        <v>January</v>
      </c>
      <c r="W357" s="5" t="str">
        <f>TEXT('Final Dataset'!$B357, "dddd")</f>
        <v>Sunday</v>
      </c>
      <c r="X357" s="5">
        <f>WEEKNUM('Final Dataset'!$B357, 2)</f>
        <v>3</v>
      </c>
      <c r="Y357" s="5" t="str">
        <f>IF('Final Dataset'!$H357&lt;=0.3,"Cold",IF('Final Dataset'!$H357&lt;=0.6,"Mild","Hot"))</f>
        <v>Cold</v>
      </c>
      <c r="Z357" s="7" t="str">
        <f>IF('Final Dataset'!$L357&gt;'Final Dataset'!$M357,"Casual Dominant","Registered Dominant")</f>
        <v>Registered Dominant</v>
      </c>
      <c r="AA357" s="7">
        <f>'Final Dataset'!$L357/'Final Dataset'!$N357</f>
        <v>0</v>
      </c>
      <c r="AB357" s="7">
        <f>'Final Dataset'!$M357/'Final Dataset'!$N357</f>
        <v>1</v>
      </c>
      <c r="AC357" s="9">
        <f>'Final Dataset'!$J357*100</f>
        <v>56.000000000000007</v>
      </c>
      <c r="AD357" s="7">
        <f>'Final Dataset'!$I357*50</f>
        <v>10.605</v>
      </c>
      <c r="AE357" s="9">
        <f>'Final Dataset'!$K357*67</f>
        <v>19.999499999999998</v>
      </c>
      <c r="AF357" s="7">
        <f>IFERROR('Final Dataset'!$AA357/'Final Dataset'!$AB357,0)</f>
        <v>0</v>
      </c>
      <c r="AG357" s="7" t="str">
        <f>IF('Final Dataset'!$AC357&lt;40,"Low",IF('Final Dataset'!$AC357&lt;=70,"Moderate","High"))</f>
        <v>Moderate</v>
      </c>
      <c r="AH357" s="10" t="str">
        <f>IF('Final Dataset'!$AE357&lt;10,"Calm",IF('Final Dataset'!$AE357&lt;=25,"Breezy","Windy"))</f>
        <v>Breezy</v>
      </c>
    </row>
    <row r="358" spans="1:34" ht="14.25" customHeight="1" x14ac:dyDescent="0.3">
      <c r="A358" s="5">
        <v>357</v>
      </c>
      <c r="B358" s="6">
        <v>40559</v>
      </c>
      <c r="C358" s="5">
        <v>1</v>
      </c>
      <c r="D358" s="5">
        <v>8</v>
      </c>
      <c r="E358" s="5" t="b">
        <v>0</v>
      </c>
      <c r="F358" s="5">
        <v>0</v>
      </c>
      <c r="G358" s="5">
        <v>1</v>
      </c>
      <c r="H358" s="5">
        <v>0.22</v>
      </c>
      <c r="I358" s="7">
        <v>0.21210000000000001</v>
      </c>
      <c r="J358" s="5">
        <v>0.55000000000000004</v>
      </c>
      <c r="K358" s="5">
        <v>0.28360000000000002</v>
      </c>
      <c r="L358" s="5">
        <v>0</v>
      </c>
      <c r="M358" s="5">
        <v>18</v>
      </c>
      <c r="N358" s="5">
        <v>18</v>
      </c>
      <c r="O358" s="5" t="str">
        <f>IF(AND('Final Dataset'!$D358&gt;=5,'Final Dataset'!$D358&lt;12),"Morning",IF(AND('Final Dataset'!$D358&gt;=12,'Final Dataset'!$D358&lt;17),"Afternoon",IF(AND('Final Dataset'!$D358&gt;=17,'Final Dataset'!$D358&lt;21),"Evening","Night")))</f>
        <v>Morning</v>
      </c>
      <c r="P358" s="8" t="str">
        <f>IF('Final Dataset'!$G358=1,"Clear/Few clouds",IF('Final Dataset'!$G358=2,"Mist/Cloudy",IF('Final Dataset'!$G358=3,"Light Snow/Rain","Heavy Rain/Snow/Storm")))</f>
        <v>Clear/Few clouds</v>
      </c>
      <c r="Q358" s="5" t="str">
        <f>IF(OR('Final Dataset'!$F358=0,'Final Dataset'!$F358=6),"Weekend","Weekday")</f>
        <v>Weekend</v>
      </c>
      <c r="R358" s="5" t="str">
        <f>LEFT(TEXT('Final Dataset'!$B358,"yyyy-mm-dd"),4)</f>
        <v>2011</v>
      </c>
      <c r="S358" s="5" t="str">
        <f>MID(TEXT('Final Dataset'!$B358,"yyyy-mm-dd"),6,2)</f>
        <v>01</v>
      </c>
      <c r="T358" s="5" t="str">
        <f>RIGHT(TEXT('Final Dataset'!$B358,"yyyy-mm-dd"),2)</f>
        <v>16</v>
      </c>
      <c r="U358" s="5">
        <f>LEN('Final Dataset'!$D358)</f>
        <v>1</v>
      </c>
      <c r="V358" s="5" t="str">
        <f>TEXT('Final Dataset'!$B358, "mmmm")</f>
        <v>January</v>
      </c>
      <c r="W358" s="5" t="str">
        <f>TEXT('Final Dataset'!$B358, "dddd")</f>
        <v>Sunday</v>
      </c>
      <c r="X358" s="5">
        <f>WEEKNUM('Final Dataset'!$B358, 2)</f>
        <v>3</v>
      </c>
      <c r="Y358" s="5" t="str">
        <f>IF('Final Dataset'!$H358&lt;=0.3,"Cold",IF('Final Dataset'!$H358&lt;=0.6,"Mild","Hot"))</f>
        <v>Cold</v>
      </c>
      <c r="Z358" s="7" t="str">
        <f>IF('Final Dataset'!$L358&gt;'Final Dataset'!$M358,"Casual Dominant","Registered Dominant")</f>
        <v>Registered Dominant</v>
      </c>
      <c r="AA358" s="7">
        <f>'Final Dataset'!$L358/'Final Dataset'!$N358</f>
        <v>0</v>
      </c>
      <c r="AB358" s="7">
        <f>'Final Dataset'!$M358/'Final Dataset'!$N358</f>
        <v>1</v>
      </c>
      <c r="AC358" s="9">
        <f>'Final Dataset'!$J358*100</f>
        <v>55.000000000000007</v>
      </c>
      <c r="AD358" s="7">
        <f>'Final Dataset'!$I358*50</f>
        <v>10.605</v>
      </c>
      <c r="AE358" s="9">
        <f>'Final Dataset'!$K358*67</f>
        <v>19.001200000000001</v>
      </c>
      <c r="AF358" s="7">
        <f>IFERROR('Final Dataset'!$AA358/'Final Dataset'!$AB358,0)</f>
        <v>0</v>
      </c>
      <c r="AG358" s="7" t="str">
        <f>IF('Final Dataset'!$AC358&lt;40,"Low",IF('Final Dataset'!$AC358&lt;=70,"Moderate","High"))</f>
        <v>Moderate</v>
      </c>
      <c r="AH358" s="10" t="str">
        <f>IF('Final Dataset'!$AE358&lt;10,"Calm",IF('Final Dataset'!$AE358&lt;=25,"Breezy","Windy"))</f>
        <v>Breezy</v>
      </c>
    </row>
    <row r="359" spans="1:34" ht="14.25" customHeight="1" x14ac:dyDescent="0.3">
      <c r="A359" s="11">
        <v>358</v>
      </c>
      <c r="B359" s="12">
        <v>40559</v>
      </c>
      <c r="C359" s="11">
        <v>1</v>
      </c>
      <c r="D359" s="11">
        <v>9</v>
      </c>
      <c r="E359" s="11" t="b">
        <v>0</v>
      </c>
      <c r="F359" s="11">
        <v>0</v>
      </c>
      <c r="G359" s="11">
        <v>1</v>
      </c>
      <c r="H359" s="11">
        <v>0.22</v>
      </c>
      <c r="I359" s="13">
        <v>0.21210000000000001</v>
      </c>
      <c r="J359" s="11">
        <v>0.51</v>
      </c>
      <c r="K359" s="11">
        <v>0.25369999999999998</v>
      </c>
      <c r="L359" s="11">
        <v>3</v>
      </c>
      <c r="M359" s="11">
        <v>29</v>
      </c>
      <c r="N359" s="11">
        <v>32</v>
      </c>
      <c r="O359" s="5" t="str">
        <f>IF(AND('Final Dataset'!$D359&gt;=5,'Final Dataset'!$D359&lt;12),"Morning",IF(AND('Final Dataset'!$D359&gt;=12,'Final Dataset'!$D359&lt;17),"Afternoon",IF(AND('Final Dataset'!$D359&gt;=17,'Final Dataset'!$D359&lt;21),"Evening","Night")))</f>
        <v>Morning</v>
      </c>
      <c r="P359" s="8" t="str">
        <f>IF('Final Dataset'!$G359=1,"Clear/Few clouds",IF('Final Dataset'!$G359=2,"Mist/Cloudy",IF('Final Dataset'!$G359=3,"Light Snow/Rain","Heavy Rain/Snow/Storm")))</f>
        <v>Clear/Few clouds</v>
      </c>
      <c r="Q359" s="5" t="str">
        <f>IF(OR('Final Dataset'!$F359=0,'Final Dataset'!$F359=6),"Weekend","Weekday")</f>
        <v>Weekend</v>
      </c>
      <c r="R359" s="5" t="str">
        <f>LEFT(TEXT('Final Dataset'!$B359,"yyyy-mm-dd"),4)</f>
        <v>2011</v>
      </c>
      <c r="S359" s="5" t="str">
        <f>MID(TEXT('Final Dataset'!$B359,"yyyy-mm-dd"),6,2)</f>
        <v>01</v>
      </c>
      <c r="T359" s="5" t="str">
        <f>RIGHT(TEXT('Final Dataset'!$B359,"yyyy-mm-dd"),2)</f>
        <v>16</v>
      </c>
      <c r="U359" s="5">
        <f>LEN('Final Dataset'!$D359)</f>
        <v>1</v>
      </c>
      <c r="V359" s="5" t="str">
        <f>TEXT('Final Dataset'!$B359, "mmmm")</f>
        <v>January</v>
      </c>
      <c r="W359" s="5" t="str">
        <f>TEXT('Final Dataset'!$B359, "dddd")</f>
        <v>Sunday</v>
      </c>
      <c r="X359" s="5">
        <f>WEEKNUM('Final Dataset'!$B359, 2)</f>
        <v>3</v>
      </c>
      <c r="Y359" s="5" t="str">
        <f>IF('Final Dataset'!$H359&lt;=0.3,"Cold",IF('Final Dataset'!$H359&lt;=0.6,"Mild","Hot"))</f>
        <v>Cold</v>
      </c>
      <c r="Z359" s="7" t="str">
        <f>IF('Final Dataset'!$L359&gt;'Final Dataset'!$M359,"Casual Dominant","Registered Dominant")</f>
        <v>Registered Dominant</v>
      </c>
      <c r="AA359" s="7">
        <f>'Final Dataset'!$L359/'Final Dataset'!$N359</f>
        <v>9.375E-2</v>
      </c>
      <c r="AB359" s="7">
        <f>'Final Dataset'!$M359/'Final Dataset'!$N359</f>
        <v>0.90625</v>
      </c>
      <c r="AC359" s="9">
        <f>'Final Dataset'!$J359*100</f>
        <v>51</v>
      </c>
      <c r="AD359" s="7">
        <f>'Final Dataset'!$I359*50</f>
        <v>10.605</v>
      </c>
      <c r="AE359" s="9">
        <f>'Final Dataset'!$K359*67</f>
        <v>16.997899999999998</v>
      </c>
      <c r="AF359" s="7">
        <f>IFERROR('Final Dataset'!$AA359/'Final Dataset'!$AB359,0)</f>
        <v>0.10344827586206896</v>
      </c>
      <c r="AG359" s="7" t="str">
        <f>IF('Final Dataset'!$AC359&lt;40,"Low",IF('Final Dataset'!$AC359&lt;=70,"Moderate","High"))</f>
        <v>Moderate</v>
      </c>
      <c r="AH359" s="10" t="str">
        <f>IF('Final Dataset'!$AE359&lt;10,"Calm",IF('Final Dataset'!$AE359&lt;=25,"Breezy","Windy"))</f>
        <v>Breezy</v>
      </c>
    </row>
    <row r="360" spans="1:34" ht="14.25" customHeight="1" x14ac:dyDescent="0.3">
      <c r="A360" s="5">
        <v>359</v>
      </c>
      <c r="B360" s="6">
        <v>40559</v>
      </c>
      <c r="C360" s="5">
        <v>1</v>
      </c>
      <c r="D360" s="5">
        <v>10</v>
      </c>
      <c r="E360" s="5" t="b">
        <v>0</v>
      </c>
      <c r="F360" s="5">
        <v>0</v>
      </c>
      <c r="G360" s="5">
        <v>1</v>
      </c>
      <c r="H360" s="5">
        <v>0.22</v>
      </c>
      <c r="I360" s="7">
        <v>0.21210000000000001</v>
      </c>
      <c r="J360" s="5">
        <v>0.51</v>
      </c>
      <c r="K360" s="5">
        <v>0.28360000000000002</v>
      </c>
      <c r="L360" s="5">
        <v>8</v>
      </c>
      <c r="M360" s="5">
        <v>71</v>
      </c>
      <c r="N360" s="5">
        <v>79</v>
      </c>
      <c r="O360" s="5" t="str">
        <f>IF(AND('Final Dataset'!$D360&gt;=5,'Final Dataset'!$D360&lt;12),"Morning",IF(AND('Final Dataset'!$D360&gt;=12,'Final Dataset'!$D360&lt;17),"Afternoon",IF(AND('Final Dataset'!$D360&gt;=17,'Final Dataset'!$D360&lt;21),"Evening","Night")))</f>
        <v>Morning</v>
      </c>
      <c r="P360" s="8" t="str">
        <f>IF('Final Dataset'!$G360=1,"Clear/Few clouds",IF('Final Dataset'!$G360=2,"Mist/Cloudy",IF('Final Dataset'!$G360=3,"Light Snow/Rain","Heavy Rain/Snow/Storm")))</f>
        <v>Clear/Few clouds</v>
      </c>
      <c r="Q360" s="5" t="str">
        <f>IF(OR('Final Dataset'!$F360=0,'Final Dataset'!$F360=6),"Weekend","Weekday")</f>
        <v>Weekend</v>
      </c>
      <c r="R360" s="5" t="str">
        <f>LEFT(TEXT('Final Dataset'!$B360,"yyyy-mm-dd"),4)</f>
        <v>2011</v>
      </c>
      <c r="S360" s="5" t="str">
        <f>MID(TEXT('Final Dataset'!$B360,"yyyy-mm-dd"),6,2)</f>
        <v>01</v>
      </c>
      <c r="T360" s="5" t="str">
        <f>RIGHT(TEXT('Final Dataset'!$B360,"yyyy-mm-dd"),2)</f>
        <v>16</v>
      </c>
      <c r="U360" s="5">
        <f>LEN('Final Dataset'!$D360)</f>
        <v>2</v>
      </c>
      <c r="V360" s="5" t="str">
        <f>TEXT('Final Dataset'!$B360, "mmmm")</f>
        <v>January</v>
      </c>
      <c r="W360" s="5" t="str">
        <f>TEXT('Final Dataset'!$B360, "dddd")</f>
        <v>Sunday</v>
      </c>
      <c r="X360" s="5">
        <f>WEEKNUM('Final Dataset'!$B360, 2)</f>
        <v>3</v>
      </c>
      <c r="Y360" s="5" t="str">
        <f>IF('Final Dataset'!$H360&lt;=0.3,"Cold",IF('Final Dataset'!$H360&lt;=0.6,"Mild","Hot"))</f>
        <v>Cold</v>
      </c>
      <c r="Z360" s="7" t="str">
        <f>IF('Final Dataset'!$L360&gt;'Final Dataset'!$M360,"Casual Dominant","Registered Dominant")</f>
        <v>Registered Dominant</v>
      </c>
      <c r="AA360" s="7">
        <f>'Final Dataset'!$L360/'Final Dataset'!$N360</f>
        <v>0.10126582278481013</v>
      </c>
      <c r="AB360" s="7">
        <f>'Final Dataset'!$M360/'Final Dataset'!$N360</f>
        <v>0.89873417721518989</v>
      </c>
      <c r="AC360" s="9">
        <f>'Final Dataset'!$J360*100</f>
        <v>51</v>
      </c>
      <c r="AD360" s="7">
        <f>'Final Dataset'!$I360*50</f>
        <v>10.605</v>
      </c>
      <c r="AE360" s="9">
        <f>'Final Dataset'!$K360*67</f>
        <v>19.001200000000001</v>
      </c>
      <c r="AF360" s="7">
        <f>IFERROR('Final Dataset'!$AA360/'Final Dataset'!$AB360,0)</f>
        <v>0.11267605633802817</v>
      </c>
      <c r="AG360" s="7" t="str">
        <f>IF('Final Dataset'!$AC360&lt;40,"Low",IF('Final Dataset'!$AC360&lt;=70,"Moderate","High"))</f>
        <v>Moderate</v>
      </c>
      <c r="AH360" s="10" t="str">
        <f>IF('Final Dataset'!$AE360&lt;10,"Calm",IF('Final Dataset'!$AE360&lt;=25,"Breezy","Windy"))</f>
        <v>Breezy</v>
      </c>
    </row>
    <row r="361" spans="1:34" ht="14.25" customHeight="1" x14ac:dyDescent="0.3">
      <c r="A361" s="11">
        <v>360</v>
      </c>
      <c r="B361" s="12">
        <v>40559</v>
      </c>
      <c r="C361" s="11">
        <v>1</v>
      </c>
      <c r="D361" s="11">
        <v>11</v>
      </c>
      <c r="E361" s="11" t="b">
        <v>0</v>
      </c>
      <c r="F361" s="11">
        <v>0</v>
      </c>
      <c r="G361" s="11">
        <v>1</v>
      </c>
      <c r="H361" s="11">
        <v>0.24</v>
      </c>
      <c r="I361" s="13">
        <v>0.2273</v>
      </c>
      <c r="J361" s="11">
        <v>0.44</v>
      </c>
      <c r="K361" s="11">
        <v>0.25369999999999998</v>
      </c>
      <c r="L361" s="11">
        <v>23</v>
      </c>
      <c r="M361" s="11">
        <v>70</v>
      </c>
      <c r="N361" s="11">
        <v>93</v>
      </c>
      <c r="O361" s="5" t="str">
        <f>IF(AND('Final Dataset'!$D361&gt;=5,'Final Dataset'!$D361&lt;12),"Morning",IF(AND('Final Dataset'!$D361&gt;=12,'Final Dataset'!$D361&lt;17),"Afternoon",IF(AND('Final Dataset'!$D361&gt;=17,'Final Dataset'!$D361&lt;21),"Evening","Night")))</f>
        <v>Morning</v>
      </c>
      <c r="P361" s="8" t="str">
        <f>IF('Final Dataset'!$G361=1,"Clear/Few clouds",IF('Final Dataset'!$G361=2,"Mist/Cloudy",IF('Final Dataset'!$G361=3,"Light Snow/Rain","Heavy Rain/Snow/Storm")))</f>
        <v>Clear/Few clouds</v>
      </c>
      <c r="Q361" s="5" t="str">
        <f>IF(OR('Final Dataset'!$F361=0,'Final Dataset'!$F361=6),"Weekend","Weekday")</f>
        <v>Weekend</v>
      </c>
      <c r="R361" s="5" t="str">
        <f>LEFT(TEXT('Final Dataset'!$B361,"yyyy-mm-dd"),4)</f>
        <v>2011</v>
      </c>
      <c r="S361" s="5" t="str">
        <f>MID(TEXT('Final Dataset'!$B361,"yyyy-mm-dd"),6,2)</f>
        <v>01</v>
      </c>
      <c r="T361" s="5" t="str">
        <f>RIGHT(TEXT('Final Dataset'!$B361,"yyyy-mm-dd"),2)</f>
        <v>16</v>
      </c>
      <c r="U361" s="5">
        <f>LEN('Final Dataset'!$D361)</f>
        <v>2</v>
      </c>
      <c r="V361" s="5" t="str">
        <f>TEXT('Final Dataset'!$B361, "mmmm")</f>
        <v>January</v>
      </c>
      <c r="W361" s="5" t="str">
        <f>TEXT('Final Dataset'!$B361, "dddd")</f>
        <v>Sunday</v>
      </c>
      <c r="X361" s="5">
        <f>WEEKNUM('Final Dataset'!$B361, 2)</f>
        <v>3</v>
      </c>
      <c r="Y361" s="5" t="str">
        <f>IF('Final Dataset'!$H361&lt;=0.3,"Cold",IF('Final Dataset'!$H361&lt;=0.6,"Mild","Hot"))</f>
        <v>Cold</v>
      </c>
      <c r="Z361" s="7" t="str">
        <f>IF('Final Dataset'!$L361&gt;'Final Dataset'!$M361,"Casual Dominant","Registered Dominant")</f>
        <v>Registered Dominant</v>
      </c>
      <c r="AA361" s="7">
        <f>'Final Dataset'!$L361/'Final Dataset'!$N361</f>
        <v>0.24731182795698925</v>
      </c>
      <c r="AB361" s="7">
        <f>'Final Dataset'!$M361/'Final Dataset'!$N361</f>
        <v>0.75268817204301075</v>
      </c>
      <c r="AC361" s="9">
        <f>'Final Dataset'!$J361*100</f>
        <v>44</v>
      </c>
      <c r="AD361" s="7">
        <f>'Final Dataset'!$I361*50</f>
        <v>11.365</v>
      </c>
      <c r="AE361" s="9">
        <f>'Final Dataset'!$K361*67</f>
        <v>16.997899999999998</v>
      </c>
      <c r="AF361" s="7">
        <f>IFERROR('Final Dataset'!$AA361/'Final Dataset'!$AB361,0)</f>
        <v>0.32857142857142857</v>
      </c>
      <c r="AG361" s="7" t="str">
        <f>IF('Final Dataset'!$AC361&lt;40,"Low",IF('Final Dataset'!$AC361&lt;=70,"Moderate","High"))</f>
        <v>Moderate</v>
      </c>
      <c r="AH361" s="10" t="str">
        <f>IF('Final Dataset'!$AE361&lt;10,"Calm",IF('Final Dataset'!$AE361&lt;=25,"Breezy","Windy"))</f>
        <v>Breezy</v>
      </c>
    </row>
    <row r="362" spans="1:34" ht="14.25" customHeight="1" x14ac:dyDescent="0.3">
      <c r="A362" s="5">
        <v>361</v>
      </c>
      <c r="B362" s="6">
        <v>40559</v>
      </c>
      <c r="C362" s="5">
        <v>1</v>
      </c>
      <c r="D362" s="5">
        <v>12</v>
      </c>
      <c r="E362" s="5" t="b">
        <v>0</v>
      </c>
      <c r="F362" s="5">
        <v>0</v>
      </c>
      <c r="G362" s="5">
        <v>1</v>
      </c>
      <c r="H362" s="5">
        <v>0.24</v>
      </c>
      <c r="I362" s="7">
        <v>0.21210000000000001</v>
      </c>
      <c r="J362" s="5">
        <v>0.41</v>
      </c>
      <c r="K362" s="5">
        <v>0.28360000000000002</v>
      </c>
      <c r="L362" s="5">
        <v>29</v>
      </c>
      <c r="M362" s="5">
        <v>75</v>
      </c>
      <c r="N362" s="5">
        <v>104</v>
      </c>
      <c r="O362" s="5" t="str">
        <f>IF(AND('Final Dataset'!$D362&gt;=5,'Final Dataset'!$D362&lt;12),"Morning",IF(AND('Final Dataset'!$D362&gt;=12,'Final Dataset'!$D362&lt;17),"Afternoon",IF(AND('Final Dataset'!$D362&gt;=17,'Final Dataset'!$D362&lt;21),"Evening","Night")))</f>
        <v>Afternoon</v>
      </c>
      <c r="P362" s="8" t="str">
        <f>IF('Final Dataset'!$G362=1,"Clear/Few clouds",IF('Final Dataset'!$G362=2,"Mist/Cloudy",IF('Final Dataset'!$G362=3,"Light Snow/Rain","Heavy Rain/Snow/Storm")))</f>
        <v>Clear/Few clouds</v>
      </c>
      <c r="Q362" s="5" t="str">
        <f>IF(OR('Final Dataset'!$F362=0,'Final Dataset'!$F362=6),"Weekend","Weekday")</f>
        <v>Weekend</v>
      </c>
      <c r="R362" s="5" t="str">
        <f>LEFT(TEXT('Final Dataset'!$B362,"yyyy-mm-dd"),4)</f>
        <v>2011</v>
      </c>
      <c r="S362" s="5" t="str">
        <f>MID(TEXT('Final Dataset'!$B362,"yyyy-mm-dd"),6,2)</f>
        <v>01</v>
      </c>
      <c r="T362" s="5" t="str">
        <f>RIGHT(TEXT('Final Dataset'!$B362,"yyyy-mm-dd"),2)</f>
        <v>16</v>
      </c>
      <c r="U362" s="5">
        <f>LEN('Final Dataset'!$D362)</f>
        <v>2</v>
      </c>
      <c r="V362" s="5" t="str">
        <f>TEXT('Final Dataset'!$B362, "mmmm")</f>
        <v>January</v>
      </c>
      <c r="W362" s="5" t="str">
        <f>TEXT('Final Dataset'!$B362, "dddd")</f>
        <v>Sunday</v>
      </c>
      <c r="X362" s="5">
        <f>WEEKNUM('Final Dataset'!$B362, 2)</f>
        <v>3</v>
      </c>
      <c r="Y362" s="5" t="str">
        <f>IF('Final Dataset'!$H362&lt;=0.3,"Cold",IF('Final Dataset'!$H362&lt;=0.6,"Mild","Hot"))</f>
        <v>Cold</v>
      </c>
      <c r="Z362" s="7" t="str">
        <f>IF('Final Dataset'!$L362&gt;'Final Dataset'!$M362,"Casual Dominant","Registered Dominant")</f>
        <v>Registered Dominant</v>
      </c>
      <c r="AA362" s="7">
        <f>'Final Dataset'!$L362/'Final Dataset'!$N362</f>
        <v>0.27884615384615385</v>
      </c>
      <c r="AB362" s="7">
        <f>'Final Dataset'!$M362/'Final Dataset'!$N362</f>
        <v>0.72115384615384615</v>
      </c>
      <c r="AC362" s="9">
        <f>'Final Dataset'!$J362*100</f>
        <v>41</v>
      </c>
      <c r="AD362" s="7">
        <f>'Final Dataset'!$I362*50</f>
        <v>10.605</v>
      </c>
      <c r="AE362" s="9">
        <f>'Final Dataset'!$K362*67</f>
        <v>19.001200000000001</v>
      </c>
      <c r="AF362" s="7">
        <f>IFERROR('Final Dataset'!$AA362/'Final Dataset'!$AB362,0)</f>
        <v>0.38666666666666666</v>
      </c>
      <c r="AG362" s="7" t="str">
        <f>IF('Final Dataset'!$AC362&lt;40,"Low",IF('Final Dataset'!$AC362&lt;=70,"Moderate","High"))</f>
        <v>Moderate</v>
      </c>
      <c r="AH362" s="10" t="str">
        <f>IF('Final Dataset'!$AE362&lt;10,"Calm",IF('Final Dataset'!$AE362&lt;=25,"Breezy","Windy"))</f>
        <v>Breezy</v>
      </c>
    </row>
    <row r="363" spans="1:34" ht="14.25" customHeight="1" x14ac:dyDescent="0.3">
      <c r="A363" s="11">
        <v>362</v>
      </c>
      <c r="B363" s="12">
        <v>40559</v>
      </c>
      <c r="C363" s="11">
        <v>1</v>
      </c>
      <c r="D363" s="11">
        <v>13</v>
      </c>
      <c r="E363" s="11" t="b">
        <v>0</v>
      </c>
      <c r="F363" s="11">
        <v>0</v>
      </c>
      <c r="G363" s="11">
        <v>1</v>
      </c>
      <c r="H363" s="11">
        <v>0.26</v>
      </c>
      <c r="I363" s="13">
        <v>0.2273</v>
      </c>
      <c r="J363" s="11">
        <v>0.35</v>
      </c>
      <c r="K363" s="11">
        <v>0.29849999999999999</v>
      </c>
      <c r="L363" s="11">
        <v>23</v>
      </c>
      <c r="M363" s="11">
        <v>95</v>
      </c>
      <c r="N363" s="11">
        <v>118</v>
      </c>
      <c r="O363" s="5" t="str">
        <f>IF(AND('Final Dataset'!$D363&gt;=5,'Final Dataset'!$D363&lt;12),"Morning",IF(AND('Final Dataset'!$D363&gt;=12,'Final Dataset'!$D363&lt;17),"Afternoon",IF(AND('Final Dataset'!$D363&gt;=17,'Final Dataset'!$D363&lt;21),"Evening","Night")))</f>
        <v>Afternoon</v>
      </c>
      <c r="P363" s="8" t="str">
        <f>IF('Final Dataset'!$G363=1,"Clear/Few clouds",IF('Final Dataset'!$G363=2,"Mist/Cloudy",IF('Final Dataset'!$G363=3,"Light Snow/Rain","Heavy Rain/Snow/Storm")))</f>
        <v>Clear/Few clouds</v>
      </c>
      <c r="Q363" s="5" t="str">
        <f>IF(OR('Final Dataset'!$F363=0,'Final Dataset'!$F363=6),"Weekend","Weekday")</f>
        <v>Weekend</v>
      </c>
      <c r="R363" s="5" t="str">
        <f>LEFT(TEXT('Final Dataset'!$B363,"yyyy-mm-dd"),4)</f>
        <v>2011</v>
      </c>
      <c r="S363" s="5" t="str">
        <f>MID(TEXT('Final Dataset'!$B363,"yyyy-mm-dd"),6,2)</f>
        <v>01</v>
      </c>
      <c r="T363" s="5" t="str">
        <f>RIGHT(TEXT('Final Dataset'!$B363,"yyyy-mm-dd"),2)</f>
        <v>16</v>
      </c>
      <c r="U363" s="5">
        <f>LEN('Final Dataset'!$D363)</f>
        <v>2</v>
      </c>
      <c r="V363" s="5" t="str">
        <f>TEXT('Final Dataset'!$B363, "mmmm")</f>
        <v>January</v>
      </c>
      <c r="W363" s="5" t="str">
        <f>TEXT('Final Dataset'!$B363, "dddd")</f>
        <v>Sunday</v>
      </c>
      <c r="X363" s="5">
        <f>WEEKNUM('Final Dataset'!$B363, 2)</f>
        <v>3</v>
      </c>
      <c r="Y363" s="5" t="str">
        <f>IF('Final Dataset'!$H363&lt;=0.3,"Cold",IF('Final Dataset'!$H363&lt;=0.6,"Mild","Hot"))</f>
        <v>Cold</v>
      </c>
      <c r="Z363" s="7" t="str">
        <f>IF('Final Dataset'!$L363&gt;'Final Dataset'!$M363,"Casual Dominant","Registered Dominant")</f>
        <v>Registered Dominant</v>
      </c>
      <c r="AA363" s="7">
        <f>'Final Dataset'!$L363/'Final Dataset'!$N363</f>
        <v>0.19491525423728814</v>
      </c>
      <c r="AB363" s="7">
        <f>'Final Dataset'!$M363/'Final Dataset'!$N363</f>
        <v>0.80508474576271183</v>
      </c>
      <c r="AC363" s="9">
        <f>'Final Dataset'!$J363*100</f>
        <v>35</v>
      </c>
      <c r="AD363" s="7">
        <f>'Final Dataset'!$I363*50</f>
        <v>11.365</v>
      </c>
      <c r="AE363" s="9">
        <f>'Final Dataset'!$K363*67</f>
        <v>19.999499999999998</v>
      </c>
      <c r="AF363" s="7">
        <f>IFERROR('Final Dataset'!$AA363/'Final Dataset'!$AB363,0)</f>
        <v>0.24210526315789477</v>
      </c>
      <c r="AG363" s="7" t="str">
        <f>IF('Final Dataset'!$AC363&lt;40,"Low",IF('Final Dataset'!$AC363&lt;=70,"Moderate","High"))</f>
        <v>Low</v>
      </c>
      <c r="AH363" s="10" t="str">
        <f>IF('Final Dataset'!$AE363&lt;10,"Calm",IF('Final Dataset'!$AE363&lt;=25,"Breezy","Windy"))</f>
        <v>Breezy</v>
      </c>
    </row>
    <row r="364" spans="1:34" ht="14.25" customHeight="1" x14ac:dyDescent="0.3">
      <c r="A364" s="5">
        <v>363</v>
      </c>
      <c r="B364" s="6">
        <v>40559</v>
      </c>
      <c r="C364" s="5">
        <v>1</v>
      </c>
      <c r="D364" s="5">
        <v>14</v>
      </c>
      <c r="E364" s="5" t="b">
        <v>0</v>
      </c>
      <c r="F364" s="5">
        <v>0</v>
      </c>
      <c r="G364" s="5">
        <v>1</v>
      </c>
      <c r="H364" s="5">
        <v>0.28000000000000003</v>
      </c>
      <c r="I364" s="7">
        <v>0.2727</v>
      </c>
      <c r="J364" s="5">
        <v>0.36</v>
      </c>
      <c r="K364" s="5">
        <v>0.25369999999999998</v>
      </c>
      <c r="L364" s="5">
        <v>22</v>
      </c>
      <c r="M364" s="5">
        <v>69</v>
      </c>
      <c r="N364" s="5">
        <v>91</v>
      </c>
      <c r="O364" s="5" t="str">
        <f>IF(AND('Final Dataset'!$D364&gt;=5,'Final Dataset'!$D364&lt;12),"Morning",IF(AND('Final Dataset'!$D364&gt;=12,'Final Dataset'!$D364&lt;17),"Afternoon",IF(AND('Final Dataset'!$D364&gt;=17,'Final Dataset'!$D364&lt;21),"Evening","Night")))</f>
        <v>Afternoon</v>
      </c>
      <c r="P364" s="8" t="str">
        <f>IF('Final Dataset'!$G364=1,"Clear/Few clouds",IF('Final Dataset'!$G364=2,"Mist/Cloudy",IF('Final Dataset'!$G364=3,"Light Snow/Rain","Heavy Rain/Snow/Storm")))</f>
        <v>Clear/Few clouds</v>
      </c>
      <c r="Q364" s="5" t="str">
        <f>IF(OR('Final Dataset'!$F364=0,'Final Dataset'!$F364=6),"Weekend","Weekday")</f>
        <v>Weekend</v>
      </c>
      <c r="R364" s="5" t="str">
        <f>LEFT(TEXT('Final Dataset'!$B364,"yyyy-mm-dd"),4)</f>
        <v>2011</v>
      </c>
      <c r="S364" s="5" t="str">
        <f>MID(TEXT('Final Dataset'!$B364,"yyyy-mm-dd"),6,2)</f>
        <v>01</v>
      </c>
      <c r="T364" s="5" t="str">
        <f>RIGHT(TEXT('Final Dataset'!$B364,"yyyy-mm-dd"),2)</f>
        <v>16</v>
      </c>
      <c r="U364" s="5">
        <f>LEN('Final Dataset'!$D364)</f>
        <v>2</v>
      </c>
      <c r="V364" s="5" t="str">
        <f>TEXT('Final Dataset'!$B364, "mmmm")</f>
        <v>January</v>
      </c>
      <c r="W364" s="5" t="str">
        <f>TEXT('Final Dataset'!$B364, "dddd")</f>
        <v>Sunday</v>
      </c>
      <c r="X364" s="5">
        <f>WEEKNUM('Final Dataset'!$B364, 2)</f>
        <v>3</v>
      </c>
      <c r="Y364" s="5" t="str">
        <f>IF('Final Dataset'!$H364&lt;=0.3,"Cold",IF('Final Dataset'!$H364&lt;=0.6,"Mild","Hot"))</f>
        <v>Cold</v>
      </c>
      <c r="Z364" s="7" t="str">
        <f>IF('Final Dataset'!$L364&gt;'Final Dataset'!$M364,"Casual Dominant","Registered Dominant")</f>
        <v>Registered Dominant</v>
      </c>
      <c r="AA364" s="7">
        <f>'Final Dataset'!$L364/'Final Dataset'!$N364</f>
        <v>0.24175824175824176</v>
      </c>
      <c r="AB364" s="7">
        <f>'Final Dataset'!$M364/'Final Dataset'!$N364</f>
        <v>0.75824175824175821</v>
      </c>
      <c r="AC364" s="9">
        <f>'Final Dataset'!$J364*100</f>
        <v>36</v>
      </c>
      <c r="AD364" s="7">
        <f>'Final Dataset'!$I364*50</f>
        <v>13.635</v>
      </c>
      <c r="AE364" s="9">
        <f>'Final Dataset'!$K364*67</f>
        <v>16.997899999999998</v>
      </c>
      <c r="AF364" s="7">
        <f>IFERROR('Final Dataset'!$AA364/'Final Dataset'!$AB364,0)</f>
        <v>0.31884057971014496</v>
      </c>
      <c r="AG364" s="7" t="str">
        <f>IF('Final Dataset'!$AC364&lt;40,"Low",IF('Final Dataset'!$AC364&lt;=70,"Moderate","High"))</f>
        <v>Low</v>
      </c>
      <c r="AH364" s="10" t="str">
        <f>IF('Final Dataset'!$AE364&lt;10,"Calm",IF('Final Dataset'!$AE364&lt;=25,"Breezy","Windy"))</f>
        <v>Breezy</v>
      </c>
    </row>
    <row r="365" spans="1:34" ht="14.25" customHeight="1" x14ac:dyDescent="0.3">
      <c r="A365" s="11">
        <v>364</v>
      </c>
      <c r="B365" s="12">
        <v>40559</v>
      </c>
      <c r="C365" s="11">
        <v>1</v>
      </c>
      <c r="D365" s="11">
        <v>15</v>
      </c>
      <c r="E365" s="11" t="b">
        <v>0</v>
      </c>
      <c r="F365" s="11">
        <v>0</v>
      </c>
      <c r="G365" s="11">
        <v>1</v>
      </c>
      <c r="H365" s="11">
        <v>0.26</v>
      </c>
      <c r="I365" s="13">
        <v>0.2424</v>
      </c>
      <c r="J365" s="11">
        <v>0.38</v>
      </c>
      <c r="K365" s="11">
        <v>0.25369999999999998</v>
      </c>
      <c r="L365" s="11">
        <v>35</v>
      </c>
      <c r="M365" s="11">
        <v>78</v>
      </c>
      <c r="N365" s="11">
        <v>113</v>
      </c>
      <c r="O365" s="5" t="str">
        <f>IF(AND('Final Dataset'!$D365&gt;=5,'Final Dataset'!$D365&lt;12),"Morning",IF(AND('Final Dataset'!$D365&gt;=12,'Final Dataset'!$D365&lt;17),"Afternoon",IF(AND('Final Dataset'!$D365&gt;=17,'Final Dataset'!$D365&lt;21),"Evening","Night")))</f>
        <v>Afternoon</v>
      </c>
      <c r="P365" s="8" t="str">
        <f>IF('Final Dataset'!$G365=1,"Clear/Few clouds",IF('Final Dataset'!$G365=2,"Mist/Cloudy",IF('Final Dataset'!$G365=3,"Light Snow/Rain","Heavy Rain/Snow/Storm")))</f>
        <v>Clear/Few clouds</v>
      </c>
      <c r="Q365" s="5" t="str">
        <f>IF(OR('Final Dataset'!$F365=0,'Final Dataset'!$F365=6),"Weekend","Weekday")</f>
        <v>Weekend</v>
      </c>
      <c r="R365" s="5" t="str">
        <f>LEFT(TEXT('Final Dataset'!$B365,"yyyy-mm-dd"),4)</f>
        <v>2011</v>
      </c>
      <c r="S365" s="5" t="str">
        <f>MID(TEXT('Final Dataset'!$B365,"yyyy-mm-dd"),6,2)</f>
        <v>01</v>
      </c>
      <c r="T365" s="5" t="str">
        <f>RIGHT(TEXT('Final Dataset'!$B365,"yyyy-mm-dd"),2)</f>
        <v>16</v>
      </c>
      <c r="U365" s="5">
        <f>LEN('Final Dataset'!$D365)</f>
        <v>2</v>
      </c>
      <c r="V365" s="5" t="str">
        <f>TEXT('Final Dataset'!$B365, "mmmm")</f>
        <v>January</v>
      </c>
      <c r="W365" s="5" t="str">
        <f>TEXT('Final Dataset'!$B365, "dddd")</f>
        <v>Sunday</v>
      </c>
      <c r="X365" s="5">
        <f>WEEKNUM('Final Dataset'!$B365, 2)</f>
        <v>3</v>
      </c>
      <c r="Y365" s="5" t="str">
        <f>IF('Final Dataset'!$H365&lt;=0.3,"Cold",IF('Final Dataset'!$H365&lt;=0.6,"Mild","Hot"))</f>
        <v>Cold</v>
      </c>
      <c r="Z365" s="7" t="str">
        <f>IF('Final Dataset'!$L365&gt;'Final Dataset'!$M365,"Casual Dominant","Registered Dominant")</f>
        <v>Registered Dominant</v>
      </c>
      <c r="AA365" s="7">
        <f>'Final Dataset'!$L365/'Final Dataset'!$N365</f>
        <v>0.30973451327433627</v>
      </c>
      <c r="AB365" s="7">
        <f>'Final Dataset'!$M365/'Final Dataset'!$N365</f>
        <v>0.69026548672566368</v>
      </c>
      <c r="AC365" s="9">
        <f>'Final Dataset'!$J365*100</f>
        <v>38</v>
      </c>
      <c r="AD365" s="7">
        <f>'Final Dataset'!$I365*50</f>
        <v>12.120000000000001</v>
      </c>
      <c r="AE365" s="9">
        <f>'Final Dataset'!$K365*67</f>
        <v>16.997899999999998</v>
      </c>
      <c r="AF365" s="7">
        <f>IFERROR('Final Dataset'!$AA365/'Final Dataset'!$AB365,0)</f>
        <v>0.44871794871794873</v>
      </c>
      <c r="AG365" s="7" t="str">
        <f>IF('Final Dataset'!$AC365&lt;40,"Low",IF('Final Dataset'!$AC365&lt;=70,"Moderate","High"))</f>
        <v>Low</v>
      </c>
      <c r="AH365" s="10" t="str">
        <f>IF('Final Dataset'!$AE365&lt;10,"Calm",IF('Final Dataset'!$AE365&lt;=25,"Breezy","Windy"))</f>
        <v>Breezy</v>
      </c>
    </row>
    <row r="366" spans="1:34" ht="14.25" customHeight="1" x14ac:dyDescent="0.3">
      <c r="A366" s="5">
        <v>365</v>
      </c>
      <c r="B366" s="6">
        <v>40559</v>
      </c>
      <c r="C366" s="5">
        <v>1</v>
      </c>
      <c r="D366" s="5">
        <v>16</v>
      </c>
      <c r="E366" s="5" t="b">
        <v>0</v>
      </c>
      <c r="F366" s="5">
        <v>0</v>
      </c>
      <c r="G366" s="5">
        <v>1</v>
      </c>
      <c r="H366" s="5">
        <v>0.24</v>
      </c>
      <c r="I366" s="7">
        <v>0.2273</v>
      </c>
      <c r="J366" s="5">
        <v>0.38</v>
      </c>
      <c r="K366" s="5">
        <v>0.22389999999999999</v>
      </c>
      <c r="L366" s="5">
        <v>22</v>
      </c>
      <c r="M366" s="5">
        <v>77</v>
      </c>
      <c r="N366" s="5">
        <v>99</v>
      </c>
      <c r="O366" s="5" t="str">
        <f>IF(AND('Final Dataset'!$D366&gt;=5,'Final Dataset'!$D366&lt;12),"Morning",IF(AND('Final Dataset'!$D366&gt;=12,'Final Dataset'!$D366&lt;17),"Afternoon",IF(AND('Final Dataset'!$D366&gt;=17,'Final Dataset'!$D366&lt;21),"Evening","Night")))</f>
        <v>Afternoon</v>
      </c>
      <c r="P366" s="8" t="str">
        <f>IF('Final Dataset'!$G366=1,"Clear/Few clouds",IF('Final Dataset'!$G366=2,"Mist/Cloudy",IF('Final Dataset'!$G366=3,"Light Snow/Rain","Heavy Rain/Snow/Storm")))</f>
        <v>Clear/Few clouds</v>
      </c>
      <c r="Q366" s="5" t="str">
        <f>IF(OR('Final Dataset'!$F366=0,'Final Dataset'!$F366=6),"Weekend","Weekday")</f>
        <v>Weekend</v>
      </c>
      <c r="R366" s="5" t="str">
        <f>LEFT(TEXT('Final Dataset'!$B366,"yyyy-mm-dd"),4)</f>
        <v>2011</v>
      </c>
      <c r="S366" s="5" t="str">
        <f>MID(TEXT('Final Dataset'!$B366,"yyyy-mm-dd"),6,2)</f>
        <v>01</v>
      </c>
      <c r="T366" s="5" t="str">
        <f>RIGHT(TEXT('Final Dataset'!$B366,"yyyy-mm-dd"),2)</f>
        <v>16</v>
      </c>
      <c r="U366" s="5">
        <f>LEN('Final Dataset'!$D366)</f>
        <v>2</v>
      </c>
      <c r="V366" s="5" t="str">
        <f>TEXT('Final Dataset'!$B366, "mmmm")</f>
        <v>January</v>
      </c>
      <c r="W366" s="5" t="str">
        <f>TEXT('Final Dataset'!$B366, "dddd")</f>
        <v>Sunday</v>
      </c>
      <c r="X366" s="5">
        <f>WEEKNUM('Final Dataset'!$B366, 2)</f>
        <v>3</v>
      </c>
      <c r="Y366" s="5" t="str">
        <f>IF('Final Dataset'!$H366&lt;=0.3,"Cold",IF('Final Dataset'!$H366&lt;=0.6,"Mild","Hot"))</f>
        <v>Cold</v>
      </c>
      <c r="Z366" s="7" t="str">
        <f>IF('Final Dataset'!$L366&gt;'Final Dataset'!$M366,"Casual Dominant","Registered Dominant")</f>
        <v>Registered Dominant</v>
      </c>
      <c r="AA366" s="7">
        <f>'Final Dataset'!$L366/'Final Dataset'!$N366</f>
        <v>0.22222222222222221</v>
      </c>
      <c r="AB366" s="7">
        <f>'Final Dataset'!$M366/'Final Dataset'!$N366</f>
        <v>0.77777777777777779</v>
      </c>
      <c r="AC366" s="9">
        <f>'Final Dataset'!$J366*100</f>
        <v>38</v>
      </c>
      <c r="AD366" s="7">
        <f>'Final Dataset'!$I366*50</f>
        <v>11.365</v>
      </c>
      <c r="AE366" s="9">
        <f>'Final Dataset'!$K366*67</f>
        <v>15.001299999999999</v>
      </c>
      <c r="AF366" s="7">
        <f>IFERROR('Final Dataset'!$AA366/'Final Dataset'!$AB366,0)</f>
        <v>0.2857142857142857</v>
      </c>
      <c r="AG366" s="7" t="str">
        <f>IF('Final Dataset'!$AC366&lt;40,"Low",IF('Final Dataset'!$AC366&lt;=70,"Moderate","High"))</f>
        <v>Low</v>
      </c>
      <c r="AH366" s="10" t="str">
        <f>IF('Final Dataset'!$AE366&lt;10,"Calm",IF('Final Dataset'!$AE366&lt;=25,"Breezy","Windy"))</f>
        <v>Breezy</v>
      </c>
    </row>
    <row r="367" spans="1:34" ht="14.25" customHeight="1" x14ac:dyDescent="0.3">
      <c r="A367" s="11">
        <v>366</v>
      </c>
      <c r="B367" s="12">
        <v>40559</v>
      </c>
      <c r="C367" s="11">
        <v>1</v>
      </c>
      <c r="D367" s="11">
        <v>17</v>
      </c>
      <c r="E367" s="11" t="b">
        <v>0</v>
      </c>
      <c r="F367" s="11">
        <v>0</v>
      </c>
      <c r="G367" s="11">
        <v>1</v>
      </c>
      <c r="H367" s="11">
        <v>0.22</v>
      </c>
      <c r="I367" s="13">
        <v>0.21210000000000001</v>
      </c>
      <c r="J367" s="11">
        <v>0.37</v>
      </c>
      <c r="K367" s="11">
        <v>0.25369999999999998</v>
      </c>
      <c r="L367" s="11">
        <v>23</v>
      </c>
      <c r="M367" s="11">
        <v>82</v>
      </c>
      <c r="N367" s="11">
        <v>105</v>
      </c>
      <c r="O367" s="5" t="str">
        <f>IF(AND('Final Dataset'!$D367&gt;=5,'Final Dataset'!$D367&lt;12),"Morning",IF(AND('Final Dataset'!$D367&gt;=12,'Final Dataset'!$D367&lt;17),"Afternoon",IF(AND('Final Dataset'!$D367&gt;=17,'Final Dataset'!$D367&lt;21),"Evening","Night")))</f>
        <v>Evening</v>
      </c>
      <c r="P367" s="8" t="str">
        <f>IF('Final Dataset'!$G367=1,"Clear/Few clouds",IF('Final Dataset'!$G367=2,"Mist/Cloudy",IF('Final Dataset'!$G367=3,"Light Snow/Rain","Heavy Rain/Snow/Storm")))</f>
        <v>Clear/Few clouds</v>
      </c>
      <c r="Q367" s="5" t="str">
        <f>IF(OR('Final Dataset'!$F367=0,'Final Dataset'!$F367=6),"Weekend","Weekday")</f>
        <v>Weekend</v>
      </c>
      <c r="R367" s="5" t="str">
        <f>LEFT(TEXT('Final Dataset'!$B367,"yyyy-mm-dd"),4)</f>
        <v>2011</v>
      </c>
      <c r="S367" s="5" t="str">
        <f>MID(TEXT('Final Dataset'!$B367,"yyyy-mm-dd"),6,2)</f>
        <v>01</v>
      </c>
      <c r="T367" s="5" t="str">
        <f>RIGHT(TEXT('Final Dataset'!$B367,"yyyy-mm-dd"),2)</f>
        <v>16</v>
      </c>
      <c r="U367" s="5">
        <f>LEN('Final Dataset'!$D367)</f>
        <v>2</v>
      </c>
      <c r="V367" s="5" t="str">
        <f>TEXT('Final Dataset'!$B367, "mmmm")</f>
        <v>January</v>
      </c>
      <c r="W367" s="5" t="str">
        <f>TEXT('Final Dataset'!$B367, "dddd")</f>
        <v>Sunday</v>
      </c>
      <c r="X367" s="5">
        <f>WEEKNUM('Final Dataset'!$B367, 2)</f>
        <v>3</v>
      </c>
      <c r="Y367" s="5" t="str">
        <f>IF('Final Dataset'!$H367&lt;=0.3,"Cold",IF('Final Dataset'!$H367&lt;=0.6,"Mild","Hot"))</f>
        <v>Cold</v>
      </c>
      <c r="Z367" s="7" t="str">
        <f>IF('Final Dataset'!$L367&gt;'Final Dataset'!$M367,"Casual Dominant","Registered Dominant")</f>
        <v>Registered Dominant</v>
      </c>
      <c r="AA367" s="7">
        <f>'Final Dataset'!$L367/'Final Dataset'!$N367</f>
        <v>0.21904761904761905</v>
      </c>
      <c r="AB367" s="7">
        <f>'Final Dataset'!$M367/'Final Dataset'!$N367</f>
        <v>0.78095238095238095</v>
      </c>
      <c r="AC367" s="9">
        <f>'Final Dataset'!$J367*100</f>
        <v>37</v>
      </c>
      <c r="AD367" s="7">
        <f>'Final Dataset'!$I367*50</f>
        <v>10.605</v>
      </c>
      <c r="AE367" s="9">
        <f>'Final Dataset'!$K367*67</f>
        <v>16.997899999999998</v>
      </c>
      <c r="AF367" s="7">
        <f>IFERROR('Final Dataset'!$AA367/'Final Dataset'!$AB367,0)</f>
        <v>0.28048780487804875</v>
      </c>
      <c r="AG367" s="7" t="str">
        <f>IF('Final Dataset'!$AC367&lt;40,"Low",IF('Final Dataset'!$AC367&lt;=70,"Moderate","High"))</f>
        <v>Low</v>
      </c>
      <c r="AH367" s="10" t="str">
        <f>IF('Final Dataset'!$AE367&lt;10,"Calm",IF('Final Dataset'!$AE367&lt;=25,"Breezy","Windy"))</f>
        <v>Breezy</v>
      </c>
    </row>
    <row r="368" spans="1:34" ht="14.25" customHeight="1" x14ac:dyDescent="0.3">
      <c r="A368" s="5">
        <v>367</v>
      </c>
      <c r="B368" s="6">
        <v>40559</v>
      </c>
      <c r="C368" s="5">
        <v>1</v>
      </c>
      <c r="D368" s="5">
        <v>18</v>
      </c>
      <c r="E368" s="5" t="b">
        <v>0</v>
      </c>
      <c r="F368" s="5">
        <v>0</v>
      </c>
      <c r="G368" s="5">
        <v>1</v>
      </c>
      <c r="H368" s="5">
        <v>0.2</v>
      </c>
      <c r="I368" s="7">
        <v>0.21210000000000001</v>
      </c>
      <c r="J368" s="5">
        <v>0.4</v>
      </c>
      <c r="K368" s="5">
        <v>0.16420000000000001</v>
      </c>
      <c r="L368" s="5">
        <v>11</v>
      </c>
      <c r="M368" s="5">
        <v>56</v>
      </c>
      <c r="N368" s="5">
        <v>67</v>
      </c>
      <c r="O368" s="5" t="str">
        <f>IF(AND('Final Dataset'!$D368&gt;=5,'Final Dataset'!$D368&lt;12),"Morning",IF(AND('Final Dataset'!$D368&gt;=12,'Final Dataset'!$D368&lt;17),"Afternoon",IF(AND('Final Dataset'!$D368&gt;=17,'Final Dataset'!$D368&lt;21),"Evening","Night")))</f>
        <v>Evening</v>
      </c>
      <c r="P368" s="8" t="str">
        <f>IF('Final Dataset'!$G368=1,"Clear/Few clouds",IF('Final Dataset'!$G368=2,"Mist/Cloudy",IF('Final Dataset'!$G368=3,"Light Snow/Rain","Heavy Rain/Snow/Storm")))</f>
        <v>Clear/Few clouds</v>
      </c>
      <c r="Q368" s="5" t="str">
        <f>IF(OR('Final Dataset'!$F368=0,'Final Dataset'!$F368=6),"Weekend","Weekday")</f>
        <v>Weekend</v>
      </c>
      <c r="R368" s="5" t="str">
        <f>LEFT(TEXT('Final Dataset'!$B368,"yyyy-mm-dd"),4)</f>
        <v>2011</v>
      </c>
      <c r="S368" s="5" t="str">
        <f>MID(TEXT('Final Dataset'!$B368,"yyyy-mm-dd"),6,2)</f>
        <v>01</v>
      </c>
      <c r="T368" s="5" t="str">
        <f>RIGHT(TEXT('Final Dataset'!$B368,"yyyy-mm-dd"),2)</f>
        <v>16</v>
      </c>
      <c r="U368" s="5">
        <f>LEN('Final Dataset'!$D368)</f>
        <v>2</v>
      </c>
      <c r="V368" s="5" t="str">
        <f>TEXT('Final Dataset'!$B368, "mmmm")</f>
        <v>January</v>
      </c>
      <c r="W368" s="5" t="str">
        <f>TEXT('Final Dataset'!$B368, "dddd")</f>
        <v>Sunday</v>
      </c>
      <c r="X368" s="5">
        <f>WEEKNUM('Final Dataset'!$B368, 2)</f>
        <v>3</v>
      </c>
      <c r="Y368" s="5" t="str">
        <f>IF('Final Dataset'!$H368&lt;=0.3,"Cold",IF('Final Dataset'!$H368&lt;=0.6,"Mild","Hot"))</f>
        <v>Cold</v>
      </c>
      <c r="Z368" s="7" t="str">
        <f>IF('Final Dataset'!$L368&gt;'Final Dataset'!$M368,"Casual Dominant","Registered Dominant")</f>
        <v>Registered Dominant</v>
      </c>
      <c r="AA368" s="7">
        <f>'Final Dataset'!$L368/'Final Dataset'!$N368</f>
        <v>0.16417910447761194</v>
      </c>
      <c r="AB368" s="7">
        <f>'Final Dataset'!$M368/'Final Dataset'!$N368</f>
        <v>0.83582089552238803</v>
      </c>
      <c r="AC368" s="9">
        <f>'Final Dataset'!$J368*100</f>
        <v>40</v>
      </c>
      <c r="AD368" s="7">
        <f>'Final Dataset'!$I368*50</f>
        <v>10.605</v>
      </c>
      <c r="AE368" s="9">
        <f>'Final Dataset'!$K368*67</f>
        <v>11.0014</v>
      </c>
      <c r="AF368" s="7">
        <f>IFERROR('Final Dataset'!$AA368/'Final Dataset'!$AB368,0)</f>
        <v>0.19642857142857142</v>
      </c>
      <c r="AG368" s="7" t="str">
        <f>IF('Final Dataset'!$AC368&lt;40,"Low",IF('Final Dataset'!$AC368&lt;=70,"Moderate","High"))</f>
        <v>Moderate</v>
      </c>
      <c r="AH368" s="10" t="str">
        <f>IF('Final Dataset'!$AE368&lt;10,"Calm",IF('Final Dataset'!$AE368&lt;=25,"Breezy","Windy"))</f>
        <v>Breezy</v>
      </c>
    </row>
    <row r="369" spans="1:34" ht="14.25" customHeight="1" x14ac:dyDescent="0.3">
      <c r="A369" s="11">
        <v>368</v>
      </c>
      <c r="B369" s="12">
        <v>40559</v>
      </c>
      <c r="C369" s="11">
        <v>1</v>
      </c>
      <c r="D369" s="11">
        <v>19</v>
      </c>
      <c r="E369" s="11" t="b">
        <v>0</v>
      </c>
      <c r="F369" s="11">
        <v>0</v>
      </c>
      <c r="G369" s="11">
        <v>1</v>
      </c>
      <c r="H369" s="11">
        <v>0.18</v>
      </c>
      <c r="I369" s="13">
        <v>0.19700000000000001</v>
      </c>
      <c r="J369" s="11">
        <v>0.47</v>
      </c>
      <c r="K369" s="11">
        <v>0.1343</v>
      </c>
      <c r="L369" s="11">
        <v>14</v>
      </c>
      <c r="M369" s="11">
        <v>47</v>
      </c>
      <c r="N369" s="11">
        <v>61</v>
      </c>
      <c r="O369" s="5" t="str">
        <f>IF(AND('Final Dataset'!$D369&gt;=5,'Final Dataset'!$D369&lt;12),"Morning",IF(AND('Final Dataset'!$D369&gt;=12,'Final Dataset'!$D369&lt;17),"Afternoon",IF(AND('Final Dataset'!$D369&gt;=17,'Final Dataset'!$D369&lt;21),"Evening","Night")))</f>
        <v>Evening</v>
      </c>
      <c r="P369" s="8" t="str">
        <f>IF('Final Dataset'!$G369=1,"Clear/Few clouds",IF('Final Dataset'!$G369=2,"Mist/Cloudy",IF('Final Dataset'!$G369=3,"Light Snow/Rain","Heavy Rain/Snow/Storm")))</f>
        <v>Clear/Few clouds</v>
      </c>
      <c r="Q369" s="5" t="str">
        <f>IF(OR('Final Dataset'!$F369=0,'Final Dataset'!$F369=6),"Weekend","Weekday")</f>
        <v>Weekend</v>
      </c>
      <c r="R369" s="5" t="str">
        <f>LEFT(TEXT('Final Dataset'!$B369,"yyyy-mm-dd"),4)</f>
        <v>2011</v>
      </c>
      <c r="S369" s="5" t="str">
        <f>MID(TEXT('Final Dataset'!$B369,"yyyy-mm-dd"),6,2)</f>
        <v>01</v>
      </c>
      <c r="T369" s="5" t="str">
        <f>RIGHT(TEXT('Final Dataset'!$B369,"yyyy-mm-dd"),2)</f>
        <v>16</v>
      </c>
      <c r="U369" s="5">
        <f>LEN('Final Dataset'!$D369)</f>
        <v>2</v>
      </c>
      <c r="V369" s="5" t="str">
        <f>TEXT('Final Dataset'!$B369, "mmmm")</f>
        <v>January</v>
      </c>
      <c r="W369" s="5" t="str">
        <f>TEXT('Final Dataset'!$B369, "dddd")</f>
        <v>Sunday</v>
      </c>
      <c r="X369" s="5">
        <f>WEEKNUM('Final Dataset'!$B369, 2)</f>
        <v>3</v>
      </c>
      <c r="Y369" s="5" t="str">
        <f>IF('Final Dataset'!$H369&lt;=0.3,"Cold",IF('Final Dataset'!$H369&lt;=0.6,"Mild","Hot"))</f>
        <v>Cold</v>
      </c>
      <c r="Z369" s="7" t="str">
        <f>IF('Final Dataset'!$L369&gt;'Final Dataset'!$M369,"Casual Dominant","Registered Dominant")</f>
        <v>Registered Dominant</v>
      </c>
      <c r="AA369" s="7">
        <f>'Final Dataset'!$L369/'Final Dataset'!$N369</f>
        <v>0.22950819672131148</v>
      </c>
      <c r="AB369" s="7">
        <f>'Final Dataset'!$M369/'Final Dataset'!$N369</f>
        <v>0.77049180327868849</v>
      </c>
      <c r="AC369" s="9">
        <f>'Final Dataset'!$J369*100</f>
        <v>47</v>
      </c>
      <c r="AD369" s="7">
        <f>'Final Dataset'!$I369*50</f>
        <v>9.85</v>
      </c>
      <c r="AE369" s="9">
        <f>'Final Dataset'!$K369*67</f>
        <v>8.9981000000000009</v>
      </c>
      <c r="AF369" s="7">
        <f>IFERROR('Final Dataset'!$AA369/'Final Dataset'!$AB369,0)</f>
        <v>0.29787234042553196</v>
      </c>
      <c r="AG369" s="7" t="str">
        <f>IF('Final Dataset'!$AC369&lt;40,"Low",IF('Final Dataset'!$AC369&lt;=70,"Moderate","High"))</f>
        <v>Moderate</v>
      </c>
      <c r="AH369" s="10" t="str">
        <f>IF('Final Dataset'!$AE369&lt;10,"Calm",IF('Final Dataset'!$AE369&lt;=25,"Breezy","Windy"))</f>
        <v>Calm</v>
      </c>
    </row>
    <row r="370" spans="1:34" ht="14.25" customHeight="1" x14ac:dyDescent="0.3">
      <c r="A370" s="5">
        <v>369</v>
      </c>
      <c r="B370" s="6">
        <v>40559</v>
      </c>
      <c r="C370" s="5">
        <v>1</v>
      </c>
      <c r="D370" s="5">
        <v>20</v>
      </c>
      <c r="E370" s="5" t="b">
        <v>0</v>
      </c>
      <c r="F370" s="5">
        <v>0</v>
      </c>
      <c r="G370" s="5">
        <v>1</v>
      </c>
      <c r="H370" s="5">
        <v>0.18</v>
      </c>
      <c r="I370" s="7">
        <v>0.19700000000000001</v>
      </c>
      <c r="J370" s="5">
        <v>0.47</v>
      </c>
      <c r="K370" s="5">
        <v>0.16420000000000001</v>
      </c>
      <c r="L370" s="5">
        <v>7</v>
      </c>
      <c r="M370" s="5">
        <v>50</v>
      </c>
      <c r="N370" s="5">
        <v>57</v>
      </c>
      <c r="O370" s="5" t="str">
        <f>IF(AND('Final Dataset'!$D370&gt;=5,'Final Dataset'!$D370&lt;12),"Morning",IF(AND('Final Dataset'!$D370&gt;=12,'Final Dataset'!$D370&lt;17),"Afternoon",IF(AND('Final Dataset'!$D370&gt;=17,'Final Dataset'!$D370&lt;21),"Evening","Night")))</f>
        <v>Evening</v>
      </c>
      <c r="P370" s="8" t="str">
        <f>IF('Final Dataset'!$G370=1,"Clear/Few clouds",IF('Final Dataset'!$G370=2,"Mist/Cloudy",IF('Final Dataset'!$G370=3,"Light Snow/Rain","Heavy Rain/Snow/Storm")))</f>
        <v>Clear/Few clouds</v>
      </c>
      <c r="Q370" s="5" t="str">
        <f>IF(OR('Final Dataset'!$F370=0,'Final Dataset'!$F370=6),"Weekend","Weekday")</f>
        <v>Weekend</v>
      </c>
      <c r="R370" s="5" t="str">
        <f>LEFT(TEXT('Final Dataset'!$B370,"yyyy-mm-dd"),4)</f>
        <v>2011</v>
      </c>
      <c r="S370" s="5" t="str">
        <f>MID(TEXT('Final Dataset'!$B370,"yyyy-mm-dd"),6,2)</f>
        <v>01</v>
      </c>
      <c r="T370" s="5" t="str">
        <f>RIGHT(TEXT('Final Dataset'!$B370,"yyyy-mm-dd"),2)</f>
        <v>16</v>
      </c>
      <c r="U370" s="5">
        <f>LEN('Final Dataset'!$D370)</f>
        <v>2</v>
      </c>
      <c r="V370" s="5" t="str">
        <f>TEXT('Final Dataset'!$B370, "mmmm")</f>
        <v>January</v>
      </c>
      <c r="W370" s="5" t="str">
        <f>TEXT('Final Dataset'!$B370, "dddd")</f>
        <v>Sunday</v>
      </c>
      <c r="X370" s="5">
        <f>WEEKNUM('Final Dataset'!$B370, 2)</f>
        <v>3</v>
      </c>
      <c r="Y370" s="5" t="str">
        <f>IF('Final Dataset'!$H370&lt;=0.3,"Cold",IF('Final Dataset'!$H370&lt;=0.6,"Mild","Hot"))</f>
        <v>Cold</v>
      </c>
      <c r="Z370" s="7" t="str">
        <f>IF('Final Dataset'!$L370&gt;'Final Dataset'!$M370,"Casual Dominant","Registered Dominant")</f>
        <v>Registered Dominant</v>
      </c>
      <c r="AA370" s="7">
        <f>'Final Dataset'!$L370/'Final Dataset'!$N370</f>
        <v>0.12280701754385964</v>
      </c>
      <c r="AB370" s="7">
        <f>'Final Dataset'!$M370/'Final Dataset'!$N370</f>
        <v>0.8771929824561403</v>
      </c>
      <c r="AC370" s="9">
        <f>'Final Dataset'!$J370*100</f>
        <v>47</v>
      </c>
      <c r="AD370" s="7">
        <f>'Final Dataset'!$I370*50</f>
        <v>9.85</v>
      </c>
      <c r="AE370" s="9">
        <f>'Final Dataset'!$K370*67</f>
        <v>11.0014</v>
      </c>
      <c r="AF370" s="7">
        <f>IFERROR('Final Dataset'!$AA370/'Final Dataset'!$AB370,0)</f>
        <v>0.14000000000000001</v>
      </c>
      <c r="AG370" s="7" t="str">
        <f>IF('Final Dataset'!$AC370&lt;40,"Low",IF('Final Dataset'!$AC370&lt;=70,"Moderate","High"))</f>
        <v>Moderate</v>
      </c>
      <c r="AH370" s="10" t="str">
        <f>IF('Final Dataset'!$AE370&lt;10,"Calm",IF('Final Dataset'!$AE370&lt;=25,"Breezy","Windy"))</f>
        <v>Breezy</v>
      </c>
    </row>
    <row r="371" spans="1:34" ht="14.25" customHeight="1" x14ac:dyDescent="0.3">
      <c r="A371" s="11">
        <v>370</v>
      </c>
      <c r="B371" s="12">
        <v>40559</v>
      </c>
      <c r="C371" s="11">
        <v>1</v>
      </c>
      <c r="D371" s="11">
        <v>21</v>
      </c>
      <c r="E371" s="11" t="b">
        <v>0</v>
      </c>
      <c r="F371" s="11">
        <v>0</v>
      </c>
      <c r="G371" s="11">
        <v>1</v>
      </c>
      <c r="H371" s="11">
        <v>0.18</v>
      </c>
      <c r="I371" s="13">
        <v>0.19700000000000001</v>
      </c>
      <c r="J371" s="11">
        <v>0.51</v>
      </c>
      <c r="K371" s="11">
        <v>0.16420000000000001</v>
      </c>
      <c r="L371" s="11">
        <v>6</v>
      </c>
      <c r="M371" s="11">
        <v>22</v>
      </c>
      <c r="N371" s="11">
        <v>28</v>
      </c>
      <c r="O371" s="5" t="str">
        <f>IF(AND('Final Dataset'!$D371&gt;=5,'Final Dataset'!$D371&lt;12),"Morning",IF(AND('Final Dataset'!$D371&gt;=12,'Final Dataset'!$D371&lt;17),"Afternoon",IF(AND('Final Dataset'!$D371&gt;=17,'Final Dataset'!$D371&lt;21),"Evening","Night")))</f>
        <v>Night</v>
      </c>
      <c r="P371" s="8" t="str">
        <f>IF('Final Dataset'!$G371=1,"Clear/Few clouds",IF('Final Dataset'!$G371=2,"Mist/Cloudy",IF('Final Dataset'!$G371=3,"Light Snow/Rain","Heavy Rain/Snow/Storm")))</f>
        <v>Clear/Few clouds</v>
      </c>
      <c r="Q371" s="5" t="str">
        <f>IF(OR('Final Dataset'!$F371=0,'Final Dataset'!$F371=6),"Weekend","Weekday")</f>
        <v>Weekend</v>
      </c>
      <c r="R371" s="5" t="str">
        <f>LEFT(TEXT('Final Dataset'!$B371,"yyyy-mm-dd"),4)</f>
        <v>2011</v>
      </c>
      <c r="S371" s="5" t="str">
        <f>MID(TEXT('Final Dataset'!$B371,"yyyy-mm-dd"),6,2)</f>
        <v>01</v>
      </c>
      <c r="T371" s="5" t="str">
        <f>RIGHT(TEXT('Final Dataset'!$B371,"yyyy-mm-dd"),2)</f>
        <v>16</v>
      </c>
      <c r="U371" s="5">
        <f>LEN('Final Dataset'!$D371)</f>
        <v>2</v>
      </c>
      <c r="V371" s="5" t="str">
        <f>TEXT('Final Dataset'!$B371, "mmmm")</f>
        <v>January</v>
      </c>
      <c r="W371" s="5" t="str">
        <f>TEXT('Final Dataset'!$B371, "dddd")</f>
        <v>Sunday</v>
      </c>
      <c r="X371" s="5">
        <f>WEEKNUM('Final Dataset'!$B371, 2)</f>
        <v>3</v>
      </c>
      <c r="Y371" s="5" t="str">
        <f>IF('Final Dataset'!$H371&lt;=0.3,"Cold",IF('Final Dataset'!$H371&lt;=0.6,"Mild","Hot"))</f>
        <v>Cold</v>
      </c>
      <c r="Z371" s="7" t="str">
        <f>IF('Final Dataset'!$L371&gt;'Final Dataset'!$M371,"Casual Dominant","Registered Dominant")</f>
        <v>Registered Dominant</v>
      </c>
      <c r="AA371" s="7">
        <f>'Final Dataset'!$L371/'Final Dataset'!$N371</f>
        <v>0.21428571428571427</v>
      </c>
      <c r="AB371" s="7">
        <f>'Final Dataset'!$M371/'Final Dataset'!$N371</f>
        <v>0.7857142857142857</v>
      </c>
      <c r="AC371" s="9">
        <f>'Final Dataset'!$J371*100</f>
        <v>51</v>
      </c>
      <c r="AD371" s="7">
        <f>'Final Dataset'!$I371*50</f>
        <v>9.85</v>
      </c>
      <c r="AE371" s="9">
        <f>'Final Dataset'!$K371*67</f>
        <v>11.0014</v>
      </c>
      <c r="AF371" s="7">
        <f>IFERROR('Final Dataset'!$AA371/'Final Dataset'!$AB371,0)</f>
        <v>0.27272727272727271</v>
      </c>
      <c r="AG371" s="7" t="str">
        <f>IF('Final Dataset'!$AC371&lt;40,"Low",IF('Final Dataset'!$AC371&lt;=70,"Moderate","High"))</f>
        <v>Moderate</v>
      </c>
      <c r="AH371" s="10" t="str">
        <f>IF('Final Dataset'!$AE371&lt;10,"Calm",IF('Final Dataset'!$AE371&lt;=25,"Breezy","Windy"))</f>
        <v>Breezy</v>
      </c>
    </row>
    <row r="372" spans="1:34" ht="14.25" customHeight="1" x14ac:dyDescent="0.3">
      <c r="A372" s="5">
        <v>371</v>
      </c>
      <c r="B372" s="6">
        <v>40559</v>
      </c>
      <c r="C372" s="5">
        <v>1</v>
      </c>
      <c r="D372" s="5">
        <v>22</v>
      </c>
      <c r="E372" s="5" t="b">
        <v>0</v>
      </c>
      <c r="F372" s="5">
        <v>0</v>
      </c>
      <c r="G372" s="5">
        <v>2</v>
      </c>
      <c r="H372" s="5">
        <v>0.2</v>
      </c>
      <c r="I372" s="7">
        <v>0.21210000000000001</v>
      </c>
      <c r="J372" s="5">
        <v>0.49</v>
      </c>
      <c r="K372" s="5">
        <v>0.1343</v>
      </c>
      <c r="L372" s="5">
        <v>2</v>
      </c>
      <c r="M372" s="5">
        <v>19</v>
      </c>
      <c r="N372" s="5">
        <v>21</v>
      </c>
      <c r="O372" s="5" t="str">
        <f>IF(AND('Final Dataset'!$D372&gt;=5,'Final Dataset'!$D372&lt;12),"Morning",IF(AND('Final Dataset'!$D372&gt;=12,'Final Dataset'!$D372&lt;17),"Afternoon",IF(AND('Final Dataset'!$D372&gt;=17,'Final Dataset'!$D372&lt;21),"Evening","Night")))</f>
        <v>Night</v>
      </c>
      <c r="P372" s="8" t="str">
        <f>IF('Final Dataset'!$G372=1,"Clear/Few clouds",IF('Final Dataset'!$G372=2,"Mist/Cloudy",IF('Final Dataset'!$G372=3,"Light Snow/Rain","Heavy Rain/Snow/Storm")))</f>
        <v>Mist/Cloudy</v>
      </c>
      <c r="Q372" s="5" t="str">
        <f>IF(OR('Final Dataset'!$F372=0,'Final Dataset'!$F372=6),"Weekend","Weekday")</f>
        <v>Weekend</v>
      </c>
      <c r="R372" s="5" t="str">
        <f>LEFT(TEXT('Final Dataset'!$B372,"yyyy-mm-dd"),4)</f>
        <v>2011</v>
      </c>
      <c r="S372" s="5" t="str">
        <f>MID(TEXT('Final Dataset'!$B372,"yyyy-mm-dd"),6,2)</f>
        <v>01</v>
      </c>
      <c r="T372" s="5" t="str">
        <f>RIGHT(TEXT('Final Dataset'!$B372,"yyyy-mm-dd"),2)</f>
        <v>16</v>
      </c>
      <c r="U372" s="5">
        <f>LEN('Final Dataset'!$D372)</f>
        <v>2</v>
      </c>
      <c r="V372" s="5" t="str">
        <f>TEXT('Final Dataset'!$B372, "mmmm")</f>
        <v>January</v>
      </c>
      <c r="W372" s="5" t="str">
        <f>TEXT('Final Dataset'!$B372, "dddd")</f>
        <v>Sunday</v>
      </c>
      <c r="X372" s="5">
        <f>WEEKNUM('Final Dataset'!$B372, 2)</f>
        <v>3</v>
      </c>
      <c r="Y372" s="5" t="str">
        <f>IF('Final Dataset'!$H372&lt;=0.3,"Cold",IF('Final Dataset'!$H372&lt;=0.6,"Mild","Hot"))</f>
        <v>Cold</v>
      </c>
      <c r="Z372" s="7" t="str">
        <f>IF('Final Dataset'!$L372&gt;'Final Dataset'!$M372,"Casual Dominant","Registered Dominant")</f>
        <v>Registered Dominant</v>
      </c>
      <c r="AA372" s="7">
        <f>'Final Dataset'!$L372/'Final Dataset'!$N372</f>
        <v>9.5238095238095233E-2</v>
      </c>
      <c r="AB372" s="7">
        <f>'Final Dataset'!$M372/'Final Dataset'!$N372</f>
        <v>0.90476190476190477</v>
      </c>
      <c r="AC372" s="9">
        <f>'Final Dataset'!$J372*100</f>
        <v>49</v>
      </c>
      <c r="AD372" s="7">
        <f>'Final Dataset'!$I372*50</f>
        <v>10.605</v>
      </c>
      <c r="AE372" s="9">
        <f>'Final Dataset'!$K372*67</f>
        <v>8.9981000000000009</v>
      </c>
      <c r="AF372" s="7">
        <f>IFERROR('Final Dataset'!$AA372/'Final Dataset'!$AB372,0)</f>
        <v>0.10526315789473684</v>
      </c>
      <c r="AG372" s="7" t="str">
        <f>IF('Final Dataset'!$AC372&lt;40,"Low",IF('Final Dataset'!$AC372&lt;=70,"Moderate","High"))</f>
        <v>Moderate</v>
      </c>
      <c r="AH372" s="10" t="str">
        <f>IF('Final Dataset'!$AE372&lt;10,"Calm",IF('Final Dataset'!$AE372&lt;=25,"Breezy","Windy"))</f>
        <v>Calm</v>
      </c>
    </row>
    <row r="373" spans="1:34" ht="14.25" customHeight="1" x14ac:dyDescent="0.3">
      <c r="A373" s="11">
        <v>372</v>
      </c>
      <c r="B373" s="12">
        <v>40559</v>
      </c>
      <c r="C373" s="11">
        <v>1</v>
      </c>
      <c r="D373" s="11">
        <v>23</v>
      </c>
      <c r="E373" s="11" t="b">
        <v>0</v>
      </c>
      <c r="F373" s="11">
        <v>0</v>
      </c>
      <c r="G373" s="11">
        <v>2</v>
      </c>
      <c r="H373" s="11">
        <v>0.2</v>
      </c>
      <c r="I373" s="13">
        <v>0.2273</v>
      </c>
      <c r="J373" s="11">
        <v>0.4</v>
      </c>
      <c r="K373" s="11">
        <v>0.1045</v>
      </c>
      <c r="L373" s="11">
        <v>0</v>
      </c>
      <c r="M373" s="11">
        <v>18</v>
      </c>
      <c r="N373" s="11">
        <v>18</v>
      </c>
      <c r="O373" s="5" t="str">
        <f>IF(AND('Final Dataset'!$D373&gt;=5,'Final Dataset'!$D373&lt;12),"Morning",IF(AND('Final Dataset'!$D373&gt;=12,'Final Dataset'!$D373&lt;17),"Afternoon",IF(AND('Final Dataset'!$D373&gt;=17,'Final Dataset'!$D373&lt;21),"Evening","Night")))</f>
        <v>Night</v>
      </c>
      <c r="P373" s="8" t="str">
        <f>IF('Final Dataset'!$G373=1,"Clear/Few clouds",IF('Final Dataset'!$G373=2,"Mist/Cloudy",IF('Final Dataset'!$G373=3,"Light Snow/Rain","Heavy Rain/Snow/Storm")))</f>
        <v>Mist/Cloudy</v>
      </c>
      <c r="Q373" s="5" t="str">
        <f>IF(OR('Final Dataset'!$F373=0,'Final Dataset'!$F373=6),"Weekend","Weekday")</f>
        <v>Weekend</v>
      </c>
      <c r="R373" s="5" t="str">
        <f>LEFT(TEXT('Final Dataset'!$B373,"yyyy-mm-dd"),4)</f>
        <v>2011</v>
      </c>
      <c r="S373" s="5" t="str">
        <f>MID(TEXT('Final Dataset'!$B373,"yyyy-mm-dd"),6,2)</f>
        <v>01</v>
      </c>
      <c r="T373" s="5" t="str">
        <f>RIGHT(TEXT('Final Dataset'!$B373,"yyyy-mm-dd"),2)</f>
        <v>16</v>
      </c>
      <c r="U373" s="5">
        <f>LEN('Final Dataset'!$D373)</f>
        <v>2</v>
      </c>
      <c r="V373" s="5" t="str">
        <f>TEXT('Final Dataset'!$B373, "mmmm")</f>
        <v>January</v>
      </c>
      <c r="W373" s="5" t="str">
        <f>TEXT('Final Dataset'!$B373, "dddd")</f>
        <v>Sunday</v>
      </c>
      <c r="X373" s="5">
        <f>WEEKNUM('Final Dataset'!$B373, 2)</f>
        <v>3</v>
      </c>
      <c r="Y373" s="5" t="str">
        <f>IF('Final Dataset'!$H373&lt;=0.3,"Cold",IF('Final Dataset'!$H373&lt;=0.6,"Mild","Hot"))</f>
        <v>Cold</v>
      </c>
      <c r="Z373" s="7" t="str">
        <f>IF('Final Dataset'!$L373&gt;'Final Dataset'!$M373,"Casual Dominant","Registered Dominant")</f>
        <v>Registered Dominant</v>
      </c>
      <c r="AA373" s="7">
        <f>'Final Dataset'!$L373/'Final Dataset'!$N373</f>
        <v>0</v>
      </c>
      <c r="AB373" s="7">
        <f>'Final Dataset'!$M373/'Final Dataset'!$N373</f>
        <v>1</v>
      </c>
      <c r="AC373" s="9">
        <f>'Final Dataset'!$J373*100</f>
        <v>40</v>
      </c>
      <c r="AD373" s="7">
        <f>'Final Dataset'!$I373*50</f>
        <v>11.365</v>
      </c>
      <c r="AE373" s="9">
        <f>'Final Dataset'!$K373*67</f>
        <v>7.0015000000000001</v>
      </c>
      <c r="AF373" s="7">
        <f>IFERROR('Final Dataset'!$AA373/'Final Dataset'!$AB373,0)</f>
        <v>0</v>
      </c>
      <c r="AG373" s="7" t="str">
        <f>IF('Final Dataset'!$AC373&lt;40,"Low",IF('Final Dataset'!$AC373&lt;=70,"Moderate","High"))</f>
        <v>Moderate</v>
      </c>
      <c r="AH373" s="10" t="str">
        <f>IF('Final Dataset'!$AE373&lt;10,"Calm",IF('Final Dataset'!$AE373&lt;=25,"Breezy","Windy"))</f>
        <v>Calm</v>
      </c>
    </row>
    <row r="374" spans="1:34" ht="14.25" customHeight="1" x14ac:dyDescent="0.3">
      <c r="A374" s="5">
        <v>373</v>
      </c>
      <c r="B374" s="6">
        <v>40560</v>
      </c>
      <c r="C374" s="5">
        <v>1</v>
      </c>
      <c r="D374" s="5">
        <v>0</v>
      </c>
      <c r="E374" s="5" t="b">
        <v>1</v>
      </c>
      <c r="F374" s="5">
        <v>1</v>
      </c>
      <c r="G374" s="5">
        <v>2</v>
      </c>
      <c r="H374" s="5">
        <v>0.2</v>
      </c>
      <c r="I374" s="7">
        <v>0.19700000000000001</v>
      </c>
      <c r="J374" s="5">
        <v>0.47</v>
      </c>
      <c r="K374" s="5">
        <v>0.22389999999999999</v>
      </c>
      <c r="L374" s="5">
        <v>1</v>
      </c>
      <c r="M374" s="5">
        <v>16</v>
      </c>
      <c r="N374" s="5">
        <v>17</v>
      </c>
      <c r="O374" s="5" t="str">
        <f>IF(AND('Final Dataset'!$D374&gt;=5,'Final Dataset'!$D374&lt;12),"Morning",IF(AND('Final Dataset'!$D374&gt;=12,'Final Dataset'!$D374&lt;17),"Afternoon",IF(AND('Final Dataset'!$D374&gt;=17,'Final Dataset'!$D374&lt;21),"Evening","Night")))</f>
        <v>Night</v>
      </c>
      <c r="P374" s="8" t="str">
        <f>IF('Final Dataset'!$G374=1,"Clear/Few clouds",IF('Final Dataset'!$G374=2,"Mist/Cloudy",IF('Final Dataset'!$G374=3,"Light Snow/Rain","Heavy Rain/Snow/Storm")))</f>
        <v>Mist/Cloudy</v>
      </c>
      <c r="Q374" s="5" t="str">
        <f>IF(OR('Final Dataset'!$F374=0,'Final Dataset'!$F374=6),"Weekend","Weekday")</f>
        <v>Weekday</v>
      </c>
      <c r="R374" s="5" t="str">
        <f>LEFT(TEXT('Final Dataset'!$B374,"yyyy-mm-dd"),4)</f>
        <v>2011</v>
      </c>
      <c r="S374" s="5" t="str">
        <f>MID(TEXT('Final Dataset'!$B374,"yyyy-mm-dd"),6,2)</f>
        <v>01</v>
      </c>
      <c r="T374" s="5" t="str">
        <f>RIGHT(TEXT('Final Dataset'!$B374,"yyyy-mm-dd"),2)</f>
        <v>17</v>
      </c>
      <c r="U374" s="5">
        <f>LEN('Final Dataset'!$D374)</f>
        <v>1</v>
      </c>
      <c r="V374" s="5" t="str">
        <f>TEXT('Final Dataset'!$B374, "mmmm")</f>
        <v>January</v>
      </c>
      <c r="W374" s="5" t="str">
        <f>TEXT('Final Dataset'!$B374, "dddd")</f>
        <v>Monday</v>
      </c>
      <c r="X374" s="5">
        <f>WEEKNUM('Final Dataset'!$B374, 2)</f>
        <v>4</v>
      </c>
      <c r="Y374" s="5" t="str">
        <f>IF('Final Dataset'!$H374&lt;=0.3,"Cold",IF('Final Dataset'!$H374&lt;=0.6,"Mild","Hot"))</f>
        <v>Cold</v>
      </c>
      <c r="Z374" s="7" t="str">
        <f>IF('Final Dataset'!$L374&gt;'Final Dataset'!$M374,"Casual Dominant","Registered Dominant")</f>
        <v>Registered Dominant</v>
      </c>
      <c r="AA374" s="7">
        <f>'Final Dataset'!$L374/'Final Dataset'!$N374</f>
        <v>5.8823529411764705E-2</v>
      </c>
      <c r="AB374" s="7">
        <f>'Final Dataset'!$M374/'Final Dataset'!$N374</f>
        <v>0.94117647058823528</v>
      </c>
      <c r="AC374" s="9">
        <f>'Final Dataset'!$J374*100</f>
        <v>47</v>
      </c>
      <c r="AD374" s="7">
        <f>'Final Dataset'!$I374*50</f>
        <v>9.85</v>
      </c>
      <c r="AE374" s="9">
        <f>'Final Dataset'!$K374*67</f>
        <v>15.001299999999999</v>
      </c>
      <c r="AF374" s="7">
        <f>IFERROR('Final Dataset'!$AA374/'Final Dataset'!$AB374,0)</f>
        <v>6.25E-2</v>
      </c>
      <c r="AG374" s="7" t="str">
        <f>IF('Final Dataset'!$AC374&lt;40,"Low",IF('Final Dataset'!$AC374&lt;=70,"Moderate","High"))</f>
        <v>Moderate</v>
      </c>
      <c r="AH374" s="10" t="str">
        <f>IF('Final Dataset'!$AE374&lt;10,"Calm",IF('Final Dataset'!$AE374&lt;=25,"Breezy","Windy"))</f>
        <v>Breezy</v>
      </c>
    </row>
    <row r="375" spans="1:34" ht="14.25" customHeight="1" x14ac:dyDescent="0.3">
      <c r="A375" s="11">
        <v>374</v>
      </c>
      <c r="B375" s="12">
        <v>40560</v>
      </c>
      <c r="C375" s="11">
        <v>1</v>
      </c>
      <c r="D375" s="11">
        <v>1</v>
      </c>
      <c r="E375" s="11" t="b">
        <v>1</v>
      </c>
      <c r="F375" s="11">
        <v>1</v>
      </c>
      <c r="G375" s="11">
        <v>2</v>
      </c>
      <c r="H375" s="11">
        <v>0.2</v>
      </c>
      <c r="I375" s="13">
        <v>0.19700000000000001</v>
      </c>
      <c r="J375" s="11">
        <v>0.44</v>
      </c>
      <c r="K375" s="11">
        <v>0.19400000000000001</v>
      </c>
      <c r="L375" s="11">
        <v>1</v>
      </c>
      <c r="M375" s="11">
        <v>15</v>
      </c>
      <c r="N375" s="11">
        <v>16</v>
      </c>
      <c r="O375" s="5" t="str">
        <f>IF(AND('Final Dataset'!$D375&gt;=5,'Final Dataset'!$D375&lt;12),"Morning",IF(AND('Final Dataset'!$D375&gt;=12,'Final Dataset'!$D375&lt;17),"Afternoon",IF(AND('Final Dataset'!$D375&gt;=17,'Final Dataset'!$D375&lt;21),"Evening","Night")))</f>
        <v>Night</v>
      </c>
      <c r="P375" s="8" t="str">
        <f>IF('Final Dataset'!$G375=1,"Clear/Few clouds",IF('Final Dataset'!$G375=2,"Mist/Cloudy",IF('Final Dataset'!$G375=3,"Light Snow/Rain","Heavy Rain/Snow/Storm")))</f>
        <v>Mist/Cloudy</v>
      </c>
      <c r="Q375" s="5" t="str">
        <f>IF(OR('Final Dataset'!$F375=0,'Final Dataset'!$F375=6),"Weekend","Weekday")</f>
        <v>Weekday</v>
      </c>
      <c r="R375" s="5" t="str">
        <f>LEFT(TEXT('Final Dataset'!$B375,"yyyy-mm-dd"),4)</f>
        <v>2011</v>
      </c>
      <c r="S375" s="5" t="str">
        <f>MID(TEXT('Final Dataset'!$B375,"yyyy-mm-dd"),6,2)</f>
        <v>01</v>
      </c>
      <c r="T375" s="5" t="str">
        <f>RIGHT(TEXT('Final Dataset'!$B375,"yyyy-mm-dd"),2)</f>
        <v>17</v>
      </c>
      <c r="U375" s="5">
        <f>LEN('Final Dataset'!$D375)</f>
        <v>1</v>
      </c>
      <c r="V375" s="5" t="str">
        <f>TEXT('Final Dataset'!$B375, "mmmm")</f>
        <v>January</v>
      </c>
      <c r="W375" s="5" t="str">
        <f>TEXT('Final Dataset'!$B375, "dddd")</f>
        <v>Monday</v>
      </c>
      <c r="X375" s="5">
        <f>WEEKNUM('Final Dataset'!$B375, 2)</f>
        <v>4</v>
      </c>
      <c r="Y375" s="5" t="str">
        <f>IF('Final Dataset'!$H375&lt;=0.3,"Cold",IF('Final Dataset'!$H375&lt;=0.6,"Mild","Hot"))</f>
        <v>Cold</v>
      </c>
      <c r="Z375" s="7" t="str">
        <f>IF('Final Dataset'!$L375&gt;'Final Dataset'!$M375,"Casual Dominant","Registered Dominant")</f>
        <v>Registered Dominant</v>
      </c>
      <c r="AA375" s="7">
        <f>'Final Dataset'!$L375/'Final Dataset'!$N375</f>
        <v>6.25E-2</v>
      </c>
      <c r="AB375" s="7">
        <f>'Final Dataset'!$M375/'Final Dataset'!$N375</f>
        <v>0.9375</v>
      </c>
      <c r="AC375" s="9">
        <f>'Final Dataset'!$J375*100</f>
        <v>44</v>
      </c>
      <c r="AD375" s="7">
        <f>'Final Dataset'!$I375*50</f>
        <v>9.85</v>
      </c>
      <c r="AE375" s="9">
        <f>'Final Dataset'!$K375*67</f>
        <v>12.998000000000001</v>
      </c>
      <c r="AF375" s="7">
        <f>IFERROR('Final Dataset'!$AA375/'Final Dataset'!$AB375,0)</f>
        <v>6.6666666666666666E-2</v>
      </c>
      <c r="AG375" s="7" t="str">
        <f>IF('Final Dataset'!$AC375&lt;40,"Low",IF('Final Dataset'!$AC375&lt;=70,"Moderate","High"))</f>
        <v>Moderate</v>
      </c>
      <c r="AH375" s="10" t="str">
        <f>IF('Final Dataset'!$AE375&lt;10,"Calm",IF('Final Dataset'!$AE375&lt;=25,"Breezy","Windy"))</f>
        <v>Breezy</v>
      </c>
    </row>
    <row r="376" spans="1:34" ht="14.25" customHeight="1" x14ac:dyDescent="0.3">
      <c r="A376" s="5">
        <v>375</v>
      </c>
      <c r="B376" s="6">
        <v>40560</v>
      </c>
      <c r="C376" s="5">
        <v>1</v>
      </c>
      <c r="D376" s="5">
        <v>2</v>
      </c>
      <c r="E376" s="5" t="b">
        <v>1</v>
      </c>
      <c r="F376" s="5">
        <v>1</v>
      </c>
      <c r="G376" s="5">
        <v>2</v>
      </c>
      <c r="H376" s="5">
        <v>0.18</v>
      </c>
      <c r="I376" s="7">
        <v>0.16669999999999999</v>
      </c>
      <c r="J376" s="5">
        <v>0.43</v>
      </c>
      <c r="K376" s="5">
        <v>0.25369999999999998</v>
      </c>
      <c r="L376" s="5">
        <v>0</v>
      </c>
      <c r="M376" s="5">
        <v>8</v>
      </c>
      <c r="N376" s="5">
        <v>8</v>
      </c>
      <c r="O376" s="5" t="str">
        <f>IF(AND('Final Dataset'!$D376&gt;=5,'Final Dataset'!$D376&lt;12),"Morning",IF(AND('Final Dataset'!$D376&gt;=12,'Final Dataset'!$D376&lt;17),"Afternoon",IF(AND('Final Dataset'!$D376&gt;=17,'Final Dataset'!$D376&lt;21),"Evening","Night")))</f>
        <v>Night</v>
      </c>
      <c r="P376" s="8" t="str">
        <f>IF('Final Dataset'!$G376=1,"Clear/Few clouds",IF('Final Dataset'!$G376=2,"Mist/Cloudy",IF('Final Dataset'!$G376=3,"Light Snow/Rain","Heavy Rain/Snow/Storm")))</f>
        <v>Mist/Cloudy</v>
      </c>
      <c r="Q376" s="5" t="str">
        <f>IF(OR('Final Dataset'!$F376=0,'Final Dataset'!$F376=6),"Weekend","Weekday")</f>
        <v>Weekday</v>
      </c>
      <c r="R376" s="5" t="str">
        <f>LEFT(TEXT('Final Dataset'!$B376,"yyyy-mm-dd"),4)</f>
        <v>2011</v>
      </c>
      <c r="S376" s="5" t="str">
        <f>MID(TEXT('Final Dataset'!$B376,"yyyy-mm-dd"),6,2)</f>
        <v>01</v>
      </c>
      <c r="T376" s="5" t="str">
        <f>RIGHT(TEXT('Final Dataset'!$B376,"yyyy-mm-dd"),2)</f>
        <v>17</v>
      </c>
      <c r="U376" s="5">
        <f>LEN('Final Dataset'!$D376)</f>
        <v>1</v>
      </c>
      <c r="V376" s="5" t="str">
        <f>TEXT('Final Dataset'!$B376, "mmmm")</f>
        <v>January</v>
      </c>
      <c r="W376" s="5" t="str">
        <f>TEXT('Final Dataset'!$B376, "dddd")</f>
        <v>Monday</v>
      </c>
      <c r="X376" s="5">
        <f>WEEKNUM('Final Dataset'!$B376, 2)</f>
        <v>4</v>
      </c>
      <c r="Y376" s="5" t="str">
        <f>IF('Final Dataset'!$H376&lt;=0.3,"Cold",IF('Final Dataset'!$H376&lt;=0.6,"Mild","Hot"))</f>
        <v>Cold</v>
      </c>
      <c r="Z376" s="7" t="str">
        <f>IF('Final Dataset'!$L376&gt;'Final Dataset'!$M376,"Casual Dominant","Registered Dominant")</f>
        <v>Registered Dominant</v>
      </c>
      <c r="AA376" s="7">
        <f>'Final Dataset'!$L376/'Final Dataset'!$N376</f>
        <v>0</v>
      </c>
      <c r="AB376" s="7">
        <f>'Final Dataset'!$M376/'Final Dataset'!$N376</f>
        <v>1</v>
      </c>
      <c r="AC376" s="9">
        <f>'Final Dataset'!$J376*100</f>
        <v>43</v>
      </c>
      <c r="AD376" s="7">
        <f>'Final Dataset'!$I376*50</f>
        <v>8.3349999999999991</v>
      </c>
      <c r="AE376" s="9">
        <f>'Final Dataset'!$K376*67</f>
        <v>16.997899999999998</v>
      </c>
      <c r="AF376" s="7">
        <f>IFERROR('Final Dataset'!$AA376/'Final Dataset'!$AB376,0)</f>
        <v>0</v>
      </c>
      <c r="AG376" s="7" t="str">
        <f>IF('Final Dataset'!$AC376&lt;40,"Low",IF('Final Dataset'!$AC376&lt;=70,"Moderate","High"))</f>
        <v>Moderate</v>
      </c>
      <c r="AH376" s="10" t="str">
        <f>IF('Final Dataset'!$AE376&lt;10,"Calm",IF('Final Dataset'!$AE376&lt;=25,"Breezy","Windy"))</f>
        <v>Breezy</v>
      </c>
    </row>
    <row r="377" spans="1:34" ht="14.25" customHeight="1" x14ac:dyDescent="0.3">
      <c r="A377" s="11">
        <v>376</v>
      </c>
      <c r="B377" s="12">
        <v>40560</v>
      </c>
      <c r="C377" s="11">
        <v>1</v>
      </c>
      <c r="D377" s="11">
        <v>3</v>
      </c>
      <c r="E377" s="11" t="b">
        <v>1</v>
      </c>
      <c r="F377" s="11">
        <v>1</v>
      </c>
      <c r="G377" s="11">
        <v>2</v>
      </c>
      <c r="H377" s="11">
        <v>0.18</v>
      </c>
      <c r="I377" s="13">
        <v>0.18179999999999999</v>
      </c>
      <c r="J377" s="11">
        <v>0.43</v>
      </c>
      <c r="K377" s="11">
        <v>0.19400000000000001</v>
      </c>
      <c r="L377" s="11">
        <v>0</v>
      </c>
      <c r="M377" s="11">
        <v>2</v>
      </c>
      <c r="N377" s="11">
        <v>2</v>
      </c>
      <c r="O377" s="5" t="str">
        <f>IF(AND('Final Dataset'!$D377&gt;=5,'Final Dataset'!$D377&lt;12),"Morning",IF(AND('Final Dataset'!$D377&gt;=12,'Final Dataset'!$D377&lt;17),"Afternoon",IF(AND('Final Dataset'!$D377&gt;=17,'Final Dataset'!$D377&lt;21),"Evening","Night")))</f>
        <v>Night</v>
      </c>
      <c r="P377" s="8" t="str">
        <f>IF('Final Dataset'!$G377=1,"Clear/Few clouds",IF('Final Dataset'!$G377=2,"Mist/Cloudy",IF('Final Dataset'!$G377=3,"Light Snow/Rain","Heavy Rain/Snow/Storm")))</f>
        <v>Mist/Cloudy</v>
      </c>
      <c r="Q377" s="5" t="str">
        <f>IF(OR('Final Dataset'!$F377=0,'Final Dataset'!$F377=6),"Weekend","Weekday")</f>
        <v>Weekday</v>
      </c>
      <c r="R377" s="5" t="str">
        <f>LEFT(TEXT('Final Dataset'!$B377,"yyyy-mm-dd"),4)</f>
        <v>2011</v>
      </c>
      <c r="S377" s="5" t="str">
        <f>MID(TEXT('Final Dataset'!$B377,"yyyy-mm-dd"),6,2)</f>
        <v>01</v>
      </c>
      <c r="T377" s="5" t="str">
        <f>RIGHT(TEXT('Final Dataset'!$B377,"yyyy-mm-dd"),2)</f>
        <v>17</v>
      </c>
      <c r="U377" s="5">
        <f>LEN('Final Dataset'!$D377)</f>
        <v>1</v>
      </c>
      <c r="V377" s="5" t="str">
        <f>TEXT('Final Dataset'!$B377, "mmmm")</f>
        <v>January</v>
      </c>
      <c r="W377" s="5" t="str">
        <f>TEXT('Final Dataset'!$B377, "dddd")</f>
        <v>Monday</v>
      </c>
      <c r="X377" s="5">
        <f>WEEKNUM('Final Dataset'!$B377, 2)</f>
        <v>4</v>
      </c>
      <c r="Y377" s="5" t="str">
        <f>IF('Final Dataset'!$H377&lt;=0.3,"Cold",IF('Final Dataset'!$H377&lt;=0.6,"Mild","Hot"))</f>
        <v>Cold</v>
      </c>
      <c r="Z377" s="7" t="str">
        <f>IF('Final Dataset'!$L377&gt;'Final Dataset'!$M377,"Casual Dominant","Registered Dominant")</f>
        <v>Registered Dominant</v>
      </c>
      <c r="AA377" s="7">
        <f>'Final Dataset'!$L377/'Final Dataset'!$N377</f>
        <v>0</v>
      </c>
      <c r="AB377" s="7">
        <f>'Final Dataset'!$M377/'Final Dataset'!$N377</f>
        <v>1</v>
      </c>
      <c r="AC377" s="9">
        <f>'Final Dataset'!$J377*100</f>
        <v>43</v>
      </c>
      <c r="AD377" s="7">
        <f>'Final Dataset'!$I377*50</f>
        <v>9.09</v>
      </c>
      <c r="AE377" s="9">
        <f>'Final Dataset'!$K377*67</f>
        <v>12.998000000000001</v>
      </c>
      <c r="AF377" s="7">
        <f>IFERROR('Final Dataset'!$AA377/'Final Dataset'!$AB377,0)</f>
        <v>0</v>
      </c>
      <c r="AG377" s="7" t="str">
        <f>IF('Final Dataset'!$AC377&lt;40,"Low",IF('Final Dataset'!$AC377&lt;=70,"Moderate","High"))</f>
        <v>Moderate</v>
      </c>
      <c r="AH377" s="10" t="str">
        <f>IF('Final Dataset'!$AE377&lt;10,"Calm",IF('Final Dataset'!$AE377&lt;=25,"Breezy","Windy"))</f>
        <v>Breezy</v>
      </c>
    </row>
    <row r="378" spans="1:34" ht="14.25" customHeight="1" x14ac:dyDescent="0.3">
      <c r="A378" s="5">
        <v>377</v>
      </c>
      <c r="B378" s="6">
        <v>40560</v>
      </c>
      <c r="C378" s="5">
        <v>1</v>
      </c>
      <c r="D378" s="5">
        <v>4</v>
      </c>
      <c r="E378" s="5" t="b">
        <v>1</v>
      </c>
      <c r="F378" s="5">
        <v>1</v>
      </c>
      <c r="G378" s="5">
        <v>2</v>
      </c>
      <c r="H378" s="5">
        <v>0.18</v>
      </c>
      <c r="I378" s="7">
        <v>0.19700000000000001</v>
      </c>
      <c r="J378" s="5">
        <v>0.43</v>
      </c>
      <c r="K378" s="5">
        <v>0.1343</v>
      </c>
      <c r="L378" s="5">
        <v>1</v>
      </c>
      <c r="M378" s="5">
        <v>2</v>
      </c>
      <c r="N378" s="5">
        <v>3</v>
      </c>
      <c r="O378" s="5" t="str">
        <f>IF(AND('Final Dataset'!$D378&gt;=5,'Final Dataset'!$D378&lt;12),"Morning",IF(AND('Final Dataset'!$D378&gt;=12,'Final Dataset'!$D378&lt;17),"Afternoon",IF(AND('Final Dataset'!$D378&gt;=17,'Final Dataset'!$D378&lt;21),"Evening","Night")))</f>
        <v>Night</v>
      </c>
      <c r="P378" s="8" t="str">
        <f>IF('Final Dataset'!$G378=1,"Clear/Few clouds",IF('Final Dataset'!$G378=2,"Mist/Cloudy",IF('Final Dataset'!$G378=3,"Light Snow/Rain","Heavy Rain/Snow/Storm")))</f>
        <v>Mist/Cloudy</v>
      </c>
      <c r="Q378" s="5" t="str">
        <f>IF(OR('Final Dataset'!$F378=0,'Final Dataset'!$F378=6),"Weekend","Weekday")</f>
        <v>Weekday</v>
      </c>
      <c r="R378" s="5" t="str">
        <f>LEFT(TEXT('Final Dataset'!$B378,"yyyy-mm-dd"),4)</f>
        <v>2011</v>
      </c>
      <c r="S378" s="5" t="str">
        <f>MID(TEXT('Final Dataset'!$B378,"yyyy-mm-dd"),6,2)</f>
        <v>01</v>
      </c>
      <c r="T378" s="5" t="str">
        <f>RIGHT(TEXT('Final Dataset'!$B378,"yyyy-mm-dd"),2)</f>
        <v>17</v>
      </c>
      <c r="U378" s="5">
        <f>LEN('Final Dataset'!$D378)</f>
        <v>1</v>
      </c>
      <c r="V378" s="5" t="str">
        <f>TEXT('Final Dataset'!$B378, "mmmm")</f>
        <v>January</v>
      </c>
      <c r="W378" s="5" t="str">
        <f>TEXT('Final Dataset'!$B378, "dddd")</f>
        <v>Monday</v>
      </c>
      <c r="X378" s="5">
        <f>WEEKNUM('Final Dataset'!$B378, 2)</f>
        <v>4</v>
      </c>
      <c r="Y378" s="5" t="str">
        <f>IF('Final Dataset'!$H378&lt;=0.3,"Cold",IF('Final Dataset'!$H378&lt;=0.6,"Mild","Hot"))</f>
        <v>Cold</v>
      </c>
      <c r="Z378" s="7" t="str">
        <f>IF('Final Dataset'!$L378&gt;'Final Dataset'!$M378,"Casual Dominant","Registered Dominant")</f>
        <v>Registered Dominant</v>
      </c>
      <c r="AA378" s="7">
        <f>'Final Dataset'!$L378/'Final Dataset'!$N378</f>
        <v>0.33333333333333331</v>
      </c>
      <c r="AB378" s="7">
        <f>'Final Dataset'!$M378/'Final Dataset'!$N378</f>
        <v>0.66666666666666663</v>
      </c>
      <c r="AC378" s="9">
        <f>'Final Dataset'!$J378*100</f>
        <v>43</v>
      </c>
      <c r="AD378" s="7">
        <f>'Final Dataset'!$I378*50</f>
        <v>9.85</v>
      </c>
      <c r="AE378" s="9">
        <f>'Final Dataset'!$K378*67</f>
        <v>8.9981000000000009</v>
      </c>
      <c r="AF378" s="7">
        <f>IFERROR('Final Dataset'!$AA378/'Final Dataset'!$AB378,0)</f>
        <v>0.5</v>
      </c>
      <c r="AG378" s="7" t="str">
        <f>IF('Final Dataset'!$AC378&lt;40,"Low",IF('Final Dataset'!$AC378&lt;=70,"Moderate","High"))</f>
        <v>Moderate</v>
      </c>
      <c r="AH378" s="10" t="str">
        <f>IF('Final Dataset'!$AE378&lt;10,"Calm",IF('Final Dataset'!$AE378&lt;=25,"Breezy","Windy"))</f>
        <v>Calm</v>
      </c>
    </row>
    <row r="379" spans="1:34" ht="14.25" customHeight="1" x14ac:dyDescent="0.3">
      <c r="A379" s="11">
        <v>378</v>
      </c>
      <c r="B379" s="12">
        <v>40560</v>
      </c>
      <c r="C379" s="11">
        <v>1</v>
      </c>
      <c r="D379" s="11">
        <v>5</v>
      </c>
      <c r="E379" s="11" t="b">
        <v>1</v>
      </c>
      <c r="F379" s="11">
        <v>1</v>
      </c>
      <c r="G379" s="11">
        <v>2</v>
      </c>
      <c r="H379" s="11">
        <v>0.18</v>
      </c>
      <c r="I379" s="13">
        <v>0.19700000000000001</v>
      </c>
      <c r="J379" s="11">
        <v>0.43</v>
      </c>
      <c r="K379" s="11">
        <v>0.16420000000000001</v>
      </c>
      <c r="L379" s="11">
        <v>0</v>
      </c>
      <c r="M379" s="11">
        <v>1</v>
      </c>
      <c r="N379" s="11">
        <v>1</v>
      </c>
      <c r="O379" s="5" t="str">
        <f>IF(AND('Final Dataset'!$D379&gt;=5,'Final Dataset'!$D379&lt;12),"Morning",IF(AND('Final Dataset'!$D379&gt;=12,'Final Dataset'!$D379&lt;17),"Afternoon",IF(AND('Final Dataset'!$D379&gt;=17,'Final Dataset'!$D379&lt;21),"Evening","Night")))</f>
        <v>Morning</v>
      </c>
      <c r="P379" s="8" t="str">
        <f>IF('Final Dataset'!$G379=1,"Clear/Few clouds",IF('Final Dataset'!$G379=2,"Mist/Cloudy",IF('Final Dataset'!$G379=3,"Light Snow/Rain","Heavy Rain/Snow/Storm")))</f>
        <v>Mist/Cloudy</v>
      </c>
      <c r="Q379" s="5" t="str">
        <f>IF(OR('Final Dataset'!$F379=0,'Final Dataset'!$F379=6),"Weekend","Weekday")</f>
        <v>Weekday</v>
      </c>
      <c r="R379" s="5" t="str">
        <f>LEFT(TEXT('Final Dataset'!$B379,"yyyy-mm-dd"),4)</f>
        <v>2011</v>
      </c>
      <c r="S379" s="5" t="str">
        <f>MID(TEXT('Final Dataset'!$B379,"yyyy-mm-dd"),6,2)</f>
        <v>01</v>
      </c>
      <c r="T379" s="5" t="str">
        <f>RIGHT(TEXT('Final Dataset'!$B379,"yyyy-mm-dd"),2)</f>
        <v>17</v>
      </c>
      <c r="U379" s="5">
        <f>LEN('Final Dataset'!$D379)</f>
        <v>1</v>
      </c>
      <c r="V379" s="5" t="str">
        <f>TEXT('Final Dataset'!$B379, "mmmm")</f>
        <v>January</v>
      </c>
      <c r="W379" s="5" t="str">
        <f>TEXT('Final Dataset'!$B379, "dddd")</f>
        <v>Monday</v>
      </c>
      <c r="X379" s="5">
        <f>WEEKNUM('Final Dataset'!$B379, 2)</f>
        <v>4</v>
      </c>
      <c r="Y379" s="5" t="str">
        <f>IF('Final Dataset'!$H379&lt;=0.3,"Cold",IF('Final Dataset'!$H379&lt;=0.6,"Mild","Hot"))</f>
        <v>Cold</v>
      </c>
      <c r="Z379" s="7" t="str">
        <f>IF('Final Dataset'!$L379&gt;'Final Dataset'!$M379,"Casual Dominant","Registered Dominant")</f>
        <v>Registered Dominant</v>
      </c>
      <c r="AA379" s="7">
        <f>'Final Dataset'!$L379/'Final Dataset'!$N379</f>
        <v>0</v>
      </c>
      <c r="AB379" s="7">
        <f>'Final Dataset'!$M379/'Final Dataset'!$N379</f>
        <v>1</v>
      </c>
      <c r="AC379" s="9">
        <f>'Final Dataset'!$J379*100</f>
        <v>43</v>
      </c>
      <c r="AD379" s="7">
        <f>'Final Dataset'!$I379*50</f>
        <v>9.85</v>
      </c>
      <c r="AE379" s="9">
        <f>'Final Dataset'!$K379*67</f>
        <v>11.0014</v>
      </c>
      <c r="AF379" s="7">
        <f>IFERROR('Final Dataset'!$AA379/'Final Dataset'!$AB379,0)</f>
        <v>0</v>
      </c>
      <c r="AG379" s="7" t="str">
        <f>IF('Final Dataset'!$AC379&lt;40,"Low",IF('Final Dataset'!$AC379&lt;=70,"Moderate","High"))</f>
        <v>Moderate</v>
      </c>
      <c r="AH379" s="10" t="str">
        <f>IF('Final Dataset'!$AE379&lt;10,"Calm",IF('Final Dataset'!$AE379&lt;=25,"Breezy","Windy"))</f>
        <v>Breezy</v>
      </c>
    </row>
    <row r="380" spans="1:34" ht="14.25" customHeight="1" x14ac:dyDescent="0.3">
      <c r="A380" s="5">
        <v>379</v>
      </c>
      <c r="B380" s="6">
        <v>40560</v>
      </c>
      <c r="C380" s="5">
        <v>1</v>
      </c>
      <c r="D380" s="5">
        <v>6</v>
      </c>
      <c r="E380" s="5" t="b">
        <v>1</v>
      </c>
      <c r="F380" s="5">
        <v>1</v>
      </c>
      <c r="G380" s="5">
        <v>2</v>
      </c>
      <c r="H380" s="5">
        <v>0.18</v>
      </c>
      <c r="I380" s="7">
        <v>0.18179999999999999</v>
      </c>
      <c r="J380" s="5">
        <v>0.43</v>
      </c>
      <c r="K380" s="5">
        <v>0.19400000000000001</v>
      </c>
      <c r="L380" s="5">
        <v>0</v>
      </c>
      <c r="M380" s="5">
        <v>5</v>
      </c>
      <c r="N380" s="5">
        <v>5</v>
      </c>
      <c r="O380" s="5" t="str">
        <f>IF(AND('Final Dataset'!$D380&gt;=5,'Final Dataset'!$D380&lt;12),"Morning",IF(AND('Final Dataset'!$D380&gt;=12,'Final Dataset'!$D380&lt;17),"Afternoon",IF(AND('Final Dataset'!$D380&gt;=17,'Final Dataset'!$D380&lt;21),"Evening","Night")))</f>
        <v>Morning</v>
      </c>
      <c r="P380" s="8" t="str">
        <f>IF('Final Dataset'!$G380=1,"Clear/Few clouds",IF('Final Dataset'!$G380=2,"Mist/Cloudy",IF('Final Dataset'!$G380=3,"Light Snow/Rain","Heavy Rain/Snow/Storm")))</f>
        <v>Mist/Cloudy</v>
      </c>
      <c r="Q380" s="5" t="str">
        <f>IF(OR('Final Dataset'!$F380=0,'Final Dataset'!$F380=6),"Weekend","Weekday")</f>
        <v>Weekday</v>
      </c>
      <c r="R380" s="5" t="str">
        <f>LEFT(TEXT('Final Dataset'!$B380,"yyyy-mm-dd"),4)</f>
        <v>2011</v>
      </c>
      <c r="S380" s="5" t="str">
        <f>MID(TEXT('Final Dataset'!$B380,"yyyy-mm-dd"),6,2)</f>
        <v>01</v>
      </c>
      <c r="T380" s="5" t="str">
        <f>RIGHT(TEXT('Final Dataset'!$B380,"yyyy-mm-dd"),2)</f>
        <v>17</v>
      </c>
      <c r="U380" s="5">
        <f>LEN('Final Dataset'!$D380)</f>
        <v>1</v>
      </c>
      <c r="V380" s="5" t="str">
        <f>TEXT('Final Dataset'!$B380, "mmmm")</f>
        <v>January</v>
      </c>
      <c r="W380" s="5" t="str">
        <f>TEXT('Final Dataset'!$B380, "dddd")</f>
        <v>Monday</v>
      </c>
      <c r="X380" s="5">
        <f>WEEKNUM('Final Dataset'!$B380, 2)</f>
        <v>4</v>
      </c>
      <c r="Y380" s="5" t="str">
        <f>IF('Final Dataset'!$H380&lt;=0.3,"Cold",IF('Final Dataset'!$H380&lt;=0.6,"Mild","Hot"))</f>
        <v>Cold</v>
      </c>
      <c r="Z380" s="7" t="str">
        <f>IF('Final Dataset'!$L380&gt;'Final Dataset'!$M380,"Casual Dominant","Registered Dominant")</f>
        <v>Registered Dominant</v>
      </c>
      <c r="AA380" s="7">
        <f>'Final Dataset'!$L380/'Final Dataset'!$N380</f>
        <v>0</v>
      </c>
      <c r="AB380" s="7">
        <f>'Final Dataset'!$M380/'Final Dataset'!$N380</f>
        <v>1</v>
      </c>
      <c r="AC380" s="9">
        <f>'Final Dataset'!$J380*100</f>
        <v>43</v>
      </c>
      <c r="AD380" s="7">
        <f>'Final Dataset'!$I380*50</f>
        <v>9.09</v>
      </c>
      <c r="AE380" s="9">
        <f>'Final Dataset'!$K380*67</f>
        <v>12.998000000000001</v>
      </c>
      <c r="AF380" s="7">
        <f>IFERROR('Final Dataset'!$AA380/'Final Dataset'!$AB380,0)</f>
        <v>0</v>
      </c>
      <c r="AG380" s="7" t="str">
        <f>IF('Final Dataset'!$AC380&lt;40,"Low",IF('Final Dataset'!$AC380&lt;=70,"Moderate","High"))</f>
        <v>Moderate</v>
      </c>
      <c r="AH380" s="10" t="str">
        <f>IF('Final Dataset'!$AE380&lt;10,"Calm",IF('Final Dataset'!$AE380&lt;=25,"Breezy","Windy"))</f>
        <v>Breezy</v>
      </c>
    </row>
    <row r="381" spans="1:34" ht="14.25" customHeight="1" x14ac:dyDescent="0.3">
      <c r="A381" s="11">
        <v>380</v>
      </c>
      <c r="B381" s="12">
        <v>40560</v>
      </c>
      <c r="C381" s="11">
        <v>1</v>
      </c>
      <c r="D381" s="11">
        <v>7</v>
      </c>
      <c r="E381" s="11" t="b">
        <v>1</v>
      </c>
      <c r="F381" s="11">
        <v>1</v>
      </c>
      <c r="G381" s="11">
        <v>2</v>
      </c>
      <c r="H381" s="11">
        <v>0.16</v>
      </c>
      <c r="I381" s="13">
        <v>0.18179999999999999</v>
      </c>
      <c r="J381" s="11">
        <v>0.5</v>
      </c>
      <c r="K381" s="11">
        <v>0.1343</v>
      </c>
      <c r="L381" s="11">
        <v>4</v>
      </c>
      <c r="M381" s="11">
        <v>9</v>
      </c>
      <c r="N381" s="11">
        <v>13</v>
      </c>
      <c r="O381" s="5" t="str">
        <f>IF(AND('Final Dataset'!$D381&gt;=5,'Final Dataset'!$D381&lt;12),"Morning",IF(AND('Final Dataset'!$D381&gt;=12,'Final Dataset'!$D381&lt;17),"Afternoon",IF(AND('Final Dataset'!$D381&gt;=17,'Final Dataset'!$D381&lt;21),"Evening","Night")))</f>
        <v>Morning</v>
      </c>
      <c r="P381" s="8" t="str">
        <f>IF('Final Dataset'!$G381=1,"Clear/Few clouds",IF('Final Dataset'!$G381=2,"Mist/Cloudy",IF('Final Dataset'!$G381=3,"Light Snow/Rain","Heavy Rain/Snow/Storm")))</f>
        <v>Mist/Cloudy</v>
      </c>
      <c r="Q381" s="5" t="str">
        <f>IF(OR('Final Dataset'!$F381=0,'Final Dataset'!$F381=6),"Weekend","Weekday")</f>
        <v>Weekday</v>
      </c>
      <c r="R381" s="5" t="str">
        <f>LEFT(TEXT('Final Dataset'!$B381,"yyyy-mm-dd"),4)</f>
        <v>2011</v>
      </c>
      <c r="S381" s="5" t="str">
        <f>MID(TEXT('Final Dataset'!$B381,"yyyy-mm-dd"),6,2)</f>
        <v>01</v>
      </c>
      <c r="T381" s="5" t="str">
        <f>RIGHT(TEXT('Final Dataset'!$B381,"yyyy-mm-dd"),2)</f>
        <v>17</v>
      </c>
      <c r="U381" s="5">
        <f>LEN('Final Dataset'!$D381)</f>
        <v>1</v>
      </c>
      <c r="V381" s="5" t="str">
        <f>TEXT('Final Dataset'!$B381, "mmmm")</f>
        <v>January</v>
      </c>
      <c r="W381" s="5" t="str">
        <f>TEXT('Final Dataset'!$B381, "dddd")</f>
        <v>Monday</v>
      </c>
      <c r="X381" s="5">
        <f>WEEKNUM('Final Dataset'!$B381, 2)</f>
        <v>4</v>
      </c>
      <c r="Y381" s="5" t="str">
        <f>IF('Final Dataset'!$H381&lt;=0.3,"Cold",IF('Final Dataset'!$H381&lt;=0.6,"Mild","Hot"))</f>
        <v>Cold</v>
      </c>
      <c r="Z381" s="7" t="str">
        <f>IF('Final Dataset'!$L381&gt;'Final Dataset'!$M381,"Casual Dominant","Registered Dominant")</f>
        <v>Registered Dominant</v>
      </c>
      <c r="AA381" s="7">
        <f>'Final Dataset'!$L381/'Final Dataset'!$N381</f>
        <v>0.30769230769230771</v>
      </c>
      <c r="AB381" s="7">
        <f>'Final Dataset'!$M381/'Final Dataset'!$N381</f>
        <v>0.69230769230769229</v>
      </c>
      <c r="AC381" s="9">
        <f>'Final Dataset'!$J381*100</f>
        <v>50</v>
      </c>
      <c r="AD381" s="7">
        <f>'Final Dataset'!$I381*50</f>
        <v>9.09</v>
      </c>
      <c r="AE381" s="9">
        <f>'Final Dataset'!$K381*67</f>
        <v>8.9981000000000009</v>
      </c>
      <c r="AF381" s="7">
        <f>IFERROR('Final Dataset'!$AA381/'Final Dataset'!$AB381,0)</f>
        <v>0.44444444444444448</v>
      </c>
      <c r="AG381" s="7" t="str">
        <f>IF('Final Dataset'!$AC381&lt;40,"Low",IF('Final Dataset'!$AC381&lt;=70,"Moderate","High"))</f>
        <v>Moderate</v>
      </c>
      <c r="AH381" s="10" t="str">
        <f>IF('Final Dataset'!$AE381&lt;10,"Calm",IF('Final Dataset'!$AE381&lt;=25,"Breezy","Windy"))</f>
        <v>Calm</v>
      </c>
    </row>
    <row r="382" spans="1:34" ht="14.25" customHeight="1" x14ac:dyDescent="0.3">
      <c r="A382" s="5">
        <v>381</v>
      </c>
      <c r="B382" s="6">
        <v>40560</v>
      </c>
      <c r="C382" s="5">
        <v>1</v>
      </c>
      <c r="D382" s="5">
        <v>8</v>
      </c>
      <c r="E382" s="5" t="b">
        <v>1</v>
      </c>
      <c r="F382" s="5">
        <v>1</v>
      </c>
      <c r="G382" s="5">
        <v>2</v>
      </c>
      <c r="H382" s="5">
        <v>0.16</v>
      </c>
      <c r="I382" s="7">
        <v>0.1515</v>
      </c>
      <c r="J382" s="5">
        <v>0.47</v>
      </c>
      <c r="K382" s="5">
        <v>0.22389999999999999</v>
      </c>
      <c r="L382" s="5">
        <v>3</v>
      </c>
      <c r="M382" s="5">
        <v>30</v>
      </c>
      <c r="N382" s="5">
        <v>33</v>
      </c>
      <c r="O382" s="5" t="str">
        <f>IF(AND('Final Dataset'!$D382&gt;=5,'Final Dataset'!$D382&lt;12),"Morning",IF(AND('Final Dataset'!$D382&gt;=12,'Final Dataset'!$D382&lt;17),"Afternoon",IF(AND('Final Dataset'!$D382&gt;=17,'Final Dataset'!$D382&lt;21),"Evening","Night")))</f>
        <v>Morning</v>
      </c>
      <c r="P382" s="8" t="str">
        <f>IF('Final Dataset'!$G382=1,"Clear/Few clouds",IF('Final Dataset'!$G382=2,"Mist/Cloudy",IF('Final Dataset'!$G382=3,"Light Snow/Rain","Heavy Rain/Snow/Storm")))</f>
        <v>Mist/Cloudy</v>
      </c>
      <c r="Q382" s="5" t="str">
        <f>IF(OR('Final Dataset'!$F382=0,'Final Dataset'!$F382=6),"Weekend","Weekday")</f>
        <v>Weekday</v>
      </c>
      <c r="R382" s="5" t="str">
        <f>LEFT(TEXT('Final Dataset'!$B382,"yyyy-mm-dd"),4)</f>
        <v>2011</v>
      </c>
      <c r="S382" s="5" t="str">
        <f>MID(TEXT('Final Dataset'!$B382,"yyyy-mm-dd"),6,2)</f>
        <v>01</v>
      </c>
      <c r="T382" s="5" t="str">
        <f>RIGHT(TEXT('Final Dataset'!$B382,"yyyy-mm-dd"),2)</f>
        <v>17</v>
      </c>
      <c r="U382" s="5">
        <f>LEN('Final Dataset'!$D382)</f>
        <v>1</v>
      </c>
      <c r="V382" s="5" t="str">
        <f>TEXT('Final Dataset'!$B382, "mmmm")</f>
        <v>January</v>
      </c>
      <c r="W382" s="5" t="str">
        <f>TEXT('Final Dataset'!$B382, "dddd")</f>
        <v>Monday</v>
      </c>
      <c r="X382" s="5">
        <f>WEEKNUM('Final Dataset'!$B382, 2)</f>
        <v>4</v>
      </c>
      <c r="Y382" s="5" t="str">
        <f>IF('Final Dataset'!$H382&lt;=0.3,"Cold",IF('Final Dataset'!$H382&lt;=0.6,"Mild","Hot"))</f>
        <v>Cold</v>
      </c>
      <c r="Z382" s="7" t="str">
        <f>IF('Final Dataset'!$L382&gt;'Final Dataset'!$M382,"Casual Dominant","Registered Dominant")</f>
        <v>Registered Dominant</v>
      </c>
      <c r="AA382" s="7">
        <f>'Final Dataset'!$L382/'Final Dataset'!$N382</f>
        <v>9.0909090909090912E-2</v>
      </c>
      <c r="AB382" s="7">
        <f>'Final Dataset'!$M382/'Final Dataset'!$N382</f>
        <v>0.90909090909090906</v>
      </c>
      <c r="AC382" s="9">
        <f>'Final Dataset'!$J382*100</f>
        <v>47</v>
      </c>
      <c r="AD382" s="7">
        <f>'Final Dataset'!$I382*50</f>
        <v>7.5750000000000002</v>
      </c>
      <c r="AE382" s="9">
        <f>'Final Dataset'!$K382*67</f>
        <v>15.001299999999999</v>
      </c>
      <c r="AF382" s="7">
        <f>IFERROR('Final Dataset'!$AA382/'Final Dataset'!$AB382,0)</f>
        <v>0.1</v>
      </c>
      <c r="AG382" s="7" t="str">
        <f>IF('Final Dataset'!$AC382&lt;40,"Low",IF('Final Dataset'!$AC382&lt;=70,"Moderate","High"))</f>
        <v>Moderate</v>
      </c>
      <c r="AH382" s="10" t="str">
        <f>IF('Final Dataset'!$AE382&lt;10,"Calm",IF('Final Dataset'!$AE382&lt;=25,"Breezy","Windy"))</f>
        <v>Breezy</v>
      </c>
    </row>
    <row r="383" spans="1:34" ht="14.25" customHeight="1" x14ac:dyDescent="0.3">
      <c r="A383" s="11">
        <v>382</v>
      </c>
      <c r="B383" s="12">
        <v>40560</v>
      </c>
      <c r="C383" s="11">
        <v>1</v>
      </c>
      <c r="D383" s="11">
        <v>9</v>
      </c>
      <c r="E383" s="11" t="b">
        <v>1</v>
      </c>
      <c r="F383" s="11">
        <v>1</v>
      </c>
      <c r="G383" s="11">
        <v>2</v>
      </c>
      <c r="H383" s="11">
        <v>0.16</v>
      </c>
      <c r="I383" s="13">
        <v>0.1515</v>
      </c>
      <c r="J383" s="11">
        <v>0.47</v>
      </c>
      <c r="K383" s="11">
        <v>0.22389999999999999</v>
      </c>
      <c r="L383" s="11">
        <v>8</v>
      </c>
      <c r="M383" s="11">
        <v>39</v>
      </c>
      <c r="N383" s="11">
        <v>47</v>
      </c>
      <c r="O383" s="5" t="str">
        <f>IF(AND('Final Dataset'!$D383&gt;=5,'Final Dataset'!$D383&lt;12),"Morning",IF(AND('Final Dataset'!$D383&gt;=12,'Final Dataset'!$D383&lt;17),"Afternoon",IF(AND('Final Dataset'!$D383&gt;=17,'Final Dataset'!$D383&lt;21),"Evening","Night")))</f>
        <v>Morning</v>
      </c>
      <c r="P383" s="8" t="str">
        <f>IF('Final Dataset'!$G383=1,"Clear/Few clouds",IF('Final Dataset'!$G383=2,"Mist/Cloudy",IF('Final Dataset'!$G383=3,"Light Snow/Rain","Heavy Rain/Snow/Storm")))</f>
        <v>Mist/Cloudy</v>
      </c>
      <c r="Q383" s="5" t="str">
        <f>IF(OR('Final Dataset'!$F383=0,'Final Dataset'!$F383=6),"Weekend","Weekday")</f>
        <v>Weekday</v>
      </c>
      <c r="R383" s="5" t="str">
        <f>LEFT(TEXT('Final Dataset'!$B383,"yyyy-mm-dd"),4)</f>
        <v>2011</v>
      </c>
      <c r="S383" s="5" t="str">
        <f>MID(TEXT('Final Dataset'!$B383,"yyyy-mm-dd"),6,2)</f>
        <v>01</v>
      </c>
      <c r="T383" s="5" t="str">
        <f>RIGHT(TEXT('Final Dataset'!$B383,"yyyy-mm-dd"),2)</f>
        <v>17</v>
      </c>
      <c r="U383" s="5">
        <f>LEN('Final Dataset'!$D383)</f>
        <v>1</v>
      </c>
      <c r="V383" s="5" t="str">
        <f>TEXT('Final Dataset'!$B383, "mmmm")</f>
        <v>January</v>
      </c>
      <c r="W383" s="5" t="str">
        <f>TEXT('Final Dataset'!$B383, "dddd")</f>
        <v>Monday</v>
      </c>
      <c r="X383" s="5">
        <f>WEEKNUM('Final Dataset'!$B383, 2)</f>
        <v>4</v>
      </c>
      <c r="Y383" s="5" t="str">
        <f>IF('Final Dataset'!$H383&lt;=0.3,"Cold",IF('Final Dataset'!$H383&lt;=0.6,"Mild","Hot"))</f>
        <v>Cold</v>
      </c>
      <c r="Z383" s="7" t="str">
        <f>IF('Final Dataset'!$L383&gt;'Final Dataset'!$M383,"Casual Dominant","Registered Dominant")</f>
        <v>Registered Dominant</v>
      </c>
      <c r="AA383" s="7">
        <f>'Final Dataset'!$L383/'Final Dataset'!$N383</f>
        <v>0.1702127659574468</v>
      </c>
      <c r="AB383" s="7">
        <f>'Final Dataset'!$M383/'Final Dataset'!$N383</f>
        <v>0.82978723404255317</v>
      </c>
      <c r="AC383" s="9">
        <f>'Final Dataset'!$J383*100</f>
        <v>47</v>
      </c>
      <c r="AD383" s="7">
        <f>'Final Dataset'!$I383*50</f>
        <v>7.5750000000000002</v>
      </c>
      <c r="AE383" s="9">
        <f>'Final Dataset'!$K383*67</f>
        <v>15.001299999999999</v>
      </c>
      <c r="AF383" s="7">
        <f>IFERROR('Final Dataset'!$AA383/'Final Dataset'!$AB383,0)</f>
        <v>0.20512820512820512</v>
      </c>
      <c r="AG383" s="7" t="str">
        <f>IF('Final Dataset'!$AC383&lt;40,"Low",IF('Final Dataset'!$AC383&lt;=70,"Moderate","High"))</f>
        <v>Moderate</v>
      </c>
      <c r="AH383" s="10" t="str">
        <f>IF('Final Dataset'!$AE383&lt;10,"Calm",IF('Final Dataset'!$AE383&lt;=25,"Breezy","Windy"))</f>
        <v>Breezy</v>
      </c>
    </row>
    <row r="384" spans="1:34" ht="14.25" customHeight="1" x14ac:dyDescent="0.3">
      <c r="A384" s="5">
        <v>383</v>
      </c>
      <c r="B384" s="6">
        <v>40560</v>
      </c>
      <c r="C384" s="5">
        <v>1</v>
      </c>
      <c r="D384" s="5">
        <v>10</v>
      </c>
      <c r="E384" s="5" t="b">
        <v>1</v>
      </c>
      <c r="F384" s="5">
        <v>1</v>
      </c>
      <c r="G384" s="5">
        <v>2</v>
      </c>
      <c r="H384" s="5">
        <v>0.16</v>
      </c>
      <c r="I384" s="7">
        <v>0.1515</v>
      </c>
      <c r="J384" s="5">
        <v>0.5</v>
      </c>
      <c r="K384" s="5">
        <v>0.25369999999999998</v>
      </c>
      <c r="L384" s="5">
        <v>7</v>
      </c>
      <c r="M384" s="5">
        <v>50</v>
      </c>
      <c r="N384" s="5">
        <v>57</v>
      </c>
      <c r="O384" s="5" t="str">
        <f>IF(AND('Final Dataset'!$D384&gt;=5,'Final Dataset'!$D384&lt;12),"Morning",IF(AND('Final Dataset'!$D384&gt;=12,'Final Dataset'!$D384&lt;17),"Afternoon",IF(AND('Final Dataset'!$D384&gt;=17,'Final Dataset'!$D384&lt;21),"Evening","Night")))</f>
        <v>Morning</v>
      </c>
      <c r="P384" s="8" t="str">
        <f>IF('Final Dataset'!$G384=1,"Clear/Few clouds",IF('Final Dataset'!$G384=2,"Mist/Cloudy",IF('Final Dataset'!$G384=3,"Light Snow/Rain","Heavy Rain/Snow/Storm")))</f>
        <v>Mist/Cloudy</v>
      </c>
      <c r="Q384" s="5" t="str">
        <f>IF(OR('Final Dataset'!$F384=0,'Final Dataset'!$F384=6),"Weekend","Weekday")</f>
        <v>Weekday</v>
      </c>
      <c r="R384" s="5" t="str">
        <f>LEFT(TEXT('Final Dataset'!$B384,"yyyy-mm-dd"),4)</f>
        <v>2011</v>
      </c>
      <c r="S384" s="5" t="str">
        <f>MID(TEXT('Final Dataset'!$B384,"yyyy-mm-dd"),6,2)</f>
        <v>01</v>
      </c>
      <c r="T384" s="5" t="str">
        <f>RIGHT(TEXT('Final Dataset'!$B384,"yyyy-mm-dd"),2)</f>
        <v>17</v>
      </c>
      <c r="U384" s="5">
        <f>LEN('Final Dataset'!$D384)</f>
        <v>2</v>
      </c>
      <c r="V384" s="5" t="str">
        <f>TEXT('Final Dataset'!$B384, "mmmm")</f>
        <v>January</v>
      </c>
      <c r="W384" s="5" t="str">
        <f>TEXT('Final Dataset'!$B384, "dddd")</f>
        <v>Monday</v>
      </c>
      <c r="X384" s="5">
        <f>WEEKNUM('Final Dataset'!$B384, 2)</f>
        <v>4</v>
      </c>
      <c r="Y384" s="5" t="str">
        <f>IF('Final Dataset'!$H384&lt;=0.3,"Cold",IF('Final Dataset'!$H384&lt;=0.6,"Mild","Hot"))</f>
        <v>Cold</v>
      </c>
      <c r="Z384" s="7" t="str">
        <f>IF('Final Dataset'!$L384&gt;'Final Dataset'!$M384,"Casual Dominant","Registered Dominant")</f>
        <v>Registered Dominant</v>
      </c>
      <c r="AA384" s="7">
        <f>'Final Dataset'!$L384/'Final Dataset'!$N384</f>
        <v>0.12280701754385964</v>
      </c>
      <c r="AB384" s="7">
        <f>'Final Dataset'!$M384/'Final Dataset'!$N384</f>
        <v>0.8771929824561403</v>
      </c>
      <c r="AC384" s="9">
        <f>'Final Dataset'!$J384*100</f>
        <v>50</v>
      </c>
      <c r="AD384" s="7">
        <f>'Final Dataset'!$I384*50</f>
        <v>7.5750000000000002</v>
      </c>
      <c r="AE384" s="9">
        <f>'Final Dataset'!$K384*67</f>
        <v>16.997899999999998</v>
      </c>
      <c r="AF384" s="7">
        <f>IFERROR('Final Dataset'!$AA384/'Final Dataset'!$AB384,0)</f>
        <v>0.14000000000000001</v>
      </c>
      <c r="AG384" s="7" t="str">
        <f>IF('Final Dataset'!$AC384&lt;40,"Low",IF('Final Dataset'!$AC384&lt;=70,"Moderate","High"))</f>
        <v>Moderate</v>
      </c>
      <c r="AH384" s="10" t="str">
        <f>IF('Final Dataset'!$AE384&lt;10,"Calm",IF('Final Dataset'!$AE384&lt;=25,"Breezy","Windy"))</f>
        <v>Breezy</v>
      </c>
    </row>
    <row r="385" spans="1:34" ht="14.25" customHeight="1" x14ac:dyDescent="0.3">
      <c r="A385" s="11">
        <v>384</v>
      </c>
      <c r="B385" s="12">
        <v>40560</v>
      </c>
      <c r="C385" s="11">
        <v>1</v>
      </c>
      <c r="D385" s="11">
        <v>11</v>
      </c>
      <c r="E385" s="11" t="b">
        <v>1</v>
      </c>
      <c r="F385" s="11">
        <v>1</v>
      </c>
      <c r="G385" s="11">
        <v>2</v>
      </c>
      <c r="H385" s="11">
        <v>0.16</v>
      </c>
      <c r="I385" s="13">
        <v>0.1515</v>
      </c>
      <c r="J385" s="11">
        <v>0.55000000000000004</v>
      </c>
      <c r="K385" s="11">
        <v>0.19400000000000001</v>
      </c>
      <c r="L385" s="11">
        <v>9</v>
      </c>
      <c r="M385" s="11">
        <v>55</v>
      </c>
      <c r="N385" s="11">
        <v>64</v>
      </c>
      <c r="O385" s="5" t="str">
        <f>IF(AND('Final Dataset'!$D385&gt;=5,'Final Dataset'!$D385&lt;12),"Morning",IF(AND('Final Dataset'!$D385&gt;=12,'Final Dataset'!$D385&lt;17),"Afternoon",IF(AND('Final Dataset'!$D385&gt;=17,'Final Dataset'!$D385&lt;21),"Evening","Night")))</f>
        <v>Morning</v>
      </c>
      <c r="P385" s="8" t="str">
        <f>IF('Final Dataset'!$G385=1,"Clear/Few clouds",IF('Final Dataset'!$G385=2,"Mist/Cloudy",IF('Final Dataset'!$G385=3,"Light Snow/Rain","Heavy Rain/Snow/Storm")))</f>
        <v>Mist/Cloudy</v>
      </c>
      <c r="Q385" s="5" t="str">
        <f>IF(OR('Final Dataset'!$F385=0,'Final Dataset'!$F385=6),"Weekend","Weekday")</f>
        <v>Weekday</v>
      </c>
      <c r="R385" s="5" t="str">
        <f>LEFT(TEXT('Final Dataset'!$B385,"yyyy-mm-dd"),4)</f>
        <v>2011</v>
      </c>
      <c r="S385" s="5" t="str">
        <f>MID(TEXT('Final Dataset'!$B385,"yyyy-mm-dd"),6,2)</f>
        <v>01</v>
      </c>
      <c r="T385" s="5" t="str">
        <f>RIGHT(TEXT('Final Dataset'!$B385,"yyyy-mm-dd"),2)</f>
        <v>17</v>
      </c>
      <c r="U385" s="5">
        <f>LEN('Final Dataset'!$D385)</f>
        <v>2</v>
      </c>
      <c r="V385" s="5" t="str">
        <f>TEXT('Final Dataset'!$B385, "mmmm")</f>
        <v>January</v>
      </c>
      <c r="W385" s="5" t="str">
        <f>TEXT('Final Dataset'!$B385, "dddd")</f>
        <v>Monday</v>
      </c>
      <c r="X385" s="5">
        <f>WEEKNUM('Final Dataset'!$B385, 2)</f>
        <v>4</v>
      </c>
      <c r="Y385" s="5" t="str">
        <f>IF('Final Dataset'!$H385&lt;=0.3,"Cold",IF('Final Dataset'!$H385&lt;=0.6,"Mild","Hot"))</f>
        <v>Cold</v>
      </c>
      <c r="Z385" s="7" t="str">
        <f>IF('Final Dataset'!$L385&gt;'Final Dataset'!$M385,"Casual Dominant","Registered Dominant")</f>
        <v>Registered Dominant</v>
      </c>
      <c r="AA385" s="7">
        <f>'Final Dataset'!$L385/'Final Dataset'!$N385</f>
        <v>0.140625</v>
      </c>
      <c r="AB385" s="7">
        <f>'Final Dataset'!$M385/'Final Dataset'!$N385</f>
        <v>0.859375</v>
      </c>
      <c r="AC385" s="9">
        <f>'Final Dataset'!$J385*100</f>
        <v>55.000000000000007</v>
      </c>
      <c r="AD385" s="7">
        <f>'Final Dataset'!$I385*50</f>
        <v>7.5750000000000002</v>
      </c>
      <c r="AE385" s="9">
        <f>'Final Dataset'!$K385*67</f>
        <v>12.998000000000001</v>
      </c>
      <c r="AF385" s="7">
        <f>IFERROR('Final Dataset'!$AA385/'Final Dataset'!$AB385,0)</f>
        <v>0.16363636363636364</v>
      </c>
      <c r="AG385" s="7" t="str">
        <f>IF('Final Dataset'!$AC385&lt;40,"Low",IF('Final Dataset'!$AC385&lt;=70,"Moderate","High"))</f>
        <v>Moderate</v>
      </c>
      <c r="AH385" s="10" t="str">
        <f>IF('Final Dataset'!$AE385&lt;10,"Calm",IF('Final Dataset'!$AE385&lt;=25,"Breezy","Windy"))</f>
        <v>Breezy</v>
      </c>
    </row>
    <row r="386" spans="1:34" ht="14.25" customHeight="1" x14ac:dyDescent="0.3">
      <c r="A386" s="5">
        <v>385</v>
      </c>
      <c r="B386" s="6">
        <v>40560</v>
      </c>
      <c r="C386" s="5">
        <v>1</v>
      </c>
      <c r="D386" s="5">
        <v>12</v>
      </c>
      <c r="E386" s="5" t="b">
        <v>1</v>
      </c>
      <c r="F386" s="5">
        <v>1</v>
      </c>
      <c r="G386" s="5">
        <v>2</v>
      </c>
      <c r="H386" s="5">
        <v>0.18</v>
      </c>
      <c r="I386" s="7">
        <v>0.19700000000000001</v>
      </c>
      <c r="J386" s="5">
        <v>0.47</v>
      </c>
      <c r="K386" s="5">
        <v>0.1343</v>
      </c>
      <c r="L386" s="5">
        <v>10</v>
      </c>
      <c r="M386" s="5">
        <v>70</v>
      </c>
      <c r="N386" s="5">
        <v>80</v>
      </c>
      <c r="O386" s="5" t="str">
        <f>IF(AND('Final Dataset'!$D386&gt;=5,'Final Dataset'!$D386&lt;12),"Morning",IF(AND('Final Dataset'!$D386&gt;=12,'Final Dataset'!$D386&lt;17),"Afternoon",IF(AND('Final Dataset'!$D386&gt;=17,'Final Dataset'!$D386&lt;21),"Evening","Night")))</f>
        <v>Afternoon</v>
      </c>
      <c r="P386" s="8" t="str">
        <f>IF('Final Dataset'!$G386=1,"Clear/Few clouds",IF('Final Dataset'!$G386=2,"Mist/Cloudy",IF('Final Dataset'!$G386=3,"Light Snow/Rain","Heavy Rain/Snow/Storm")))</f>
        <v>Mist/Cloudy</v>
      </c>
      <c r="Q386" s="5" t="str">
        <f>IF(OR('Final Dataset'!$F386=0,'Final Dataset'!$F386=6),"Weekend","Weekday")</f>
        <v>Weekday</v>
      </c>
      <c r="R386" s="5" t="str">
        <f>LEFT(TEXT('Final Dataset'!$B386,"yyyy-mm-dd"),4)</f>
        <v>2011</v>
      </c>
      <c r="S386" s="5" t="str">
        <f>MID(TEXT('Final Dataset'!$B386,"yyyy-mm-dd"),6,2)</f>
        <v>01</v>
      </c>
      <c r="T386" s="5" t="str">
        <f>RIGHT(TEXT('Final Dataset'!$B386,"yyyy-mm-dd"),2)</f>
        <v>17</v>
      </c>
      <c r="U386" s="5">
        <f>LEN('Final Dataset'!$D386)</f>
        <v>2</v>
      </c>
      <c r="V386" s="5" t="str">
        <f>TEXT('Final Dataset'!$B386, "mmmm")</f>
        <v>January</v>
      </c>
      <c r="W386" s="5" t="str">
        <f>TEXT('Final Dataset'!$B386, "dddd")</f>
        <v>Monday</v>
      </c>
      <c r="X386" s="5">
        <f>WEEKNUM('Final Dataset'!$B386, 2)</f>
        <v>4</v>
      </c>
      <c r="Y386" s="5" t="str">
        <f>IF('Final Dataset'!$H386&lt;=0.3,"Cold",IF('Final Dataset'!$H386&lt;=0.6,"Mild","Hot"))</f>
        <v>Cold</v>
      </c>
      <c r="Z386" s="7" t="str">
        <f>IF('Final Dataset'!$L386&gt;'Final Dataset'!$M386,"Casual Dominant","Registered Dominant")</f>
        <v>Registered Dominant</v>
      </c>
      <c r="AA386" s="7">
        <f>'Final Dataset'!$L386/'Final Dataset'!$N386</f>
        <v>0.125</v>
      </c>
      <c r="AB386" s="7">
        <f>'Final Dataset'!$M386/'Final Dataset'!$N386</f>
        <v>0.875</v>
      </c>
      <c r="AC386" s="9">
        <f>'Final Dataset'!$J386*100</f>
        <v>47</v>
      </c>
      <c r="AD386" s="7">
        <f>'Final Dataset'!$I386*50</f>
        <v>9.85</v>
      </c>
      <c r="AE386" s="9">
        <f>'Final Dataset'!$K386*67</f>
        <v>8.9981000000000009</v>
      </c>
      <c r="AF386" s="7">
        <f>IFERROR('Final Dataset'!$AA386/'Final Dataset'!$AB386,0)</f>
        <v>0.14285714285714285</v>
      </c>
      <c r="AG386" s="7" t="str">
        <f>IF('Final Dataset'!$AC386&lt;40,"Low",IF('Final Dataset'!$AC386&lt;=70,"Moderate","High"))</f>
        <v>Moderate</v>
      </c>
      <c r="AH386" s="10" t="str">
        <f>IF('Final Dataset'!$AE386&lt;10,"Calm",IF('Final Dataset'!$AE386&lt;=25,"Breezy","Windy"))</f>
        <v>Calm</v>
      </c>
    </row>
    <row r="387" spans="1:34" ht="14.25" customHeight="1" x14ac:dyDescent="0.3">
      <c r="A387" s="11">
        <v>386</v>
      </c>
      <c r="B387" s="12">
        <v>40560</v>
      </c>
      <c r="C387" s="11">
        <v>1</v>
      </c>
      <c r="D387" s="11">
        <v>13</v>
      </c>
      <c r="E387" s="11" t="b">
        <v>1</v>
      </c>
      <c r="F387" s="11">
        <v>1</v>
      </c>
      <c r="G387" s="11">
        <v>2</v>
      </c>
      <c r="H387" s="11">
        <v>0.18</v>
      </c>
      <c r="I387" s="13">
        <v>0.19700000000000001</v>
      </c>
      <c r="J387" s="11">
        <v>0.47</v>
      </c>
      <c r="K387" s="11">
        <v>0.1343</v>
      </c>
      <c r="L387" s="11">
        <v>13</v>
      </c>
      <c r="M387" s="11">
        <v>80</v>
      </c>
      <c r="N387" s="11">
        <v>93</v>
      </c>
      <c r="O387" s="5" t="str">
        <f>IF(AND('Final Dataset'!$D387&gt;=5,'Final Dataset'!$D387&lt;12),"Morning",IF(AND('Final Dataset'!$D387&gt;=12,'Final Dataset'!$D387&lt;17),"Afternoon",IF(AND('Final Dataset'!$D387&gt;=17,'Final Dataset'!$D387&lt;21),"Evening","Night")))</f>
        <v>Afternoon</v>
      </c>
      <c r="P387" s="8" t="str">
        <f>IF('Final Dataset'!$G387=1,"Clear/Few clouds",IF('Final Dataset'!$G387=2,"Mist/Cloudy",IF('Final Dataset'!$G387=3,"Light Snow/Rain","Heavy Rain/Snow/Storm")))</f>
        <v>Mist/Cloudy</v>
      </c>
      <c r="Q387" s="5" t="str">
        <f>IF(OR('Final Dataset'!$F387=0,'Final Dataset'!$F387=6),"Weekend","Weekday")</f>
        <v>Weekday</v>
      </c>
      <c r="R387" s="5" t="str">
        <f>LEFT(TEXT('Final Dataset'!$B387,"yyyy-mm-dd"),4)</f>
        <v>2011</v>
      </c>
      <c r="S387" s="5" t="str">
        <f>MID(TEXT('Final Dataset'!$B387,"yyyy-mm-dd"),6,2)</f>
        <v>01</v>
      </c>
      <c r="T387" s="5" t="str">
        <f>RIGHT(TEXT('Final Dataset'!$B387,"yyyy-mm-dd"),2)</f>
        <v>17</v>
      </c>
      <c r="U387" s="5">
        <f>LEN('Final Dataset'!$D387)</f>
        <v>2</v>
      </c>
      <c r="V387" s="5" t="str">
        <f>TEXT('Final Dataset'!$B387, "mmmm")</f>
        <v>January</v>
      </c>
      <c r="W387" s="5" t="str">
        <f>TEXT('Final Dataset'!$B387, "dddd")</f>
        <v>Monday</v>
      </c>
      <c r="X387" s="5">
        <f>WEEKNUM('Final Dataset'!$B387, 2)</f>
        <v>4</v>
      </c>
      <c r="Y387" s="5" t="str">
        <f>IF('Final Dataset'!$H387&lt;=0.3,"Cold",IF('Final Dataset'!$H387&lt;=0.6,"Mild","Hot"))</f>
        <v>Cold</v>
      </c>
      <c r="Z387" s="7" t="str">
        <f>IF('Final Dataset'!$L387&gt;'Final Dataset'!$M387,"Casual Dominant","Registered Dominant")</f>
        <v>Registered Dominant</v>
      </c>
      <c r="AA387" s="7">
        <f>'Final Dataset'!$L387/'Final Dataset'!$N387</f>
        <v>0.13978494623655913</v>
      </c>
      <c r="AB387" s="7">
        <f>'Final Dataset'!$M387/'Final Dataset'!$N387</f>
        <v>0.86021505376344087</v>
      </c>
      <c r="AC387" s="9">
        <f>'Final Dataset'!$J387*100</f>
        <v>47</v>
      </c>
      <c r="AD387" s="7">
        <f>'Final Dataset'!$I387*50</f>
        <v>9.85</v>
      </c>
      <c r="AE387" s="9">
        <f>'Final Dataset'!$K387*67</f>
        <v>8.9981000000000009</v>
      </c>
      <c r="AF387" s="7">
        <f>IFERROR('Final Dataset'!$AA387/'Final Dataset'!$AB387,0)</f>
        <v>0.16249999999999998</v>
      </c>
      <c r="AG387" s="7" t="str">
        <f>IF('Final Dataset'!$AC387&lt;40,"Low",IF('Final Dataset'!$AC387&lt;=70,"Moderate","High"))</f>
        <v>Moderate</v>
      </c>
      <c r="AH387" s="10" t="str">
        <f>IF('Final Dataset'!$AE387&lt;10,"Calm",IF('Final Dataset'!$AE387&lt;=25,"Breezy","Windy"))</f>
        <v>Calm</v>
      </c>
    </row>
    <row r="388" spans="1:34" ht="14.25" customHeight="1" x14ac:dyDescent="0.3">
      <c r="A388" s="5">
        <v>387</v>
      </c>
      <c r="B388" s="6">
        <v>40560</v>
      </c>
      <c r="C388" s="5">
        <v>1</v>
      </c>
      <c r="D388" s="5">
        <v>14</v>
      </c>
      <c r="E388" s="5" t="b">
        <v>1</v>
      </c>
      <c r="F388" s="5">
        <v>1</v>
      </c>
      <c r="G388" s="5">
        <v>2</v>
      </c>
      <c r="H388" s="5">
        <v>0.18</v>
      </c>
      <c r="I388" s="7">
        <v>0.21210000000000001</v>
      </c>
      <c r="J388" s="5">
        <v>0.43</v>
      </c>
      <c r="K388" s="5">
        <v>0.1045</v>
      </c>
      <c r="L388" s="5">
        <v>12</v>
      </c>
      <c r="M388" s="5">
        <v>74</v>
      </c>
      <c r="N388" s="5">
        <v>86</v>
      </c>
      <c r="O388" s="5" t="str">
        <f>IF(AND('Final Dataset'!$D388&gt;=5,'Final Dataset'!$D388&lt;12),"Morning",IF(AND('Final Dataset'!$D388&gt;=12,'Final Dataset'!$D388&lt;17),"Afternoon",IF(AND('Final Dataset'!$D388&gt;=17,'Final Dataset'!$D388&lt;21),"Evening","Night")))</f>
        <v>Afternoon</v>
      </c>
      <c r="P388" s="8" t="str">
        <f>IF('Final Dataset'!$G388=1,"Clear/Few clouds",IF('Final Dataset'!$G388=2,"Mist/Cloudy",IF('Final Dataset'!$G388=3,"Light Snow/Rain","Heavy Rain/Snow/Storm")))</f>
        <v>Mist/Cloudy</v>
      </c>
      <c r="Q388" s="5" t="str">
        <f>IF(OR('Final Dataset'!$F388=0,'Final Dataset'!$F388=6),"Weekend","Weekday")</f>
        <v>Weekday</v>
      </c>
      <c r="R388" s="5" t="str">
        <f>LEFT(TEXT('Final Dataset'!$B388,"yyyy-mm-dd"),4)</f>
        <v>2011</v>
      </c>
      <c r="S388" s="5" t="str">
        <f>MID(TEXT('Final Dataset'!$B388,"yyyy-mm-dd"),6,2)</f>
        <v>01</v>
      </c>
      <c r="T388" s="5" t="str">
        <f>RIGHT(TEXT('Final Dataset'!$B388,"yyyy-mm-dd"),2)</f>
        <v>17</v>
      </c>
      <c r="U388" s="5">
        <f>LEN('Final Dataset'!$D388)</f>
        <v>2</v>
      </c>
      <c r="V388" s="5" t="str">
        <f>TEXT('Final Dataset'!$B388, "mmmm")</f>
        <v>January</v>
      </c>
      <c r="W388" s="5" t="str">
        <f>TEXT('Final Dataset'!$B388, "dddd")</f>
        <v>Monday</v>
      </c>
      <c r="X388" s="5">
        <f>WEEKNUM('Final Dataset'!$B388, 2)</f>
        <v>4</v>
      </c>
      <c r="Y388" s="5" t="str">
        <f>IF('Final Dataset'!$H388&lt;=0.3,"Cold",IF('Final Dataset'!$H388&lt;=0.6,"Mild","Hot"))</f>
        <v>Cold</v>
      </c>
      <c r="Z388" s="7" t="str">
        <f>IF('Final Dataset'!$L388&gt;'Final Dataset'!$M388,"Casual Dominant","Registered Dominant")</f>
        <v>Registered Dominant</v>
      </c>
      <c r="AA388" s="7">
        <f>'Final Dataset'!$L388/'Final Dataset'!$N388</f>
        <v>0.13953488372093023</v>
      </c>
      <c r="AB388" s="7">
        <f>'Final Dataset'!$M388/'Final Dataset'!$N388</f>
        <v>0.86046511627906974</v>
      </c>
      <c r="AC388" s="9">
        <f>'Final Dataset'!$J388*100</f>
        <v>43</v>
      </c>
      <c r="AD388" s="7">
        <f>'Final Dataset'!$I388*50</f>
        <v>10.605</v>
      </c>
      <c r="AE388" s="9">
        <f>'Final Dataset'!$K388*67</f>
        <v>7.0015000000000001</v>
      </c>
      <c r="AF388" s="7">
        <f>IFERROR('Final Dataset'!$AA388/'Final Dataset'!$AB388,0)</f>
        <v>0.16216216216216217</v>
      </c>
      <c r="AG388" s="7" t="str">
        <f>IF('Final Dataset'!$AC388&lt;40,"Low",IF('Final Dataset'!$AC388&lt;=70,"Moderate","High"))</f>
        <v>Moderate</v>
      </c>
      <c r="AH388" s="10" t="str">
        <f>IF('Final Dataset'!$AE388&lt;10,"Calm",IF('Final Dataset'!$AE388&lt;=25,"Breezy","Windy"))</f>
        <v>Calm</v>
      </c>
    </row>
    <row r="389" spans="1:34" ht="14.25" customHeight="1" x14ac:dyDescent="0.3">
      <c r="A389" s="11">
        <v>388</v>
      </c>
      <c r="B389" s="12">
        <v>40560</v>
      </c>
      <c r="C389" s="11">
        <v>1</v>
      </c>
      <c r="D389" s="11">
        <v>15</v>
      </c>
      <c r="E389" s="11" t="b">
        <v>1</v>
      </c>
      <c r="F389" s="11">
        <v>1</v>
      </c>
      <c r="G389" s="11">
        <v>2</v>
      </c>
      <c r="H389" s="11">
        <v>0.2</v>
      </c>
      <c r="I389" s="13">
        <v>0.21210000000000001</v>
      </c>
      <c r="J389" s="11">
        <v>0.47</v>
      </c>
      <c r="K389" s="11">
        <v>0.16420000000000001</v>
      </c>
      <c r="L389" s="11">
        <v>21</v>
      </c>
      <c r="M389" s="11">
        <v>72</v>
      </c>
      <c r="N389" s="11">
        <v>93</v>
      </c>
      <c r="O389" s="5" t="str">
        <f>IF(AND('Final Dataset'!$D389&gt;=5,'Final Dataset'!$D389&lt;12),"Morning",IF(AND('Final Dataset'!$D389&gt;=12,'Final Dataset'!$D389&lt;17),"Afternoon",IF(AND('Final Dataset'!$D389&gt;=17,'Final Dataset'!$D389&lt;21),"Evening","Night")))</f>
        <v>Afternoon</v>
      </c>
      <c r="P389" s="8" t="str">
        <f>IF('Final Dataset'!$G389=1,"Clear/Few clouds",IF('Final Dataset'!$G389=2,"Mist/Cloudy",IF('Final Dataset'!$G389=3,"Light Snow/Rain","Heavy Rain/Snow/Storm")))</f>
        <v>Mist/Cloudy</v>
      </c>
      <c r="Q389" s="5" t="str">
        <f>IF(OR('Final Dataset'!$F389=0,'Final Dataset'!$F389=6),"Weekend","Weekday")</f>
        <v>Weekday</v>
      </c>
      <c r="R389" s="5" t="str">
        <f>LEFT(TEXT('Final Dataset'!$B389,"yyyy-mm-dd"),4)</f>
        <v>2011</v>
      </c>
      <c r="S389" s="5" t="str">
        <f>MID(TEXT('Final Dataset'!$B389,"yyyy-mm-dd"),6,2)</f>
        <v>01</v>
      </c>
      <c r="T389" s="5" t="str">
        <f>RIGHT(TEXT('Final Dataset'!$B389,"yyyy-mm-dd"),2)</f>
        <v>17</v>
      </c>
      <c r="U389" s="5">
        <f>LEN('Final Dataset'!$D389)</f>
        <v>2</v>
      </c>
      <c r="V389" s="5" t="str">
        <f>TEXT('Final Dataset'!$B389, "mmmm")</f>
        <v>January</v>
      </c>
      <c r="W389" s="5" t="str">
        <f>TEXT('Final Dataset'!$B389, "dddd")</f>
        <v>Monday</v>
      </c>
      <c r="X389" s="5">
        <f>WEEKNUM('Final Dataset'!$B389, 2)</f>
        <v>4</v>
      </c>
      <c r="Y389" s="5" t="str">
        <f>IF('Final Dataset'!$H389&lt;=0.3,"Cold",IF('Final Dataset'!$H389&lt;=0.6,"Mild","Hot"))</f>
        <v>Cold</v>
      </c>
      <c r="Z389" s="7" t="str">
        <f>IF('Final Dataset'!$L389&gt;'Final Dataset'!$M389,"Casual Dominant","Registered Dominant")</f>
        <v>Registered Dominant</v>
      </c>
      <c r="AA389" s="7">
        <f>'Final Dataset'!$L389/'Final Dataset'!$N389</f>
        <v>0.22580645161290322</v>
      </c>
      <c r="AB389" s="7">
        <f>'Final Dataset'!$M389/'Final Dataset'!$N389</f>
        <v>0.77419354838709675</v>
      </c>
      <c r="AC389" s="9">
        <f>'Final Dataset'!$J389*100</f>
        <v>47</v>
      </c>
      <c r="AD389" s="7">
        <f>'Final Dataset'!$I389*50</f>
        <v>10.605</v>
      </c>
      <c r="AE389" s="9">
        <f>'Final Dataset'!$K389*67</f>
        <v>11.0014</v>
      </c>
      <c r="AF389" s="7">
        <f>IFERROR('Final Dataset'!$AA389/'Final Dataset'!$AB389,0)</f>
        <v>0.29166666666666669</v>
      </c>
      <c r="AG389" s="7" t="str">
        <f>IF('Final Dataset'!$AC389&lt;40,"Low",IF('Final Dataset'!$AC389&lt;=70,"Moderate","High"))</f>
        <v>Moderate</v>
      </c>
      <c r="AH389" s="10" t="str">
        <f>IF('Final Dataset'!$AE389&lt;10,"Calm",IF('Final Dataset'!$AE389&lt;=25,"Breezy","Windy"))</f>
        <v>Breezy</v>
      </c>
    </row>
    <row r="390" spans="1:34" ht="14.25" customHeight="1" x14ac:dyDescent="0.3">
      <c r="A390" s="5">
        <v>389</v>
      </c>
      <c r="B390" s="6">
        <v>40560</v>
      </c>
      <c r="C390" s="5">
        <v>1</v>
      </c>
      <c r="D390" s="5">
        <v>16</v>
      </c>
      <c r="E390" s="5" t="b">
        <v>1</v>
      </c>
      <c r="F390" s="5">
        <v>1</v>
      </c>
      <c r="G390" s="5">
        <v>2</v>
      </c>
      <c r="H390" s="5">
        <v>0.2</v>
      </c>
      <c r="I390" s="7">
        <v>0.21210000000000001</v>
      </c>
      <c r="J390" s="5">
        <v>0.47</v>
      </c>
      <c r="K390" s="5">
        <v>0.16420000000000001</v>
      </c>
      <c r="L390" s="5">
        <v>6</v>
      </c>
      <c r="M390" s="5">
        <v>76</v>
      </c>
      <c r="N390" s="5">
        <v>82</v>
      </c>
      <c r="O390" s="5" t="str">
        <f>IF(AND('Final Dataset'!$D390&gt;=5,'Final Dataset'!$D390&lt;12),"Morning",IF(AND('Final Dataset'!$D390&gt;=12,'Final Dataset'!$D390&lt;17),"Afternoon",IF(AND('Final Dataset'!$D390&gt;=17,'Final Dataset'!$D390&lt;21),"Evening","Night")))</f>
        <v>Afternoon</v>
      </c>
      <c r="P390" s="8" t="str">
        <f>IF('Final Dataset'!$G390=1,"Clear/Few clouds",IF('Final Dataset'!$G390=2,"Mist/Cloudy",IF('Final Dataset'!$G390=3,"Light Snow/Rain","Heavy Rain/Snow/Storm")))</f>
        <v>Mist/Cloudy</v>
      </c>
      <c r="Q390" s="5" t="str">
        <f>IF(OR('Final Dataset'!$F390=0,'Final Dataset'!$F390=6),"Weekend","Weekday")</f>
        <v>Weekday</v>
      </c>
      <c r="R390" s="5" t="str">
        <f>LEFT(TEXT('Final Dataset'!$B390,"yyyy-mm-dd"),4)</f>
        <v>2011</v>
      </c>
      <c r="S390" s="5" t="str">
        <f>MID(TEXT('Final Dataset'!$B390,"yyyy-mm-dd"),6,2)</f>
        <v>01</v>
      </c>
      <c r="T390" s="5" t="str">
        <f>RIGHT(TEXT('Final Dataset'!$B390,"yyyy-mm-dd"),2)</f>
        <v>17</v>
      </c>
      <c r="U390" s="5">
        <f>LEN('Final Dataset'!$D390)</f>
        <v>2</v>
      </c>
      <c r="V390" s="5" t="str">
        <f>TEXT('Final Dataset'!$B390, "mmmm")</f>
        <v>January</v>
      </c>
      <c r="W390" s="5" t="str">
        <f>TEXT('Final Dataset'!$B390, "dddd")</f>
        <v>Monday</v>
      </c>
      <c r="X390" s="5">
        <f>WEEKNUM('Final Dataset'!$B390, 2)</f>
        <v>4</v>
      </c>
      <c r="Y390" s="5" t="str">
        <f>IF('Final Dataset'!$H390&lt;=0.3,"Cold",IF('Final Dataset'!$H390&lt;=0.6,"Mild","Hot"))</f>
        <v>Cold</v>
      </c>
      <c r="Z390" s="7" t="str">
        <f>IF('Final Dataset'!$L390&gt;'Final Dataset'!$M390,"Casual Dominant","Registered Dominant")</f>
        <v>Registered Dominant</v>
      </c>
      <c r="AA390" s="7">
        <f>'Final Dataset'!$L390/'Final Dataset'!$N390</f>
        <v>7.3170731707317069E-2</v>
      </c>
      <c r="AB390" s="7">
        <f>'Final Dataset'!$M390/'Final Dataset'!$N390</f>
        <v>0.92682926829268297</v>
      </c>
      <c r="AC390" s="9">
        <f>'Final Dataset'!$J390*100</f>
        <v>47</v>
      </c>
      <c r="AD390" s="7">
        <f>'Final Dataset'!$I390*50</f>
        <v>10.605</v>
      </c>
      <c r="AE390" s="9">
        <f>'Final Dataset'!$K390*67</f>
        <v>11.0014</v>
      </c>
      <c r="AF390" s="7">
        <f>IFERROR('Final Dataset'!$AA390/'Final Dataset'!$AB390,0)</f>
        <v>7.8947368421052627E-2</v>
      </c>
      <c r="AG390" s="7" t="str">
        <f>IF('Final Dataset'!$AC390&lt;40,"Low",IF('Final Dataset'!$AC390&lt;=70,"Moderate","High"))</f>
        <v>Moderate</v>
      </c>
      <c r="AH390" s="10" t="str">
        <f>IF('Final Dataset'!$AE390&lt;10,"Calm",IF('Final Dataset'!$AE390&lt;=25,"Breezy","Windy"))</f>
        <v>Breezy</v>
      </c>
    </row>
    <row r="391" spans="1:34" ht="14.25" customHeight="1" x14ac:dyDescent="0.3">
      <c r="A391" s="11">
        <v>390</v>
      </c>
      <c r="B391" s="12">
        <v>40560</v>
      </c>
      <c r="C391" s="11">
        <v>1</v>
      </c>
      <c r="D391" s="11">
        <v>17</v>
      </c>
      <c r="E391" s="11" t="b">
        <v>1</v>
      </c>
      <c r="F391" s="11">
        <v>1</v>
      </c>
      <c r="G391" s="11">
        <v>1</v>
      </c>
      <c r="H391" s="11">
        <v>0.2</v>
      </c>
      <c r="I391" s="13">
        <v>0.19700000000000001</v>
      </c>
      <c r="J391" s="11">
        <v>0.51</v>
      </c>
      <c r="K391" s="11">
        <v>0.19400000000000001</v>
      </c>
      <c r="L391" s="11">
        <v>4</v>
      </c>
      <c r="M391" s="11">
        <v>67</v>
      </c>
      <c r="N391" s="11">
        <v>71</v>
      </c>
      <c r="O391" s="5" t="str">
        <f>IF(AND('Final Dataset'!$D391&gt;=5,'Final Dataset'!$D391&lt;12),"Morning",IF(AND('Final Dataset'!$D391&gt;=12,'Final Dataset'!$D391&lt;17),"Afternoon",IF(AND('Final Dataset'!$D391&gt;=17,'Final Dataset'!$D391&lt;21),"Evening","Night")))</f>
        <v>Evening</v>
      </c>
      <c r="P391" s="8" t="str">
        <f>IF('Final Dataset'!$G391=1,"Clear/Few clouds",IF('Final Dataset'!$G391=2,"Mist/Cloudy",IF('Final Dataset'!$G391=3,"Light Snow/Rain","Heavy Rain/Snow/Storm")))</f>
        <v>Clear/Few clouds</v>
      </c>
      <c r="Q391" s="5" t="str">
        <f>IF(OR('Final Dataset'!$F391=0,'Final Dataset'!$F391=6),"Weekend","Weekday")</f>
        <v>Weekday</v>
      </c>
      <c r="R391" s="5" t="str">
        <f>LEFT(TEXT('Final Dataset'!$B391,"yyyy-mm-dd"),4)</f>
        <v>2011</v>
      </c>
      <c r="S391" s="5" t="str">
        <f>MID(TEXT('Final Dataset'!$B391,"yyyy-mm-dd"),6,2)</f>
        <v>01</v>
      </c>
      <c r="T391" s="5" t="str">
        <f>RIGHT(TEXT('Final Dataset'!$B391,"yyyy-mm-dd"),2)</f>
        <v>17</v>
      </c>
      <c r="U391" s="5">
        <f>LEN('Final Dataset'!$D391)</f>
        <v>2</v>
      </c>
      <c r="V391" s="5" t="str">
        <f>TEXT('Final Dataset'!$B391, "mmmm")</f>
        <v>January</v>
      </c>
      <c r="W391" s="5" t="str">
        <f>TEXT('Final Dataset'!$B391, "dddd")</f>
        <v>Monday</v>
      </c>
      <c r="X391" s="5">
        <f>WEEKNUM('Final Dataset'!$B391, 2)</f>
        <v>4</v>
      </c>
      <c r="Y391" s="5" t="str">
        <f>IF('Final Dataset'!$H391&lt;=0.3,"Cold",IF('Final Dataset'!$H391&lt;=0.6,"Mild","Hot"))</f>
        <v>Cold</v>
      </c>
      <c r="Z391" s="7" t="str">
        <f>IF('Final Dataset'!$L391&gt;'Final Dataset'!$M391,"Casual Dominant","Registered Dominant")</f>
        <v>Registered Dominant</v>
      </c>
      <c r="AA391" s="7">
        <f>'Final Dataset'!$L391/'Final Dataset'!$N391</f>
        <v>5.6338028169014086E-2</v>
      </c>
      <c r="AB391" s="7">
        <f>'Final Dataset'!$M391/'Final Dataset'!$N391</f>
        <v>0.94366197183098588</v>
      </c>
      <c r="AC391" s="9">
        <f>'Final Dataset'!$J391*100</f>
        <v>51</v>
      </c>
      <c r="AD391" s="7">
        <f>'Final Dataset'!$I391*50</f>
        <v>9.85</v>
      </c>
      <c r="AE391" s="9">
        <f>'Final Dataset'!$K391*67</f>
        <v>12.998000000000001</v>
      </c>
      <c r="AF391" s="7">
        <f>IFERROR('Final Dataset'!$AA391/'Final Dataset'!$AB391,0)</f>
        <v>5.9701492537313439E-2</v>
      </c>
      <c r="AG391" s="7" t="str">
        <f>IF('Final Dataset'!$AC391&lt;40,"Low",IF('Final Dataset'!$AC391&lt;=70,"Moderate","High"))</f>
        <v>Moderate</v>
      </c>
      <c r="AH391" s="10" t="str">
        <f>IF('Final Dataset'!$AE391&lt;10,"Calm",IF('Final Dataset'!$AE391&lt;=25,"Breezy","Windy"))</f>
        <v>Breezy</v>
      </c>
    </row>
    <row r="392" spans="1:34" ht="14.25" customHeight="1" x14ac:dyDescent="0.3">
      <c r="A392" s="5">
        <v>391</v>
      </c>
      <c r="B392" s="6">
        <v>40560</v>
      </c>
      <c r="C392" s="5">
        <v>1</v>
      </c>
      <c r="D392" s="5">
        <v>18</v>
      </c>
      <c r="E392" s="5" t="b">
        <v>1</v>
      </c>
      <c r="F392" s="5">
        <v>1</v>
      </c>
      <c r="G392" s="5">
        <v>2</v>
      </c>
      <c r="H392" s="5">
        <v>0.18</v>
      </c>
      <c r="I392" s="7">
        <v>0.16669999999999999</v>
      </c>
      <c r="J392" s="5">
        <v>0.55000000000000004</v>
      </c>
      <c r="K392" s="5">
        <v>0.25369999999999998</v>
      </c>
      <c r="L392" s="5">
        <v>7</v>
      </c>
      <c r="M392" s="5">
        <v>85</v>
      </c>
      <c r="N392" s="5">
        <v>92</v>
      </c>
      <c r="O392" s="5" t="str">
        <f>IF(AND('Final Dataset'!$D392&gt;=5,'Final Dataset'!$D392&lt;12),"Morning",IF(AND('Final Dataset'!$D392&gt;=12,'Final Dataset'!$D392&lt;17),"Afternoon",IF(AND('Final Dataset'!$D392&gt;=17,'Final Dataset'!$D392&lt;21),"Evening","Night")))</f>
        <v>Evening</v>
      </c>
      <c r="P392" s="8" t="str">
        <f>IF('Final Dataset'!$G392=1,"Clear/Few clouds",IF('Final Dataset'!$G392=2,"Mist/Cloudy",IF('Final Dataset'!$G392=3,"Light Snow/Rain","Heavy Rain/Snow/Storm")))</f>
        <v>Mist/Cloudy</v>
      </c>
      <c r="Q392" s="5" t="str">
        <f>IF(OR('Final Dataset'!$F392=0,'Final Dataset'!$F392=6),"Weekend","Weekday")</f>
        <v>Weekday</v>
      </c>
      <c r="R392" s="5" t="str">
        <f>LEFT(TEXT('Final Dataset'!$B392,"yyyy-mm-dd"),4)</f>
        <v>2011</v>
      </c>
      <c r="S392" s="5" t="str">
        <f>MID(TEXT('Final Dataset'!$B392,"yyyy-mm-dd"),6,2)</f>
        <v>01</v>
      </c>
      <c r="T392" s="5" t="str">
        <f>RIGHT(TEXT('Final Dataset'!$B392,"yyyy-mm-dd"),2)</f>
        <v>17</v>
      </c>
      <c r="U392" s="5">
        <f>LEN('Final Dataset'!$D392)</f>
        <v>2</v>
      </c>
      <c r="V392" s="5" t="str">
        <f>TEXT('Final Dataset'!$B392, "mmmm")</f>
        <v>January</v>
      </c>
      <c r="W392" s="5" t="str">
        <f>TEXT('Final Dataset'!$B392, "dddd")</f>
        <v>Monday</v>
      </c>
      <c r="X392" s="5">
        <f>WEEKNUM('Final Dataset'!$B392, 2)</f>
        <v>4</v>
      </c>
      <c r="Y392" s="5" t="str">
        <f>IF('Final Dataset'!$H392&lt;=0.3,"Cold",IF('Final Dataset'!$H392&lt;=0.6,"Mild","Hot"))</f>
        <v>Cold</v>
      </c>
      <c r="Z392" s="7" t="str">
        <f>IF('Final Dataset'!$L392&gt;'Final Dataset'!$M392,"Casual Dominant","Registered Dominant")</f>
        <v>Registered Dominant</v>
      </c>
      <c r="AA392" s="7">
        <f>'Final Dataset'!$L392/'Final Dataset'!$N392</f>
        <v>7.6086956521739135E-2</v>
      </c>
      <c r="AB392" s="7">
        <f>'Final Dataset'!$M392/'Final Dataset'!$N392</f>
        <v>0.92391304347826086</v>
      </c>
      <c r="AC392" s="9">
        <f>'Final Dataset'!$J392*100</f>
        <v>55.000000000000007</v>
      </c>
      <c r="AD392" s="7">
        <f>'Final Dataset'!$I392*50</f>
        <v>8.3349999999999991</v>
      </c>
      <c r="AE392" s="9">
        <f>'Final Dataset'!$K392*67</f>
        <v>16.997899999999998</v>
      </c>
      <c r="AF392" s="7">
        <f>IFERROR('Final Dataset'!$AA392/'Final Dataset'!$AB392,0)</f>
        <v>8.2352941176470587E-2</v>
      </c>
      <c r="AG392" s="7" t="str">
        <f>IF('Final Dataset'!$AC392&lt;40,"Low",IF('Final Dataset'!$AC392&lt;=70,"Moderate","High"))</f>
        <v>Moderate</v>
      </c>
      <c r="AH392" s="10" t="str">
        <f>IF('Final Dataset'!$AE392&lt;10,"Calm",IF('Final Dataset'!$AE392&lt;=25,"Breezy","Windy"))</f>
        <v>Breezy</v>
      </c>
    </row>
    <row r="393" spans="1:34" ht="14.25" customHeight="1" x14ac:dyDescent="0.3">
      <c r="A393" s="11">
        <v>392</v>
      </c>
      <c r="B393" s="12">
        <v>40560</v>
      </c>
      <c r="C393" s="11">
        <v>1</v>
      </c>
      <c r="D393" s="11">
        <v>19</v>
      </c>
      <c r="E393" s="11" t="b">
        <v>1</v>
      </c>
      <c r="F393" s="11">
        <v>1</v>
      </c>
      <c r="G393" s="11">
        <v>3</v>
      </c>
      <c r="H393" s="11">
        <v>0.18</v>
      </c>
      <c r="I393" s="13">
        <v>0.18179999999999999</v>
      </c>
      <c r="J393" s="11">
        <v>0.59</v>
      </c>
      <c r="K393" s="11">
        <v>0.19400000000000001</v>
      </c>
      <c r="L393" s="11">
        <v>2</v>
      </c>
      <c r="M393" s="11">
        <v>58</v>
      </c>
      <c r="N393" s="11">
        <v>60</v>
      </c>
      <c r="O393" s="5" t="str">
        <f>IF(AND('Final Dataset'!$D393&gt;=5,'Final Dataset'!$D393&lt;12),"Morning",IF(AND('Final Dataset'!$D393&gt;=12,'Final Dataset'!$D393&lt;17),"Afternoon",IF(AND('Final Dataset'!$D393&gt;=17,'Final Dataset'!$D393&lt;21),"Evening","Night")))</f>
        <v>Evening</v>
      </c>
      <c r="P393" s="8" t="str">
        <f>IF('Final Dataset'!$G393=1,"Clear/Few clouds",IF('Final Dataset'!$G393=2,"Mist/Cloudy",IF('Final Dataset'!$G393=3,"Light Snow/Rain","Heavy Rain/Snow/Storm")))</f>
        <v>Light Snow/Rain</v>
      </c>
      <c r="Q393" s="5" t="str">
        <f>IF(OR('Final Dataset'!$F393=0,'Final Dataset'!$F393=6),"Weekend","Weekday")</f>
        <v>Weekday</v>
      </c>
      <c r="R393" s="5" t="str">
        <f>LEFT(TEXT('Final Dataset'!$B393,"yyyy-mm-dd"),4)</f>
        <v>2011</v>
      </c>
      <c r="S393" s="5" t="str">
        <f>MID(TEXT('Final Dataset'!$B393,"yyyy-mm-dd"),6,2)</f>
        <v>01</v>
      </c>
      <c r="T393" s="5" t="str">
        <f>RIGHT(TEXT('Final Dataset'!$B393,"yyyy-mm-dd"),2)</f>
        <v>17</v>
      </c>
      <c r="U393" s="5">
        <f>LEN('Final Dataset'!$D393)</f>
        <v>2</v>
      </c>
      <c r="V393" s="5" t="str">
        <f>TEXT('Final Dataset'!$B393, "mmmm")</f>
        <v>January</v>
      </c>
      <c r="W393" s="5" t="str">
        <f>TEXT('Final Dataset'!$B393, "dddd")</f>
        <v>Monday</v>
      </c>
      <c r="X393" s="5">
        <f>WEEKNUM('Final Dataset'!$B393, 2)</f>
        <v>4</v>
      </c>
      <c r="Y393" s="5" t="str">
        <f>IF('Final Dataset'!$H393&lt;=0.3,"Cold",IF('Final Dataset'!$H393&lt;=0.6,"Mild","Hot"))</f>
        <v>Cold</v>
      </c>
      <c r="Z393" s="7" t="str">
        <f>IF('Final Dataset'!$L393&gt;'Final Dataset'!$M393,"Casual Dominant","Registered Dominant")</f>
        <v>Registered Dominant</v>
      </c>
      <c r="AA393" s="7">
        <f>'Final Dataset'!$L393/'Final Dataset'!$N393</f>
        <v>3.3333333333333333E-2</v>
      </c>
      <c r="AB393" s="7">
        <f>'Final Dataset'!$M393/'Final Dataset'!$N393</f>
        <v>0.96666666666666667</v>
      </c>
      <c r="AC393" s="9">
        <f>'Final Dataset'!$J393*100</f>
        <v>59</v>
      </c>
      <c r="AD393" s="7">
        <f>'Final Dataset'!$I393*50</f>
        <v>9.09</v>
      </c>
      <c r="AE393" s="9">
        <f>'Final Dataset'!$K393*67</f>
        <v>12.998000000000001</v>
      </c>
      <c r="AF393" s="7">
        <f>IFERROR('Final Dataset'!$AA393/'Final Dataset'!$AB393,0)</f>
        <v>3.4482758620689655E-2</v>
      </c>
      <c r="AG393" s="7" t="str">
        <f>IF('Final Dataset'!$AC393&lt;40,"Low",IF('Final Dataset'!$AC393&lt;=70,"Moderate","High"))</f>
        <v>Moderate</v>
      </c>
      <c r="AH393" s="10" t="str">
        <f>IF('Final Dataset'!$AE393&lt;10,"Calm",IF('Final Dataset'!$AE393&lt;=25,"Breezy","Windy"))</f>
        <v>Breezy</v>
      </c>
    </row>
    <row r="394" spans="1:34" ht="14.25" customHeight="1" x14ac:dyDescent="0.3">
      <c r="A394" s="5">
        <v>393</v>
      </c>
      <c r="B394" s="6">
        <v>40560</v>
      </c>
      <c r="C394" s="5">
        <v>1</v>
      </c>
      <c r="D394" s="5">
        <v>20</v>
      </c>
      <c r="E394" s="5" t="b">
        <v>1</v>
      </c>
      <c r="F394" s="5">
        <v>1</v>
      </c>
      <c r="G394" s="5">
        <v>3</v>
      </c>
      <c r="H394" s="5">
        <v>0.16</v>
      </c>
      <c r="I394" s="7">
        <v>0.1515</v>
      </c>
      <c r="J394" s="5">
        <v>0.8</v>
      </c>
      <c r="K394" s="5">
        <v>0.19400000000000001</v>
      </c>
      <c r="L394" s="5">
        <v>4</v>
      </c>
      <c r="M394" s="5">
        <v>29</v>
      </c>
      <c r="N394" s="5">
        <v>33</v>
      </c>
      <c r="O394" s="5" t="str">
        <f>IF(AND('Final Dataset'!$D394&gt;=5,'Final Dataset'!$D394&lt;12),"Morning",IF(AND('Final Dataset'!$D394&gt;=12,'Final Dataset'!$D394&lt;17),"Afternoon",IF(AND('Final Dataset'!$D394&gt;=17,'Final Dataset'!$D394&lt;21),"Evening","Night")))</f>
        <v>Evening</v>
      </c>
      <c r="P394" s="8" t="str">
        <f>IF('Final Dataset'!$G394=1,"Clear/Few clouds",IF('Final Dataset'!$G394=2,"Mist/Cloudy",IF('Final Dataset'!$G394=3,"Light Snow/Rain","Heavy Rain/Snow/Storm")))</f>
        <v>Light Snow/Rain</v>
      </c>
      <c r="Q394" s="5" t="str">
        <f>IF(OR('Final Dataset'!$F394=0,'Final Dataset'!$F394=6),"Weekend","Weekday")</f>
        <v>Weekday</v>
      </c>
      <c r="R394" s="5" t="str">
        <f>LEFT(TEXT('Final Dataset'!$B394,"yyyy-mm-dd"),4)</f>
        <v>2011</v>
      </c>
      <c r="S394" s="5" t="str">
        <f>MID(TEXT('Final Dataset'!$B394,"yyyy-mm-dd"),6,2)</f>
        <v>01</v>
      </c>
      <c r="T394" s="5" t="str">
        <f>RIGHT(TEXT('Final Dataset'!$B394,"yyyy-mm-dd"),2)</f>
        <v>17</v>
      </c>
      <c r="U394" s="5">
        <f>LEN('Final Dataset'!$D394)</f>
        <v>2</v>
      </c>
      <c r="V394" s="5" t="str">
        <f>TEXT('Final Dataset'!$B394, "mmmm")</f>
        <v>January</v>
      </c>
      <c r="W394" s="5" t="str">
        <f>TEXT('Final Dataset'!$B394, "dddd")</f>
        <v>Monday</v>
      </c>
      <c r="X394" s="5">
        <f>WEEKNUM('Final Dataset'!$B394, 2)</f>
        <v>4</v>
      </c>
      <c r="Y394" s="5" t="str">
        <f>IF('Final Dataset'!$H394&lt;=0.3,"Cold",IF('Final Dataset'!$H394&lt;=0.6,"Mild","Hot"))</f>
        <v>Cold</v>
      </c>
      <c r="Z394" s="7" t="str">
        <f>IF('Final Dataset'!$L394&gt;'Final Dataset'!$M394,"Casual Dominant","Registered Dominant")</f>
        <v>Registered Dominant</v>
      </c>
      <c r="AA394" s="7">
        <f>'Final Dataset'!$L394/'Final Dataset'!$N394</f>
        <v>0.12121212121212122</v>
      </c>
      <c r="AB394" s="7">
        <f>'Final Dataset'!$M394/'Final Dataset'!$N394</f>
        <v>0.87878787878787878</v>
      </c>
      <c r="AC394" s="9">
        <f>'Final Dataset'!$J394*100</f>
        <v>80</v>
      </c>
      <c r="AD394" s="7">
        <f>'Final Dataset'!$I394*50</f>
        <v>7.5750000000000002</v>
      </c>
      <c r="AE394" s="9">
        <f>'Final Dataset'!$K394*67</f>
        <v>12.998000000000001</v>
      </c>
      <c r="AF394" s="7">
        <f>IFERROR('Final Dataset'!$AA394/'Final Dataset'!$AB394,0)</f>
        <v>0.13793103448275862</v>
      </c>
      <c r="AG394" s="7" t="str">
        <f>IF('Final Dataset'!$AC394&lt;40,"Low",IF('Final Dataset'!$AC394&lt;=70,"Moderate","High"))</f>
        <v>High</v>
      </c>
      <c r="AH394" s="10" t="str">
        <f>IF('Final Dataset'!$AE394&lt;10,"Calm",IF('Final Dataset'!$AE394&lt;=25,"Breezy","Windy"))</f>
        <v>Breezy</v>
      </c>
    </row>
    <row r="395" spans="1:34" ht="14.25" customHeight="1" x14ac:dyDescent="0.3">
      <c r="A395" s="11">
        <v>394</v>
      </c>
      <c r="B395" s="12">
        <v>40560</v>
      </c>
      <c r="C395" s="11">
        <v>1</v>
      </c>
      <c r="D395" s="11">
        <v>21</v>
      </c>
      <c r="E395" s="11" t="b">
        <v>1</v>
      </c>
      <c r="F395" s="11">
        <v>1</v>
      </c>
      <c r="G395" s="11">
        <v>3</v>
      </c>
      <c r="H395" s="11">
        <v>0.16</v>
      </c>
      <c r="I395" s="13">
        <v>0.1515</v>
      </c>
      <c r="J395" s="11">
        <v>0.8</v>
      </c>
      <c r="K395" s="11">
        <v>0.19400000000000001</v>
      </c>
      <c r="L395" s="11">
        <v>3</v>
      </c>
      <c r="M395" s="11">
        <v>24</v>
      </c>
      <c r="N395" s="11">
        <v>27</v>
      </c>
      <c r="O395" s="5" t="str">
        <f>IF(AND('Final Dataset'!$D395&gt;=5,'Final Dataset'!$D395&lt;12),"Morning",IF(AND('Final Dataset'!$D395&gt;=12,'Final Dataset'!$D395&lt;17),"Afternoon",IF(AND('Final Dataset'!$D395&gt;=17,'Final Dataset'!$D395&lt;21),"Evening","Night")))</f>
        <v>Night</v>
      </c>
      <c r="P395" s="8" t="str">
        <f>IF('Final Dataset'!$G395=1,"Clear/Few clouds",IF('Final Dataset'!$G395=2,"Mist/Cloudy",IF('Final Dataset'!$G395=3,"Light Snow/Rain","Heavy Rain/Snow/Storm")))</f>
        <v>Light Snow/Rain</v>
      </c>
      <c r="Q395" s="5" t="str">
        <f>IF(OR('Final Dataset'!$F395=0,'Final Dataset'!$F395=6),"Weekend","Weekday")</f>
        <v>Weekday</v>
      </c>
      <c r="R395" s="5" t="str">
        <f>LEFT(TEXT('Final Dataset'!$B395,"yyyy-mm-dd"),4)</f>
        <v>2011</v>
      </c>
      <c r="S395" s="5" t="str">
        <f>MID(TEXT('Final Dataset'!$B395,"yyyy-mm-dd"),6,2)</f>
        <v>01</v>
      </c>
      <c r="T395" s="5" t="str">
        <f>RIGHT(TEXT('Final Dataset'!$B395,"yyyy-mm-dd"),2)</f>
        <v>17</v>
      </c>
      <c r="U395" s="5">
        <f>LEN('Final Dataset'!$D395)</f>
        <v>2</v>
      </c>
      <c r="V395" s="5" t="str">
        <f>TEXT('Final Dataset'!$B395, "mmmm")</f>
        <v>January</v>
      </c>
      <c r="W395" s="5" t="str">
        <f>TEXT('Final Dataset'!$B395, "dddd")</f>
        <v>Monday</v>
      </c>
      <c r="X395" s="5">
        <f>WEEKNUM('Final Dataset'!$B395, 2)</f>
        <v>4</v>
      </c>
      <c r="Y395" s="5" t="str">
        <f>IF('Final Dataset'!$H395&lt;=0.3,"Cold",IF('Final Dataset'!$H395&lt;=0.6,"Mild","Hot"))</f>
        <v>Cold</v>
      </c>
      <c r="Z395" s="7" t="str">
        <f>IF('Final Dataset'!$L395&gt;'Final Dataset'!$M395,"Casual Dominant","Registered Dominant")</f>
        <v>Registered Dominant</v>
      </c>
      <c r="AA395" s="7">
        <f>'Final Dataset'!$L395/'Final Dataset'!$N395</f>
        <v>0.1111111111111111</v>
      </c>
      <c r="AB395" s="7">
        <f>'Final Dataset'!$M395/'Final Dataset'!$N395</f>
        <v>0.88888888888888884</v>
      </c>
      <c r="AC395" s="9">
        <f>'Final Dataset'!$J395*100</f>
        <v>80</v>
      </c>
      <c r="AD395" s="7">
        <f>'Final Dataset'!$I395*50</f>
        <v>7.5750000000000002</v>
      </c>
      <c r="AE395" s="9">
        <f>'Final Dataset'!$K395*67</f>
        <v>12.998000000000001</v>
      </c>
      <c r="AF395" s="7">
        <f>IFERROR('Final Dataset'!$AA395/'Final Dataset'!$AB395,0)</f>
        <v>0.125</v>
      </c>
      <c r="AG395" s="7" t="str">
        <f>IF('Final Dataset'!$AC395&lt;40,"Low",IF('Final Dataset'!$AC395&lt;=70,"Moderate","High"))</f>
        <v>High</v>
      </c>
      <c r="AH395" s="10" t="str">
        <f>IF('Final Dataset'!$AE395&lt;10,"Calm",IF('Final Dataset'!$AE395&lt;=25,"Breezy","Windy"))</f>
        <v>Breezy</v>
      </c>
    </row>
    <row r="396" spans="1:34" ht="14.25" customHeight="1" x14ac:dyDescent="0.3">
      <c r="A396" s="5">
        <v>395</v>
      </c>
      <c r="B396" s="6">
        <v>40560</v>
      </c>
      <c r="C396" s="5">
        <v>1</v>
      </c>
      <c r="D396" s="5">
        <v>22</v>
      </c>
      <c r="E396" s="5" t="b">
        <v>1</v>
      </c>
      <c r="F396" s="5">
        <v>1</v>
      </c>
      <c r="G396" s="5">
        <v>3</v>
      </c>
      <c r="H396" s="5">
        <v>0.14000000000000001</v>
      </c>
      <c r="I396" s="7">
        <v>0.1212</v>
      </c>
      <c r="J396" s="5">
        <v>0.93</v>
      </c>
      <c r="K396" s="5">
        <v>0.25369999999999998</v>
      </c>
      <c r="L396" s="5">
        <v>0</v>
      </c>
      <c r="M396" s="5">
        <v>13</v>
      </c>
      <c r="N396" s="5">
        <v>13</v>
      </c>
      <c r="O396" s="5" t="str">
        <f>IF(AND('Final Dataset'!$D396&gt;=5,'Final Dataset'!$D396&lt;12),"Morning",IF(AND('Final Dataset'!$D396&gt;=12,'Final Dataset'!$D396&lt;17),"Afternoon",IF(AND('Final Dataset'!$D396&gt;=17,'Final Dataset'!$D396&lt;21),"Evening","Night")))</f>
        <v>Night</v>
      </c>
      <c r="P396" s="8" t="str">
        <f>IF('Final Dataset'!$G396=1,"Clear/Few clouds",IF('Final Dataset'!$G396=2,"Mist/Cloudy",IF('Final Dataset'!$G396=3,"Light Snow/Rain","Heavy Rain/Snow/Storm")))</f>
        <v>Light Snow/Rain</v>
      </c>
      <c r="Q396" s="5" t="str">
        <f>IF(OR('Final Dataset'!$F396=0,'Final Dataset'!$F396=6),"Weekend","Weekday")</f>
        <v>Weekday</v>
      </c>
      <c r="R396" s="5" t="str">
        <f>LEFT(TEXT('Final Dataset'!$B396,"yyyy-mm-dd"),4)</f>
        <v>2011</v>
      </c>
      <c r="S396" s="5" t="str">
        <f>MID(TEXT('Final Dataset'!$B396,"yyyy-mm-dd"),6,2)</f>
        <v>01</v>
      </c>
      <c r="T396" s="5" t="str">
        <f>RIGHT(TEXT('Final Dataset'!$B396,"yyyy-mm-dd"),2)</f>
        <v>17</v>
      </c>
      <c r="U396" s="5">
        <f>LEN('Final Dataset'!$D396)</f>
        <v>2</v>
      </c>
      <c r="V396" s="5" t="str">
        <f>TEXT('Final Dataset'!$B396, "mmmm")</f>
        <v>January</v>
      </c>
      <c r="W396" s="5" t="str">
        <f>TEXT('Final Dataset'!$B396, "dddd")</f>
        <v>Monday</v>
      </c>
      <c r="X396" s="5">
        <f>WEEKNUM('Final Dataset'!$B396, 2)</f>
        <v>4</v>
      </c>
      <c r="Y396" s="5" t="str">
        <f>IF('Final Dataset'!$H396&lt;=0.3,"Cold",IF('Final Dataset'!$H396&lt;=0.6,"Mild","Hot"))</f>
        <v>Cold</v>
      </c>
      <c r="Z396" s="7" t="str">
        <f>IF('Final Dataset'!$L396&gt;'Final Dataset'!$M396,"Casual Dominant","Registered Dominant")</f>
        <v>Registered Dominant</v>
      </c>
      <c r="AA396" s="7">
        <f>'Final Dataset'!$L396/'Final Dataset'!$N396</f>
        <v>0</v>
      </c>
      <c r="AB396" s="7">
        <f>'Final Dataset'!$M396/'Final Dataset'!$N396</f>
        <v>1</v>
      </c>
      <c r="AC396" s="9">
        <f>'Final Dataset'!$J396*100</f>
        <v>93</v>
      </c>
      <c r="AD396" s="7">
        <f>'Final Dataset'!$I396*50</f>
        <v>6.0600000000000005</v>
      </c>
      <c r="AE396" s="9">
        <f>'Final Dataset'!$K396*67</f>
        <v>16.997899999999998</v>
      </c>
      <c r="AF396" s="7">
        <f>IFERROR('Final Dataset'!$AA396/'Final Dataset'!$AB396,0)</f>
        <v>0</v>
      </c>
      <c r="AG396" s="7" t="str">
        <f>IF('Final Dataset'!$AC396&lt;40,"Low",IF('Final Dataset'!$AC396&lt;=70,"Moderate","High"))</f>
        <v>High</v>
      </c>
      <c r="AH396" s="10" t="str">
        <f>IF('Final Dataset'!$AE396&lt;10,"Calm",IF('Final Dataset'!$AE396&lt;=25,"Breezy","Windy"))</f>
        <v>Breezy</v>
      </c>
    </row>
    <row r="397" spans="1:34" ht="14.25" customHeight="1" x14ac:dyDescent="0.3">
      <c r="A397" s="11">
        <v>396</v>
      </c>
      <c r="B397" s="12">
        <v>40560</v>
      </c>
      <c r="C397" s="11">
        <v>1</v>
      </c>
      <c r="D397" s="11">
        <v>23</v>
      </c>
      <c r="E397" s="11" t="b">
        <v>1</v>
      </c>
      <c r="F397" s="11">
        <v>1</v>
      </c>
      <c r="G397" s="11">
        <v>3</v>
      </c>
      <c r="H397" s="11">
        <v>0.16</v>
      </c>
      <c r="I397" s="13">
        <v>0.13639999999999999</v>
      </c>
      <c r="J397" s="11">
        <v>0.86</v>
      </c>
      <c r="K397" s="11">
        <v>0.28360000000000002</v>
      </c>
      <c r="L397" s="11">
        <v>1</v>
      </c>
      <c r="M397" s="11">
        <v>3</v>
      </c>
      <c r="N397" s="11">
        <v>4</v>
      </c>
      <c r="O397" s="5" t="str">
        <f>IF(AND('Final Dataset'!$D397&gt;=5,'Final Dataset'!$D397&lt;12),"Morning",IF(AND('Final Dataset'!$D397&gt;=12,'Final Dataset'!$D397&lt;17),"Afternoon",IF(AND('Final Dataset'!$D397&gt;=17,'Final Dataset'!$D397&lt;21),"Evening","Night")))</f>
        <v>Night</v>
      </c>
      <c r="P397" s="8" t="str">
        <f>IF('Final Dataset'!$G397=1,"Clear/Few clouds",IF('Final Dataset'!$G397=2,"Mist/Cloudy",IF('Final Dataset'!$G397=3,"Light Snow/Rain","Heavy Rain/Snow/Storm")))</f>
        <v>Light Snow/Rain</v>
      </c>
      <c r="Q397" s="5" t="str">
        <f>IF(OR('Final Dataset'!$F397=0,'Final Dataset'!$F397=6),"Weekend","Weekday")</f>
        <v>Weekday</v>
      </c>
      <c r="R397" s="5" t="str">
        <f>LEFT(TEXT('Final Dataset'!$B397,"yyyy-mm-dd"),4)</f>
        <v>2011</v>
      </c>
      <c r="S397" s="5" t="str">
        <f>MID(TEXT('Final Dataset'!$B397,"yyyy-mm-dd"),6,2)</f>
        <v>01</v>
      </c>
      <c r="T397" s="5" t="str">
        <f>RIGHT(TEXT('Final Dataset'!$B397,"yyyy-mm-dd"),2)</f>
        <v>17</v>
      </c>
      <c r="U397" s="5">
        <f>LEN('Final Dataset'!$D397)</f>
        <v>2</v>
      </c>
      <c r="V397" s="5" t="str">
        <f>TEXT('Final Dataset'!$B397, "mmmm")</f>
        <v>January</v>
      </c>
      <c r="W397" s="5" t="str">
        <f>TEXT('Final Dataset'!$B397, "dddd")</f>
        <v>Monday</v>
      </c>
      <c r="X397" s="5">
        <f>WEEKNUM('Final Dataset'!$B397, 2)</f>
        <v>4</v>
      </c>
      <c r="Y397" s="5" t="str">
        <f>IF('Final Dataset'!$H397&lt;=0.3,"Cold",IF('Final Dataset'!$H397&lt;=0.6,"Mild","Hot"))</f>
        <v>Cold</v>
      </c>
      <c r="Z397" s="7" t="str">
        <f>IF('Final Dataset'!$L397&gt;'Final Dataset'!$M397,"Casual Dominant","Registered Dominant")</f>
        <v>Registered Dominant</v>
      </c>
      <c r="AA397" s="7">
        <f>'Final Dataset'!$L397/'Final Dataset'!$N397</f>
        <v>0.25</v>
      </c>
      <c r="AB397" s="7">
        <f>'Final Dataset'!$M397/'Final Dataset'!$N397</f>
        <v>0.75</v>
      </c>
      <c r="AC397" s="9">
        <f>'Final Dataset'!$J397*100</f>
        <v>86</v>
      </c>
      <c r="AD397" s="7">
        <f>'Final Dataset'!$I397*50</f>
        <v>6.8199999999999994</v>
      </c>
      <c r="AE397" s="9">
        <f>'Final Dataset'!$K397*67</f>
        <v>19.001200000000001</v>
      </c>
      <c r="AF397" s="7">
        <f>IFERROR('Final Dataset'!$AA397/'Final Dataset'!$AB397,0)</f>
        <v>0.33333333333333331</v>
      </c>
      <c r="AG397" s="7" t="str">
        <f>IF('Final Dataset'!$AC397&lt;40,"Low",IF('Final Dataset'!$AC397&lt;=70,"Moderate","High"))</f>
        <v>High</v>
      </c>
      <c r="AH397" s="10" t="str">
        <f>IF('Final Dataset'!$AE397&lt;10,"Calm",IF('Final Dataset'!$AE397&lt;=25,"Breezy","Windy"))</f>
        <v>Breezy</v>
      </c>
    </row>
    <row r="398" spans="1:34" ht="14.25" customHeight="1" x14ac:dyDescent="0.3">
      <c r="A398" s="5">
        <v>397</v>
      </c>
      <c r="B398" s="6">
        <v>40561</v>
      </c>
      <c r="C398" s="5">
        <v>1</v>
      </c>
      <c r="D398" s="5">
        <v>12</v>
      </c>
      <c r="E398" s="5" t="b">
        <v>0</v>
      </c>
      <c r="F398" s="5">
        <v>2</v>
      </c>
      <c r="G398" s="5">
        <v>2</v>
      </c>
      <c r="H398" s="5">
        <v>0.2</v>
      </c>
      <c r="I398" s="7">
        <v>0.18179999999999999</v>
      </c>
      <c r="J398" s="5">
        <v>0.86</v>
      </c>
      <c r="K398" s="5">
        <v>0.32840000000000003</v>
      </c>
      <c r="L398" s="5">
        <v>0</v>
      </c>
      <c r="M398" s="5">
        <v>3</v>
      </c>
      <c r="N398" s="5">
        <v>3</v>
      </c>
      <c r="O398" s="5" t="str">
        <f>IF(AND('Final Dataset'!$D398&gt;=5,'Final Dataset'!$D398&lt;12),"Morning",IF(AND('Final Dataset'!$D398&gt;=12,'Final Dataset'!$D398&lt;17),"Afternoon",IF(AND('Final Dataset'!$D398&gt;=17,'Final Dataset'!$D398&lt;21),"Evening","Night")))</f>
        <v>Afternoon</v>
      </c>
      <c r="P398" s="8" t="str">
        <f>IF('Final Dataset'!$G398=1,"Clear/Few clouds",IF('Final Dataset'!$G398=2,"Mist/Cloudy",IF('Final Dataset'!$G398=3,"Light Snow/Rain","Heavy Rain/Snow/Storm")))</f>
        <v>Mist/Cloudy</v>
      </c>
      <c r="Q398" s="5" t="str">
        <f>IF(OR('Final Dataset'!$F398=0,'Final Dataset'!$F398=6),"Weekend","Weekday")</f>
        <v>Weekday</v>
      </c>
      <c r="R398" s="5" t="str">
        <f>LEFT(TEXT('Final Dataset'!$B398,"yyyy-mm-dd"),4)</f>
        <v>2011</v>
      </c>
      <c r="S398" s="5" t="str">
        <f>MID(TEXT('Final Dataset'!$B398,"yyyy-mm-dd"),6,2)</f>
        <v>01</v>
      </c>
      <c r="T398" s="5" t="str">
        <f>RIGHT(TEXT('Final Dataset'!$B398,"yyyy-mm-dd"),2)</f>
        <v>18</v>
      </c>
      <c r="U398" s="5">
        <f>LEN('Final Dataset'!$D398)</f>
        <v>2</v>
      </c>
      <c r="V398" s="5" t="str">
        <f>TEXT('Final Dataset'!$B398, "mmmm")</f>
        <v>January</v>
      </c>
      <c r="W398" s="5" t="str">
        <f>TEXT('Final Dataset'!$B398, "dddd")</f>
        <v>Tuesday</v>
      </c>
      <c r="X398" s="5">
        <f>WEEKNUM('Final Dataset'!$B398, 2)</f>
        <v>4</v>
      </c>
      <c r="Y398" s="5" t="str">
        <f>IF('Final Dataset'!$H398&lt;=0.3,"Cold",IF('Final Dataset'!$H398&lt;=0.6,"Mild","Hot"))</f>
        <v>Cold</v>
      </c>
      <c r="Z398" s="7" t="str">
        <f>IF('Final Dataset'!$L398&gt;'Final Dataset'!$M398,"Casual Dominant","Registered Dominant")</f>
        <v>Registered Dominant</v>
      </c>
      <c r="AA398" s="7">
        <f>'Final Dataset'!$L398/'Final Dataset'!$N398</f>
        <v>0</v>
      </c>
      <c r="AB398" s="7">
        <f>'Final Dataset'!$M398/'Final Dataset'!$N398</f>
        <v>1</v>
      </c>
      <c r="AC398" s="9">
        <f>'Final Dataset'!$J398*100</f>
        <v>86</v>
      </c>
      <c r="AD398" s="7">
        <f>'Final Dataset'!$I398*50</f>
        <v>9.09</v>
      </c>
      <c r="AE398" s="9">
        <f>'Final Dataset'!$K398*67</f>
        <v>22.002800000000001</v>
      </c>
      <c r="AF398" s="7">
        <f>IFERROR('Final Dataset'!$AA398/'Final Dataset'!$AB398,0)</f>
        <v>0</v>
      </c>
      <c r="AG398" s="7" t="str">
        <f>IF('Final Dataset'!$AC398&lt;40,"Low",IF('Final Dataset'!$AC398&lt;=70,"Moderate","High"))</f>
        <v>High</v>
      </c>
      <c r="AH398" s="10" t="str">
        <f>IF('Final Dataset'!$AE398&lt;10,"Calm",IF('Final Dataset'!$AE398&lt;=25,"Breezy","Windy"))</f>
        <v>Breezy</v>
      </c>
    </row>
    <row r="399" spans="1:34" ht="14.25" customHeight="1" x14ac:dyDescent="0.3">
      <c r="A399" s="11">
        <v>398</v>
      </c>
      <c r="B399" s="12">
        <v>40561</v>
      </c>
      <c r="C399" s="11">
        <v>1</v>
      </c>
      <c r="D399" s="11">
        <v>13</v>
      </c>
      <c r="E399" s="11" t="b">
        <v>0</v>
      </c>
      <c r="F399" s="11">
        <v>2</v>
      </c>
      <c r="G399" s="11">
        <v>2</v>
      </c>
      <c r="H399" s="11">
        <v>0.2</v>
      </c>
      <c r="I399" s="13">
        <v>0.19700000000000001</v>
      </c>
      <c r="J399" s="11">
        <v>0.86</v>
      </c>
      <c r="K399" s="11">
        <v>0.22389999999999999</v>
      </c>
      <c r="L399" s="11">
        <v>0</v>
      </c>
      <c r="M399" s="11">
        <v>22</v>
      </c>
      <c r="N399" s="11">
        <v>22</v>
      </c>
      <c r="O399" s="5" t="str">
        <f>IF(AND('Final Dataset'!$D399&gt;=5,'Final Dataset'!$D399&lt;12),"Morning",IF(AND('Final Dataset'!$D399&gt;=12,'Final Dataset'!$D399&lt;17),"Afternoon",IF(AND('Final Dataset'!$D399&gt;=17,'Final Dataset'!$D399&lt;21),"Evening","Night")))</f>
        <v>Afternoon</v>
      </c>
      <c r="P399" s="8" t="str">
        <f>IF('Final Dataset'!$G399=1,"Clear/Few clouds",IF('Final Dataset'!$G399=2,"Mist/Cloudy",IF('Final Dataset'!$G399=3,"Light Snow/Rain","Heavy Rain/Snow/Storm")))</f>
        <v>Mist/Cloudy</v>
      </c>
      <c r="Q399" s="5" t="str">
        <f>IF(OR('Final Dataset'!$F399=0,'Final Dataset'!$F399=6),"Weekend","Weekday")</f>
        <v>Weekday</v>
      </c>
      <c r="R399" s="5" t="str">
        <f>LEFT(TEXT('Final Dataset'!$B399,"yyyy-mm-dd"),4)</f>
        <v>2011</v>
      </c>
      <c r="S399" s="5" t="str">
        <f>MID(TEXT('Final Dataset'!$B399,"yyyy-mm-dd"),6,2)</f>
        <v>01</v>
      </c>
      <c r="T399" s="5" t="str">
        <f>RIGHT(TEXT('Final Dataset'!$B399,"yyyy-mm-dd"),2)</f>
        <v>18</v>
      </c>
      <c r="U399" s="5">
        <f>LEN('Final Dataset'!$D399)</f>
        <v>2</v>
      </c>
      <c r="V399" s="5" t="str">
        <f>TEXT('Final Dataset'!$B399, "mmmm")</f>
        <v>January</v>
      </c>
      <c r="W399" s="5" t="str">
        <f>TEXT('Final Dataset'!$B399, "dddd")</f>
        <v>Tuesday</v>
      </c>
      <c r="X399" s="5">
        <f>WEEKNUM('Final Dataset'!$B399, 2)</f>
        <v>4</v>
      </c>
      <c r="Y399" s="5" t="str">
        <f>IF('Final Dataset'!$H399&lt;=0.3,"Cold",IF('Final Dataset'!$H399&lt;=0.6,"Mild","Hot"))</f>
        <v>Cold</v>
      </c>
      <c r="Z399" s="7" t="str">
        <f>IF('Final Dataset'!$L399&gt;'Final Dataset'!$M399,"Casual Dominant","Registered Dominant")</f>
        <v>Registered Dominant</v>
      </c>
      <c r="AA399" s="7">
        <f>'Final Dataset'!$L399/'Final Dataset'!$N399</f>
        <v>0</v>
      </c>
      <c r="AB399" s="7">
        <f>'Final Dataset'!$M399/'Final Dataset'!$N399</f>
        <v>1</v>
      </c>
      <c r="AC399" s="9">
        <f>'Final Dataset'!$J399*100</f>
        <v>86</v>
      </c>
      <c r="AD399" s="7">
        <f>'Final Dataset'!$I399*50</f>
        <v>9.85</v>
      </c>
      <c r="AE399" s="9">
        <f>'Final Dataset'!$K399*67</f>
        <v>15.001299999999999</v>
      </c>
      <c r="AF399" s="7">
        <f>IFERROR('Final Dataset'!$AA399/'Final Dataset'!$AB399,0)</f>
        <v>0</v>
      </c>
      <c r="AG399" s="7" t="str">
        <f>IF('Final Dataset'!$AC399&lt;40,"Low",IF('Final Dataset'!$AC399&lt;=70,"Moderate","High"))</f>
        <v>High</v>
      </c>
      <c r="AH399" s="10" t="str">
        <f>IF('Final Dataset'!$AE399&lt;10,"Calm",IF('Final Dataset'!$AE399&lt;=25,"Breezy","Windy"))</f>
        <v>Breezy</v>
      </c>
    </row>
    <row r="400" spans="1:34" ht="14.25" customHeight="1" x14ac:dyDescent="0.3">
      <c r="A400" s="5">
        <v>399</v>
      </c>
      <c r="B400" s="6">
        <v>40561</v>
      </c>
      <c r="C400" s="5">
        <v>1</v>
      </c>
      <c r="D400" s="5">
        <v>14</v>
      </c>
      <c r="E400" s="5" t="b">
        <v>0</v>
      </c>
      <c r="F400" s="5">
        <v>2</v>
      </c>
      <c r="G400" s="5">
        <v>2</v>
      </c>
      <c r="H400" s="5">
        <v>0.22</v>
      </c>
      <c r="I400" s="7">
        <v>0.2273</v>
      </c>
      <c r="J400" s="5">
        <v>0.8</v>
      </c>
      <c r="K400" s="5">
        <v>0.16420000000000001</v>
      </c>
      <c r="L400" s="5">
        <v>2</v>
      </c>
      <c r="M400" s="5">
        <v>26</v>
      </c>
      <c r="N400" s="5">
        <v>28</v>
      </c>
      <c r="O400" s="5" t="str">
        <f>IF(AND('Final Dataset'!$D400&gt;=5,'Final Dataset'!$D400&lt;12),"Morning",IF(AND('Final Dataset'!$D400&gt;=12,'Final Dataset'!$D400&lt;17),"Afternoon",IF(AND('Final Dataset'!$D400&gt;=17,'Final Dataset'!$D400&lt;21),"Evening","Night")))</f>
        <v>Afternoon</v>
      </c>
      <c r="P400" s="8" t="str">
        <f>IF('Final Dataset'!$G400=1,"Clear/Few clouds",IF('Final Dataset'!$G400=2,"Mist/Cloudy",IF('Final Dataset'!$G400=3,"Light Snow/Rain","Heavy Rain/Snow/Storm")))</f>
        <v>Mist/Cloudy</v>
      </c>
      <c r="Q400" s="5" t="str">
        <f>IF(OR('Final Dataset'!$F400=0,'Final Dataset'!$F400=6),"Weekend","Weekday")</f>
        <v>Weekday</v>
      </c>
      <c r="R400" s="5" t="str">
        <f>LEFT(TEXT('Final Dataset'!$B400,"yyyy-mm-dd"),4)</f>
        <v>2011</v>
      </c>
      <c r="S400" s="5" t="str">
        <f>MID(TEXT('Final Dataset'!$B400,"yyyy-mm-dd"),6,2)</f>
        <v>01</v>
      </c>
      <c r="T400" s="5" t="str">
        <f>RIGHT(TEXT('Final Dataset'!$B400,"yyyy-mm-dd"),2)</f>
        <v>18</v>
      </c>
      <c r="U400" s="5">
        <f>LEN('Final Dataset'!$D400)</f>
        <v>2</v>
      </c>
      <c r="V400" s="5" t="str">
        <f>TEXT('Final Dataset'!$B400, "mmmm")</f>
        <v>January</v>
      </c>
      <c r="W400" s="5" t="str">
        <f>TEXT('Final Dataset'!$B400, "dddd")</f>
        <v>Tuesday</v>
      </c>
      <c r="X400" s="5">
        <f>WEEKNUM('Final Dataset'!$B400, 2)</f>
        <v>4</v>
      </c>
      <c r="Y400" s="5" t="str">
        <f>IF('Final Dataset'!$H400&lt;=0.3,"Cold",IF('Final Dataset'!$H400&lt;=0.6,"Mild","Hot"))</f>
        <v>Cold</v>
      </c>
      <c r="Z400" s="7" t="str">
        <f>IF('Final Dataset'!$L400&gt;'Final Dataset'!$M400,"Casual Dominant","Registered Dominant")</f>
        <v>Registered Dominant</v>
      </c>
      <c r="AA400" s="7">
        <f>'Final Dataset'!$L400/'Final Dataset'!$N400</f>
        <v>7.1428571428571425E-2</v>
      </c>
      <c r="AB400" s="7">
        <f>'Final Dataset'!$M400/'Final Dataset'!$N400</f>
        <v>0.9285714285714286</v>
      </c>
      <c r="AC400" s="9">
        <f>'Final Dataset'!$J400*100</f>
        <v>80</v>
      </c>
      <c r="AD400" s="7">
        <f>'Final Dataset'!$I400*50</f>
        <v>11.365</v>
      </c>
      <c r="AE400" s="9">
        <f>'Final Dataset'!$K400*67</f>
        <v>11.0014</v>
      </c>
      <c r="AF400" s="7">
        <f>IFERROR('Final Dataset'!$AA400/'Final Dataset'!$AB400,0)</f>
        <v>7.6923076923076913E-2</v>
      </c>
      <c r="AG400" s="7" t="str">
        <f>IF('Final Dataset'!$AC400&lt;40,"Low",IF('Final Dataset'!$AC400&lt;=70,"Moderate","High"))</f>
        <v>High</v>
      </c>
      <c r="AH400" s="10" t="str">
        <f>IF('Final Dataset'!$AE400&lt;10,"Calm",IF('Final Dataset'!$AE400&lt;=25,"Breezy","Windy"))</f>
        <v>Breezy</v>
      </c>
    </row>
    <row r="401" spans="1:34" ht="14.25" customHeight="1" x14ac:dyDescent="0.3">
      <c r="A401" s="11">
        <v>400</v>
      </c>
      <c r="B401" s="12">
        <v>40561</v>
      </c>
      <c r="C401" s="11">
        <v>1</v>
      </c>
      <c r="D401" s="11">
        <v>15</v>
      </c>
      <c r="E401" s="11" t="b">
        <v>0</v>
      </c>
      <c r="F401" s="11">
        <v>2</v>
      </c>
      <c r="G401" s="11">
        <v>2</v>
      </c>
      <c r="H401" s="11">
        <v>0.22</v>
      </c>
      <c r="I401" s="13">
        <v>0.2273</v>
      </c>
      <c r="J401" s="11">
        <v>0.87</v>
      </c>
      <c r="K401" s="11">
        <v>0.16420000000000001</v>
      </c>
      <c r="L401" s="11">
        <v>3</v>
      </c>
      <c r="M401" s="11">
        <v>32</v>
      </c>
      <c r="N401" s="11">
        <v>35</v>
      </c>
      <c r="O401" s="5" t="str">
        <f>IF(AND('Final Dataset'!$D401&gt;=5,'Final Dataset'!$D401&lt;12),"Morning",IF(AND('Final Dataset'!$D401&gt;=12,'Final Dataset'!$D401&lt;17),"Afternoon",IF(AND('Final Dataset'!$D401&gt;=17,'Final Dataset'!$D401&lt;21),"Evening","Night")))</f>
        <v>Afternoon</v>
      </c>
      <c r="P401" s="8" t="str">
        <f>IF('Final Dataset'!$G401=1,"Clear/Few clouds",IF('Final Dataset'!$G401=2,"Mist/Cloudy",IF('Final Dataset'!$G401=3,"Light Snow/Rain","Heavy Rain/Snow/Storm")))</f>
        <v>Mist/Cloudy</v>
      </c>
      <c r="Q401" s="5" t="str">
        <f>IF(OR('Final Dataset'!$F401=0,'Final Dataset'!$F401=6),"Weekend","Weekday")</f>
        <v>Weekday</v>
      </c>
      <c r="R401" s="5" t="str">
        <f>LEFT(TEXT('Final Dataset'!$B401,"yyyy-mm-dd"),4)</f>
        <v>2011</v>
      </c>
      <c r="S401" s="5" t="str">
        <f>MID(TEXT('Final Dataset'!$B401,"yyyy-mm-dd"),6,2)</f>
        <v>01</v>
      </c>
      <c r="T401" s="5" t="str">
        <f>RIGHT(TEXT('Final Dataset'!$B401,"yyyy-mm-dd"),2)</f>
        <v>18</v>
      </c>
      <c r="U401" s="5">
        <f>LEN('Final Dataset'!$D401)</f>
        <v>2</v>
      </c>
      <c r="V401" s="5" t="str">
        <f>TEXT('Final Dataset'!$B401, "mmmm")</f>
        <v>January</v>
      </c>
      <c r="W401" s="5" t="str">
        <f>TEXT('Final Dataset'!$B401, "dddd")</f>
        <v>Tuesday</v>
      </c>
      <c r="X401" s="5">
        <f>WEEKNUM('Final Dataset'!$B401, 2)</f>
        <v>4</v>
      </c>
      <c r="Y401" s="5" t="str">
        <f>IF('Final Dataset'!$H401&lt;=0.3,"Cold",IF('Final Dataset'!$H401&lt;=0.6,"Mild","Hot"))</f>
        <v>Cold</v>
      </c>
      <c r="Z401" s="7" t="str">
        <f>IF('Final Dataset'!$L401&gt;'Final Dataset'!$M401,"Casual Dominant","Registered Dominant")</f>
        <v>Registered Dominant</v>
      </c>
      <c r="AA401" s="7">
        <f>'Final Dataset'!$L401/'Final Dataset'!$N401</f>
        <v>8.5714285714285715E-2</v>
      </c>
      <c r="AB401" s="7">
        <f>'Final Dataset'!$M401/'Final Dataset'!$N401</f>
        <v>0.91428571428571426</v>
      </c>
      <c r="AC401" s="9">
        <f>'Final Dataset'!$J401*100</f>
        <v>87</v>
      </c>
      <c r="AD401" s="7">
        <f>'Final Dataset'!$I401*50</f>
        <v>11.365</v>
      </c>
      <c r="AE401" s="9">
        <f>'Final Dataset'!$K401*67</f>
        <v>11.0014</v>
      </c>
      <c r="AF401" s="7">
        <f>IFERROR('Final Dataset'!$AA401/'Final Dataset'!$AB401,0)</f>
        <v>9.375E-2</v>
      </c>
      <c r="AG401" s="7" t="str">
        <f>IF('Final Dataset'!$AC401&lt;40,"Low",IF('Final Dataset'!$AC401&lt;=70,"Moderate","High"))</f>
        <v>High</v>
      </c>
      <c r="AH401" s="10" t="str">
        <f>IF('Final Dataset'!$AE401&lt;10,"Calm",IF('Final Dataset'!$AE401&lt;=25,"Breezy","Windy"))</f>
        <v>Breezy</v>
      </c>
    </row>
    <row r="402" spans="1:34" ht="14.25" customHeight="1" x14ac:dyDescent="0.3">
      <c r="A402" s="5">
        <v>401</v>
      </c>
      <c r="B402" s="6">
        <v>40561</v>
      </c>
      <c r="C402" s="5">
        <v>1</v>
      </c>
      <c r="D402" s="5">
        <v>16</v>
      </c>
      <c r="E402" s="5" t="b">
        <v>0</v>
      </c>
      <c r="F402" s="5">
        <v>2</v>
      </c>
      <c r="G402" s="5">
        <v>2</v>
      </c>
      <c r="H402" s="5">
        <v>0.22</v>
      </c>
      <c r="I402" s="7">
        <v>0.2273</v>
      </c>
      <c r="J402" s="5">
        <v>0.87</v>
      </c>
      <c r="K402" s="5">
        <v>0.19400000000000001</v>
      </c>
      <c r="L402" s="5">
        <v>0</v>
      </c>
      <c r="M402" s="5">
        <v>61</v>
      </c>
      <c r="N402" s="5">
        <v>61</v>
      </c>
      <c r="O402" s="5" t="str">
        <f>IF(AND('Final Dataset'!$D402&gt;=5,'Final Dataset'!$D402&lt;12),"Morning",IF(AND('Final Dataset'!$D402&gt;=12,'Final Dataset'!$D402&lt;17),"Afternoon",IF(AND('Final Dataset'!$D402&gt;=17,'Final Dataset'!$D402&lt;21),"Evening","Night")))</f>
        <v>Afternoon</v>
      </c>
      <c r="P402" s="8" t="str">
        <f>IF('Final Dataset'!$G402=1,"Clear/Few clouds",IF('Final Dataset'!$G402=2,"Mist/Cloudy",IF('Final Dataset'!$G402=3,"Light Snow/Rain","Heavy Rain/Snow/Storm")))</f>
        <v>Mist/Cloudy</v>
      </c>
      <c r="Q402" s="5" t="str">
        <f>IF(OR('Final Dataset'!$F402=0,'Final Dataset'!$F402=6),"Weekend","Weekday")</f>
        <v>Weekday</v>
      </c>
      <c r="R402" s="5" t="str">
        <f>LEFT(TEXT('Final Dataset'!$B402,"yyyy-mm-dd"),4)</f>
        <v>2011</v>
      </c>
      <c r="S402" s="5" t="str">
        <f>MID(TEXT('Final Dataset'!$B402,"yyyy-mm-dd"),6,2)</f>
        <v>01</v>
      </c>
      <c r="T402" s="5" t="str">
        <f>RIGHT(TEXT('Final Dataset'!$B402,"yyyy-mm-dd"),2)</f>
        <v>18</v>
      </c>
      <c r="U402" s="5">
        <f>LEN('Final Dataset'!$D402)</f>
        <v>2</v>
      </c>
      <c r="V402" s="5" t="str">
        <f>TEXT('Final Dataset'!$B402, "mmmm")</f>
        <v>January</v>
      </c>
      <c r="W402" s="5" t="str">
        <f>TEXT('Final Dataset'!$B402, "dddd")</f>
        <v>Tuesday</v>
      </c>
      <c r="X402" s="5">
        <f>WEEKNUM('Final Dataset'!$B402, 2)</f>
        <v>4</v>
      </c>
      <c r="Y402" s="5" t="str">
        <f>IF('Final Dataset'!$H402&lt;=0.3,"Cold",IF('Final Dataset'!$H402&lt;=0.6,"Mild","Hot"))</f>
        <v>Cold</v>
      </c>
      <c r="Z402" s="7" t="str">
        <f>IF('Final Dataset'!$L402&gt;'Final Dataset'!$M402,"Casual Dominant","Registered Dominant")</f>
        <v>Registered Dominant</v>
      </c>
      <c r="AA402" s="7">
        <f>'Final Dataset'!$L402/'Final Dataset'!$N402</f>
        <v>0</v>
      </c>
      <c r="AB402" s="7">
        <f>'Final Dataset'!$M402/'Final Dataset'!$N402</f>
        <v>1</v>
      </c>
      <c r="AC402" s="9">
        <f>'Final Dataset'!$J402*100</f>
        <v>87</v>
      </c>
      <c r="AD402" s="7">
        <f>'Final Dataset'!$I402*50</f>
        <v>11.365</v>
      </c>
      <c r="AE402" s="9">
        <f>'Final Dataset'!$K402*67</f>
        <v>12.998000000000001</v>
      </c>
      <c r="AF402" s="7">
        <f>IFERROR('Final Dataset'!$AA402/'Final Dataset'!$AB402,0)</f>
        <v>0</v>
      </c>
      <c r="AG402" s="7" t="str">
        <f>IF('Final Dataset'!$AC402&lt;40,"Low",IF('Final Dataset'!$AC402&lt;=70,"Moderate","High"))</f>
        <v>High</v>
      </c>
      <c r="AH402" s="10" t="str">
        <f>IF('Final Dataset'!$AE402&lt;10,"Calm",IF('Final Dataset'!$AE402&lt;=25,"Breezy","Windy"))</f>
        <v>Breezy</v>
      </c>
    </row>
    <row r="403" spans="1:34" ht="14.25" customHeight="1" x14ac:dyDescent="0.3">
      <c r="A403" s="11">
        <v>402</v>
      </c>
      <c r="B403" s="12">
        <v>40561</v>
      </c>
      <c r="C403" s="11">
        <v>1</v>
      </c>
      <c r="D403" s="11">
        <v>17</v>
      </c>
      <c r="E403" s="11" t="b">
        <v>0</v>
      </c>
      <c r="F403" s="11">
        <v>2</v>
      </c>
      <c r="G403" s="11">
        <v>2</v>
      </c>
      <c r="H403" s="11">
        <v>0.22</v>
      </c>
      <c r="I403" s="13">
        <v>0.2273</v>
      </c>
      <c r="J403" s="11">
        <v>0.82</v>
      </c>
      <c r="K403" s="11">
        <v>0.19400000000000001</v>
      </c>
      <c r="L403" s="11">
        <v>1</v>
      </c>
      <c r="M403" s="11">
        <v>124</v>
      </c>
      <c r="N403" s="11">
        <v>125</v>
      </c>
      <c r="O403" s="5" t="str">
        <f>IF(AND('Final Dataset'!$D403&gt;=5,'Final Dataset'!$D403&lt;12),"Morning",IF(AND('Final Dataset'!$D403&gt;=12,'Final Dataset'!$D403&lt;17),"Afternoon",IF(AND('Final Dataset'!$D403&gt;=17,'Final Dataset'!$D403&lt;21),"Evening","Night")))</f>
        <v>Evening</v>
      </c>
      <c r="P403" s="8" t="str">
        <f>IF('Final Dataset'!$G403=1,"Clear/Few clouds",IF('Final Dataset'!$G403=2,"Mist/Cloudy",IF('Final Dataset'!$G403=3,"Light Snow/Rain","Heavy Rain/Snow/Storm")))</f>
        <v>Mist/Cloudy</v>
      </c>
      <c r="Q403" s="5" t="str">
        <f>IF(OR('Final Dataset'!$F403=0,'Final Dataset'!$F403=6),"Weekend","Weekday")</f>
        <v>Weekday</v>
      </c>
      <c r="R403" s="5" t="str">
        <f>LEFT(TEXT('Final Dataset'!$B403,"yyyy-mm-dd"),4)</f>
        <v>2011</v>
      </c>
      <c r="S403" s="5" t="str">
        <f>MID(TEXT('Final Dataset'!$B403,"yyyy-mm-dd"),6,2)</f>
        <v>01</v>
      </c>
      <c r="T403" s="5" t="str">
        <f>RIGHT(TEXT('Final Dataset'!$B403,"yyyy-mm-dd"),2)</f>
        <v>18</v>
      </c>
      <c r="U403" s="5">
        <f>LEN('Final Dataset'!$D403)</f>
        <v>2</v>
      </c>
      <c r="V403" s="5" t="str">
        <f>TEXT('Final Dataset'!$B403, "mmmm")</f>
        <v>January</v>
      </c>
      <c r="W403" s="5" t="str">
        <f>TEXT('Final Dataset'!$B403, "dddd")</f>
        <v>Tuesday</v>
      </c>
      <c r="X403" s="5">
        <f>WEEKNUM('Final Dataset'!$B403, 2)</f>
        <v>4</v>
      </c>
      <c r="Y403" s="5" t="str">
        <f>IF('Final Dataset'!$H403&lt;=0.3,"Cold",IF('Final Dataset'!$H403&lt;=0.6,"Mild","Hot"))</f>
        <v>Cold</v>
      </c>
      <c r="Z403" s="7" t="str">
        <f>IF('Final Dataset'!$L403&gt;'Final Dataset'!$M403,"Casual Dominant","Registered Dominant")</f>
        <v>Registered Dominant</v>
      </c>
      <c r="AA403" s="7">
        <f>'Final Dataset'!$L403/'Final Dataset'!$N403</f>
        <v>8.0000000000000002E-3</v>
      </c>
      <c r="AB403" s="7">
        <f>'Final Dataset'!$M403/'Final Dataset'!$N403</f>
        <v>0.99199999999999999</v>
      </c>
      <c r="AC403" s="9">
        <f>'Final Dataset'!$J403*100</f>
        <v>82</v>
      </c>
      <c r="AD403" s="7">
        <f>'Final Dataset'!$I403*50</f>
        <v>11.365</v>
      </c>
      <c r="AE403" s="9">
        <f>'Final Dataset'!$K403*67</f>
        <v>12.998000000000001</v>
      </c>
      <c r="AF403" s="7">
        <f>IFERROR('Final Dataset'!$AA403/'Final Dataset'!$AB403,0)</f>
        <v>8.0645161290322578E-3</v>
      </c>
      <c r="AG403" s="7" t="str">
        <f>IF('Final Dataset'!$AC403&lt;40,"Low",IF('Final Dataset'!$AC403&lt;=70,"Moderate","High"))</f>
        <v>High</v>
      </c>
      <c r="AH403" s="10" t="str">
        <f>IF('Final Dataset'!$AE403&lt;10,"Calm",IF('Final Dataset'!$AE403&lt;=25,"Breezy","Windy"))</f>
        <v>Breezy</v>
      </c>
    </row>
    <row r="404" spans="1:34" ht="14.25" customHeight="1" x14ac:dyDescent="0.3">
      <c r="A404" s="5">
        <v>403</v>
      </c>
      <c r="B404" s="6">
        <v>40561</v>
      </c>
      <c r="C404" s="5">
        <v>1</v>
      </c>
      <c r="D404" s="5">
        <v>18</v>
      </c>
      <c r="E404" s="5" t="b">
        <v>0</v>
      </c>
      <c r="F404" s="5">
        <v>2</v>
      </c>
      <c r="G404" s="5">
        <v>2</v>
      </c>
      <c r="H404" s="5">
        <v>0.22</v>
      </c>
      <c r="I404" s="7">
        <v>0.2273</v>
      </c>
      <c r="J404" s="5">
        <v>0.8</v>
      </c>
      <c r="K404" s="5">
        <v>0.16420000000000001</v>
      </c>
      <c r="L404" s="5">
        <v>1</v>
      </c>
      <c r="M404" s="5">
        <v>132</v>
      </c>
      <c r="N404" s="5">
        <v>133</v>
      </c>
      <c r="O404" s="5" t="str">
        <f>IF(AND('Final Dataset'!$D404&gt;=5,'Final Dataset'!$D404&lt;12),"Morning",IF(AND('Final Dataset'!$D404&gt;=12,'Final Dataset'!$D404&lt;17),"Afternoon",IF(AND('Final Dataset'!$D404&gt;=17,'Final Dataset'!$D404&lt;21),"Evening","Night")))</f>
        <v>Evening</v>
      </c>
      <c r="P404" s="8" t="str">
        <f>IF('Final Dataset'!$G404=1,"Clear/Few clouds",IF('Final Dataset'!$G404=2,"Mist/Cloudy",IF('Final Dataset'!$G404=3,"Light Snow/Rain","Heavy Rain/Snow/Storm")))</f>
        <v>Mist/Cloudy</v>
      </c>
      <c r="Q404" s="5" t="str">
        <f>IF(OR('Final Dataset'!$F404=0,'Final Dataset'!$F404=6),"Weekend","Weekday")</f>
        <v>Weekday</v>
      </c>
      <c r="R404" s="5" t="str">
        <f>LEFT(TEXT('Final Dataset'!$B404,"yyyy-mm-dd"),4)</f>
        <v>2011</v>
      </c>
      <c r="S404" s="5" t="str">
        <f>MID(TEXT('Final Dataset'!$B404,"yyyy-mm-dd"),6,2)</f>
        <v>01</v>
      </c>
      <c r="T404" s="5" t="str">
        <f>RIGHT(TEXT('Final Dataset'!$B404,"yyyy-mm-dd"),2)</f>
        <v>18</v>
      </c>
      <c r="U404" s="5">
        <f>LEN('Final Dataset'!$D404)</f>
        <v>2</v>
      </c>
      <c r="V404" s="5" t="str">
        <f>TEXT('Final Dataset'!$B404, "mmmm")</f>
        <v>January</v>
      </c>
      <c r="W404" s="5" t="str">
        <f>TEXT('Final Dataset'!$B404, "dddd")</f>
        <v>Tuesday</v>
      </c>
      <c r="X404" s="5">
        <f>WEEKNUM('Final Dataset'!$B404, 2)</f>
        <v>4</v>
      </c>
      <c r="Y404" s="5" t="str">
        <f>IF('Final Dataset'!$H404&lt;=0.3,"Cold",IF('Final Dataset'!$H404&lt;=0.6,"Mild","Hot"))</f>
        <v>Cold</v>
      </c>
      <c r="Z404" s="7" t="str">
        <f>IF('Final Dataset'!$L404&gt;'Final Dataset'!$M404,"Casual Dominant","Registered Dominant")</f>
        <v>Registered Dominant</v>
      </c>
      <c r="AA404" s="7">
        <f>'Final Dataset'!$L404/'Final Dataset'!$N404</f>
        <v>7.5187969924812026E-3</v>
      </c>
      <c r="AB404" s="7">
        <f>'Final Dataset'!$M404/'Final Dataset'!$N404</f>
        <v>0.99248120300751874</v>
      </c>
      <c r="AC404" s="9">
        <f>'Final Dataset'!$J404*100</f>
        <v>80</v>
      </c>
      <c r="AD404" s="7">
        <f>'Final Dataset'!$I404*50</f>
        <v>11.365</v>
      </c>
      <c r="AE404" s="9">
        <f>'Final Dataset'!$K404*67</f>
        <v>11.0014</v>
      </c>
      <c r="AF404" s="7">
        <f>IFERROR('Final Dataset'!$AA404/'Final Dataset'!$AB404,0)</f>
        <v>7.575757575757576E-3</v>
      </c>
      <c r="AG404" s="7" t="str">
        <f>IF('Final Dataset'!$AC404&lt;40,"Low",IF('Final Dataset'!$AC404&lt;=70,"Moderate","High"))</f>
        <v>High</v>
      </c>
      <c r="AH404" s="10" t="str">
        <f>IF('Final Dataset'!$AE404&lt;10,"Calm",IF('Final Dataset'!$AE404&lt;=25,"Breezy","Windy"))</f>
        <v>Breezy</v>
      </c>
    </row>
    <row r="405" spans="1:34" ht="14.25" customHeight="1" x14ac:dyDescent="0.3">
      <c r="A405" s="11">
        <v>404</v>
      </c>
      <c r="B405" s="12">
        <v>40561</v>
      </c>
      <c r="C405" s="11">
        <v>1</v>
      </c>
      <c r="D405" s="11">
        <v>19</v>
      </c>
      <c r="E405" s="11" t="b">
        <v>0</v>
      </c>
      <c r="F405" s="11">
        <v>2</v>
      </c>
      <c r="G405" s="11">
        <v>2</v>
      </c>
      <c r="H405" s="11">
        <v>0.22</v>
      </c>
      <c r="I405" s="13">
        <v>0.2273</v>
      </c>
      <c r="J405" s="11">
        <v>0.8</v>
      </c>
      <c r="K405" s="11">
        <v>0.1343</v>
      </c>
      <c r="L405" s="11">
        <v>1</v>
      </c>
      <c r="M405" s="11">
        <v>98</v>
      </c>
      <c r="N405" s="11">
        <v>99</v>
      </c>
      <c r="O405" s="5" t="str">
        <f>IF(AND('Final Dataset'!$D405&gt;=5,'Final Dataset'!$D405&lt;12),"Morning",IF(AND('Final Dataset'!$D405&gt;=12,'Final Dataset'!$D405&lt;17),"Afternoon",IF(AND('Final Dataset'!$D405&gt;=17,'Final Dataset'!$D405&lt;21),"Evening","Night")))</f>
        <v>Evening</v>
      </c>
      <c r="P405" s="8" t="str">
        <f>IF('Final Dataset'!$G405=1,"Clear/Few clouds",IF('Final Dataset'!$G405=2,"Mist/Cloudy",IF('Final Dataset'!$G405=3,"Light Snow/Rain","Heavy Rain/Snow/Storm")))</f>
        <v>Mist/Cloudy</v>
      </c>
      <c r="Q405" s="5" t="str">
        <f>IF(OR('Final Dataset'!$F405=0,'Final Dataset'!$F405=6),"Weekend","Weekday")</f>
        <v>Weekday</v>
      </c>
      <c r="R405" s="5" t="str">
        <f>LEFT(TEXT('Final Dataset'!$B405,"yyyy-mm-dd"),4)</f>
        <v>2011</v>
      </c>
      <c r="S405" s="5" t="str">
        <f>MID(TEXT('Final Dataset'!$B405,"yyyy-mm-dd"),6,2)</f>
        <v>01</v>
      </c>
      <c r="T405" s="5" t="str">
        <f>RIGHT(TEXT('Final Dataset'!$B405,"yyyy-mm-dd"),2)</f>
        <v>18</v>
      </c>
      <c r="U405" s="5">
        <f>LEN('Final Dataset'!$D405)</f>
        <v>2</v>
      </c>
      <c r="V405" s="5" t="str">
        <f>TEXT('Final Dataset'!$B405, "mmmm")</f>
        <v>January</v>
      </c>
      <c r="W405" s="5" t="str">
        <f>TEXT('Final Dataset'!$B405, "dddd")</f>
        <v>Tuesday</v>
      </c>
      <c r="X405" s="5">
        <f>WEEKNUM('Final Dataset'!$B405, 2)</f>
        <v>4</v>
      </c>
      <c r="Y405" s="5" t="str">
        <f>IF('Final Dataset'!$H405&lt;=0.3,"Cold",IF('Final Dataset'!$H405&lt;=0.6,"Mild","Hot"))</f>
        <v>Cold</v>
      </c>
      <c r="Z405" s="7" t="str">
        <f>IF('Final Dataset'!$L405&gt;'Final Dataset'!$M405,"Casual Dominant","Registered Dominant")</f>
        <v>Registered Dominant</v>
      </c>
      <c r="AA405" s="7">
        <f>'Final Dataset'!$L405/'Final Dataset'!$N405</f>
        <v>1.0101010101010102E-2</v>
      </c>
      <c r="AB405" s="7">
        <f>'Final Dataset'!$M405/'Final Dataset'!$N405</f>
        <v>0.98989898989898994</v>
      </c>
      <c r="AC405" s="9">
        <f>'Final Dataset'!$J405*100</f>
        <v>80</v>
      </c>
      <c r="AD405" s="7">
        <f>'Final Dataset'!$I405*50</f>
        <v>11.365</v>
      </c>
      <c r="AE405" s="9">
        <f>'Final Dataset'!$K405*67</f>
        <v>8.9981000000000009</v>
      </c>
      <c r="AF405" s="7">
        <f>IFERROR('Final Dataset'!$AA405/'Final Dataset'!$AB405,0)</f>
        <v>1.0204081632653062E-2</v>
      </c>
      <c r="AG405" s="7" t="str">
        <f>IF('Final Dataset'!$AC405&lt;40,"Low",IF('Final Dataset'!$AC405&lt;=70,"Moderate","High"))</f>
        <v>High</v>
      </c>
      <c r="AH405" s="10" t="str">
        <f>IF('Final Dataset'!$AE405&lt;10,"Calm",IF('Final Dataset'!$AE405&lt;=25,"Breezy","Windy"))</f>
        <v>Calm</v>
      </c>
    </row>
    <row r="406" spans="1:34" ht="14.25" customHeight="1" x14ac:dyDescent="0.3">
      <c r="A406" s="5">
        <v>405</v>
      </c>
      <c r="B406" s="6">
        <v>40561</v>
      </c>
      <c r="C406" s="5">
        <v>1</v>
      </c>
      <c r="D406" s="5">
        <v>20</v>
      </c>
      <c r="E406" s="5" t="b">
        <v>0</v>
      </c>
      <c r="F406" s="5">
        <v>2</v>
      </c>
      <c r="G406" s="5">
        <v>2</v>
      </c>
      <c r="H406" s="5">
        <v>0.22</v>
      </c>
      <c r="I406" s="7">
        <v>0.2727</v>
      </c>
      <c r="J406" s="5">
        <v>0.87</v>
      </c>
      <c r="K406" s="5">
        <v>0</v>
      </c>
      <c r="L406" s="5">
        <v>0</v>
      </c>
      <c r="M406" s="5">
        <v>83</v>
      </c>
      <c r="N406" s="5">
        <v>83</v>
      </c>
      <c r="O406" s="5" t="str">
        <f>IF(AND('Final Dataset'!$D406&gt;=5,'Final Dataset'!$D406&lt;12),"Morning",IF(AND('Final Dataset'!$D406&gt;=12,'Final Dataset'!$D406&lt;17),"Afternoon",IF(AND('Final Dataset'!$D406&gt;=17,'Final Dataset'!$D406&lt;21),"Evening","Night")))</f>
        <v>Evening</v>
      </c>
      <c r="P406" s="8" t="str">
        <f>IF('Final Dataset'!$G406=1,"Clear/Few clouds",IF('Final Dataset'!$G406=2,"Mist/Cloudy",IF('Final Dataset'!$G406=3,"Light Snow/Rain","Heavy Rain/Snow/Storm")))</f>
        <v>Mist/Cloudy</v>
      </c>
      <c r="Q406" s="5" t="str">
        <f>IF(OR('Final Dataset'!$F406=0,'Final Dataset'!$F406=6),"Weekend","Weekday")</f>
        <v>Weekday</v>
      </c>
      <c r="R406" s="5" t="str">
        <f>LEFT(TEXT('Final Dataset'!$B406,"yyyy-mm-dd"),4)</f>
        <v>2011</v>
      </c>
      <c r="S406" s="5" t="str">
        <f>MID(TEXT('Final Dataset'!$B406,"yyyy-mm-dd"),6,2)</f>
        <v>01</v>
      </c>
      <c r="T406" s="5" t="str">
        <f>RIGHT(TEXT('Final Dataset'!$B406,"yyyy-mm-dd"),2)</f>
        <v>18</v>
      </c>
      <c r="U406" s="5">
        <f>LEN('Final Dataset'!$D406)</f>
        <v>2</v>
      </c>
      <c r="V406" s="5" t="str">
        <f>TEXT('Final Dataset'!$B406, "mmmm")</f>
        <v>January</v>
      </c>
      <c r="W406" s="5" t="str">
        <f>TEXT('Final Dataset'!$B406, "dddd")</f>
        <v>Tuesday</v>
      </c>
      <c r="X406" s="5">
        <f>WEEKNUM('Final Dataset'!$B406, 2)</f>
        <v>4</v>
      </c>
      <c r="Y406" s="5" t="str">
        <f>IF('Final Dataset'!$H406&lt;=0.3,"Cold",IF('Final Dataset'!$H406&lt;=0.6,"Mild","Hot"))</f>
        <v>Cold</v>
      </c>
      <c r="Z406" s="7" t="str">
        <f>IF('Final Dataset'!$L406&gt;'Final Dataset'!$M406,"Casual Dominant","Registered Dominant")</f>
        <v>Registered Dominant</v>
      </c>
      <c r="AA406" s="7">
        <f>'Final Dataset'!$L406/'Final Dataset'!$N406</f>
        <v>0</v>
      </c>
      <c r="AB406" s="7">
        <f>'Final Dataset'!$M406/'Final Dataset'!$N406</f>
        <v>1</v>
      </c>
      <c r="AC406" s="9">
        <f>'Final Dataset'!$J406*100</f>
        <v>87</v>
      </c>
      <c r="AD406" s="7">
        <f>'Final Dataset'!$I406*50</f>
        <v>13.635</v>
      </c>
      <c r="AE406" s="9">
        <f>'Final Dataset'!$K406*67</f>
        <v>0</v>
      </c>
      <c r="AF406" s="7">
        <f>IFERROR('Final Dataset'!$AA406/'Final Dataset'!$AB406,0)</f>
        <v>0</v>
      </c>
      <c r="AG406" s="7" t="str">
        <f>IF('Final Dataset'!$AC406&lt;40,"Low",IF('Final Dataset'!$AC406&lt;=70,"Moderate","High"))</f>
        <v>High</v>
      </c>
      <c r="AH406" s="10" t="str">
        <f>IF('Final Dataset'!$AE406&lt;10,"Calm",IF('Final Dataset'!$AE406&lt;=25,"Breezy","Windy"))</f>
        <v>Calm</v>
      </c>
    </row>
    <row r="407" spans="1:34" ht="14.25" customHeight="1" x14ac:dyDescent="0.3">
      <c r="A407" s="11">
        <v>406</v>
      </c>
      <c r="B407" s="12">
        <v>40561</v>
      </c>
      <c r="C407" s="11">
        <v>1</v>
      </c>
      <c r="D407" s="11">
        <v>21</v>
      </c>
      <c r="E407" s="11" t="b">
        <v>0</v>
      </c>
      <c r="F407" s="11">
        <v>2</v>
      </c>
      <c r="G407" s="11">
        <v>2</v>
      </c>
      <c r="H407" s="11">
        <v>0.22</v>
      </c>
      <c r="I407" s="13">
        <v>0.2424</v>
      </c>
      <c r="J407" s="11">
        <v>0.93</v>
      </c>
      <c r="K407" s="11">
        <v>0.1045</v>
      </c>
      <c r="L407" s="11">
        <v>0</v>
      </c>
      <c r="M407" s="11">
        <v>41</v>
      </c>
      <c r="N407" s="11">
        <v>41</v>
      </c>
      <c r="O407" s="5" t="str">
        <f>IF(AND('Final Dataset'!$D407&gt;=5,'Final Dataset'!$D407&lt;12),"Morning",IF(AND('Final Dataset'!$D407&gt;=12,'Final Dataset'!$D407&lt;17),"Afternoon",IF(AND('Final Dataset'!$D407&gt;=17,'Final Dataset'!$D407&lt;21),"Evening","Night")))</f>
        <v>Night</v>
      </c>
      <c r="P407" s="8" t="str">
        <f>IF('Final Dataset'!$G407=1,"Clear/Few clouds",IF('Final Dataset'!$G407=2,"Mist/Cloudy",IF('Final Dataset'!$G407=3,"Light Snow/Rain","Heavy Rain/Snow/Storm")))</f>
        <v>Mist/Cloudy</v>
      </c>
      <c r="Q407" s="5" t="str">
        <f>IF(OR('Final Dataset'!$F407=0,'Final Dataset'!$F407=6),"Weekend","Weekday")</f>
        <v>Weekday</v>
      </c>
      <c r="R407" s="5" t="str">
        <f>LEFT(TEXT('Final Dataset'!$B407,"yyyy-mm-dd"),4)</f>
        <v>2011</v>
      </c>
      <c r="S407" s="5" t="str">
        <f>MID(TEXT('Final Dataset'!$B407,"yyyy-mm-dd"),6,2)</f>
        <v>01</v>
      </c>
      <c r="T407" s="5" t="str">
        <f>RIGHT(TEXT('Final Dataset'!$B407,"yyyy-mm-dd"),2)</f>
        <v>18</v>
      </c>
      <c r="U407" s="5">
        <f>LEN('Final Dataset'!$D407)</f>
        <v>2</v>
      </c>
      <c r="V407" s="5" t="str">
        <f>TEXT('Final Dataset'!$B407, "mmmm")</f>
        <v>January</v>
      </c>
      <c r="W407" s="5" t="str">
        <f>TEXT('Final Dataset'!$B407, "dddd")</f>
        <v>Tuesday</v>
      </c>
      <c r="X407" s="5">
        <f>WEEKNUM('Final Dataset'!$B407, 2)</f>
        <v>4</v>
      </c>
      <c r="Y407" s="5" t="str">
        <f>IF('Final Dataset'!$H407&lt;=0.3,"Cold",IF('Final Dataset'!$H407&lt;=0.6,"Mild","Hot"))</f>
        <v>Cold</v>
      </c>
      <c r="Z407" s="7" t="str">
        <f>IF('Final Dataset'!$L407&gt;'Final Dataset'!$M407,"Casual Dominant","Registered Dominant")</f>
        <v>Registered Dominant</v>
      </c>
      <c r="AA407" s="7">
        <f>'Final Dataset'!$L407/'Final Dataset'!$N407</f>
        <v>0</v>
      </c>
      <c r="AB407" s="7">
        <f>'Final Dataset'!$M407/'Final Dataset'!$N407</f>
        <v>1</v>
      </c>
      <c r="AC407" s="9">
        <f>'Final Dataset'!$J407*100</f>
        <v>93</v>
      </c>
      <c r="AD407" s="7">
        <f>'Final Dataset'!$I407*50</f>
        <v>12.120000000000001</v>
      </c>
      <c r="AE407" s="9">
        <f>'Final Dataset'!$K407*67</f>
        <v>7.0015000000000001</v>
      </c>
      <c r="AF407" s="7">
        <f>IFERROR('Final Dataset'!$AA407/'Final Dataset'!$AB407,0)</f>
        <v>0</v>
      </c>
      <c r="AG407" s="7" t="str">
        <f>IF('Final Dataset'!$AC407&lt;40,"Low",IF('Final Dataset'!$AC407&lt;=70,"Moderate","High"))</f>
        <v>High</v>
      </c>
      <c r="AH407" s="10" t="str">
        <f>IF('Final Dataset'!$AE407&lt;10,"Calm",IF('Final Dataset'!$AE407&lt;=25,"Breezy","Windy"))</f>
        <v>Calm</v>
      </c>
    </row>
    <row r="408" spans="1:34" ht="14.25" customHeight="1" x14ac:dyDescent="0.3">
      <c r="A408" s="5">
        <v>407</v>
      </c>
      <c r="B408" s="6">
        <v>40561</v>
      </c>
      <c r="C408" s="5">
        <v>1</v>
      </c>
      <c r="D408" s="5">
        <v>22</v>
      </c>
      <c r="E408" s="5" t="b">
        <v>0</v>
      </c>
      <c r="F408" s="5">
        <v>2</v>
      </c>
      <c r="G408" s="5">
        <v>2</v>
      </c>
      <c r="H408" s="5">
        <v>0.22</v>
      </c>
      <c r="I408" s="7">
        <v>0.2576</v>
      </c>
      <c r="J408" s="5">
        <v>0.93</v>
      </c>
      <c r="K408" s="5">
        <v>8.9599999999999999E-2</v>
      </c>
      <c r="L408" s="5">
        <v>0</v>
      </c>
      <c r="M408" s="5">
        <v>33</v>
      </c>
      <c r="N408" s="5">
        <v>33</v>
      </c>
      <c r="O408" s="5" t="str">
        <f>IF(AND('Final Dataset'!$D408&gt;=5,'Final Dataset'!$D408&lt;12),"Morning",IF(AND('Final Dataset'!$D408&gt;=12,'Final Dataset'!$D408&lt;17),"Afternoon",IF(AND('Final Dataset'!$D408&gt;=17,'Final Dataset'!$D408&lt;21),"Evening","Night")))</f>
        <v>Night</v>
      </c>
      <c r="P408" s="8" t="str">
        <f>IF('Final Dataset'!$G408=1,"Clear/Few clouds",IF('Final Dataset'!$G408=2,"Mist/Cloudy",IF('Final Dataset'!$G408=3,"Light Snow/Rain","Heavy Rain/Snow/Storm")))</f>
        <v>Mist/Cloudy</v>
      </c>
      <c r="Q408" s="5" t="str">
        <f>IF(OR('Final Dataset'!$F408=0,'Final Dataset'!$F408=6),"Weekend","Weekday")</f>
        <v>Weekday</v>
      </c>
      <c r="R408" s="5" t="str">
        <f>LEFT(TEXT('Final Dataset'!$B408,"yyyy-mm-dd"),4)</f>
        <v>2011</v>
      </c>
      <c r="S408" s="5" t="str">
        <f>MID(TEXT('Final Dataset'!$B408,"yyyy-mm-dd"),6,2)</f>
        <v>01</v>
      </c>
      <c r="T408" s="5" t="str">
        <f>RIGHT(TEXT('Final Dataset'!$B408,"yyyy-mm-dd"),2)</f>
        <v>18</v>
      </c>
      <c r="U408" s="5">
        <f>LEN('Final Dataset'!$D408)</f>
        <v>2</v>
      </c>
      <c r="V408" s="5" t="str">
        <f>TEXT('Final Dataset'!$B408, "mmmm")</f>
        <v>January</v>
      </c>
      <c r="W408" s="5" t="str">
        <f>TEXT('Final Dataset'!$B408, "dddd")</f>
        <v>Tuesday</v>
      </c>
      <c r="X408" s="5">
        <f>WEEKNUM('Final Dataset'!$B408, 2)</f>
        <v>4</v>
      </c>
      <c r="Y408" s="5" t="str">
        <f>IF('Final Dataset'!$H408&lt;=0.3,"Cold",IF('Final Dataset'!$H408&lt;=0.6,"Mild","Hot"))</f>
        <v>Cold</v>
      </c>
      <c r="Z408" s="7" t="str">
        <f>IF('Final Dataset'!$L408&gt;'Final Dataset'!$M408,"Casual Dominant","Registered Dominant")</f>
        <v>Registered Dominant</v>
      </c>
      <c r="AA408" s="7">
        <f>'Final Dataset'!$L408/'Final Dataset'!$N408</f>
        <v>0</v>
      </c>
      <c r="AB408" s="7">
        <f>'Final Dataset'!$M408/'Final Dataset'!$N408</f>
        <v>1</v>
      </c>
      <c r="AC408" s="9">
        <f>'Final Dataset'!$J408*100</f>
        <v>93</v>
      </c>
      <c r="AD408" s="7">
        <f>'Final Dataset'!$I408*50</f>
        <v>12.879999999999999</v>
      </c>
      <c r="AE408" s="9">
        <f>'Final Dataset'!$K408*67</f>
        <v>6.0031999999999996</v>
      </c>
      <c r="AF408" s="7">
        <f>IFERROR('Final Dataset'!$AA408/'Final Dataset'!$AB408,0)</f>
        <v>0</v>
      </c>
      <c r="AG408" s="7" t="str">
        <f>IF('Final Dataset'!$AC408&lt;40,"Low",IF('Final Dataset'!$AC408&lt;=70,"Moderate","High"))</f>
        <v>High</v>
      </c>
      <c r="AH408" s="10" t="str">
        <f>IF('Final Dataset'!$AE408&lt;10,"Calm",IF('Final Dataset'!$AE408&lt;=25,"Breezy","Windy"))</f>
        <v>Calm</v>
      </c>
    </row>
    <row r="409" spans="1:34" ht="14.25" customHeight="1" x14ac:dyDescent="0.3">
      <c r="A409" s="11">
        <v>408</v>
      </c>
      <c r="B409" s="12">
        <v>40561</v>
      </c>
      <c r="C409" s="11">
        <v>1</v>
      </c>
      <c r="D409" s="11">
        <v>23</v>
      </c>
      <c r="E409" s="11" t="b">
        <v>0</v>
      </c>
      <c r="F409" s="11">
        <v>2</v>
      </c>
      <c r="G409" s="11">
        <v>2</v>
      </c>
      <c r="H409" s="11">
        <v>0.22</v>
      </c>
      <c r="I409" s="13">
        <v>0.2727</v>
      </c>
      <c r="J409" s="11">
        <v>0.93</v>
      </c>
      <c r="K409" s="11">
        <v>0</v>
      </c>
      <c r="L409" s="11">
        <v>1</v>
      </c>
      <c r="M409" s="11">
        <v>19</v>
      </c>
      <c r="N409" s="11">
        <v>20</v>
      </c>
      <c r="O409" s="5" t="str">
        <f>IF(AND('Final Dataset'!$D409&gt;=5,'Final Dataset'!$D409&lt;12),"Morning",IF(AND('Final Dataset'!$D409&gt;=12,'Final Dataset'!$D409&lt;17),"Afternoon",IF(AND('Final Dataset'!$D409&gt;=17,'Final Dataset'!$D409&lt;21),"Evening","Night")))</f>
        <v>Night</v>
      </c>
      <c r="P409" s="8" t="str">
        <f>IF('Final Dataset'!$G409=1,"Clear/Few clouds",IF('Final Dataset'!$G409=2,"Mist/Cloudy",IF('Final Dataset'!$G409=3,"Light Snow/Rain","Heavy Rain/Snow/Storm")))</f>
        <v>Mist/Cloudy</v>
      </c>
      <c r="Q409" s="5" t="str">
        <f>IF(OR('Final Dataset'!$F409=0,'Final Dataset'!$F409=6),"Weekend","Weekday")</f>
        <v>Weekday</v>
      </c>
      <c r="R409" s="5" t="str">
        <f>LEFT(TEXT('Final Dataset'!$B409,"yyyy-mm-dd"),4)</f>
        <v>2011</v>
      </c>
      <c r="S409" s="5" t="str">
        <f>MID(TEXT('Final Dataset'!$B409,"yyyy-mm-dd"),6,2)</f>
        <v>01</v>
      </c>
      <c r="T409" s="5" t="str">
        <f>RIGHT(TEXT('Final Dataset'!$B409,"yyyy-mm-dd"),2)</f>
        <v>18</v>
      </c>
      <c r="U409" s="5">
        <f>LEN('Final Dataset'!$D409)</f>
        <v>2</v>
      </c>
      <c r="V409" s="5" t="str">
        <f>TEXT('Final Dataset'!$B409, "mmmm")</f>
        <v>January</v>
      </c>
      <c r="W409" s="5" t="str">
        <f>TEXT('Final Dataset'!$B409, "dddd")</f>
        <v>Tuesday</v>
      </c>
      <c r="X409" s="5">
        <f>WEEKNUM('Final Dataset'!$B409, 2)</f>
        <v>4</v>
      </c>
      <c r="Y409" s="5" t="str">
        <f>IF('Final Dataset'!$H409&lt;=0.3,"Cold",IF('Final Dataset'!$H409&lt;=0.6,"Mild","Hot"))</f>
        <v>Cold</v>
      </c>
      <c r="Z409" s="7" t="str">
        <f>IF('Final Dataset'!$L409&gt;'Final Dataset'!$M409,"Casual Dominant","Registered Dominant")</f>
        <v>Registered Dominant</v>
      </c>
      <c r="AA409" s="7">
        <f>'Final Dataset'!$L409/'Final Dataset'!$N409</f>
        <v>0.05</v>
      </c>
      <c r="AB409" s="7">
        <f>'Final Dataset'!$M409/'Final Dataset'!$N409</f>
        <v>0.95</v>
      </c>
      <c r="AC409" s="9">
        <f>'Final Dataset'!$J409*100</f>
        <v>93</v>
      </c>
      <c r="AD409" s="7">
        <f>'Final Dataset'!$I409*50</f>
        <v>13.635</v>
      </c>
      <c r="AE409" s="9">
        <f>'Final Dataset'!$K409*67</f>
        <v>0</v>
      </c>
      <c r="AF409" s="7">
        <f>IFERROR('Final Dataset'!$AA409/'Final Dataset'!$AB409,0)</f>
        <v>5.2631578947368425E-2</v>
      </c>
      <c r="AG409" s="7" t="str">
        <f>IF('Final Dataset'!$AC409&lt;40,"Low",IF('Final Dataset'!$AC409&lt;=70,"Moderate","High"))</f>
        <v>High</v>
      </c>
      <c r="AH409" s="10" t="str">
        <f>IF('Final Dataset'!$AE409&lt;10,"Calm",IF('Final Dataset'!$AE409&lt;=25,"Breezy","Windy"))</f>
        <v>Calm</v>
      </c>
    </row>
    <row r="410" spans="1:34" ht="14.25" customHeight="1" x14ac:dyDescent="0.3">
      <c r="A410" s="5">
        <v>409</v>
      </c>
      <c r="B410" s="6">
        <v>40562</v>
      </c>
      <c r="C410" s="5">
        <v>1</v>
      </c>
      <c r="D410" s="5">
        <v>0</v>
      </c>
      <c r="E410" s="5" t="b">
        <v>0</v>
      </c>
      <c r="F410" s="5">
        <v>3</v>
      </c>
      <c r="G410" s="5">
        <v>2</v>
      </c>
      <c r="H410" s="5">
        <v>0.22</v>
      </c>
      <c r="I410" s="7">
        <v>0.2727</v>
      </c>
      <c r="J410" s="5">
        <v>0.93</v>
      </c>
      <c r="K410" s="5">
        <v>0</v>
      </c>
      <c r="L410" s="5">
        <v>0</v>
      </c>
      <c r="M410" s="5">
        <v>3</v>
      </c>
      <c r="N410" s="5">
        <v>3</v>
      </c>
      <c r="O410" s="5" t="str">
        <f>IF(AND('Final Dataset'!$D410&gt;=5,'Final Dataset'!$D410&lt;12),"Morning",IF(AND('Final Dataset'!$D410&gt;=12,'Final Dataset'!$D410&lt;17),"Afternoon",IF(AND('Final Dataset'!$D410&gt;=17,'Final Dataset'!$D410&lt;21),"Evening","Night")))</f>
        <v>Night</v>
      </c>
      <c r="P410" s="8" t="str">
        <f>IF('Final Dataset'!$G410=1,"Clear/Few clouds",IF('Final Dataset'!$G410=2,"Mist/Cloudy",IF('Final Dataset'!$G410=3,"Light Snow/Rain","Heavy Rain/Snow/Storm")))</f>
        <v>Mist/Cloudy</v>
      </c>
      <c r="Q410" s="5" t="str">
        <f>IF(OR('Final Dataset'!$F410=0,'Final Dataset'!$F410=6),"Weekend","Weekday")</f>
        <v>Weekday</v>
      </c>
      <c r="R410" s="5" t="str">
        <f>LEFT(TEXT('Final Dataset'!$B410,"yyyy-mm-dd"),4)</f>
        <v>2011</v>
      </c>
      <c r="S410" s="5" t="str">
        <f>MID(TEXT('Final Dataset'!$B410,"yyyy-mm-dd"),6,2)</f>
        <v>01</v>
      </c>
      <c r="T410" s="5" t="str">
        <f>RIGHT(TEXT('Final Dataset'!$B410,"yyyy-mm-dd"),2)</f>
        <v>19</v>
      </c>
      <c r="U410" s="5">
        <f>LEN('Final Dataset'!$D410)</f>
        <v>1</v>
      </c>
      <c r="V410" s="5" t="str">
        <f>TEXT('Final Dataset'!$B410, "mmmm")</f>
        <v>January</v>
      </c>
      <c r="W410" s="5" t="str">
        <f>TEXT('Final Dataset'!$B410, "dddd")</f>
        <v>Wednesday</v>
      </c>
      <c r="X410" s="5">
        <f>WEEKNUM('Final Dataset'!$B410, 2)</f>
        <v>4</v>
      </c>
      <c r="Y410" s="5" t="str">
        <f>IF('Final Dataset'!$H410&lt;=0.3,"Cold",IF('Final Dataset'!$H410&lt;=0.6,"Mild","Hot"))</f>
        <v>Cold</v>
      </c>
      <c r="Z410" s="7" t="str">
        <f>IF('Final Dataset'!$L410&gt;'Final Dataset'!$M410,"Casual Dominant","Registered Dominant")</f>
        <v>Registered Dominant</v>
      </c>
      <c r="AA410" s="7">
        <f>'Final Dataset'!$L410/'Final Dataset'!$N410</f>
        <v>0</v>
      </c>
      <c r="AB410" s="7">
        <f>'Final Dataset'!$M410/'Final Dataset'!$N410</f>
        <v>1</v>
      </c>
      <c r="AC410" s="9">
        <f>'Final Dataset'!$J410*100</f>
        <v>93</v>
      </c>
      <c r="AD410" s="7">
        <f>'Final Dataset'!$I410*50</f>
        <v>13.635</v>
      </c>
      <c r="AE410" s="9">
        <f>'Final Dataset'!$K410*67</f>
        <v>0</v>
      </c>
      <c r="AF410" s="7">
        <f>IFERROR('Final Dataset'!$AA410/'Final Dataset'!$AB410,0)</f>
        <v>0</v>
      </c>
      <c r="AG410" s="7" t="str">
        <f>IF('Final Dataset'!$AC410&lt;40,"Low",IF('Final Dataset'!$AC410&lt;=70,"Moderate","High"))</f>
        <v>High</v>
      </c>
      <c r="AH410" s="10" t="str">
        <f>IF('Final Dataset'!$AE410&lt;10,"Calm",IF('Final Dataset'!$AE410&lt;=25,"Breezy","Windy"))</f>
        <v>Calm</v>
      </c>
    </row>
    <row r="411" spans="1:34" ht="14.25" customHeight="1" x14ac:dyDescent="0.3">
      <c r="A411" s="11">
        <v>410</v>
      </c>
      <c r="B411" s="12">
        <v>40562</v>
      </c>
      <c r="C411" s="11">
        <v>1</v>
      </c>
      <c r="D411" s="11">
        <v>1</v>
      </c>
      <c r="E411" s="11" t="b">
        <v>0</v>
      </c>
      <c r="F411" s="11">
        <v>3</v>
      </c>
      <c r="G411" s="11">
        <v>3</v>
      </c>
      <c r="H411" s="11">
        <v>0.22</v>
      </c>
      <c r="I411" s="13">
        <v>0.2273</v>
      </c>
      <c r="J411" s="11">
        <v>0.93</v>
      </c>
      <c r="K411" s="11">
        <v>0.1343</v>
      </c>
      <c r="L411" s="11">
        <v>1</v>
      </c>
      <c r="M411" s="11">
        <v>6</v>
      </c>
      <c r="N411" s="11">
        <v>7</v>
      </c>
      <c r="O411" s="5" t="str">
        <f>IF(AND('Final Dataset'!$D411&gt;=5,'Final Dataset'!$D411&lt;12),"Morning",IF(AND('Final Dataset'!$D411&gt;=12,'Final Dataset'!$D411&lt;17),"Afternoon",IF(AND('Final Dataset'!$D411&gt;=17,'Final Dataset'!$D411&lt;21),"Evening","Night")))</f>
        <v>Night</v>
      </c>
      <c r="P411" s="8" t="str">
        <f>IF('Final Dataset'!$G411=1,"Clear/Few clouds",IF('Final Dataset'!$G411=2,"Mist/Cloudy",IF('Final Dataset'!$G411=3,"Light Snow/Rain","Heavy Rain/Snow/Storm")))</f>
        <v>Light Snow/Rain</v>
      </c>
      <c r="Q411" s="5" t="str">
        <f>IF(OR('Final Dataset'!$F411=0,'Final Dataset'!$F411=6),"Weekend","Weekday")</f>
        <v>Weekday</v>
      </c>
      <c r="R411" s="5" t="str">
        <f>LEFT(TEXT('Final Dataset'!$B411,"yyyy-mm-dd"),4)</f>
        <v>2011</v>
      </c>
      <c r="S411" s="5" t="str">
        <f>MID(TEXT('Final Dataset'!$B411,"yyyy-mm-dd"),6,2)</f>
        <v>01</v>
      </c>
      <c r="T411" s="5" t="str">
        <f>RIGHT(TEXT('Final Dataset'!$B411,"yyyy-mm-dd"),2)</f>
        <v>19</v>
      </c>
      <c r="U411" s="5">
        <f>LEN('Final Dataset'!$D411)</f>
        <v>1</v>
      </c>
      <c r="V411" s="5" t="str">
        <f>TEXT('Final Dataset'!$B411, "mmmm")</f>
        <v>January</v>
      </c>
      <c r="W411" s="5" t="str">
        <f>TEXT('Final Dataset'!$B411, "dddd")</f>
        <v>Wednesday</v>
      </c>
      <c r="X411" s="5">
        <f>WEEKNUM('Final Dataset'!$B411, 2)</f>
        <v>4</v>
      </c>
      <c r="Y411" s="5" t="str">
        <f>IF('Final Dataset'!$H411&lt;=0.3,"Cold",IF('Final Dataset'!$H411&lt;=0.6,"Mild","Hot"))</f>
        <v>Cold</v>
      </c>
      <c r="Z411" s="7" t="str">
        <f>IF('Final Dataset'!$L411&gt;'Final Dataset'!$M411,"Casual Dominant","Registered Dominant")</f>
        <v>Registered Dominant</v>
      </c>
      <c r="AA411" s="7">
        <f>'Final Dataset'!$L411/'Final Dataset'!$N411</f>
        <v>0.14285714285714285</v>
      </c>
      <c r="AB411" s="7">
        <f>'Final Dataset'!$M411/'Final Dataset'!$N411</f>
        <v>0.8571428571428571</v>
      </c>
      <c r="AC411" s="9">
        <f>'Final Dataset'!$J411*100</f>
        <v>93</v>
      </c>
      <c r="AD411" s="7">
        <f>'Final Dataset'!$I411*50</f>
        <v>11.365</v>
      </c>
      <c r="AE411" s="9">
        <f>'Final Dataset'!$K411*67</f>
        <v>8.9981000000000009</v>
      </c>
      <c r="AF411" s="7">
        <f>IFERROR('Final Dataset'!$AA411/'Final Dataset'!$AB411,0)</f>
        <v>0.16666666666666666</v>
      </c>
      <c r="AG411" s="7" t="str">
        <f>IF('Final Dataset'!$AC411&lt;40,"Low",IF('Final Dataset'!$AC411&lt;=70,"Moderate","High"))</f>
        <v>High</v>
      </c>
      <c r="AH411" s="10" t="str">
        <f>IF('Final Dataset'!$AE411&lt;10,"Calm",IF('Final Dataset'!$AE411&lt;=25,"Breezy","Windy"))</f>
        <v>Calm</v>
      </c>
    </row>
    <row r="412" spans="1:34" ht="14.25" customHeight="1" x14ac:dyDescent="0.3">
      <c r="A412" s="5">
        <v>411</v>
      </c>
      <c r="B412" s="6">
        <v>40562</v>
      </c>
      <c r="C412" s="5">
        <v>1</v>
      </c>
      <c r="D412" s="5">
        <v>2</v>
      </c>
      <c r="E412" s="5" t="b">
        <v>0</v>
      </c>
      <c r="F412" s="5">
        <v>3</v>
      </c>
      <c r="G412" s="5">
        <v>3</v>
      </c>
      <c r="H412" s="5">
        <v>0.22</v>
      </c>
      <c r="I412" s="7">
        <v>0.2273</v>
      </c>
      <c r="J412" s="5">
        <v>0.93</v>
      </c>
      <c r="K412" s="5">
        <v>0.1343</v>
      </c>
      <c r="L412" s="5">
        <v>0</v>
      </c>
      <c r="M412" s="5">
        <v>3</v>
      </c>
      <c r="N412" s="5">
        <v>3</v>
      </c>
      <c r="O412" s="5" t="str">
        <f>IF(AND('Final Dataset'!$D412&gt;=5,'Final Dataset'!$D412&lt;12),"Morning",IF(AND('Final Dataset'!$D412&gt;=12,'Final Dataset'!$D412&lt;17),"Afternoon",IF(AND('Final Dataset'!$D412&gt;=17,'Final Dataset'!$D412&lt;21),"Evening","Night")))</f>
        <v>Night</v>
      </c>
      <c r="P412" s="8" t="str">
        <f>IF('Final Dataset'!$G412=1,"Clear/Few clouds",IF('Final Dataset'!$G412=2,"Mist/Cloudy",IF('Final Dataset'!$G412=3,"Light Snow/Rain","Heavy Rain/Snow/Storm")))</f>
        <v>Light Snow/Rain</v>
      </c>
      <c r="Q412" s="5" t="str">
        <f>IF(OR('Final Dataset'!$F412=0,'Final Dataset'!$F412=6),"Weekend","Weekday")</f>
        <v>Weekday</v>
      </c>
      <c r="R412" s="5" t="str">
        <f>LEFT(TEXT('Final Dataset'!$B412,"yyyy-mm-dd"),4)</f>
        <v>2011</v>
      </c>
      <c r="S412" s="5" t="str">
        <f>MID(TEXT('Final Dataset'!$B412,"yyyy-mm-dd"),6,2)</f>
        <v>01</v>
      </c>
      <c r="T412" s="5" t="str">
        <f>RIGHT(TEXT('Final Dataset'!$B412,"yyyy-mm-dd"),2)</f>
        <v>19</v>
      </c>
      <c r="U412" s="5">
        <f>LEN('Final Dataset'!$D412)</f>
        <v>1</v>
      </c>
      <c r="V412" s="5" t="str">
        <f>TEXT('Final Dataset'!$B412, "mmmm")</f>
        <v>January</v>
      </c>
      <c r="W412" s="5" t="str">
        <f>TEXT('Final Dataset'!$B412, "dddd")</f>
        <v>Wednesday</v>
      </c>
      <c r="X412" s="5">
        <f>WEEKNUM('Final Dataset'!$B412, 2)</f>
        <v>4</v>
      </c>
      <c r="Y412" s="5" t="str">
        <f>IF('Final Dataset'!$H412&lt;=0.3,"Cold",IF('Final Dataset'!$H412&lt;=0.6,"Mild","Hot"))</f>
        <v>Cold</v>
      </c>
      <c r="Z412" s="7" t="str">
        <f>IF('Final Dataset'!$L412&gt;'Final Dataset'!$M412,"Casual Dominant","Registered Dominant")</f>
        <v>Registered Dominant</v>
      </c>
      <c r="AA412" s="7">
        <f>'Final Dataset'!$L412/'Final Dataset'!$N412</f>
        <v>0</v>
      </c>
      <c r="AB412" s="7">
        <f>'Final Dataset'!$M412/'Final Dataset'!$N412</f>
        <v>1</v>
      </c>
      <c r="AC412" s="9">
        <f>'Final Dataset'!$J412*100</f>
        <v>93</v>
      </c>
      <c r="AD412" s="7">
        <f>'Final Dataset'!$I412*50</f>
        <v>11.365</v>
      </c>
      <c r="AE412" s="9">
        <f>'Final Dataset'!$K412*67</f>
        <v>8.9981000000000009</v>
      </c>
      <c r="AF412" s="7">
        <f>IFERROR('Final Dataset'!$AA412/'Final Dataset'!$AB412,0)</f>
        <v>0</v>
      </c>
      <c r="AG412" s="7" t="str">
        <f>IF('Final Dataset'!$AC412&lt;40,"Low",IF('Final Dataset'!$AC412&lt;=70,"Moderate","High"))</f>
        <v>High</v>
      </c>
      <c r="AH412" s="10" t="str">
        <f>IF('Final Dataset'!$AE412&lt;10,"Calm",IF('Final Dataset'!$AE412&lt;=25,"Breezy","Windy"))</f>
        <v>Calm</v>
      </c>
    </row>
    <row r="413" spans="1:34" ht="14.25" customHeight="1" x14ac:dyDescent="0.3">
      <c r="A413" s="11">
        <v>412</v>
      </c>
      <c r="B413" s="12">
        <v>40562</v>
      </c>
      <c r="C413" s="11">
        <v>1</v>
      </c>
      <c r="D413" s="11">
        <v>4</v>
      </c>
      <c r="E413" s="11" t="b">
        <v>0</v>
      </c>
      <c r="F413" s="11">
        <v>3</v>
      </c>
      <c r="G413" s="11">
        <v>3</v>
      </c>
      <c r="H413" s="11">
        <v>0.22</v>
      </c>
      <c r="I413" s="13">
        <v>0.2273</v>
      </c>
      <c r="J413" s="11">
        <v>0.93</v>
      </c>
      <c r="K413" s="11">
        <v>0.1343</v>
      </c>
      <c r="L413" s="11">
        <v>1</v>
      </c>
      <c r="M413" s="11">
        <v>1</v>
      </c>
      <c r="N413" s="11">
        <v>2</v>
      </c>
      <c r="O413" s="5" t="str">
        <f>IF(AND('Final Dataset'!$D413&gt;=5,'Final Dataset'!$D413&lt;12),"Morning",IF(AND('Final Dataset'!$D413&gt;=12,'Final Dataset'!$D413&lt;17),"Afternoon",IF(AND('Final Dataset'!$D413&gt;=17,'Final Dataset'!$D413&lt;21),"Evening","Night")))</f>
        <v>Night</v>
      </c>
      <c r="P413" s="8" t="str">
        <f>IF('Final Dataset'!$G413=1,"Clear/Few clouds",IF('Final Dataset'!$G413=2,"Mist/Cloudy",IF('Final Dataset'!$G413=3,"Light Snow/Rain","Heavy Rain/Snow/Storm")))</f>
        <v>Light Snow/Rain</v>
      </c>
      <c r="Q413" s="5" t="str">
        <f>IF(OR('Final Dataset'!$F413=0,'Final Dataset'!$F413=6),"Weekend","Weekday")</f>
        <v>Weekday</v>
      </c>
      <c r="R413" s="5" t="str">
        <f>LEFT(TEXT('Final Dataset'!$B413,"yyyy-mm-dd"),4)</f>
        <v>2011</v>
      </c>
      <c r="S413" s="5" t="str">
        <f>MID(TEXT('Final Dataset'!$B413,"yyyy-mm-dd"),6,2)</f>
        <v>01</v>
      </c>
      <c r="T413" s="5" t="str">
        <f>RIGHT(TEXT('Final Dataset'!$B413,"yyyy-mm-dd"),2)</f>
        <v>19</v>
      </c>
      <c r="U413" s="5">
        <f>LEN('Final Dataset'!$D413)</f>
        <v>1</v>
      </c>
      <c r="V413" s="5" t="str">
        <f>TEXT('Final Dataset'!$B413, "mmmm")</f>
        <v>January</v>
      </c>
      <c r="W413" s="5" t="str">
        <f>TEXT('Final Dataset'!$B413, "dddd")</f>
        <v>Wednesday</v>
      </c>
      <c r="X413" s="5">
        <f>WEEKNUM('Final Dataset'!$B413, 2)</f>
        <v>4</v>
      </c>
      <c r="Y413" s="5" t="str">
        <f>IF('Final Dataset'!$H413&lt;=0.3,"Cold",IF('Final Dataset'!$H413&lt;=0.6,"Mild","Hot"))</f>
        <v>Cold</v>
      </c>
      <c r="Z413" s="7" t="str">
        <f>IF('Final Dataset'!$L413&gt;'Final Dataset'!$M413,"Casual Dominant","Registered Dominant")</f>
        <v>Registered Dominant</v>
      </c>
      <c r="AA413" s="7">
        <f>'Final Dataset'!$L413/'Final Dataset'!$N413</f>
        <v>0.5</v>
      </c>
      <c r="AB413" s="7">
        <f>'Final Dataset'!$M413/'Final Dataset'!$N413</f>
        <v>0.5</v>
      </c>
      <c r="AC413" s="9">
        <f>'Final Dataset'!$J413*100</f>
        <v>93</v>
      </c>
      <c r="AD413" s="7">
        <f>'Final Dataset'!$I413*50</f>
        <v>11.365</v>
      </c>
      <c r="AE413" s="9">
        <f>'Final Dataset'!$K413*67</f>
        <v>8.9981000000000009</v>
      </c>
      <c r="AF413" s="7">
        <f>IFERROR('Final Dataset'!$AA413/'Final Dataset'!$AB413,0)</f>
        <v>1</v>
      </c>
      <c r="AG413" s="7" t="str">
        <f>IF('Final Dataset'!$AC413&lt;40,"Low",IF('Final Dataset'!$AC413&lt;=70,"Moderate","High"))</f>
        <v>High</v>
      </c>
      <c r="AH413" s="10" t="str">
        <f>IF('Final Dataset'!$AE413&lt;10,"Calm",IF('Final Dataset'!$AE413&lt;=25,"Breezy","Windy"))</f>
        <v>Calm</v>
      </c>
    </row>
    <row r="414" spans="1:34" ht="14.25" customHeight="1" x14ac:dyDescent="0.3">
      <c r="A414" s="5">
        <v>413</v>
      </c>
      <c r="B414" s="6">
        <v>40562</v>
      </c>
      <c r="C414" s="5">
        <v>1</v>
      </c>
      <c r="D414" s="5">
        <v>5</v>
      </c>
      <c r="E414" s="5" t="b">
        <v>0</v>
      </c>
      <c r="F414" s="5">
        <v>3</v>
      </c>
      <c r="G414" s="5">
        <v>2</v>
      </c>
      <c r="H414" s="5">
        <v>0.22</v>
      </c>
      <c r="I414" s="7">
        <v>0.2576</v>
      </c>
      <c r="J414" s="5">
        <v>0.93</v>
      </c>
      <c r="K414" s="5">
        <v>8.9599999999999999E-2</v>
      </c>
      <c r="L414" s="5">
        <v>0</v>
      </c>
      <c r="M414" s="5">
        <v>7</v>
      </c>
      <c r="N414" s="5">
        <v>7</v>
      </c>
      <c r="O414" s="5" t="str">
        <f>IF(AND('Final Dataset'!$D414&gt;=5,'Final Dataset'!$D414&lt;12),"Morning",IF(AND('Final Dataset'!$D414&gt;=12,'Final Dataset'!$D414&lt;17),"Afternoon",IF(AND('Final Dataset'!$D414&gt;=17,'Final Dataset'!$D414&lt;21),"Evening","Night")))</f>
        <v>Morning</v>
      </c>
      <c r="P414" s="8" t="str">
        <f>IF('Final Dataset'!$G414=1,"Clear/Few clouds",IF('Final Dataset'!$G414=2,"Mist/Cloudy",IF('Final Dataset'!$G414=3,"Light Snow/Rain","Heavy Rain/Snow/Storm")))</f>
        <v>Mist/Cloudy</v>
      </c>
      <c r="Q414" s="5" t="str">
        <f>IF(OR('Final Dataset'!$F414=0,'Final Dataset'!$F414=6),"Weekend","Weekday")</f>
        <v>Weekday</v>
      </c>
      <c r="R414" s="5" t="str">
        <f>LEFT(TEXT('Final Dataset'!$B414,"yyyy-mm-dd"),4)</f>
        <v>2011</v>
      </c>
      <c r="S414" s="5" t="str">
        <f>MID(TEXT('Final Dataset'!$B414,"yyyy-mm-dd"),6,2)</f>
        <v>01</v>
      </c>
      <c r="T414" s="5" t="str">
        <f>RIGHT(TEXT('Final Dataset'!$B414,"yyyy-mm-dd"),2)</f>
        <v>19</v>
      </c>
      <c r="U414" s="5">
        <f>LEN('Final Dataset'!$D414)</f>
        <v>1</v>
      </c>
      <c r="V414" s="5" t="str">
        <f>TEXT('Final Dataset'!$B414, "mmmm")</f>
        <v>January</v>
      </c>
      <c r="W414" s="5" t="str">
        <f>TEXT('Final Dataset'!$B414, "dddd")</f>
        <v>Wednesday</v>
      </c>
      <c r="X414" s="5">
        <f>WEEKNUM('Final Dataset'!$B414, 2)</f>
        <v>4</v>
      </c>
      <c r="Y414" s="5" t="str">
        <f>IF('Final Dataset'!$H414&lt;=0.3,"Cold",IF('Final Dataset'!$H414&lt;=0.6,"Mild","Hot"))</f>
        <v>Cold</v>
      </c>
      <c r="Z414" s="7" t="str">
        <f>IF('Final Dataset'!$L414&gt;'Final Dataset'!$M414,"Casual Dominant","Registered Dominant")</f>
        <v>Registered Dominant</v>
      </c>
      <c r="AA414" s="7">
        <f>'Final Dataset'!$L414/'Final Dataset'!$N414</f>
        <v>0</v>
      </c>
      <c r="AB414" s="7">
        <f>'Final Dataset'!$M414/'Final Dataset'!$N414</f>
        <v>1</v>
      </c>
      <c r="AC414" s="9">
        <f>'Final Dataset'!$J414*100</f>
        <v>93</v>
      </c>
      <c r="AD414" s="7">
        <f>'Final Dataset'!$I414*50</f>
        <v>12.879999999999999</v>
      </c>
      <c r="AE414" s="9">
        <f>'Final Dataset'!$K414*67</f>
        <v>6.0031999999999996</v>
      </c>
      <c r="AF414" s="7">
        <f>IFERROR('Final Dataset'!$AA414/'Final Dataset'!$AB414,0)</f>
        <v>0</v>
      </c>
      <c r="AG414" s="7" t="str">
        <f>IF('Final Dataset'!$AC414&lt;40,"Low",IF('Final Dataset'!$AC414&lt;=70,"Moderate","High"))</f>
        <v>High</v>
      </c>
      <c r="AH414" s="10" t="str">
        <f>IF('Final Dataset'!$AE414&lt;10,"Calm",IF('Final Dataset'!$AE414&lt;=25,"Breezy","Windy"))</f>
        <v>Calm</v>
      </c>
    </row>
    <row r="415" spans="1:34" ht="14.25" customHeight="1" x14ac:dyDescent="0.3">
      <c r="A415" s="11">
        <v>414</v>
      </c>
      <c r="B415" s="12">
        <v>40562</v>
      </c>
      <c r="C415" s="11">
        <v>1</v>
      </c>
      <c r="D415" s="11">
        <v>6</v>
      </c>
      <c r="E415" s="11" t="b">
        <v>0</v>
      </c>
      <c r="F415" s="11">
        <v>3</v>
      </c>
      <c r="G415" s="11">
        <v>2</v>
      </c>
      <c r="H415" s="11">
        <v>0.22</v>
      </c>
      <c r="I415" s="13">
        <v>0.2576</v>
      </c>
      <c r="J415" s="11">
        <v>0.93</v>
      </c>
      <c r="K415" s="11">
        <v>8.9599999999999999E-2</v>
      </c>
      <c r="L415" s="11">
        <v>0</v>
      </c>
      <c r="M415" s="11">
        <v>32</v>
      </c>
      <c r="N415" s="11">
        <v>32</v>
      </c>
      <c r="O415" s="5" t="str">
        <f>IF(AND('Final Dataset'!$D415&gt;=5,'Final Dataset'!$D415&lt;12),"Morning",IF(AND('Final Dataset'!$D415&gt;=12,'Final Dataset'!$D415&lt;17),"Afternoon",IF(AND('Final Dataset'!$D415&gt;=17,'Final Dataset'!$D415&lt;21),"Evening","Night")))</f>
        <v>Morning</v>
      </c>
      <c r="P415" s="8" t="str">
        <f>IF('Final Dataset'!$G415=1,"Clear/Few clouds",IF('Final Dataset'!$G415=2,"Mist/Cloudy",IF('Final Dataset'!$G415=3,"Light Snow/Rain","Heavy Rain/Snow/Storm")))</f>
        <v>Mist/Cloudy</v>
      </c>
      <c r="Q415" s="5" t="str">
        <f>IF(OR('Final Dataset'!$F415=0,'Final Dataset'!$F415=6),"Weekend","Weekday")</f>
        <v>Weekday</v>
      </c>
      <c r="R415" s="5" t="str">
        <f>LEFT(TEXT('Final Dataset'!$B415,"yyyy-mm-dd"),4)</f>
        <v>2011</v>
      </c>
      <c r="S415" s="5" t="str">
        <f>MID(TEXT('Final Dataset'!$B415,"yyyy-mm-dd"),6,2)</f>
        <v>01</v>
      </c>
      <c r="T415" s="5" t="str">
        <f>RIGHT(TEXT('Final Dataset'!$B415,"yyyy-mm-dd"),2)</f>
        <v>19</v>
      </c>
      <c r="U415" s="5">
        <f>LEN('Final Dataset'!$D415)</f>
        <v>1</v>
      </c>
      <c r="V415" s="5" t="str">
        <f>TEXT('Final Dataset'!$B415, "mmmm")</f>
        <v>January</v>
      </c>
      <c r="W415" s="5" t="str">
        <f>TEXT('Final Dataset'!$B415, "dddd")</f>
        <v>Wednesday</v>
      </c>
      <c r="X415" s="5">
        <f>WEEKNUM('Final Dataset'!$B415, 2)</f>
        <v>4</v>
      </c>
      <c r="Y415" s="5" t="str">
        <f>IF('Final Dataset'!$H415&lt;=0.3,"Cold",IF('Final Dataset'!$H415&lt;=0.6,"Mild","Hot"))</f>
        <v>Cold</v>
      </c>
      <c r="Z415" s="7" t="str">
        <f>IF('Final Dataset'!$L415&gt;'Final Dataset'!$M415,"Casual Dominant","Registered Dominant")</f>
        <v>Registered Dominant</v>
      </c>
      <c r="AA415" s="7">
        <f>'Final Dataset'!$L415/'Final Dataset'!$N415</f>
        <v>0</v>
      </c>
      <c r="AB415" s="7">
        <f>'Final Dataset'!$M415/'Final Dataset'!$N415</f>
        <v>1</v>
      </c>
      <c r="AC415" s="9">
        <f>'Final Dataset'!$J415*100</f>
        <v>93</v>
      </c>
      <c r="AD415" s="7">
        <f>'Final Dataset'!$I415*50</f>
        <v>12.879999999999999</v>
      </c>
      <c r="AE415" s="9">
        <f>'Final Dataset'!$K415*67</f>
        <v>6.0031999999999996</v>
      </c>
      <c r="AF415" s="7">
        <f>IFERROR('Final Dataset'!$AA415/'Final Dataset'!$AB415,0)</f>
        <v>0</v>
      </c>
      <c r="AG415" s="7" t="str">
        <f>IF('Final Dataset'!$AC415&lt;40,"Low",IF('Final Dataset'!$AC415&lt;=70,"Moderate","High"))</f>
        <v>High</v>
      </c>
      <c r="AH415" s="10" t="str">
        <f>IF('Final Dataset'!$AE415&lt;10,"Calm",IF('Final Dataset'!$AE415&lt;=25,"Breezy","Windy"))</f>
        <v>Calm</v>
      </c>
    </row>
    <row r="416" spans="1:34" ht="14.25" customHeight="1" x14ac:dyDescent="0.3">
      <c r="A416" s="5">
        <v>415</v>
      </c>
      <c r="B416" s="6">
        <v>40562</v>
      </c>
      <c r="C416" s="5">
        <v>1</v>
      </c>
      <c r="D416" s="5">
        <v>7</v>
      </c>
      <c r="E416" s="5" t="b">
        <v>0</v>
      </c>
      <c r="F416" s="5">
        <v>3</v>
      </c>
      <c r="G416" s="5">
        <v>2</v>
      </c>
      <c r="H416" s="5">
        <v>0.24</v>
      </c>
      <c r="I416" s="7">
        <v>0.2576</v>
      </c>
      <c r="J416" s="5">
        <v>0.92</v>
      </c>
      <c r="K416" s="5">
        <v>0.1045</v>
      </c>
      <c r="L416" s="5">
        <v>1</v>
      </c>
      <c r="M416" s="5">
        <v>89</v>
      </c>
      <c r="N416" s="5">
        <v>90</v>
      </c>
      <c r="O416" s="5" t="str">
        <f>IF(AND('Final Dataset'!$D416&gt;=5,'Final Dataset'!$D416&lt;12),"Morning",IF(AND('Final Dataset'!$D416&gt;=12,'Final Dataset'!$D416&lt;17),"Afternoon",IF(AND('Final Dataset'!$D416&gt;=17,'Final Dataset'!$D416&lt;21),"Evening","Night")))</f>
        <v>Morning</v>
      </c>
      <c r="P416" s="8" t="str">
        <f>IF('Final Dataset'!$G416=1,"Clear/Few clouds",IF('Final Dataset'!$G416=2,"Mist/Cloudy",IF('Final Dataset'!$G416=3,"Light Snow/Rain","Heavy Rain/Snow/Storm")))</f>
        <v>Mist/Cloudy</v>
      </c>
      <c r="Q416" s="5" t="str">
        <f>IF(OR('Final Dataset'!$F416=0,'Final Dataset'!$F416=6),"Weekend","Weekday")</f>
        <v>Weekday</v>
      </c>
      <c r="R416" s="5" t="str">
        <f>LEFT(TEXT('Final Dataset'!$B416,"yyyy-mm-dd"),4)</f>
        <v>2011</v>
      </c>
      <c r="S416" s="5" t="str">
        <f>MID(TEXT('Final Dataset'!$B416,"yyyy-mm-dd"),6,2)</f>
        <v>01</v>
      </c>
      <c r="T416" s="5" t="str">
        <f>RIGHT(TEXT('Final Dataset'!$B416,"yyyy-mm-dd"),2)</f>
        <v>19</v>
      </c>
      <c r="U416" s="5">
        <f>LEN('Final Dataset'!$D416)</f>
        <v>1</v>
      </c>
      <c r="V416" s="5" t="str">
        <f>TEXT('Final Dataset'!$B416, "mmmm")</f>
        <v>January</v>
      </c>
      <c r="W416" s="5" t="str">
        <f>TEXT('Final Dataset'!$B416, "dddd")</f>
        <v>Wednesday</v>
      </c>
      <c r="X416" s="5">
        <f>WEEKNUM('Final Dataset'!$B416, 2)</f>
        <v>4</v>
      </c>
      <c r="Y416" s="5" t="str">
        <f>IF('Final Dataset'!$H416&lt;=0.3,"Cold",IF('Final Dataset'!$H416&lt;=0.6,"Mild","Hot"))</f>
        <v>Cold</v>
      </c>
      <c r="Z416" s="7" t="str">
        <f>IF('Final Dataset'!$L416&gt;'Final Dataset'!$M416,"Casual Dominant","Registered Dominant")</f>
        <v>Registered Dominant</v>
      </c>
      <c r="AA416" s="7">
        <f>'Final Dataset'!$L416/'Final Dataset'!$N416</f>
        <v>1.1111111111111112E-2</v>
      </c>
      <c r="AB416" s="7">
        <f>'Final Dataset'!$M416/'Final Dataset'!$N416</f>
        <v>0.98888888888888893</v>
      </c>
      <c r="AC416" s="9">
        <f>'Final Dataset'!$J416*100</f>
        <v>92</v>
      </c>
      <c r="AD416" s="7">
        <f>'Final Dataset'!$I416*50</f>
        <v>12.879999999999999</v>
      </c>
      <c r="AE416" s="9">
        <f>'Final Dataset'!$K416*67</f>
        <v>7.0015000000000001</v>
      </c>
      <c r="AF416" s="7">
        <f>IFERROR('Final Dataset'!$AA416/'Final Dataset'!$AB416,0)</f>
        <v>1.1235955056179775E-2</v>
      </c>
      <c r="AG416" s="7" t="str">
        <f>IF('Final Dataset'!$AC416&lt;40,"Low",IF('Final Dataset'!$AC416&lt;=70,"Moderate","High"))</f>
        <v>High</v>
      </c>
      <c r="AH416" s="10" t="str">
        <f>IF('Final Dataset'!$AE416&lt;10,"Calm",IF('Final Dataset'!$AE416&lt;=25,"Breezy","Windy"))</f>
        <v>Calm</v>
      </c>
    </row>
    <row r="417" spans="1:34" ht="14.25" customHeight="1" x14ac:dyDescent="0.3">
      <c r="A417" s="11">
        <v>416</v>
      </c>
      <c r="B417" s="12">
        <v>40562</v>
      </c>
      <c r="C417" s="11">
        <v>1</v>
      </c>
      <c r="D417" s="11">
        <v>8</v>
      </c>
      <c r="E417" s="11" t="b">
        <v>0</v>
      </c>
      <c r="F417" s="11">
        <v>3</v>
      </c>
      <c r="G417" s="11">
        <v>2</v>
      </c>
      <c r="H417" s="11">
        <v>0.24</v>
      </c>
      <c r="I417" s="13">
        <v>0.2576</v>
      </c>
      <c r="J417" s="11">
        <v>0.93</v>
      </c>
      <c r="K417" s="11">
        <v>0.1045</v>
      </c>
      <c r="L417" s="11">
        <v>1</v>
      </c>
      <c r="M417" s="11">
        <v>196</v>
      </c>
      <c r="N417" s="11">
        <v>197</v>
      </c>
      <c r="O417" s="5" t="str">
        <f>IF(AND('Final Dataset'!$D417&gt;=5,'Final Dataset'!$D417&lt;12),"Morning",IF(AND('Final Dataset'!$D417&gt;=12,'Final Dataset'!$D417&lt;17),"Afternoon",IF(AND('Final Dataset'!$D417&gt;=17,'Final Dataset'!$D417&lt;21),"Evening","Night")))</f>
        <v>Morning</v>
      </c>
      <c r="P417" s="8" t="str">
        <f>IF('Final Dataset'!$G417=1,"Clear/Few clouds",IF('Final Dataset'!$G417=2,"Mist/Cloudy",IF('Final Dataset'!$G417=3,"Light Snow/Rain","Heavy Rain/Snow/Storm")))</f>
        <v>Mist/Cloudy</v>
      </c>
      <c r="Q417" s="5" t="str">
        <f>IF(OR('Final Dataset'!$F417=0,'Final Dataset'!$F417=6),"Weekend","Weekday")</f>
        <v>Weekday</v>
      </c>
      <c r="R417" s="5" t="str">
        <f>LEFT(TEXT('Final Dataset'!$B417,"yyyy-mm-dd"),4)</f>
        <v>2011</v>
      </c>
      <c r="S417" s="5" t="str">
        <f>MID(TEXT('Final Dataset'!$B417,"yyyy-mm-dd"),6,2)</f>
        <v>01</v>
      </c>
      <c r="T417" s="5" t="str">
        <f>RIGHT(TEXT('Final Dataset'!$B417,"yyyy-mm-dd"),2)</f>
        <v>19</v>
      </c>
      <c r="U417" s="5">
        <f>LEN('Final Dataset'!$D417)</f>
        <v>1</v>
      </c>
      <c r="V417" s="5" t="str">
        <f>TEXT('Final Dataset'!$B417, "mmmm")</f>
        <v>January</v>
      </c>
      <c r="W417" s="5" t="str">
        <f>TEXT('Final Dataset'!$B417, "dddd")</f>
        <v>Wednesday</v>
      </c>
      <c r="X417" s="5">
        <f>WEEKNUM('Final Dataset'!$B417, 2)</f>
        <v>4</v>
      </c>
      <c r="Y417" s="5" t="str">
        <f>IF('Final Dataset'!$H417&lt;=0.3,"Cold",IF('Final Dataset'!$H417&lt;=0.6,"Mild","Hot"))</f>
        <v>Cold</v>
      </c>
      <c r="Z417" s="7" t="str">
        <f>IF('Final Dataset'!$L417&gt;'Final Dataset'!$M417,"Casual Dominant","Registered Dominant")</f>
        <v>Registered Dominant</v>
      </c>
      <c r="AA417" s="7">
        <f>'Final Dataset'!$L417/'Final Dataset'!$N417</f>
        <v>5.076142131979695E-3</v>
      </c>
      <c r="AB417" s="7">
        <f>'Final Dataset'!$M417/'Final Dataset'!$N417</f>
        <v>0.99492385786802029</v>
      </c>
      <c r="AC417" s="9">
        <f>'Final Dataset'!$J417*100</f>
        <v>93</v>
      </c>
      <c r="AD417" s="7">
        <f>'Final Dataset'!$I417*50</f>
        <v>12.879999999999999</v>
      </c>
      <c r="AE417" s="9">
        <f>'Final Dataset'!$K417*67</f>
        <v>7.0015000000000001</v>
      </c>
      <c r="AF417" s="7">
        <f>IFERROR('Final Dataset'!$AA417/'Final Dataset'!$AB417,0)</f>
        <v>5.1020408163265302E-3</v>
      </c>
      <c r="AG417" s="7" t="str">
        <f>IF('Final Dataset'!$AC417&lt;40,"Low",IF('Final Dataset'!$AC417&lt;=70,"Moderate","High"))</f>
        <v>High</v>
      </c>
      <c r="AH417" s="10" t="str">
        <f>IF('Final Dataset'!$AE417&lt;10,"Calm",IF('Final Dataset'!$AE417&lt;=25,"Breezy","Windy"))</f>
        <v>Calm</v>
      </c>
    </row>
    <row r="418" spans="1:34" ht="14.25" customHeight="1" x14ac:dyDescent="0.3">
      <c r="A418" s="5">
        <v>417</v>
      </c>
      <c r="B418" s="6">
        <v>40562</v>
      </c>
      <c r="C418" s="5">
        <v>1</v>
      </c>
      <c r="D418" s="5">
        <v>9</v>
      </c>
      <c r="E418" s="5" t="b">
        <v>0</v>
      </c>
      <c r="F418" s="5">
        <v>3</v>
      </c>
      <c r="G418" s="5">
        <v>2</v>
      </c>
      <c r="H418" s="5">
        <v>0.24</v>
      </c>
      <c r="I418" s="7">
        <v>0.2576</v>
      </c>
      <c r="J418" s="5">
        <v>0.93</v>
      </c>
      <c r="K418" s="5">
        <v>0.1045</v>
      </c>
      <c r="L418" s="5">
        <v>2</v>
      </c>
      <c r="M418" s="5">
        <v>107</v>
      </c>
      <c r="N418" s="5">
        <v>109</v>
      </c>
      <c r="O418" s="5" t="str">
        <f>IF(AND('Final Dataset'!$D418&gt;=5,'Final Dataset'!$D418&lt;12),"Morning",IF(AND('Final Dataset'!$D418&gt;=12,'Final Dataset'!$D418&lt;17),"Afternoon",IF(AND('Final Dataset'!$D418&gt;=17,'Final Dataset'!$D418&lt;21),"Evening","Night")))</f>
        <v>Morning</v>
      </c>
      <c r="P418" s="8" t="str">
        <f>IF('Final Dataset'!$G418=1,"Clear/Few clouds",IF('Final Dataset'!$G418=2,"Mist/Cloudy",IF('Final Dataset'!$G418=3,"Light Snow/Rain","Heavy Rain/Snow/Storm")))</f>
        <v>Mist/Cloudy</v>
      </c>
      <c r="Q418" s="5" t="str">
        <f>IF(OR('Final Dataset'!$F418=0,'Final Dataset'!$F418=6),"Weekend","Weekday")</f>
        <v>Weekday</v>
      </c>
      <c r="R418" s="5" t="str">
        <f>LEFT(TEXT('Final Dataset'!$B418,"yyyy-mm-dd"),4)</f>
        <v>2011</v>
      </c>
      <c r="S418" s="5" t="str">
        <f>MID(TEXT('Final Dataset'!$B418,"yyyy-mm-dd"),6,2)</f>
        <v>01</v>
      </c>
      <c r="T418" s="5" t="str">
        <f>RIGHT(TEXT('Final Dataset'!$B418,"yyyy-mm-dd"),2)</f>
        <v>19</v>
      </c>
      <c r="U418" s="5">
        <f>LEN('Final Dataset'!$D418)</f>
        <v>1</v>
      </c>
      <c r="V418" s="5" t="str">
        <f>TEXT('Final Dataset'!$B418, "mmmm")</f>
        <v>January</v>
      </c>
      <c r="W418" s="5" t="str">
        <f>TEXT('Final Dataset'!$B418, "dddd")</f>
        <v>Wednesday</v>
      </c>
      <c r="X418" s="5">
        <f>WEEKNUM('Final Dataset'!$B418, 2)</f>
        <v>4</v>
      </c>
      <c r="Y418" s="5" t="str">
        <f>IF('Final Dataset'!$H418&lt;=0.3,"Cold",IF('Final Dataset'!$H418&lt;=0.6,"Mild","Hot"))</f>
        <v>Cold</v>
      </c>
      <c r="Z418" s="7" t="str">
        <f>IF('Final Dataset'!$L418&gt;'Final Dataset'!$M418,"Casual Dominant","Registered Dominant")</f>
        <v>Registered Dominant</v>
      </c>
      <c r="AA418" s="7">
        <f>'Final Dataset'!$L418/'Final Dataset'!$N418</f>
        <v>1.834862385321101E-2</v>
      </c>
      <c r="AB418" s="7">
        <f>'Final Dataset'!$M418/'Final Dataset'!$N418</f>
        <v>0.98165137614678899</v>
      </c>
      <c r="AC418" s="9">
        <f>'Final Dataset'!$J418*100</f>
        <v>93</v>
      </c>
      <c r="AD418" s="7">
        <f>'Final Dataset'!$I418*50</f>
        <v>12.879999999999999</v>
      </c>
      <c r="AE418" s="9">
        <f>'Final Dataset'!$K418*67</f>
        <v>7.0015000000000001</v>
      </c>
      <c r="AF418" s="7">
        <f>IFERROR('Final Dataset'!$AA418/'Final Dataset'!$AB418,0)</f>
        <v>1.8691588785046731E-2</v>
      </c>
      <c r="AG418" s="7" t="str">
        <f>IF('Final Dataset'!$AC418&lt;40,"Low",IF('Final Dataset'!$AC418&lt;=70,"Moderate","High"))</f>
        <v>High</v>
      </c>
      <c r="AH418" s="10" t="str">
        <f>IF('Final Dataset'!$AE418&lt;10,"Calm",IF('Final Dataset'!$AE418&lt;=25,"Breezy","Windy"))</f>
        <v>Calm</v>
      </c>
    </row>
    <row r="419" spans="1:34" ht="14.25" customHeight="1" x14ac:dyDescent="0.3">
      <c r="A419" s="11">
        <v>418</v>
      </c>
      <c r="B419" s="12">
        <v>40562</v>
      </c>
      <c r="C419" s="11">
        <v>1</v>
      </c>
      <c r="D419" s="11">
        <v>10</v>
      </c>
      <c r="E419" s="11" t="b">
        <v>0</v>
      </c>
      <c r="F419" s="11">
        <v>3</v>
      </c>
      <c r="G419" s="11">
        <v>2</v>
      </c>
      <c r="H419" s="11">
        <v>0.26</v>
      </c>
      <c r="I419" s="13">
        <v>0.2727</v>
      </c>
      <c r="J419" s="11">
        <v>0.93</v>
      </c>
      <c r="K419" s="11">
        <v>0.1343</v>
      </c>
      <c r="L419" s="11">
        <v>1</v>
      </c>
      <c r="M419" s="11">
        <v>46</v>
      </c>
      <c r="N419" s="11">
        <v>47</v>
      </c>
      <c r="O419" s="5" t="str">
        <f>IF(AND('Final Dataset'!$D419&gt;=5,'Final Dataset'!$D419&lt;12),"Morning",IF(AND('Final Dataset'!$D419&gt;=12,'Final Dataset'!$D419&lt;17),"Afternoon",IF(AND('Final Dataset'!$D419&gt;=17,'Final Dataset'!$D419&lt;21),"Evening","Night")))</f>
        <v>Morning</v>
      </c>
      <c r="P419" s="8" t="str">
        <f>IF('Final Dataset'!$G419=1,"Clear/Few clouds",IF('Final Dataset'!$G419=2,"Mist/Cloudy",IF('Final Dataset'!$G419=3,"Light Snow/Rain","Heavy Rain/Snow/Storm")))</f>
        <v>Mist/Cloudy</v>
      </c>
      <c r="Q419" s="5" t="str">
        <f>IF(OR('Final Dataset'!$F419=0,'Final Dataset'!$F419=6),"Weekend","Weekday")</f>
        <v>Weekday</v>
      </c>
      <c r="R419" s="5" t="str">
        <f>LEFT(TEXT('Final Dataset'!$B419,"yyyy-mm-dd"),4)</f>
        <v>2011</v>
      </c>
      <c r="S419" s="5" t="str">
        <f>MID(TEXT('Final Dataset'!$B419,"yyyy-mm-dd"),6,2)</f>
        <v>01</v>
      </c>
      <c r="T419" s="5" t="str">
        <f>RIGHT(TEXT('Final Dataset'!$B419,"yyyy-mm-dd"),2)</f>
        <v>19</v>
      </c>
      <c r="U419" s="5">
        <f>LEN('Final Dataset'!$D419)</f>
        <v>2</v>
      </c>
      <c r="V419" s="5" t="str">
        <f>TEXT('Final Dataset'!$B419, "mmmm")</f>
        <v>January</v>
      </c>
      <c r="W419" s="5" t="str">
        <f>TEXT('Final Dataset'!$B419, "dddd")</f>
        <v>Wednesday</v>
      </c>
      <c r="X419" s="5">
        <f>WEEKNUM('Final Dataset'!$B419, 2)</f>
        <v>4</v>
      </c>
      <c r="Y419" s="5" t="str">
        <f>IF('Final Dataset'!$H419&lt;=0.3,"Cold",IF('Final Dataset'!$H419&lt;=0.6,"Mild","Hot"))</f>
        <v>Cold</v>
      </c>
      <c r="Z419" s="7" t="str">
        <f>IF('Final Dataset'!$L419&gt;'Final Dataset'!$M419,"Casual Dominant","Registered Dominant")</f>
        <v>Registered Dominant</v>
      </c>
      <c r="AA419" s="7">
        <f>'Final Dataset'!$L419/'Final Dataset'!$N419</f>
        <v>2.1276595744680851E-2</v>
      </c>
      <c r="AB419" s="7">
        <f>'Final Dataset'!$M419/'Final Dataset'!$N419</f>
        <v>0.97872340425531912</v>
      </c>
      <c r="AC419" s="9">
        <f>'Final Dataset'!$J419*100</f>
        <v>93</v>
      </c>
      <c r="AD419" s="7">
        <f>'Final Dataset'!$I419*50</f>
        <v>13.635</v>
      </c>
      <c r="AE419" s="9">
        <f>'Final Dataset'!$K419*67</f>
        <v>8.9981000000000009</v>
      </c>
      <c r="AF419" s="7">
        <f>IFERROR('Final Dataset'!$AA419/'Final Dataset'!$AB419,0)</f>
        <v>2.1739130434782608E-2</v>
      </c>
      <c r="AG419" s="7" t="str">
        <f>IF('Final Dataset'!$AC419&lt;40,"Low",IF('Final Dataset'!$AC419&lt;=70,"Moderate","High"))</f>
        <v>High</v>
      </c>
      <c r="AH419" s="10" t="str">
        <f>IF('Final Dataset'!$AE419&lt;10,"Calm",IF('Final Dataset'!$AE419&lt;=25,"Breezy","Windy"))</f>
        <v>Calm</v>
      </c>
    </row>
    <row r="420" spans="1:34" ht="14.25" customHeight="1" x14ac:dyDescent="0.3">
      <c r="A420" s="5">
        <v>419</v>
      </c>
      <c r="B420" s="6">
        <v>40562</v>
      </c>
      <c r="C420" s="5">
        <v>1</v>
      </c>
      <c r="D420" s="5">
        <v>11</v>
      </c>
      <c r="E420" s="5" t="b">
        <v>0</v>
      </c>
      <c r="F420" s="5">
        <v>3</v>
      </c>
      <c r="G420" s="5">
        <v>2</v>
      </c>
      <c r="H420" s="5">
        <v>0.28000000000000003</v>
      </c>
      <c r="I420" s="7">
        <v>0.30299999999999999</v>
      </c>
      <c r="J420" s="5">
        <v>0.87</v>
      </c>
      <c r="K420" s="5">
        <v>8.9599999999999999E-2</v>
      </c>
      <c r="L420" s="5">
        <v>5</v>
      </c>
      <c r="M420" s="5">
        <v>47</v>
      </c>
      <c r="N420" s="5">
        <v>52</v>
      </c>
      <c r="O420" s="5" t="str">
        <f>IF(AND('Final Dataset'!$D420&gt;=5,'Final Dataset'!$D420&lt;12),"Morning",IF(AND('Final Dataset'!$D420&gt;=12,'Final Dataset'!$D420&lt;17),"Afternoon",IF(AND('Final Dataset'!$D420&gt;=17,'Final Dataset'!$D420&lt;21),"Evening","Night")))</f>
        <v>Morning</v>
      </c>
      <c r="P420" s="8" t="str">
        <f>IF('Final Dataset'!$G420=1,"Clear/Few clouds",IF('Final Dataset'!$G420=2,"Mist/Cloudy",IF('Final Dataset'!$G420=3,"Light Snow/Rain","Heavy Rain/Snow/Storm")))</f>
        <v>Mist/Cloudy</v>
      </c>
      <c r="Q420" s="5" t="str">
        <f>IF(OR('Final Dataset'!$F420=0,'Final Dataset'!$F420=6),"Weekend","Weekday")</f>
        <v>Weekday</v>
      </c>
      <c r="R420" s="5" t="str">
        <f>LEFT(TEXT('Final Dataset'!$B420,"yyyy-mm-dd"),4)</f>
        <v>2011</v>
      </c>
      <c r="S420" s="5" t="str">
        <f>MID(TEXT('Final Dataset'!$B420,"yyyy-mm-dd"),6,2)</f>
        <v>01</v>
      </c>
      <c r="T420" s="5" t="str">
        <f>RIGHT(TEXT('Final Dataset'!$B420,"yyyy-mm-dd"),2)</f>
        <v>19</v>
      </c>
      <c r="U420" s="5">
        <f>LEN('Final Dataset'!$D420)</f>
        <v>2</v>
      </c>
      <c r="V420" s="5" t="str">
        <f>TEXT('Final Dataset'!$B420, "mmmm")</f>
        <v>January</v>
      </c>
      <c r="W420" s="5" t="str">
        <f>TEXT('Final Dataset'!$B420, "dddd")</f>
        <v>Wednesday</v>
      </c>
      <c r="X420" s="5">
        <f>WEEKNUM('Final Dataset'!$B420, 2)</f>
        <v>4</v>
      </c>
      <c r="Y420" s="5" t="str">
        <f>IF('Final Dataset'!$H420&lt;=0.3,"Cold",IF('Final Dataset'!$H420&lt;=0.6,"Mild","Hot"))</f>
        <v>Cold</v>
      </c>
      <c r="Z420" s="7" t="str">
        <f>IF('Final Dataset'!$L420&gt;'Final Dataset'!$M420,"Casual Dominant","Registered Dominant")</f>
        <v>Registered Dominant</v>
      </c>
      <c r="AA420" s="7">
        <f>'Final Dataset'!$L420/'Final Dataset'!$N420</f>
        <v>9.6153846153846159E-2</v>
      </c>
      <c r="AB420" s="7">
        <f>'Final Dataset'!$M420/'Final Dataset'!$N420</f>
        <v>0.90384615384615385</v>
      </c>
      <c r="AC420" s="9">
        <f>'Final Dataset'!$J420*100</f>
        <v>87</v>
      </c>
      <c r="AD420" s="7">
        <f>'Final Dataset'!$I420*50</f>
        <v>15.15</v>
      </c>
      <c r="AE420" s="9">
        <f>'Final Dataset'!$K420*67</f>
        <v>6.0031999999999996</v>
      </c>
      <c r="AF420" s="7">
        <f>IFERROR('Final Dataset'!$AA420/'Final Dataset'!$AB420,0)</f>
        <v>0.10638297872340426</v>
      </c>
      <c r="AG420" s="7" t="str">
        <f>IF('Final Dataset'!$AC420&lt;40,"Low",IF('Final Dataset'!$AC420&lt;=70,"Moderate","High"))</f>
        <v>High</v>
      </c>
      <c r="AH420" s="10" t="str">
        <f>IF('Final Dataset'!$AE420&lt;10,"Calm",IF('Final Dataset'!$AE420&lt;=25,"Breezy","Windy"))</f>
        <v>Calm</v>
      </c>
    </row>
    <row r="421" spans="1:34" ht="14.25" customHeight="1" x14ac:dyDescent="0.3">
      <c r="A421" s="11">
        <v>420</v>
      </c>
      <c r="B421" s="12">
        <v>40562</v>
      </c>
      <c r="C421" s="11">
        <v>1</v>
      </c>
      <c r="D421" s="11">
        <v>12</v>
      </c>
      <c r="E421" s="11" t="b">
        <v>0</v>
      </c>
      <c r="F421" s="11">
        <v>3</v>
      </c>
      <c r="G421" s="11">
        <v>2</v>
      </c>
      <c r="H421" s="11">
        <v>0.3</v>
      </c>
      <c r="I421" s="13">
        <v>0.31819999999999998</v>
      </c>
      <c r="J421" s="11">
        <v>0.81</v>
      </c>
      <c r="K421" s="11">
        <v>8.9599999999999999E-2</v>
      </c>
      <c r="L421" s="11">
        <v>5</v>
      </c>
      <c r="M421" s="11">
        <v>65</v>
      </c>
      <c r="N421" s="11">
        <v>70</v>
      </c>
      <c r="O421" s="5" t="str">
        <f>IF(AND('Final Dataset'!$D421&gt;=5,'Final Dataset'!$D421&lt;12),"Morning",IF(AND('Final Dataset'!$D421&gt;=12,'Final Dataset'!$D421&lt;17),"Afternoon",IF(AND('Final Dataset'!$D421&gt;=17,'Final Dataset'!$D421&lt;21),"Evening","Night")))</f>
        <v>Afternoon</v>
      </c>
      <c r="P421" s="8" t="str">
        <f>IF('Final Dataset'!$G421=1,"Clear/Few clouds",IF('Final Dataset'!$G421=2,"Mist/Cloudy",IF('Final Dataset'!$G421=3,"Light Snow/Rain","Heavy Rain/Snow/Storm")))</f>
        <v>Mist/Cloudy</v>
      </c>
      <c r="Q421" s="5" t="str">
        <f>IF(OR('Final Dataset'!$F421=0,'Final Dataset'!$F421=6),"Weekend","Weekday")</f>
        <v>Weekday</v>
      </c>
      <c r="R421" s="5" t="str">
        <f>LEFT(TEXT('Final Dataset'!$B421,"yyyy-mm-dd"),4)</f>
        <v>2011</v>
      </c>
      <c r="S421" s="5" t="str">
        <f>MID(TEXT('Final Dataset'!$B421,"yyyy-mm-dd"),6,2)</f>
        <v>01</v>
      </c>
      <c r="T421" s="5" t="str">
        <f>RIGHT(TEXT('Final Dataset'!$B421,"yyyy-mm-dd"),2)</f>
        <v>19</v>
      </c>
      <c r="U421" s="5">
        <f>LEN('Final Dataset'!$D421)</f>
        <v>2</v>
      </c>
      <c r="V421" s="5" t="str">
        <f>TEXT('Final Dataset'!$B421, "mmmm")</f>
        <v>January</v>
      </c>
      <c r="W421" s="5" t="str">
        <f>TEXT('Final Dataset'!$B421, "dddd")</f>
        <v>Wednesday</v>
      </c>
      <c r="X421" s="5">
        <f>WEEKNUM('Final Dataset'!$B421, 2)</f>
        <v>4</v>
      </c>
      <c r="Y421" s="5" t="str">
        <f>IF('Final Dataset'!$H421&lt;=0.3,"Cold",IF('Final Dataset'!$H421&lt;=0.6,"Mild","Hot"))</f>
        <v>Cold</v>
      </c>
      <c r="Z421" s="7" t="str">
        <f>IF('Final Dataset'!$L421&gt;'Final Dataset'!$M421,"Casual Dominant","Registered Dominant")</f>
        <v>Registered Dominant</v>
      </c>
      <c r="AA421" s="7">
        <f>'Final Dataset'!$L421/'Final Dataset'!$N421</f>
        <v>7.1428571428571425E-2</v>
      </c>
      <c r="AB421" s="7">
        <f>'Final Dataset'!$M421/'Final Dataset'!$N421</f>
        <v>0.9285714285714286</v>
      </c>
      <c r="AC421" s="9">
        <f>'Final Dataset'!$J421*100</f>
        <v>81</v>
      </c>
      <c r="AD421" s="7">
        <f>'Final Dataset'!$I421*50</f>
        <v>15.909999999999998</v>
      </c>
      <c r="AE421" s="9">
        <f>'Final Dataset'!$K421*67</f>
        <v>6.0031999999999996</v>
      </c>
      <c r="AF421" s="7">
        <f>IFERROR('Final Dataset'!$AA421/'Final Dataset'!$AB421,0)</f>
        <v>7.6923076923076913E-2</v>
      </c>
      <c r="AG421" s="7" t="str">
        <f>IF('Final Dataset'!$AC421&lt;40,"Low",IF('Final Dataset'!$AC421&lt;=70,"Moderate","High"))</f>
        <v>High</v>
      </c>
      <c r="AH421" s="10" t="str">
        <f>IF('Final Dataset'!$AE421&lt;10,"Calm",IF('Final Dataset'!$AE421&lt;=25,"Breezy","Windy"))</f>
        <v>Calm</v>
      </c>
    </row>
    <row r="422" spans="1:34" ht="14.25" customHeight="1" x14ac:dyDescent="0.3">
      <c r="A422" s="5">
        <v>421</v>
      </c>
      <c r="B422" s="6">
        <v>40562</v>
      </c>
      <c r="C422" s="5">
        <v>1</v>
      </c>
      <c r="D422" s="5">
        <v>13</v>
      </c>
      <c r="E422" s="5" t="b">
        <v>0</v>
      </c>
      <c r="F422" s="5">
        <v>3</v>
      </c>
      <c r="G422" s="5">
        <v>1</v>
      </c>
      <c r="H422" s="5">
        <v>0.4</v>
      </c>
      <c r="I422" s="7">
        <v>0.40910000000000002</v>
      </c>
      <c r="J422" s="5">
        <v>0.62</v>
      </c>
      <c r="K422" s="5">
        <v>0.28360000000000002</v>
      </c>
      <c r="L422" s="5">
        <v>11</v>
      </c>
      <c r="M422" s="5">
        <v>67</v>
      </c>
      <c r="N422" s="5">
        <v>78</v>
      </c>
      <c r="O422" s="5" t="str">
        <f>IF(AND('Final Dataset'!$D422&gt;=5,'Final Dataset'!$D422&lt;12),"Morning",IF(AND('Final Dataset'!$D422&gt;=12,'Final Dataset'!$D422&lt;17),"Afternoon",IF(AND('Final Dataset'!$D422&gt;=17,'Final Dataset'!$D422&lt;21),"Evening","Night")))</f>
        <v>Afternoon</v>
      </c>
      <c r="P422" s="8" t="str">
        <f>IF('Final Dataset'!$G422=1,"Clear/Few clouds",IF('Final Dataset'!$G422=2,"Mist/Cloudy",IF('Final Dataset'!$G422=3,"Light Snow/Rain","Heavy Rain/Snow/Storm")))</f>
        <v>Clear/Few clouds</v>
      </c>
      <c r="Q422" s="5" t="str">
        <f>IF(OR('Final Dataset'!$F422=0,'Final Dataset'!$F422=6),"Weekend","Weekday")</f>
        <v>Weekday</v>
      </c>
      <c r="R422" s="5" t="str">
        <f>LEFT(TEXT('Final Dataset'!$B422,"yyyy-mm-dd"),4)</f>
        <v>2011</v>
      </c>
      <c r="S422" s="5" t="str">
        <f>MID(TEXT('Final Dataset'!$B422,"yyyy-mm-dd"),6,2)</f>
        <v>01</v>
      </c>
      <c r="T422" s="5" t="str">
        <f>RIGHT(TEXT('Final Dataset'!$B422,"yyyy-mm-dd"),2)</f>
        <v>19</v>
      </c>
      <c r="U422" s="5">
        <f>LEN('Final Dataset'!$D422)</f>
        <v>2</v>
      </c>
      <c r="V422" s="5" t="str">
        <f>TEXT('Final Dataset'!$B422, "mmmm")</f>
        <v>January</v>
      </c>
      <c r="W422" s="5" t="str">
        <f>TEXT('Final Dataset'!$B422, "dddd")</f>
        <v>Wednesday</v>
      </c>
      <c r="X422" s="5">
        <f>WEEKNUM('Final Dataset'!$B422, 2)</f>
        <v>4</v>
      </c>
      <c r="Y422" s="5" t="str">
        <f>IF('Final Dataset'!$H422&lt;=0.3,"Cold",IF('Final Dataset'!$H422&lt;=0.6,"Mild","Hot"))</f>
        <v>Mild</v>
      </c>
      <c r="Z422" s="7" t="str">
        <f>IF('Final Dataset'!$L422&gt;'Final Dataset'!$M422,"Casual Dominant","Registered Dominant")</f>
        <v>Registered Dominant</v>
      </c>
      <c r="AA422" s="7">
        <f>'Final Dataset'!$L422/'Final Dataset'!$N422</f>
        <v>0.14102564102564102</v>
      </c>
      <c r="AB422" s="7">
        <f>'Final Dataset'!$M422/'Final Dataset'!$N422</f>
        <v>0.85897435897435892</v>
      </c>
      <c r="AC422" s="9">
        <f>'Final Dataset'!$J422*100</f>
        <v>62</v>
      </c>
      <c r="AD422" s="7">
        <f>'Final Dataset'!$I422*50</f>
        <v>20.455000000000002</v>
      </c>
      <c r="AE422" s="9">
        <f>'Final Dataset'!$K422*67</f>
        <v>19.001200000000001</v>
      </c>
      <c r="AF422" s="7">
        <f>IFERROR('Final Dataset'!$AA422/'Final Dataset'!$AB422,0)</f>
        <v>0.16417910447761194</v>
      </c>
      <c r="AG422" s="7" t="str">
        <f>IF('Final Dataset'!$AC422&lt;40,"Low",IF('Final Dataset'!$AC422&lt;=70,"Moderate","High"))</f>
        <v>Moderate</v>
      </c>
      <c r="AH422" s="10" t="str">
        <f>IF('Final Dataset'!$AE422&lt;10,"Calm",IF('Final Dataset'!$AE422&lt;=25,"Breezy","Windy"))</f>
        <v>Breezy</v>
      </c>
    </row>
    <row r="423" spans="1:34" ht="14.25" customHeight="1" x14ac:dyDescent="0.3">
      <c r="A423" s="11">
        <v>422</v>
      </c>
      <c r="B423" s="12">
        <v>40562</v>
      </c>
      <c r="C423" s="11">
        <v>1</v>
      </c>
      <c r="D423" s="11">
        <v>14</v>
      </c>
      <c r="E423" s="11" t="b">
        <v>0</v>
      </c>
      <c r="F423" s="11">
        <v>3</v>
      </c>
      <c r="G423" s="11">
        <v>1</v>
      </c>
      <c r="H423" s="11">
        <v>0.4</v>
      </c>
      <c r="I423" s="13">
        <v>0.40910000000000002</v>
      </c>
      <c r="J423" s="11">
        <v>0.57999999999999996</v>
      </c>
      <c r="K423" s="11">
        <v>0.25369999999999998</v>
      </c>
      <c r="L423" s="11">
        <v>7</v>
      </c>
      <c r="M423" s="11">
        <v>68</v>
      </c>
      <c r="N423" s="11">
        <v>75</v>
      </c>
      <c r="O423" s="5" t="str">
        <f>IF(AND('Final Dataset'!$D423&gt;=5,'Final Dataset'!$D423&lt;12),"Morning",IF(AND('Final Dataset'!$D423&gt;=12,'Final Dataset'!$D423&lt;17),"Afternoon",IF(AND('Final Dataset'!$D423&gt;=17,'Final Dataset'!$D423&lt;21),"Evening","Night")))</f>
        <v>Afternoon</v>
      </c>
      <c r="P423" s="8" t="str">
        <f>IF('Final Dataset'!$G423=1,"Clear/Few clouds",IF('Final Dataset'!$G423=2,"Mist/Cloudy",IF('Final Dataset'!$G423=3,"Light Snow/Rain","Heavy Rain/Snow/Storm")))</f>
        <v>Clear/Few clouds</v>
      </c>
      <c r="Q423" s="5" t="str">
        <f>IF(OR('Final Dataset'!$F423=0,'Final Dataset'!$F423=6),"Weekend","Weekday")</f>
        <v>Weekday</v>
      </c>
      <c r="R423" s="5" t="str">
        <f>LEFT(TEXT('Final Dataset'!$B423,"yyyy-mm-dd"),4)</f>
        <v>2011</v>
      </c>
      <c r="S423" s="5" t="str">
        <f>MID(TEXT('Final Dataset'!$B423,"yyyy-mm-dd"),6,2)</f>
        <v>01</v>
      </c>
      <c r="T423" s="5" t="str">
        <f>RIGHT(TEXT('Final Dataset'!$B423,"yyyy-mm-dd"),2)</f>
        <v>19</v>
      </c>
      <c r="U423" s="5">
        <f>LEN('Final Dataset'!$D423)</f>
        <v>2</v>
      </c>
      <c r="V423" s="5" t="str">
        <f>TEXT('Final Dataset'!$B423, "mmmm")</f>
        <v>January</v>
      </c>
      <c r="W423" s="5" t="str">
        <f>TEXT('Final Dataset'!$B423, "dddd")</f>
        <v>Wednesday</v>
      </c>
      <c r="X423" s="5">
        <f>WEEKNUM('Final Dataset'!$B423, 2)</f>
        <v>4</v>
      </c>
      <c r="Y423" s="5" t="str">
        <f>IF('Final Dataset'!$H423&lt;=0.3,"Cold",IF('Final Dataset'!$H423&lt;=0.6,"Mild","Hot"))</f>
        <v>Mild</v>
      </c>
      <c r="Z423" s="7" t="str">
        <f>IF('Final Dataset'!$L423&gt;'Final Dataset'!$M423,"Casual Dominant","Registered Dominant")</f>
        <v>Registered Dominant</v>
      </c>
      <c r="AA423" s="7">
        <f>'Final Dataset'!$L423/'Final Dataset'!$N423</f>
        <v>9.3333333333333338E-2</v>
      </c>
      <c r="AB423" s="7">
        <f>'Final Dataset'!$M423/'Final Dataset'!$N423</f>
        <v>0.90666666666666662</v>
      </c>
      <c r="AC423" s="9">
        <f>'Final Dataset'!$J423*100</f>
        <v>57.999999999999993</v>
      </c>
      <c r="AD423" s="7">
        <f>'Final Dataset'!$I423*50</f>
        <v>20.455000000000002</v>
      </c>
      <c r="AE423" s="9">
        <f>'Final Dataset'!$K423*67</f>
        <v>16.997899999999998</v>
      </c>
      <c r="AF423" s="7">
        <f>IFERROR('Final Dataset'!$AA423/'Final Dataset'!$AB423,0)</f>
        <v>0.10294117647058824</v>
      </c>
      <c r="AG423" s="7" t="str">
        <f>IF('Final Dataset'!$AC423&lt;40,"Low",IF('Final Dataset'!$AC423&lt;=70,"Moderate","High"))</f>
        <v>Moderate</v>
      </c>
      <c r="AH423" s="10" t="str">
        <f>IF('Final Dataset'!$AE423&lt;10,"Calm",IF('Final Dataset'!$AE423&lt;=25,"Breezy","Windy"))</f>
        <v>Breezy</v>
      </c>
    </row>
    <row r="424" spans="1:34" ht="14.25" customHeight="1" x14ac:dyDescent="0.3">
      <c r="A424" s="5">
        <v>423</v>
      </c>
      <c r="B424" s="6">
        <v>40562</v>
      </c>
      <c r="C424" s="5">
        <v>1</v>
      </c>
      <c r="D424" s="5">
        <v>15</v>
      </c>
      <c r="E424" s="5" t="b">
        <v>0</v>
      </c>
      <c r="F424" s="5">
        <v>3</v>
      </c>
      <c r="G424" s="5">
        <v>1</v>
      </c>
      <c r="H424" s="5">
        <v>0.4</v>
      </c>
      <c r="I424" s="7">
        <v>0.40910000000000002</v>
      </c>
      <c r="J424" s="5">
        <v>0.54</v>
      </c>
      <c r="K424" s="5">
        <v>0.28360000000000002</v>
      </c>
      <c r="L424" s="5">
        <v>4</v>
      </c>
      <c r="M424" s="5">
        <v>78</v>
      </c>
      <c r="N424" s="5">
        <v>82</v>
      </c>
      <c r="O424" s="5" t="str">
        <f>IF(AND('Final Dataset'!$D424&gt;=5,'Final Dataset'!$D424&lt;12),"Morning",IF(AND('Final Dataset'!$D424&gt;=12,'Final Dataset'!$D424&lt;17),"Afternoon",IF(AND('Final Dataset'!$D424&gt;=17,'Final Dataset'!$D424&lt;21),"Evening","Night")))</f>
        <v>Afternoon</v>
      </c>
      <c r="P424" s="8" t="str">
        <f>IF('Final Dataset'!$G424=1,"Clear/Few clouds",IF('Final Dataset'!$G424=2,"Mist/Cloudy",IF('Final Dataset'!$G424=3,"Light Snow/Rain","Heavy Rain/Snow/Storm")))</f>
        <v>Clear/Few clouds</v>
      </c>
      <c r="Q424" s="5" t="str">
        <f>IF(OR('Final Dataset'!$F424=0,'Final Dataset'!$F424=6),"Weekend","Weekday")</f>
        <v>Weekday</v>
      </c>
      <c r="R424" s="5" t="str">
        <f>LEFT(TEXT('Final Dataset'!$B424,"yyyy-mm-dd"),4)</f>
        <v>2011</v>
      </c>
      <c r="S424" s="5" t="str">
        <f>MID(TEXT('Final Dataset'!$B424,"yyyy-mm-dd"),6,2)</f>
        <v>01</v>
      </c>
      <c r="T424" s="5" t="str">
        <f>RIGHT(TEXT('Final Dataset'!$B424,"yyyy-mm-dd"),2)</f>
        <v>19</v>
      </c>
      <c r="U424" s="5">
        <f>LEN('Final Dataset'!$D424)</f>
        <v>2</v>
      </c>
      <c r="V424" s="5" t="str">
        <f>TEXT('Final Dataset'!$B424, "mmmm")</f>
        <v>January</v>
      </c>
      <c r="W424" s="5" t="str">
        <f>TEXT('Final Dataset'!$B424, "dddd")</f>
        <v>Wednesday</v>
      </c>
      <c r="X424" s="5">
        <f>WEEKNUM('Final Dataset'!$B424, 2)</f>
        <v>4</v>
      </c>
      <c r="Y424" s="5" t="str">
        <f>IF('Final Dataset'!$H424&lt;=0.3,"Cold",IF('Final Dataset'!$H424&lt;=0.6,"Mild","Hot"))</f>
        <v>Mild</v>
      </c>
      <c r="Z424" s="7" t="str">
        <f>IF('Final Dataset'!$L424&gt;'Final Dataset'!$M424,"Casual Dominant","Registered Dominant")</f>
        <v>Registered Dominant</v>
      </c>
      <c r="AA424" s="7">
        <f>'Final Dataset'!$L424/'Final Dataset'!$N424</f>
        <v>4.878048780487805E-2</v>
      </c>
      <c r="AB424" s="7">
        <f>'Final Dataset'!$M424/'Final Dataset'!$N424</f>
        <v>0.95121951219512191</v>
      </c>
      <c r="AC424" s="9">
        <f>'Final Dataset'!$J424*100</f>
        <v>54</v>
      </c>
      <c r="AD424" s="7">
        <f>'Final Dataset'!$I424*50</f>
        <v>20.455000000000002</v>
      </c>
      <c r="AE424" s="9">
        <f>'Final Dataset'!$K424*67</f>
        <v>19.001200000000001</v>
      </c>
      <c r="AF424" s="7">
        <f>IFERROR('Final Dataset'!$AA424/'Final Dataset'!$AB424,0)</f>
        <v>5.1282051282051287E-2</v>
      </c>
      <c r="AG424" s="7" t="str">
        <f>IF('Final Dataset'!$AC424&lt;40,"Low",IF('Final Dataset'!$AC424&lt;=70,"Moderate","High"))</f>
        <v>Moderate</v>
      </c>
      <c r="AH424" s="10" t="str">
        <f>IF('Final Dataset'!$AE424&lt;10,"Calm",IF('Final Dataset'!$AE424&lt;=25,"Breezy","Windy"))</f>
        <v>Breezy</v>
      </c>
    </row>
    <row r="425" spans="1:34" ht="14.25" customHeight="1" x14ac:dyDescent="0.3">
      <c r="A425" s="11">
        <v>424</v>
      </c>
      <c r="B425" s="12">
        <v>40562</v>
      </c>
      <c r="C425" s="11">
        <v>1</v>
      </c>
      <c r="D425" s="11">
        <v>16</v>
      </c>
      <c r="E425" s="11" t="b">
        <v>0</v>
      </c>
      <c r="F425" s="11">
        <v>3</v>
      </c>
      <c r="G425" s="11">
        <v>1</v>
      </c>
      <c r="H425" s="11">
        <v>0.38</v>
      </c>
      <c r="I425" s="13">
        <v>0.39389999999999997</v>
      </c>
      <c r="J425" s="11">
        <v>0.57999999999999996</v>
      </c>
      <c r="K425" s="11">
        <v>0.3881</v>
      </c>
      <c r="L425" s="11">
        <v>10</v>
      </c>
      <c r="M425" s="11">
        <v>94</v>
      </c>
      <c r="N425" s="11">
        <v>104</v>
      </c>
      <c r="O425" s="5" t="str">
        <f>IF(AND('Final Dataset'!$D425&gt;=5,'Final Dataset'!$D425&lt;12),"Morning",IF(AND('Final Dataset'!$D425&gt;=12,'Final Dataset'!$D425&lt;17),"Afternoon",IF(AND('Final Dataset'!$D425&gt;=17,'Final Dataset'!$D425&lt;21),"Evening","Night")))</f>
        <v>Afternoon</v>
      </c>
      <c r="P425" s="8" t="str">
        <f>IF('Final Dataset'!$G425=1,"Clear/Few clouds",IF('Final Dataset'!$G425=2,"Mist/Cloudy",IF('Final Dataset'!$G425=3,"Light Snow/Rain","Heavy Rain/Snow/Storm")))</f>
        <v>Clear/Few clouds</v>
      </c>
      <c r="Q425" s="5" t="str">
        <f>IF(OR('Final Dataset'!$F425=0,'Final Dataset'!$F425=6),"Weekend","Weekday")</f>
        <v>Weekday</v>
      </c>
      <c r="R425" s="5" t="str">
        <f>LEFT(TEXT('Final Dataset'!$B425,"yyyy-mm-dd"),4)</f>
        <v>2011</v>
      </c>
      <c r="S425" s="5" t="str">
        <f>MID(TEXT('Final Dataset'!$B425,"yyyy-mm-dd"),6,2)</f>
        <v>01</v>
      </c>
      <c r="T425" s="5" t="str">
        <f>RIGHT(TEXT('Final Dataset'!$B425,"yyyy-mm-dd"),2)</f>
        <v>19</v>
      </c>
      <c r="U425" s="5">
        <f>LEN('Final Dataset'!$D425)</f>
        <v>2</v>
      </c>
      <c r="V425" s="5" t="str">
        <f>TEXT('Final Dataset'!$B425, "mmmm")</f>
        <v>January</v>
      </c>
      <c r="W425" s="5" t="str">
        <f>TEXT('Final Dataset'!$B425, "dddd")</f>
        <v>Wednesday</v>
      </c>
      <c r="X425" s="5">
        <f>WEEKNUM('Final Dataset'!$B425, 2)</f>
        <v>4</v>
      </c>
      <c r="Y425" s="5" t="str">
        <f>IF('Final Dataset'!$H425&lt;=0.3,"Cold",IF('Final Dataset'!$H425&lt;=0.6,"Mild","Hot"))</f>
        <v>Mild</v>
      </c>
      <c r="Z425" s="7" t="str">
        <f>IF('Final Dataset'!$L425&gt;'Final Dataset'!$M425,"Casual Dominant","Registered Dominant")</f>
        <v>Registered Dominant</v>
      </c>
      <c r="AA425" s="7">
        <f>'Final Dataset'!$L425/'Final Dataset'!$N425</f>
        <v>9.6153846153846159E-2</v>
      </c>
      <c r="AB425" s="7">
        <f>'Final Dataset'!$M425/'Final Dataset'!$N425</f>
        <v>0.90384615384615385</v>
      </c>
      <c r="AC425" s="9">
        <f>'Final Dataset'!$J425*100</f>
        <v>57.999999999999993</v>
      </c>
      <c r="AD425" s="7">
        <f>'Final Dataset'!$I425*50</f>
        <v>19.695</v>
      </c>
      <c r="AE425" s="9">
        <f>'Final Dataset'!$K425*67</f>
        <v>26.002700000000001</v>
      </c>
      <c r="AF425" s="7">
        <f>IFERROR('Final Dataset'!$AA425/'Final Dataset'!$AB425,0)</f>
        <v>0.10638297872340426</v>
      </c>
      <c r="AG425" s="7" t="str">
        <f>IF('Final Dataset'!$AC425&lt;40,"Low",IF('Final Dataset'!$AC425&lt;=70,"Moderate","High"))</f>
        <v>Moderate</v>
      </c>
      <c r="AH425" s="10" t="str">
        <f>IF('Final Dataset'!$AE425&lt;10,"Calm",IF('Final Dataset'!$AE425&lt;=25,"Breezy","Windy"))</f>
        <v>Windy</v>
      </c>
    </row>
    <row r="426" spans="1:34" ht="14.25" customHeight="1" x14ac:dyDescent="0.3">
      <c r="A426" s="5">
        <v>425</v>
      </c>
      <c r="B426" s="6">
        <v>40562</v>
      </c>
      <c r="C426" s="5">
        <v>1</v>
      </c>
      <c r="D426" s="5">
        <v>17</v>
      </c>
      <c r="E426" s="5" t="b">
        <v>0</v>
      </c>
      <c r="F426" s="5">
        <v>3</v>
      </c>
      <c r="G426" s="5">
        <v>1</v>
      </c>
      <c r="H426" s="5">
        <v>0.36</v>
      </c>
      <c r="I426" s="7">
        <v>0.33329999999999999</v>
      </c>
      <c r="J426" s="5">
        <v>0.56999999999999995</v>
      </c>
      <c r="K426" s="5">
        <v>0.32840000000000003</v>
      </c>
      <c r="L426" s="5">
        <v>7</v>
      </c>
      <c r="M426" s="5">
        <v>190</v>
      </c>
      <c r="N426" s="5">
        <v>197</v>
      </c>
      <c r="O426" s="5" t="str">
        <f>IF(AND('Final Dataset'!$D426&gt;=5,'Final Dataset'!$D426&lt;12),"Morning",IF(AND('Final Dataset'!$D426&gt;=12,'Final Dataset'!$D426&lt;17),"Afternoon",IF(AND('Final Dataset'!$D426&gt;=17,'Final Dataset'!$D426&lt;21),"Evening","Night")))</f>
        <v>Evening</v>
      </c>
      <c r="P426" s="8" t="str">
        <f>IF('Final Dataset'!$G426=1,"Clear/Few clouds",IF('Final Dataset'!$G426=2,"Mist/Cloudy",IF('Final Dataset'!$G426=3,"Light Snow/Rain","Heavy Rain/Snow/Storm")))</f>
        <v>Clear/Few clouds</v>
      </c>
      <c r="Q426" s="5" t="str">
        <f>IF(OR('Final Dataset'!$F426=0,'Final Dataset'!$F426=6),"Weekend","Weekday")</f>
        <v>Weekday</v>
      </c>
      <c r="R426" s="5" t="str">
        <f>LEFT(TEXT('Final Dataset'!$B426,"yyyy-mm-dd"),4)</f>
        <v>2011</v>
      </c>
      <c r="S426" s="5" t="str">
        <f>MID(TEXT('Final Dataset'!$B426,"yyyy-mm-dd"),6,2)</f>
        <v>01</v>
      </c>
      <c r="T426" s="5" t="str">
        <f>RIGHT(TEXT('Final Dataset'!$B426,"yyyy-mm-dd"),2)</f>
        <v>19</v>
      </c>
      <c r="U426" s="5">
        <f>LEN('Final Dataset'!$D426)</f>
        <v>2</v>
      </c>
      <c r="V426" s="5" t="str">
        <f>TEXT('Final Dataset'!$B426, "mmmm")</f>
        <v>January</v>
      </c>
      <c r="W426" s="5" t="str">
        <f>TEXT('Final Dataset'!$B426, "dddd")</f>
        <v>Wednesday</v>
      </c>
      <c r="X426" s="5">
        <f>WEEKNUM('Final Dataset'!$B426, 2)</f>
        <v>4</v>
      </c>
      <c r="Y426" s="5" t="str">
        <f>IF('Final Dataset'!$H426&lt;=0.3,"Cold",IF('Final Dataset'!$H426&lt;=0.6,"Mild","Hot"))</f>
        <v>Mild</v>
      </c>
      <c r="Z426" s="7" t="str">
        <f>IF('Final Dataset'!$L426&gt;'Final Dataset'!$M426,"Casual Dominant","Registered Dominant")</f>
        <v>Registered Dominant</v>
      </c>
      <c r="AA426" s="7">
        <f>'Final Dataset'!$L426/'Final Dataset'!$N426</f>
        <v>3.553299492385787E-2</v>
      </c>
      <c r="AB426" s="7">
        <f>'Final Dataset'!$M426/'Final Dataset'!$N426</f>
        <v>0.96446700507614214</v>
      </c>
      <c r="AC426" s="9">
        <f>'Final Dataset'!$J426*100</f>
        <v>56.999999999999993</v>
      </c>
      <c r="AD426" s="7">
        <f>'Final Dataset'!$I426*50</f>
        <v>16.664999999999999</v>
      </c>
      <c r="AE426" s="9">
        <f>'Final Dataset'!$K426*67</f>
        <v>22.002800000000001</v>
      </c>
      <c r="AF426" s="7">
        <f>IFERROR('Final Dataset'!$AA426/'Final Dataset'!$AB426,0)</f>
        <v>3.6842105263157898E-2</v>
      </c>
      <c r="AG426" s="7" t="str">
        <f>IF('Final Dataset'!$AC426&lt;40,"Low",IF('Final Dataset'!$AC426&lt;=70,"Moderate","High"))</f>
        <v>Moderate</v>
      </c>
      <c r="AH426" s="10" t="str">
        <f>IF('Final Dataset'!$AE426&lt;10,"Calm",IF('Final Dataset'!$AE426&lt;=25,"Breezy","Windy"))</f>
        <v>Breezy</v>
      </c>
    </row>
    <row r="427" spans="1:34" ht="14.25" customHeight="1" x14ac:dyDescent="0.3">
      <c r="A427" s="11">
        <v>426</v>
      </c>
      <c r="B427" s="12">
        <v>40562</v>
      </c>
      <c r="C427" s="11">
        <v>1</v>
      </c>
      <c r="D427" s="11">
        <v>18</v>
      </c>
      <c r="E427" s="11" t="b">
        <v>0</v>
      </c>
      <c r="F427" s="11">
        <v>3</v>
      </c>
      <c r="G427" s="11">
        <v>1</v>
      </c>
      <c r="H427" s="11">
        <v>0.34</v>
      </c>
      <c r="I427" s="13">
        <v>0.31819999999999998</v>
      </c>
      <c r="J427" s="11">
        <v>0.61</v>
      </c>
      <c r="K427" s="11">
        <v>0.28360000000000002</v>
      </c>
      <c r="L427" s="11">
        <v>5</v>
      </c>
      <c r="M427" s="11">
        <v>156</v>
      </c>
      <c r="N427" s="11">
        <v>161</v>
      </c>
      <c r="O427" s="5" t="str">
        <f>IF(AND('Final Dataset'!$D427&gt;=5,'Final Dataset'!$D427&lt;12),"Morning",IF(AND('Final Dataset'!$D427&gt;=12,'Final Dataset'!$D427&lt;17),"Afternoon",IF(AND('Final Dataset'!$D427&gt;=17,'Final Dataset'!$D427&lt;21),"Evening","Night")))</f>
        <v>Evening</v>
      </c>
      <c r="P427" s="8" t="str">
        <f>IF('Final Dataset'!$G427=1,"Clear/Few clouds",IF('Final Dataset'!$G427=2,"Mist/Cloudy",IF('Final Dataset'!$G427=3,"Light Snow/Rain","Heavy Rain/Snow/Storm")))</f>
        <v>Clear/Few clouds</v>
      </c>
      <c r="Q427" s="5" t="str">
        <f>IF(OR('Final Dataset'!$F427=0,'Final Dataset'!$F427=6),"Weekend","Weekday")</f>
        <v>Weekday</v>
      </c>
      <c r="R427" s="5" t="str">
        <f>LEFT(TEXT('Final Dataset'!$B427,"yyyy-mm-dd"),4)</f>
        <v>2011</v>
      </c>
      <c r="S427" s="5" t="str">
        <f>MID(TEXT('Final Dataset'!$B427,"yyyy-mm-dd"),6,2)</f>
        <v>01</v>
      </c>
      <c r="T427" s="5" t="str">
        <f>RIGHT(TEXT('Final Dataset'!$B427,"yyyy-mm-dd"),2)</f>
        <v>19</v>
      </c>
      <c r="U427" s="5">
        <f>LEN('Final Dataset'!$D427)</f>
        <v>2</v>
      </c>
      <c r="V427" s="5" t="str">
        <f>TEXT('Final Dataset'!$B427, "mmmm")</f>
        <v>January</v>
      </c>
      <c r="W427" s="5" t="str">
        <f>TEXT('Final Dataset'!$B427, "dddd")</f>
        <v>Wednesday</v>
      </c>
      <c r="X427" s="5">
        <f>WEEKNUM('Final Dataset'!$B427, 2)</f>
        <v>4</v>
      </c>
      <c r="Y427" s="5" t="str">
        <f>IF('Final Dataset'!$H427&lt;=0.3,"Cold",IF('Final Dataset'!$H427&lt;=0.6,"Mild","Hot"))</f>
        <v>Mild</v>
      </c>
      <c r="Z427" s="7" t="str">
        <f>IF('Final Dataset'!$L427&gt;'Final Dataset'!$M427,"Casual Dominant","Registered Dominant")</f>
        <v>Registered Dominant</v>
      </c>
      <c r="AA427" s="7">
        <f>'Final Dataset'!$L427/'Final Dataset'!$N427</f>
        <v>3.1055900621118012E-2</v>
      </c>
      <c r="AB427" s="7">
        <f>'Final Dataset'!$M427/'Final Dataset'!$N427</f>
        <v>0.96894409937888204</v>
      </c>
      <c r="AC427" s="9">
        <f>'Final Dataset'!$J427*100</f>
        <v>61</v>
      </c>
      <c r="AD427" s="7">
        <f>'Final Dataset'!$I427*50</f>
        <v>15.909999999999998</v>
      </c>
      <c r="AE427" s="9">
        <f>'Final Dataset'!$K427*67</f>
        <v>19.001200000000001</v>
      </c>
      <c r="AF427" s="7">
        <f>IFERROR('Final Dataset'!$AA427/'Final Dataset'!$AB427,0)</f>
        <v>3.2051282051282048E-2</v>
      </c>
      <c r="AG427" s="7" t="str">
        <f>IF('Final Dataset'!$AC427&lt;40,"Low",IF('Final Dataset'!$AC427&lt;=70,"Moderate","High"))</f>
        <v>Moderate</v>
      </c>
      <c r="AH427" s="10" t="str">
        <f>IF('Final Dataset'!$AE427&lt;10,"Calm",IF('Final Dataset'!$AE427&lt;=25,"Breezy","Windy"))</f>
        <v>Breezy</v>
      </c>
    </row>
    <row r="428" spans="1:34" ht="14.25" customHeight="1" x14ac:dyDescent="0.3">
      <c r="A428" s="5">
        <v>427</v>
      </c>
      <c r="B428" s="6">
        <v>40562</v>
      </c>
      <c r="C428" s="5">
        <v>1</v>
      </c>
      <c r="D428" s="5">
        <v>19</v>
      </c>
      <c r="E428" s="5" t="b">
        <v>0</v>
      </c>
      <c r="F428" s="5">
        <v>3</v>
      </c>
      <c r="G428" s="5">
        <v>1</v>
      </c>
      <c r="H428" s="5">
        <v>0.32</v>
      </c>
      <c r="I428" s="7">
        <v>0.28789999999999999</v>
      </c>
      <c r="J428" s="5">
        <v>0.56999999999999995</v>
      </c>
      <c r="K428" s="5">
        <v>0.41789999999999999</v>
      </c>
      <c r="L428" s="5">
        <v>4</v>
      </c>
      <c r="M428" s="5">
        <v>108</v>
      </c>
      <c r="N428" s="5">
        <v>112</v>
      </c>
      <c r="O428" s="5" t="str">
        <f>IF(AND('Final Dataset'!$D428&gt;=5,'Final Dataset'!$D428&lt;12),"Morning",IF(AND('Final Dataset'!$D428&gt;=12,'Final Dataset'!$D428&lt;17),"Afternoon",IF(AND('Final Dataset'!$D428&gt;=17,'Final Dataset'!$D428&lt;21),"Evening","Night")))</f>
        <v>Evening</v>
      </c>
      <c r="P428" s="8" t="str">
        <f>IF('Final Dataset'!$G428=1,"Clear/Few clouds",IF('Final Dataset'!$G428=2,"Mist/Cloudy",IF('Final Dataset'!$G428=3,"Light Snow/Rain","Heavy Rain/Snow/Storm")))</f>
        <v>Clear/Few clouds</v>
      </c>
      <c r="Q428" s="5" t="str">
        <f>IF(OR('Final Dataset'!$F428=0,'Final Dataset'!$F428=6),"Weekend","Weekday")</f>
        <v>Weekday</v>
      </c>
      <c r="R428" s="5" t="str">
        <f>LEFT(TEXT('Final Dataset'!$B428,"yyyy-mm-dd"),4)</f>
        <v>2011</v>
      </c>
      <c r="S428" s="5" t="str">
        <f>MID(TEXT('Final Dataset'!$B428,"yyyy-mm-dd"),6,2)</f>
        <v>01</v>
      </c>
      <c r="T428" s="5" t="str">
        <f>RIGHT(TEXT('Final Dataset'!$B428,"yyyy-mm-dd"),2)</f>
        <v>19</v>
      </c>
      <c r="U428" s="5">
        <f>LEN('Final Dataset'!$D428)</f>
        <v>2</v>
      </c>
      <c r="V428" s="5" t="str">
        <f>TEXT('Final Dataset'!$B428, "mmmm")</f>
        <v>January</v>
      </c>
      <c r="W428" s="5" t="str">
        <f>TEXT('Final Dataset'!$B428, "dddd")</f>
        <v>Wednesday</v>
      </c>
      <c r="X428" s="5">
        <f>WEEKNUM('Final Dataset'!$B428, 2)</f>
        <v>4</v>
      </c>
      <c r="Y428" s="5" t="str">
        <f>IF('Final Dataset'!$H428&lt;=0.3,"Cold",IF('Final Dataset'!$H428&lt;=0.6,"Mild","Hot"))</f>
        <v>Mild</v>
      </c>
      <c r="Z428" s="7" t="str">
        <f>IF('Final Dataset'!$L428&gt;'Final Dataset'!$M428,"Casual Dominant","Registered Dominant")</f>
        <v>Registered Dominant</v>
      </c>
      <c r="AA428" s="7">
        <f>'Final Dataset'!$L428/'Final Dataset'!$N428</f>
        <v>3.5714285714285712E-2</v>
      </c>
      <c r="AB428" s="7">
        <f>'Final Dataset'!$M428/'Final Dataset'!$N428</f>
        <v>0.9642857142857143</v>
      </c>
      <c r="AC428" s="9">
        <f>'Final Dataset'!$J428*100</f>
        <v>56.999999999999993</v>
      </c>
      <c r="AD428" s="7">
        <f>'Final Dataset'!$I428*50</f>
        <v>14.395</v>
      </c>
      <c r="AE428" s="9">
        <f>'Final Dataset'!$K428*67</f>
        <v>27.999299999999998</v>
      </c>
      <c r="AF428" s="7">
        <f>IFERROR('Final Dataset'!$AA428/'Final Dataset'!$AB428,0)</f>
        <v>3.7037037037037035E-2</v>
      </c>
      <c r="AG428" s="7" t="str">
        <f>IF('Final Dataset'!$AC428&lt;40,"Low",IF('Final Dataset'!$AC428&lt;=70,"Moderate","High"))</f>
        <v>Moderate</v>
      </c>
      <c r="AH428" s="10" t="str">
        <f>IF('Final Dataset'!$AE428&lt;10,"Calm",IF('Final Dataset'!$AE428&lt;=25,"Breezy","Windy"))</f>
        <v>Windy</v>
      </c>
    </row>
    <row r="429" spans="1:34" ht="14.25" customHeight="1" x14ac:dyDescent="0.3">
      <c r="A429" s="11">
        <v>428</v>
      </c>
      <c r="B429" s="12">
        <v>40562</v>
      </c>
      <c r="C429" s="11">
        <v>1</v>
      </c>
      <c r="D429" s="11">
        <v>20</v>
      </c>
      <c r="E429" s="11" t="b">
        <v>0</v>
      </c>
      <c r="F429" s="11">
        <v>3</v>
      </c>
      <c r="G429" s="11">
        <v>1</v>
      </c>
      <c r="H429" s="11">
        <v>0.32</v>
      </c>
      <c r="I429" s="13">
        <v>0.30299999999999999</v>
      </c>
      <c r="J429" s="11">
        <v>0.49</v>
      </c>
      <c r="K429" s="11">
        <v>0.29849999999999999</v>
      </c>
      <c r="L429" s="11">
        <v>2</v>
      </c>
      <c r="M429" s="11">
        <v>74</v>
      </c>
      <c r="N429" s="11">
        <v>76</v>
      </c>
      <c r="O429" s="5" t="str">
        <f>IF(AND('Final Dataset'!$D429&gt;=5,'Final Dataset'!$D429&lt;12),"Morning",IF(AND('Final Dataset'!$D429&gt;=12,'Final Dataset'!$D429&lt;17),"Afternoon",IF(AND('Final Dataset'!$D429&gt;=17,'Final Dataset'!$D429&lt;21),"Evening","Night")))</f>
        <v>Evening</v>
      </c>
      <c r="P429" s="8" t="str">
        <f>IF('Final Dataset'!$G429=1,"Clear/Few clouds",IF('Final Dataset'!$G429=2,"Mist/Cloudy",IF('Final Dataset'!$G429=3,"Light Snow/Rain","Heavy Rain/Snow/Storm")))</f>
        <v>Clear/Few clouds</v>
      </c>
      <c r="Q429" s="5" t="str">
        <f>IF(OR('Final Dataset'!$F429=0,'Final Dataset'!$F429=6),"Weekend","Weekday")</f>
        <v>Weekday</v>
      </c>
      <c r="R429" s="5" t="str">
        <f>LEFT(TEXT('Final Dataset'!$B429,"yyyy-mm-dd"),4)</f>
        <v>2011</v>
      </c>
      <c r="S429" s="5" t="str">
        <f>MID(TEXT('Final Dataset'!$B429,"yyyy-mm-dd"),6,2)</f>
        <v>01</v>
      </c>
      <c r="T429" s="5" t="str">
        <f>RIGHT(TEXT('Final Dataset'!$B429,"yyyy-mm-dd"),2)</f>
        <v>19</v>
      </c>
      <c r="U429" s="5">
        <f>LEN('Final Dataset'!$D429)</f>
        <v>2</v>
      </c>
      <c r="V429" s="5" t="str">
        <f>TEXT('Final Dataset'!$B429, "mmmm")</f>
        <v>January</v>
      </c>
      <c r="W429" s="5" t="str">
        <f>TEXT('Final Dataset'!$B429, "dddd")</f>
        <v>Wednesday</v>
      </c>
      <c r="X429" s="5">
        <f>WEEKNUM('Final Dataset'!$B429, 2)</f>
        <v>4</v>
      </c>
      <c r="Y429" s="5" t="str">
        <f>IF('Final Dataset'!$H429&lt;=0.3,"Cold",IF('Final Dataset'!$H429&lt;=0.6,"Mild","Hot"))</f>
        <v>Mild</v>
      </c>
      <c r="Z429" s="7" t="str">
        <f>IF('Final Dataset'!$L429&gt;'Final Dataset'!$M429,"Casual Dominant","Registered Dominant")</f>
        <v>Registered Dominant</v>
      </c>
      <c r="AA429" s="7">
        <f>'Final Dataset'!$L429/'Final Dataset'!$N429</f>
        <v>2.6315789473684209E-2</v>
      </c>
      <c r="AB429" s="7">
        <f>'Final Dataset'!$M429/'Final Dataset'!$N429</f>
        <v>0.97368421052631582</v>
      </c>
      <c r="AC429" s="9">
        <f>'Final Dataset'!$J429*100</f>
        <v>49</v>
      </c>
      <c r="AD429" s="7">
        <f>'Final Dataset'!$I429*50</f>
        <v>15.15</v>
      </c>
      <c r="AE429" s="9">
        <f>'Final Dataset'!$K429*67</f>
        <v>19.999499999999998</v>
      </c>
      <c r="AF429" s="7">
        <f>IFERROR('Final Dataset'!$AA429/'Final Dataset'!$AB429,0)</f>
        <v>2.7027027027027025E-2</v>
      </c>
      <c r="AG429" s="7" t="str">
        <f>IF('Final Dataset'!$AC429&lt;40,"Low",IF('Final Dataset'!$AC429&lt;=70,"Moderate","High"))</f>
        <v>Moderate</v>
      </c>
      <c r="AH429" s="10" t="str">
        <f>IF('Final Dataset'!$AE429&lt;10,"Calm",IF('Final Dataset'!$AE429&lt;=25,"Breezy","Windy"))</f>
        <v>Breezy</v>
      </c>
    </row>
    <row r="430" spans="1:34" ht="14.25" customHeight="1" x14ac:dyDescent="0.3">
      <c r="A430" s="5">
        <v>429</v>
      </c>
      <c r="B430" s="6">
        <v>40562</v>
      </c>
      <c r="C430" s="5">
        <v>1</v>
      </c>
      <c r="D430" s="5">
        <v>21</v>
      </c>
      <c r="E430" s="5" t="b">
        <v>0</v>
      </c>
      <c r="F430" s="5">
        <v>3</v>
      </c>
      <c r="G430" s="5">
        <v>1</v>
      </c>
      <c r="H430" s="5">
        <v>0.32</v>
      </c>
      <c r="I430" s="7">
        <v>0.28789999999999999</v>
      </c>
      <c r="J430" s="5">
        <v>0.49</v>
      </c>
      <c r="K430" s="5">
        <v>0.41789999999999999</v>
      </c>
      <c r="L430" s="5">
        <v>4</v>
      </c>
      <c r="M430" s="5">
        <v>55</v>
      </c>
      <c r="N430" s="5">
        <v>59</v>
      </c>
      <c r="O430" s="5" t="str">
        <f>IF(AND('Final Dataset'!$D430&gt;=5,'Final Dataset'!$D430&lt;12),"Morning",IF(AND('Final Dataset'!$D430&gt;=12,'Final Dataset'!$D430&lt;17),"Afternoon",IF(AND('Final Dataset'!$D430&gt;=17,'Final Dataset'!$D430&lt;21),"Evening","Night")))</f>
        <v>Night</v>
      </c>
      <c r="P430" s="8" t="str">
        <f>IF('Final Dataset'!$G430=1,"Clear/Few clouds",IF('Final Dataset'!$G430=2,"Mist/Cloudy",IF('Final Dataset'!$G430=3,"Light Snow/Rain","Heavy Rain/Snow/Storm")))</f>
        <v>Clear/Few clouds</v>
      </c>
      <c r="Q430" s="5" t="str">
        <f>IF(OR('Final Dataset'!$F430=0,'Final Dataset'!$F430=6),"Weekend","Weekday")</f>
        <v>Weekday</v>
      </c>
      <c r="R430" s="5" t="str">
        <f>LEFT(TEXT('Final Dataset'!$B430,"yyyy-mm-dd"),4)</f>
        <v>2011</v>
      </c>
      <c r="S430" s="5" t="str">
        <f>MID(TEXT('Final Dataset'!$B430,"yyyy-mm-dd"),6,2)</f>
        <v>01</v>
      </c>
      <c r="T430" s="5" t="str">
        <f>RIGHT(TEXT('Final Dataset'!$B430,"yyyy-mm-dd"),2)</f>
        <v>19</v>
      </c>
      <c r="U430" s="5">
        <f>LEN('Final Dataset'!$D430)</f>
        <v>2</v>
      </c>
      <c r="V430" s="5" t="str">
        <f>TEXT('Final Dataset'!$B430, "mmmm")</f>
        <v>January</v>
      </c>
      <c r="W430" s="5" t="str">
        <f>TEXT('Final Dataset'!$B430, "dddd")</f>
        <v>Wednesday</v>
      </c>
      <c r="X430" s="5">
        <f>WEEKNUM('Final Dataset'!$B430, 2)</f>
        <v>4</v>
      </c>
      <c r="Y430" s="5" t="str">
        <f>IF('Final Dataset'!$H430&lt;=0.3,"Cold",IF('Final Dataset'!$H430&lt;=0.6,"Mild","Hot"))</f>
        <v>Mild</v>
      </c>
      <c r="Z430" s="7" t="str">
        <f>IF('Final Dataset'!$L430&gt;'Final Dataset'!$M430,"Casual Dominant","Registered Dominant")</f>
        <v>Registered Dominant</v>
      </c>
      <c r="AA430" s="7">
        <f>'Final Dataset'!$L430/'Final Dataset'!$N430</f>
        <v>6.7796610169491525E-2</v>
      </c>
      <c r="AB430" s="7">
        <f>'Final Dataset'!$M430/'Final Dataset'!$N430</f>
        <v>0.93220338983050843</v>
      </c>
      <c r="AC430" s="9">
        <f>'Final Dataset'!$J430*100</f>
        <v>49</v>
      </c>
      <c r="AD430" s="7">
        <f>'Final Dataset'!$I430*50</f>
        <v>14.395</v>
      </c>
      <c r="AE430" s="9">
        <f>'Final Dataset'!$K430*67</f>
        <v>27.999299999999998</v>
      </c>
      <c r="AF430" s="7">
        <f>IFERROR('Final Dataset'!$AA430/'Final Dataset'!$AB430,0)</f>
        <v>7.2727272727272724E-2</v>
      </c>
      <c r="AG430" s="7" t="str">
        <f>IF('Final Dataset'!$AC430&lt;40,"Low",IF('Final Dataset'!$AC430&lt;=70,"Moderate","High"))</f>
        <v>Moderate</v>
      </c>
      <c r="AH430" s="10" t="str">
        <f>IF('Final Dataset'!$AE430&lt;10,"Calm",IF('Final Dataset'!$AE430&lt;=25,"Breezy","Windy"))</f>
        <v>Windy</v>
      </c>
    </row>
    <row r="431" spans="1:34" ht="14.25" customHeight="1" x14ac:dyDescent="0.3">
      <c r="A431" s="11">
        <v>430</v>
      </c>
      <c r="B431" s="12">
        <v>40562</v>
      </c>
      <c r="C431" s="11">
        <v>1</v>
      </c>
      <c r="D431" s="11">
        <v>22</v>
      </c>
      <c r="E431" s="11" t="b">
        <v>0</v>
      </c>
      <c r="F431" s="11">
        <v>3</v>
      </c>
      <c r="G431" s="11">
        <v>1</v>
      </c>
      <c r="H431" s="11">
        <v>0.3</v>
      </c>
      <c r="I431" s="13">
        <v>0.30299999999999999</v>
      </c>
      <c r="J431" s="11">
        <v>0.52</v>
      </c>
      <c r="K431" s="11">
        <v>0.16420000000000001</v>
      </c>
      <c r="L431" s="11">
        <v>6</v>
      </c>
      <c r="M431" s="11">
        <v>53</v>
      </c>
      <c r="N431" s="11">
        <v>59</v>
      </c>
      <c r="O431" s="5" t="str">
        <f>IF(AND('Final Dataset'!$D431&gt;=5,'Final Dataset'!$D431&lt;12),"Morning",IF(AND('Final Dataset'!$D431&gt;=12,'Final Dataset'!$D431&lt;17),"Afternoon",IF(AND('Final Dataset'!$D431&gt;=17,'Final Dataset'!$D431&lt;21),"Evening","Night")))</f>
        <v>Night</v>
      </c>
      <c r="P431" s="8" t="str">
        <f>IF('Final Dataset'!$G431=1,"Clear/Few clouds",IF('Final Dataset'!$G431=2,"Mist/Cloudy",IF('Final Dataset'!$G431=3,"Light Snow/Rain","Heavy Rain/Snow/Storm")))</f>
        <v>Clear/Few clouds</v>
      </c>
      <c r="Q431" s="5" t="str">
        <f>IF(OR('Final Dataset'!$F431=0,'Final Dataset'!$F431=6),"Weekend","Weekday")</f>
        <v>Weekday</v>
      </c>
      <c r="R431" s="5" t="str">
        <f>LEFT(TEXT('Final Dataset'!$B431,"yyyy-mm-dd"),4)</f>
        <v>2011</v>
      </c>
      <c r="S431" s="5" t="str">
        <f>MID(TEXT('Final Dataset'!$B431,"yyyy-mm-dd"),6,2)</f>
        <v>01</v>
      </c>
      <c r="T431" s="5" t="str">
        <f>RIGHT(TEXT('Final Dataset'!$B431,"yyyy-mm-dd"),2)</f>
        <v>19</v>
      </c>
      <c r="U431" s="5">
        <f>LEN('Final Dataset'!$D431)</f>
        <v>2</v>
      </c>
      <c r="V431" s="5" t="str">
        <f>TEXT('Final Dataset'!$B431, "mmmm")</f>
        <v>January</v>
      </c>
      <c r="W431" s="5" t="str">
        <f>TEXT('Final Dataset'!$B431, "dddd")</f>
        <v>Wednesday</v>
      </c>
      <c r="X431" s="5">
        <f>WEEKNUM('Final Dataset'!$B431, 2)</f>
        <v>4</v>
      </c>
      <c r="Y431" s="5" t="str">
        <f>IF('Final Dataset'!$H431&lt;=0.3,"Cold",IF('Final Dataset'!$H431&lt;=0.6,"Mild","Hot"))</f>
        <v>Cold</v>
      </c>
      <c r="Z431" s="7" t="str">
        <f>IF('Final Dataset'!$L431&gt;'Final Dataset'!$M431,"Casual Dominant","Registered Dominant")</f>
        <v>Registered Dominant</v>
      </c>
      <c r="AA431" s="7">
        <f>'Final Dataset'!$L431/'Final Dataset'!$N431</f>
        <v>0.10169491525423729</v>
      </c>
      <c r="AB431" s="7">
        <f>'Final Dataset'!$M431/'Final Dataset'!$N431</f>
        <v>0.89830508474576276</v>
      </c>
      <c r="AC431" s="9">
        <f>'Final Dataset'!$J431*100</f>
        <v>52</v>
      </c>
      <c r="AD431" s="7">
        <f>'Final Dataset'!$I431*50</f>
        <v>15.15</v>
      </c>
      <c r="AE431" s="9">
        <f>'Final Dataset'!$K431*67</f>
        <v>11.0014</v>
      </c>
      <c r="AF431" s="7">
        <f>IFERROR('Final Dataset'!$AA431/'Final Dataset'!$AB431,0)</f>
        <v>0.11320754716981132</v>
      </c>
      <c r="AG431" s="7" t="str">
        <f>IF('Final Dataset'!$AC431&lt;40,"Low",IF('Final Dataset'!$AC431&lt;=70,"Moderate","High"))</f>
        <v>Moderate</v>
      </c>
      <c r="AH431" s="10" t="str">
        <f>IF('Final Dataset'!$AE431&lt;10,"Calm",IF('Final Dataset'!$AE431&lt;=25,"Breezy","Windy"))</f>
        <v>Breezy</v>
      </c>
    </row>
    <row r="432" spans="1:34" ht="14.25" customHeight="1" x14ac:dyDescent="0.3">
      <c r="A432" s="5">
        <v>431</v>
      </c>
      <c r="B432" s="6">
        <v>40562</v>
      </c>
      <c r="C432" s="5">
        <v>1</v>
      </c>
      <c r="D432" s="5">
        <v>23</v>
      </c>
      <c r="E432" s="5" t="b">
        <v>0</v>
      </c>
      <c r="F432" s="5">
        <v>3</v>
      </c>
      <c r="G432" s="5">
        <v>1</v>
      </c>
      <c r="H432" s="5">
        <v>0.3</v>
      </c>
      <c r="I432" s="7">
        <v>0.2727</v>
      </c>
      <c r="J432" s="5">
        <v>0.52</v>
      </c>
      <c r="K432" s="5">
        <v>0.4627</v>
      </c>
      <c r="L432" s="5">
        <v>1</v>
      </c>
      <c r="M432" s="5">
        <v>27</v>
      </c>
      <c r="N432" s="5">
        <v>28</v>
      </c>
      <c r="O432" s="5" t="str">
        <f>IF(AND('Final Dataset'!$D432&gt;=5,'Final Dataset'!$D432&lt;12),"Morning",IF(AND('Final Dataset'!$D432&gt;=12,'Final Dataset'!$D432&lt;17),"Afternoon",IF(AND('Final Dataset'!$D432&gt;=17,'Final Dataset'!$D432&lt;21),"Evening","Night")))</f>
        <v>Night</v>
      </c>
      <c r="P432" s="8" t="str">
        <f>IF('Final Dataset'!$G432=1,"Clear/Few clouds",IF('Final Dataset'!$G432=2,"Mist/Cloudy",IF('Final Dataset'!$G432=3,"Light Snow/Rain","Heavy Rain/Snow/Storm")))</f>
        <v>Clear/Few clouds</v>
      </c>
      <c r="Q432" s="5" t="str">
        <f>IF(OR('Final Dataset'!$F432=0,'Final Dataset'!$F432=6),"Weekend","Weekday")</f>
        <v>Weekday</v>
      </c>
      <c r="R432" s="5" t="str">
        <f>LEFT(TEXT('Final Dataset'!$B432,"yyyy-mm-dd"),4)</f>
        <v>2011</v>
      </c>
      <c r="S432" s="5" t="str">
        <f>MID(TEXT('Final Dataset'!$B432,"yyyy-mm-dd"),6,2)</f>
        <v>01</v>
      </c>
      <c r="T432" s="5" t="str">
        <f>RIGHT(TEXT('Final Dataset'!$B432,"yyyy-mm-dd"),2)</f>
        <v>19</v>
      </c>
      <c r="U432" s="5">
        <f>LEN('Final Dataset'!$D432)</f>
        <v>2</v>
      </c>
      <c r="V432" s="5" t="str">
        <f>TEXT('Final Dataset'!$B432, "mmmm")</f>
        <v>January</v>
      </c>
      <c r="W432" s="5" t="str">
        <f>TEXT('Final Dataset'!$B432, "dddd")</f>
        <v>Wednesday</v>
      </c>
      <c r="X432" s="5">
        <f>WEEKNUM('Final Dataset'!$B432, 2)</f>
        <v>4</v>
      </c>
      <c r="Y432" s="5" t="str">
        <f>IF('Final Dataset'!$H432&lt;=0.3,"Cold",IF('Final Dataset'!$H432&lt;=0.6,"Mild","Hot"))</f>
        <v>Cold</v>
      </c>
      <c r="Z432" s="7" t="str">
        <f>IF('Final Dataset'!$L432&gt;'Final Dataset'!$M432,"Casual Dominant","Registered Dominant")</f>
        <v>Registered Dominant</v>
      </c>
      <c r="AA432" s="7">
        <f>'Final Dataset'!$L432/'Final Dataset'!$N432</f>
        <v>3.5714285714285712E-2</v>
      </c>
      <c r="AB432" s="7">
        <f>'Final Dataset'!$M432/'Final Dataset'!$N432</f>
        <v>0.9642857142857143</v>
      </c>
      <c r="AC432" s="9">
        <f>'Final Dataset'!$J432*100</f>
        <v>52</v>
      </c>
      <c r="AD432" s="7">
        <f>'Final Dataset'!$I432*50</f>
        <v>13.635</v>
      </c>
      <c r="AE432" s="9">
        <f>'Final Dataset'!$K432*67</f>
        <v>31.000900000000001</v>
      </c>
      <c r="AF432" s="7">
        <f>IFERROR('Final Dataset'!$AA432/'Final Dataset'!$AB432,0)</f>
        <v>3.7037037037037035E-2</v>
      </c>
      <c r="AG432" s="7" t="str">
        <f>IF('Final Dataset'!$AC432&lt;40,"Low",IF('Final Dataset'!$AC432&lt;=70,"Moderate","High"))</f>
        <v>Moderate</v>
      </c>
      <c r="AH432" s="10" t="str">
        <f>IF('Final Dataset'!$AE432&lt;10,"Calm",IF('Final Dataset'!$AE432&lt;=25,"Breezy","Windy"))</f>
        <v>Windy</v>
      </c>
    </row>
    <row r="433" spans="1:34" ht="14.25" customHeight="1" x14ac:dyDescent="0.3">
      <c r="A433" s="11">
        <v>432</v>
      </c>
      <c r="B433" s="12">
        <v>40563</v>
      </c>
      <c r="C433" s="11">
        <v>1</v>
      </c>
      <c r="D433" s="11">
        <v>0</v>
      </c>
      <c r="E433" s="11" t="b">
        <v>0</v>
      </c>
      <c r="F433" s="11">
        <v>4</v>
      </c>
      <c r="G433" s="11">
        <v>1</v>
      </c>
      <c r="H433" s="11">
        <v>0.26</v>
      </c>
      <c r="I433" s="13">
        <v>0.2273</v>
      </c>
      <c r="J433" s="11">
        <v>0.56000000000000005</v>
      </c>
      <c r="K433" s="11">
        <v>0.3881</v>
      </c>
      <c r="L433" s="11">
        <v>5</v>
      </c>
      <c r="M433" s="11">
        <v>8</v>
      </c>
      <c r="N433" s="11">
        <v>13</v>
      </c>
      <c r="O433" s="5" t="str">
        <f>IF(AND('Final Dataset'!$D433&gt;=5,'Final Dataset'!$D433&lt;12),"Morning",IF(AND('Final Dataset'!$D433&gt;=12,'Final Dataset'!$D433&lt;17),"Afternoon",IF(AND('Final Dataset'!$D433&gt;=17,'Final Dataset'!$D433&lt;21),"Evening","Night")))</f>
        <v>Night</v>
      </c>
      <c r="P433" s="8" t="str">
        <f>IF('Final Dataset'!$G433=1,"Clear/Few clouds",IF('Final Dataset'!$G433=2,"Mist/Cloudy",IF('Final Dataset'!$G433=3,"Light Snow/Rain","Heavy Rain/Snow/Storm")))</f>
        <v>Clear/Few clouds</v>
      </c>
      <c r="Q433" s="5" t="str">
        <f>IF(OR('Final Dataset'!$F433=0,'Final Dataset'!$F433=6),"Weekend","Weekday")</f>
        <v>Weekday</v>
      </c>
      <c r="R433" s="5" t="str">
        <f>LEFT(TEXT('Final Dataset'!$B433,"yyyy-mm-dd"),4)</f>
        <v>2011</v>
      </c>
      <c r="S433" s="5" t="str">
        <f>MID(TEXT('Final Dataset'!$B433,"yyyy-mm-dd"),6,2)</f>
        <v>01</v>
      </c>
      <c r="T433" s="5" t="str">
        <f>RIGHT(TEXT('Final Dataset'!$B433,"yyyy-mm-dd"),2)</f>
        <v>20</v>
      </c>
      <c r="U433" s="5">
        <f>LEN('Final Dataset'!$D433)</f>
        <v>1</v>
      </c>
      <c r="V433" s="5" t="str">
        <f>TEXT('Final Dataset'!$B433, "mmmm")</f>
        <v>January</v>
      </c>
      <c r="W433" s="5" t="str">
        <f>TEXT('Final Dataset'!$B433, "dddd")</f>
        <v>Thursday</v>
      </c>
      <c r="X433" s="5">
        <f>WEEKNUM('Final Dataset'!$B433, 2)</f>
        <v>4</v>
      </c>
      <c r="Y433" s="5" t="str">
        <f>IF('Final Dataset'!$H433&lt;=0.3,"Cold",IF('Final Dataset'!$H433&lt;=0.6,"Mild","Hot"))</f>
        <v>Cold</v>
      </c>
      <c r="Z433" s="7" t="str">
        <f>IF('Final Dataset'!$L433&gt;'Final Dataset'!$M433,"Casual Dominant","Registered Dominant")</f>
        <v>Registered Dominant</v>
      </c>
      <c r="AA433" s="7">
        <f>'Final Dataset'!$L433/'Final Dataset'!$N433</f>
        <v>0.38461538461538464</v>
      </c>
      <c r="AB433" s="7">
        <f>'Final Dataset'!$M433/'Final Dataset'!$N433</f>
        <v>0.61538461538461542</v>
      </c>
      <c r="AC433" s="9">
        <f>'Final Dataset'!$J433*100</f>
        <v>56.000000000000007</v>
      </c>
      <c r="AD433" s="7">
        <f>'Final Dataset'!$I433*50</f>
        <v>11.365</v>
      </c>
      <c r="AE433" s="9">
        <f>'Final Dataset'!$K433*67</f>
        <v>26.002700000000001</v>
      </c>
      <c r="AF433" s="7">
        <f>IFERROR('Final Dataset'!$AA433/'Final Dataset'!$AB433,0)</f>
        <v>0.625</v>
      </c>
      <c r="AG433" s="7" t="str">
        <f>IF('Final Dataset'!$AC433&lt;40,"Low",IF('Final Dataset'!$AC433&lt;=70,"Moderate","High"))</f>
        <v>Moderate</v>
      </c>
      <c r="AH433" s="10" t="str">
        <f>IF('Final Dataset'!$AE433&lt;10,"Calm",IF('Final Dataset'!$AE433&lt;=25,"Breezy","Windy"))</f>
        <v>Windy</v>
      </c>
    </row>
    <row r="434" spans="1:34" ht="14.25" customHeight="1" x14ac:dyDescent="0.3">
      <c r="A434" s="5">
        <v>433</v>
      </c>
      <c r="B434" s="6">
        <v>40563</v>
      </c>
      <c r="C434" s="5">
        <v>1</v>
      </c>
      <c r="D434" s="5">
        <v>1</v>
      </c>
      <c r="E434" s="5" t="b">
        <v>0</v>
      </c>
      <c r="F434" s="5">
        <v>4</v>
      </c>
      <c r="G434" s="5">
        <v>1</v>
      </c>
      <c r="H434" s="5">
        <v>0.26</v>
      </c>
      <c r="I434" s="7">
        <v>0.2727</v>
      </c>
      <c r="J434" s="5">
        <v>0.56000000000000005</v>
      </c>
      <c r="K434" s="5">
        <v>0</v>
      </c>
      <c r="L434" s="5">
        <v>2</v>
      </c>
      <c r="M434" s="5">
        <v>3</v>
      </c>
      <c r="N434" s="5">
        <v>5</v>
      </c>
      <c r="O434" s="5" t="str">
        <f>IF(AND('Final Dataset'!$D434&gt;=5,'Final Dataset'!$D434&lt;12),"Morning",IF(AND('Final Dataset'!$D434&gt;=12,'Final Dataset'!$D434&lt;17),"Afternoon",IF(AND('Final Dataset'!$D434&gt;=17,'Final Dataset'!$D434&lt;21),"Evening","Night")))</f>
        <v>Night</v>
      </c>
      <c r="P434" s="8" t="str">
        <f>IF('Final Dataset'!$G434=1,"Clear/Few clouds",IF('Final Dataset'!$G434=2,"Mist/Cloudy",IF('Final Dataset'!$G434=3,"Light Snow/Rain","Heavy Rain/Snow/Storm")))</f>
        <v>Clear/Few clouds</v>
      </c>
      <c r="Q434" s="5" t="str">
        <f>IF(OR('Final Dataset'!$F434=0,'Final Dataset'!$F434=6),"Weekend","Weekday")</f>
        <v>Weekday</v>
      </c>
      <c r="R434" s="5" t="str">
        <f>LEFT(TEXT('Final Dataset'!$B434,"yyyy-mm-dd"),4)</f>
        <v>2011</v>
      </c>
      <c r="S434" s="5" t="str">
        <f>MID(TEXT('Final Dataset'!$B434,"yyyy-mm-dd"),6,2)</f>
        <v>01</v>
      </c>
      <c r="T434" s="5" t="str">
        <f>RIGHT(TEXT('Final Dataset'!$B434,"yyyy-mm-dd"),2)</f>
        <v>20</v>
      </c>
      <c r="U434" s="5">
        <f>LEN('Final Dataset'!$D434)</f>
        <v>1</v>
      </c>
      <c r="V434" s="5" t="str">
        <f>TEXT('Final Dataset'!$B434, "mmmm")</f>
        <v>January</v>
      </c>
      <c r="W434" s="5" t="str">
        <f>TEXT('Final Dataset'!$B434, "dddd")</f>
        <v>Thursday</v>
      </c>
      <c r="X434" s="5">
        <f>WEEKNUM('Final Dataset'!$B434, 2)</f>
        <v>4</v>
      </c>
      <c r="Y434" s="5" t="str">
        <f>IF('Final Dataset'!$H434&lt;=0.3,"Cold",IF('Final Dataset'!$H434&lt;=0.6,"Mild","Hot"))</f>
        <v>Cold</v>
      </c>
      <c r="Z434" s="7" t="str">
        <f>IF('Final Dataset'!$L434&gt;'Final Dataset'!$M434,"Casual Dominant","Registered Dominant")</f>
        <v>Registered Dominant</v>
      </c>
      <c r="AA434" s="7">
        <f>'Final Dataset'!$L434/'Final Dataset'!$N434</f>
        <v>0.4</v>
      </c>
      <c r="AB434" s="7">
        <f>'Final Dataset'!$M434/'Final Dataset'!$N434</f>
        <v>0.6</v>
      </c>
      <c r="AC434" s="9">
        <f>'Final Dataset'!$J434*100</f>
        <v>56.000000000000007</v>
      </c>
      <c r="AD434" s="7">
        <f>'Final Dataset'!$I434*50</f>
        <v>13.635</v>
      </c>
      <c r="AE434" s="9">
        <f>'Final Dataset'!$K434*67</f>
        <v>0</v>
      </c>
      <c r="AF434" s="7">
        <f>IFERROR('Final Dataset'!$AA434/'Final Dataset'!$AB434,0)</f>
        <v>0.66666666666666674</v>
      </c>
      <c r="AG434" s="7" t="str">
        <f>IF('Final Dataset'!$AC434&lt;40,"Low",IF('Final Dataset'!$AC434&lt;=70,"Moderate","High"))</f>
        <v>Moderate</v>
      </c>
      <c r="AH434" s="10" t="str">
        <f>IF('Final Dataset'!$AE434&lt;10,"Calm",IF('Final Dataset'!$AE434&lt;=25,"Breezy","Windy"))</f>
        <v>Calm</v>
      </c>
    </row>
    <row r="435" spans="1:34" ht="14.25" customHeight="1" x14ac:dyDescent="0.3">
      <c r="A435" s="11">
        <v>434</v>
      </c>
      <c r="B435" s="12">
        <v>40563</v>
      </c>
      <c r="C435" s="11">
        <v>1</v>
      </c>
      <c r="D435" s="11">
        <v>2</v>
      </c>
      <c r="E435" s="11" t="b">
        <v>0</v>
      </c>
      <c r="F435" s="11">
        <v>4</v>
      </c>
      <c r="G435" s="11">
        <v>1</v>
      </c>
      <c r="H435" s="11">
        <v>0.26</v>
      </c>
      <c r="I435" s="13">
        <v>0.2727</v>
      </c>
      <c r="J435" s="11">
        <v>0.56000000000000005</v>
      </c>
      <c r="K435" s="11">
        <v>0</v>
      </c>
      <c r="L435" s="11">
        <v>0</v>
      </c>
      <c r="M435" s="11">
        <v>2</v>
      </c>
      <c r="N435" s="11">
        <v>2</v>
      </c>
      <c r="O435" s="5" t="str">
        <f>IF(AND('Final Dataset'!$D435&gt;=5,'Final Dataset'!$D435&lt;12),"Morning",IF(AND('Final Dataset'!$D435&gt;=12,'Final Dataset'!$D435&lt;17),"Afternoon",IF(AND('Final Dataset'!$D435&gt;=17,'Final Dataset'!$D435&lt;21),"Evening","Night")))</f>
        <v>Night</v>
      </c>
      <c r="P435" s="8" t="str">
        <f>IF('Final Dataset'!$G435=1,"Clear/Few clouds",IF('Final Dataset'!$G435=2,"Mist/Cloudy",IF('Final Dataset'!$G435=3,"Light Snow/Rain","Heavy Rain/Snow/Storm")))</f>
        <v>Clear/Few clouds</v>
      </c>
      <c r="Q435" s="5" t="str">
        <f>IF(OR('Final Dataset'!$F435=0,'Final Dataset'!$F435=6),"Weekend","Weekday")</f>
        <v>Weekday</v>
      </c>
      <c r="R435" s="5" t="str">
        <f>LEFT(TEXT('Final Dataset'!$B435,"yyyy-mm-dd"),4)</f>
        <v>2011</v>
      </c>
      <c r="S435" s="5" t="str">
        <f>MID(TEXT('Final Dataset'!$B435,"yyyy-mm-dd"),6,2)</f>
        <v>01</v>
      </c>
      <c r="T435" s="5" t="str">
        <f>RIGHT(TEXT('Final Dataset'!$B435,"yyyy-mm-dd"),2)</f>
        <v>20</v>
      </c>
      <c r="U435" s="5">
        <f>LEN('Final Dataset'!$D435)</f>
        <v>1</v>
      </c>
      <c r="V435" s="5" t="str">
        <f>TEXT('Final Dataset'!$B435, "mmmm")</f>
        <v>January</v>
      </c>
      <c r="W435" s="5" t="str">
        <f>TEXT('Final Dataset'!$B435, "dddd")</f>
        <v>Thursday</v>
      </c>
      <c r="X435" s="5">
        <f>WEEKNUM('Final Dataset'!$B435, 2)</f>
        <v>4</v>
      </c>
      <c r="Y435" s="5" t="str">
        <f>IF('Final Dataset'!$H435&lt;=0.3,"Cold",IF('Final Dataset'!$H435&lt;=0.6,"Mild","Hot"))</f>
        <v>Cold</v>
      </c>
      <c r="Z435" s="7" t="str">
        <f>IF('Final Dataset'!$L435&gt;'Final Dataset'!$M435,"Casual Dominant","Registered Dominant")</f>
        <v>Registered Dominant</v>
      </c>
      <c r="AA435" s="7">
        <f>'Final Dataset'!$L435/'Final Dataset'!$N435</f>
        <v>0</v>
      </c>
      <c r="AB435" s="7">
        <f>'Final Dataset'!$M435/'Final Dataset'!$N435</f>
        <v>1</v>
      </c>
      <c r="AC435" s="9">
        <f>'Final Dataset'!$J435*100</f>
        <v>56.000000000000007</v>
      </c>
      <c r="AD435" s="7">
        <f>'Final Dataset'!$I435*50</f>
        <v>13.635</v>
      </c>
      <c r="AE435" s="9">
        <f>'Final Dataset'!$K435*67</f>
        <v>0</v>
      </c>
      <c r="AF435" s="7">
        <f>IFERROR('Final Dataset'!$AA435/'Final Dataset'!$AB435,0)</f>
        <v>0</v>
      </c>
      <c r="AG435" s="7" t="str">
        <f>IF('Final Dataset'!$AC435&lt;40,"Low",IF('Final Dataset'!$AC435&lt;=70,"Moderate","High"))</f>
        <v>Moderate</v>
      </c>
      <c r="AH435" s="10" t="str">
        <f>IF('Final Dataset'!$AE435&lt;10,"Calm",IF('Final Dataset'!$AE435&lt;=25,"Breezy","Windy"))</f>
        <v>Calm</v>
      </c>
    </row>
    <row r="436" spans="1:34" ht="14.25" customHeight="1" x14ac:dyDescent="0.3">
      <c r="A436" s="5">
        <v>435</v>
      </c>
      <c r="B436" s="6">
        <v>40563</v>
      </c>
      <c r="C436" s="5">
        <v>1</v>
      </c>
      <c r="D436" s="5">
        <v>3</v>
      </c>
      <c r="E436" s="5" t="b">
        <v>0</v>
      </c>
      <c r="F436" s="5">
        <v>4</v>
      </c>
      <c r="G436" s="5">
        <v>1</v>
      </c>
      <c r="H436" s="5">
        <v>0.26</v>
      </c>
      <c r="I436" s="7">
        <v>0.2576</v>
      </c>
      <c r="J436" s="5">
        <v>0.56000000000000005</v>
      </c>
      <c r="K436" s="5">
        <v>0.16420000000000001</v>
      </c>
      <c r="L436" s="5">
        <v>0</v>
      </c>
      <c r="M436" s="5">
        <v>1</v>
      </c>
      <c r="N436" s="5">
        <v>1</v>
      </c>
      <c r="O436" s="5" t="str">
        <f>IF(AND('Final Dataset'!$D436&gt;=5,'Final Dataset'!$D436&lt;12),"Morning",IF(AND('Final Dataset'!$D436&gt;=12,'Final Dataset'!$D436&lt;17),"Afternoon",IF(AND('Final Dataset'!$D436&gt;=17,'Final Dataset'!$D436&lt;21),"Evening","Night")))</f>
        <v>Night</v>
      </c>
      <c r="P436" s="8" t="str">
        <f>IF('Final Dataset'!$G436=1,"Clear/Few clouds",IF('Final Dataset'!$G436=2,"Mist/Cloudy",IF('Final Dataset'!$G436=3,"Light Snow/Rain","Heavy Rain/Snow/Storm")))</f>
        <v>Clear/Few clouds</v>
      </c>
      <c r="Q436" s="5" t="str">
        <f>IF(OR('Final Dataset'!$F436=0,'Final Dataset'!$F436=6),"Weekend","Weekday")</f>
        <v>Weekday</v>
      </c>
      <c r="R436" s="5" t="str">
        <f>LEFT(TEXT('Final Dataset'!$B436,"yyyy-mm-dd"),4)</f>
        <v>2011</v>
      </c>
      <c r="S436" s="5" t="str">
        <f>MID(TEXT('Final Dataset'!$B436,"yyyy-mm-dd"),6,2)</f>
        <v>01</v>
      </c>
      <c r="T436" s="5" t="str">
        <f>RIGHT(TEXT('Final Dataset'!$B436,"yyyy-mm-dd"),2)</f>
        <v>20</v>
      </c>
      <c r="U436" s="5">
        <f>LEN('Final Dataset'!$D436)</f>
        <v>1</v>
      </c>
      <c r="V436" s="5" t="str">
        <f>TEXT('Final Dataset'!$B436, "mmmm")</f>
        <v>January</v>
      </c>
      <c r="W436" s="5" t="str">
        <f>TEXT('Final Dataset'!$B436, "dddd")</f>
        <v>Thursday</v>
      </c>
      <c r="X436" s="5">
        <f>WEEKNUM('Final Dataset'!$B436, 2)</f>
        <v>4</v>
      </c>
      <c r="Y436" s="5" t="str">
        <f>IF('Final Dataset'!$H436&lt;=0.3,"Cold",IF('Final Dataset'!$H436&lt;=0.6,"Mild","Hot"))</f>
        <v>Cold</v>
      </c>
      <c r="Z436" s="7" t="str">
        <f>IF('Final Dataset'!$L436&gt;'Final Dataset'!$M436,"Casual Dominant","Registered Dominant")</f>
        <v>Registered Dominant</v>
      </c>
      <c r="AA436" s="7">
        <f>'Final Dataset'!$L436/'Final Dataset'!$N436</f>
        <v>0</v>
      </c>
      <c r="AB436" s="7">
        <f>'Final Dataset'!$M436/'Final Dataset'!$N436</f>
        <v>1</v>
      </c>
      <c r="AC436" s="9">
        <f>'Final Dataset'!$J436*100</f>
        <v>56.000000000000007</v>
      </c>
      <c r="AD436" s="7">
        <f>'Final Dataset'!$I436*50</f>
        <v>12.879999999999999</v>
      </c>
      <c r="AE436" s="9">
        <f>'Final Dataset'!$K436*67</f>
        <v>11.0014</v>
      </c>
      <c r="AF436" s="7">
        <f>IFERROR('Final Dataset'!$AA436/'Final Dataset'!$AB436,0)</f>
        <v>0</v>
      </c>
      <c r="AG436" s="7" t="str">
        <f>IF('Final Dataset'!$AC436&lt;40,"Low",IF('Final Dataset'!$AC436&lt;=70,"Moderate","High"))</f>
        <v>Moderate</v>
      </c>
      <c r="AH436" s="10" t="str">
        <f>IF('Final Dataset'!$AE436&lt;10,"Calm",IF('Final Dataset'!$AE436&lt;=25,"Breezy","Windy"))</f>
        <v>Breezy</v>
      </c>
    </row>
    <row r="437" spans="1:34" ht="14.25" customHeight="1" x14ac:dyDescent="0.3">
      <c r="A437" s="11">
        <v>436</v>
      </c>
      <c r="B437" s="12">
        <v>40563</v>
      </c>
      <c r="C437" s="11">
        <v>1</v>
      </c>
      <c r="D437" s="11">
        <v>4</v>
      </c>
      <c r="E437" s="11" t="b">
        <v>0</v>
      </c>
      <c r="F437" s="11">
        <v>4</v>
      </c>
      <c r="G437" s="11">
        <v>1</v>
      </c>
      <c r="H437" s="11">
        <v>0.26</v>
      </c>
      <c r="I437" s="13">
        <v>0.2576</v>
      </c>
      <c r="J437" s="11">
        <v>0.56000000000000005</v>
      </c>
      <c r="K437" s="11">
        <v>0.16420000000000001</v>
      </c>
      <c r="L437" s="11">
        <v>0</v>
      </c>
      <c r="M437" s="11">
        <v>1</v>
      </c>
      <c r="N437" s="11">
        <v>1</v>
      </c>
      <c r="O437" s="5" t="str">
        <f>IF(AND('Final Dataset'!$D437&gt;=5,'Final Dataset'!$D437&lt;12),"Morning",IF(AND('Final Dataset'!$D437&gt;=12,'Final Dataset'!$D437&lt;17),"Afternoon",IF(AND('Final Dataset'!$D437&gt;=17,'Final Dataset'!$D437&lt;21),"Evening","Night")))</f>
        <v>Night</v>
      </c>
      <c r="P437" s="8" t="str">
        <f>IF('Final Dataset'!$G437=1,"Clear/Few clouds",IF('Final Dataset'!$G437=2,"Mist/Cloudy",IF('Final Dataset'!$G437=3,"Light Snow/Rain","Heavy Rain/Snow/Storm")))</f>
        <v>Clear/Few clouds</v>
      </c>
      <c r="Q437" s="5" t="str">
        <f>IF(OR('Final Dataset'!$F437=0,'Final Dataset'!$F437=6),"Weekend","Weekday")</f>
        <v>Weekday</v>
      </c>
      <c r="R437" s="5" t="str">
        <f>LEFT(TEXT('Final Dataset'!$B437,"yyyy-mm-dd"),4)</f>
        <v>2011</v>
      </c>
      <c r="S437" s="5" t="str">
        <f>MID(TEXT('Final Dataset'!$B437,"yyyy-mm-dd"),6,2)</f>
        <v>01</v>
      </c>
      <c r="T437" s="5" t="str">
        <f>RIGHT(TEXT('Final Dataset'!$B437,"yyyy-mm-dd"),2)</f>
        <v>20</v>
      </c>
      <c r="U437" s="5">
        <f>LEN('Final Dataset'!$D437)</f>
        <v>1</v>
      </c>
      <c r="V437" s="5" t="str">
        <f>TEXT('Final Dataset'!$B437, "mmmm")</f>
        <v>January</v>
      </c>
      <c r="W437" s="5" t="str">
        <f>TEXT('Final Dataset'!$B437, "dddd")</f>
        <v>Thursday</v>
      </c>
      <c r="X437" s="5">
        <f>WEEKNUM('Final Dataset'!$B437, 2)</f>
        <v>4</v>
      </c>
      <c r="Y437" s="5" t="str">
        <f>IF('Final Dataset'!$H437&lt;=0.3,"Cold",IF('Final Dataset'!$H437&lt;=0.6,"Mild","Hot"))</f>
        <v>Cold</v>
      </c>
      <c r="Z437" s="7" t="str">
        <f>IF('Final Dataset'!$L437&gt;'Final Dataset'!$M437,"Casual Dominant","Registered Dominant")</f>
        <v>Registered Dominant</v>
      </c>
      <c r="AA437" s="7">
        <f>'Final Dataset'!$L437/'Final Dataset'!$N437</f>
        <v>0</v>
      </c>
      <c r="AB437" s="7">
        <f>'Final Dataset'!$M437/'Final Dataset'!$N437</f>
        <v>1</v>
      </c>
      <c r="AC437" s="9">
        <f>'Final Dataset'!$J437*100</f>
        <v>56.000000000000007</v>
      </c>
      <c r="AD437" s="7">
        <f>'Final Dataset'!$I437*50</f>
        <v>12.879999999999999</v>
      </c>
      <c r="AE437" s="9">
        <f>'Final Dataset'!$K437*67</f>
        <v>11.0014</v>
      </c>
      <c r="AF437" s="7">
        <f>IFERROR('Final Dataset'!$AA437/'Final Dataset'!$AB437,0)</f>
        <v>0</v>
      </c>
      <c r="AG437" s="7" t="str">
        <f>IF('Final Dataset'!$AC437&lt;40,"Low",IF('Final Dataset'!$AC437&lt;=70,"Moderate","High"))</f>
        <v>Moderate</v>
      </c>
      <c r="AH437" s="10" t="str">
        <f>IF('Final Dataset'!$AE437&lt;10,"Calm",IF('Final Dataset'!$AE437&lt;=25,"Breezy","Windy"))</f>
        <v>Breezy</v>
      </c>
    </row>
    <row r="438" spans="1:34" ht="14.25" customHeight="1" x14ac:dyDescent="0.3">
      <c r="A438" s="5">
        <v>437</v>
      </c>
      <c r="B438" s="6">
        <v>40563</v>
      </c>
      <c r="C438" s="5">
        <v>1</v>
      </c>
      <c r="D438" s="5">
        <v>5</v>
      </c>
      <c r="E438" s="5" t="b">
        <v>0</v>
      </c>
      <c r="F438" s="5">
        <v>4</v>
      </c>
      <c r="G438" s="5">
        <v>1</v>
      </c>
      <c r="H438" s="5">
        <v>0.24</v>
      </c>
      <c r="I438" s="7">
        <v>0.2273</v>
      </c>
      <c r="J438" s="5">
        <v>0.6</v>
      </c>
      <c r="K438" s="5">
        <v>0.22389999999999999</v>
      </c>
      <c r="L438" s="5">
        <v>0</v>
      </c>
      <c r="M438" s="5">
        <v>6</v>
      </c>
      <c r="N438" s="5">
        <v>6</v>
      </c>
      <c r="O438" s="5" t="str">
        <f>IF(AND('Final Dataset'!$D438&gt;=5,'Final Dataset'!$D438&lt;12),"Morning",IF(AND('Final Dataset'!$D438&gt;=12,'Final Dataset'!$D438&lt;17),"Afternoon",IF(AND('Final Dataset'!$D438&gt;=17,'Final Dataset'!$D438&lt;21),"Evening","Night")))</f>
        <v>Morning</v>
      </c>
      <c r="P438" s="8" t="str">
        <f>IF('Final Dataset'!$G438=1,"Clear/Few clouds",IF('Final Dataset'!$G438=2,"Mist/Cloudy",IF('Final Dataset'!$G438=3,"Light Snow/Rain","Heavy Rain/Snow/Storm")))</f>
        <v>Clear/Few clouds</v>
      </c>
      <c r="Q438" s="5" t="str">
        <f>IF(OR('Final Dataset'!$F438=0,'Final Dataset'!$F438=6),"Weekend","Weekday")</f>
        <v>Weekday</v>
      </c>
      <c r="R438" s="5" t="str">
        <f>LEFT(TEXT('Final Dataset'!$B438,"yyyy-mm-dd"),4)</f>
        <v>2011</v>
      </c>
      <c r="S438" s="5" t="str">
        <f>MID(TEXT('Final Dataset'!$B438,"yyyy-mm-dd"),6,2)</f>
        <v>01</v>
      </c>
      <c r="T438" s="5" t="str">
        <f>RIGHT(TEXT('Final Dataset'!$B438,"yyyy-mm-dd"),2)</f>
        <v>20</v>
      </c>
      <c r="U438" s="5">
        <f>LEN('Final Dataset'!$D438)</f>
        <v>1</v>
      </c>
      <c r="V438" s="5" t="str">
        <f>TEXT('Final Dataset'!$B438, "mmmm")</f>
        <v>January</v>
      </c>
      <c r="W438" s="5" t="str">
        <f>TEXT('Final Dataset'!$B438, "dddd")</f>
        <v>Thursday</v>
      </c>
      <c r="X438" s="5">
        <f>WEEKNUM('Final Dataset'!$B438, 2)</f>
        <v>4</v>
      </c>
      <c r="Y438" s="5" t="str">
        <f>IF('Final Dataset'!$H438&lt;=0.3,"Cold",IF('Final Dataset'!$H438&lt;=0.6,"Mild","Hot"))</f>
        <v>Cold</v>
      </c>
      <c r="Z438" s="7" t="str">
        <f>IF('Final Dataset'!$L438&gt;'Final Dataset'!$M438,"Casual Dominant","Registered Dominant")</f>
        <v>Registered Dominant</v>
      </c>
      <c r="AA438" s="7">
        <f>'Final Dataset'!$L438/'Final Dataset'!$N438</f>
        <v>0</v>
      </c>
      <c r="AB438" s="7">
        <f>'Final Dataset'!$M438/'Final Dataset'!$N438</f>
        <v>1</v>
      </c>
      <c r="AC438" s="9">
        <f>'Final Dataset'!$J438*100</f>
        <v>60</v>
      </c>
      <c r="AD438" s="7">
        <f>'Final Dataset'!$I438*50</f>
        <v>11.365</v>
      </c>
      <c r="AE438" s="9">
        <f>'Final Dataset'!$K438*67</f>
        <v>15.001299999999999</v>
      </c>
      <c r="AF438" s="7">
        <f>IFERROR('Final Dataset'!$AA438/'Final Dataset'!$AB438,0)</f>
        <v>0</v>
      </c>
      <c r="AG438" s="7" t="str">
        <f>IF('Final Dataset'!$AC438&lt;40,"Low",IF('Final Dataset'!$AC438&lt;=70,"Moderate","High"))</f>
        <v>Moderate</v>
      </c>
      <c r="AH438" s="10" t="str">
        <f>IF('Final Dataset'!$AE438&lt;10,"Calm",IF('Final Dataset'!$AE438&lt;=25,"Breezy","Windy"))</f>
        <v>Breezy</v>
      </c>
    </row>
    <row r="439" spans="1:34" ht="14.25" customHeight="1" x14ac:dyDescent="0.3">
      <c r="A439" s="11">
        <v>438</v>
      </c>
      <c r="B439" s="12">
        <v>40563</v>
      </c>
      <c r="C439" s="11">
        <v>1</v>
      </c>
      <c r="D439" s="11">
        <v>6</v>
      </c>
      <c r="E439" s="11" t="b">
        <v>0</v>
      </c>
      <c r="F439" s="11">
        <v>4</v>
      </c>
      <c r="G439" s="11">
        <v>1</v>
      </c>
      <c r="H439" s="11">
        <v>0.22</v>
      </c>
      <c r="I439" s="13">
        <v>0.21210000000000001</v>
      </c>
      <c r="J439" s="11">
        <v>0.6</v>
      </c>
      <c r="K439" s="11">
        <v>0.22389999999999999</v>
      </c>
      <c r="L439" s="11">
        <v>0</v>
      </c>
      <c r="M439" s="11">
        <v>35</v>
      </c>
      <c r="N439" s="11">
        <v>35</v>
      </c>
      <c r="O439" s="5" t="str">
        <f>IF(AND('Final Dataset'!$D439&gt;=5,'Final Dataset'!$D439&lt;12),"Morning",IF(AND('Final Dataset'!$D439&gt;=12,'Final Dataset'!$D439&lt;17),"Afternoon",IF(AND('Final Dataset'!$D439&gt;=17,'Final Dataset'!$D439&lt;21),"Evening","Night")))</f>
        <v>Morning</v>
      </c>
      <c r="P439" s="8" t="str">
        <f>IF('Final Dataset'!$G439=1,"Clear/Few clouds",IF('Final Dataset'!$G439=2,"Mist/Cloudy",IF('Final Dataset'!$G439=3,"Light Snow/Rain","Heavy Rain/Snow/Storm")))</f>
        <v>Clear/Few clouds</v>
      </c>
      <c r="Q439" s="5" t="str">
        <f>IF(OR('Final Dataset'!$F439=0,'Final Dataset'!$F439=6),"Weekend","Weekday")</f>
        <v>Weekday</v>
      </c>
      <c r="R439" s="5" t="str">
        <f>LEFT(TEXT('Final Dataset'!$B439,"yyyy-mm-dd"),4)</f>
        <v>2011</v>
      </c>
      <c r="S439" s="5" t="str">
        <f>MID(TEXT('Final Dataset'!$B439,"yyyy-mm-dd"),6,2)</f>
        <v>01</v>
      </c>
      <c r="T439" s="5" t="str">
        <f>RIGHT(TEXT('Final Dataset'!$B439,"yyyy-mm-dd"),2)</f>
        <v>20</v>
      </c>
      <c r="U439" s="5">
        <f>LEN('Final Dataset'!$D439)</f>
        <v>1</v>
      </c>
      <c r="V439" s="5" t="str">
        <f>TEXT('Final Dataset'!$B439, "mmmm")</f>
        <v>January</v>
      </c>
      <c r="W439" s="5" t="str">
        <f>TEXT('Final Dataset'!$B439, "dddd")</f>
        <v>Thursday</v>
      </c>
      <c r="X439" s="5">
        <f>WEEKNUM('Final Dataset'!$B439, 2)</f>
        <v>4</v>
      </c>
      <c r="Y439" s="5" t="str">
        <f>IF('Final Dataset'!$H439&lt;=0.3,"Cold",IF('Final Dataset'!$H439&lt;=0.6,"Mild","Hot"))</f>
        <v>Cold</v>
      </c>
      <c r="Z439" s="7" t="str">
        <f>IF('Final Dataset'!$L439&gt;'Final Dataset'!$M439,"Casual Dominant","Registered Dominant")</f>
        <v>Registered Dominant</v>
      </c>
      <c r="AA439" s="7">
        <f>'Final Dataset'!$L439/'Final Dataset'!$N439</f>
        <v>0</v>
      </c>
      <c r="AB439" s="7">
        <f>'Final Dataset'!$M439/'Final Dataset'!$N439</f>
        <v>1</v>
      </c>
      <c r="AC439" s="9">
        <f>'Final Dataset'!$J439*100</f>
        <v>60</v>
      </c>
      <c r="AD439" s="7">
        <f>'Final Dataset'!$I439*50</f>
        <v>10.605</v>
      </c>
      <c r="AE439" s="9">
        <f>'Final Dataset'!$K439*67</f>
        <v>15.001299999999999</v>
      </c>
      <c r="AF439" s="7">
        <f>IFERROR('Final Dataset'!$AA439/'Final Dataset'!$AB439,0)</f>
        <v>0</v>
      </c>
      <c r="AG439" s="7" t="str">
        <f>IF('Final Dataset'!$AC439&lt;40,"Low",IF('Final Dataset'!$AC439&lt;=70,"Moderate","High"))</f>
        <v>Moderate</v>
      </c>
      <c r="AH439" s="10" t="str">
        <f>IF('Final Dataset'!$AE439&lt;10,"Calm",IF('Final Dataset'!$AE439&lt;=25,"Breezy","Windy"))</f>
        <v>Breezy</v>
      </c>
    </row>
    <row r="440" spans="1:34" ht="14.25" customHeight="1" x14ac:dyDescent="0.3">
      <c r="A440" s="5">
        <v>439</v>
      </c>
      <c r="B440" s="6">
        <v>40563</v>
      </c>
      <c r="C440" s="5">
        <v>1</v>
      </c>
      <c r="D440" s="5">
        <v>7</v>
      </c>
      <c r="E440" s="5" t="b">
        <v>0</v>
      </c>
      <c r="F440" s="5">
        <v>4</v>
      </c>
      <c r="G440" s="5">
        <v>1</v>
      </c>
      <c r="H440" s="5">
        <v>0.22</v>
      </c>
      <c r="I440" s="7">
        <v>0.21210000000000001</v>
      </c>
      <c r="J440" s="5">
        <v>0.55000000000000004</v>
      </c>
      <c r="K440" s="5">
        <v>0.22389999999999999</v>
      </c>
      <c r="L440" s="5">
        <v>1</v>
      </c>
      <c r="M440" s="5">
        <v>100</v>
      </c>
      <c r="N440" s="5">
        <v>101</v>
      </c>
      <c r="O440" s="5" t="str">
        <f>IF(AND('Final Dataset'!$D440&gt;=5,'Final Dataset'!$D440&lt;12),"Morning",IF(AND('Final Dataset'!$D440&gt;=12,'Final Dataset'!$D440&lt;17),"Afternoon",IF(AND('Final Dataset'!$D440&gt;=17,'Final Dataset'!$D440&lt;21),"Evening","Night")))</f>
        <v>Morning</v>
      </c>
      <c r="P440" s="8" t="str">
        <f>IF('Final Dataset'!$G440=1,"Clear/Few clouds",IF('Final Dataset'!$G440=2,"Mist/Cloudy",IF('Final Dataset'!$G440=3,"Light Snow/Rain","Heavy Rain/Snow/Storm")))</f>
        <v>Clear/Few clouds</v>
      </c>
      <c r="Q440" s="5" t="str">
        <f>IF(OR('Final Dataset'!$F440=0,'Final Dataset'!$F440=6),"Weekend","Weekday")</f>
        <v>Weekday</v>
      </c>
      <c r="R440" s="5" t="str">
        <f>LEFT(TEXT('Final Dataset'!$B440,"yyyy-mm-dd"),4)</f>
        <v>2011</v>
      </c>
      <c r="S440" s="5" t="str">
        <f>MID(TEXT('Final Dataset'!$B440,"yyyy-mm-dd"),6,2)</f>
        <v>01</v>
      </c>
      <c r="T440" s="5" t="str">
        <f>RIGHT(TEXT('Final Dataset'!$B440,"yyyy-mm-dd"),2)</f>
        <v>20</v>
      </c>
      <c r="U440" s="5">
        <f>LEN('Final Dataset'!$D440)</f>
        <v>1</v>
      </c>
      <c r="V440" s="5" t="str">
        <f>TEXT('Final Dataset'!$B440, "mmmm")</f>
        <v>January</v>
      </c>
      <c r="W440" s="5" t="str">
        <f>TEXT('Final Dataset'!$B440, "dddd")</f>
        <v>Thursday</v>
      </c>
      <c r="X440" s="5">
        <f>WEEKNUM('Final Dataset'!$B440, 2)</f>
        <v>4</v>
      </c>
      <c r="Y440" s="5" t="str">
        <f>IF('Final Dataset'!$H440&lt;=0.3,"Cold",IF('Final Dataset'!$H440&lt;=0.6,"Mild","Hot"))</f>
        <v>Cold</v>
      </c>
      <c r="Z440" s="7" t="str">
        <f>IF('Final Dataset'!$L440&gt;'Final Dataset'!$M440,"Casual Dominant","Registered Dominant")</f>
        <v>Registered Dominant</v>
      </c>
      <c r="AA440" s="7">
        <f>'Final Dataset'!$L440/'Final Dataset'!$N440</f>
        <v>9.9009900990099011E-3</v>
      </c>
      <c r="AB440" s="7">
        <f>'Final Dataset'!$M440/'Final Dataset'!$N440</f>
        <v>0.99009900990099009</v>
      </c>
      <c r="AC440" s="9">
        <f>'Final Dataset'!$J440*100</f>
        <v>55.000000000000007</v>
      </c>
      <c r="AD440" s="7">
        <f>'Final Dataset'!$I440*50</f>
        <v>10.605</v>
      </c>
      <c r="AE440" s="9">
        <f>'Final Dataset'!$K440*67</f>
        <v>15.001299999999999</v>
      </c>
      <c r="AF440" s="7">
        <f>IFERROR('Final Dataset'!$AA440/'Final Dataset'!$AB440,0)</f>
        <v>0.01</v>
      </c>
      <c r="AG440" s="7" t="str">
        <f>IF('Final Dataset'!$AC440&lt;40,"Low",IF('Final Dataset'!$AC440&lt;=70,"Moderate","High"))</f>
        <v>Moderate</v>
      </c>
      <c r="AH440" s="10" t="str">
        <f>IF('Final Dataset'!$AE440&lt;10,"Calm",IF('Final Dataset'!$AE440&lt;=25,"Breezy","Windy"))</f>
        <v>Breezy</v>
      </c>
    </row>
    <row r="441" spans="1:34" ht="14.25" customHeight="1" x14ac:dyDescent="0.3">
      <c r="A441" s="11">
        <v>440</v>
      </c>
      <c r="B441" s="12">
        <v>40563</v>
      </c>
      <c r="C441" s="11">
        <v>1</v>
      </c>
      <c r="D441" s="11">
        <v>8</v>
      </c>
      <c r="E441" s="11" t="b">
        <v>0</v>
      </c>
      <c r="F441" s="11">
        <v>4</v>
      </c>
      <c r="G441" s="11">
        <v>1</v>
      </c>
      <c r="H441" s="11">
        <v>0.22</v>
      </c>
      <c r="I441" s="13">
        <v>0.21210000000000001</v>
      </c>
      <c r="J441" s="11">
        <v>0.55000000000000004</v>
      </c>
      <c r="K441" s="11">
        <v>0.28360000000000002</v>
      </c>
      <c r="L441" s="11">
        <v>2</v>
      </c>
      <c r="M441" s="11">
        <v>247</v>
      </c>
      <c r="N441" s="11">
        <v>249</v>
      </c>
      <c r="O441" s="5" t="str">
        <f>IF(AND('Final Dataset'!$D441&gt;=5,'Final Dataset'!$D441&lt;12),"Morning",IF(AND('Final Dataset'!$D441&gt;=12,'Final Dataset'!$D441&lt;17),"Afternoon",IF(AND('Final Dataset'!$D441&gt;=17,'Final Dataset'!$D441&lt;21),"Evening","Night")))</f>
        <v>Morning</v>
      </c>
      <c r="P441" s="8" t="str">
        <f>IF('Final Dataset'!$G441=1,"Clear/Few clouds",IF('Final Dataset'!$G441=2,"Mist/Cloudy",IF('Final Dataset'!$G441=3,"Light Snow/Rain","Heavy Rain/Snow/Storm")))</f>
        <v>Clear/Few clouds</v>
      </c>
      <c r="Q441" s="5" t="str">
        <f>IF(OR('Final Dataset'!$F441=0,'Final Dataset'!$F441=6),"Weekend","Weekday")</f>
        <v>Weekday</v>
      </c>
      <c r="R441" s="5" t="str">
        <f>LEFT(TEXT('Final Dataset'!$B441,"yyyy-mm-dd"),4)</f>
        <v>2011</v>
      </c>
      <c r="S441" s="5" t="str">
        <f>MID(TEXT('Final Dataset'!$B441,"yyyy-mm-dd"),6,2)</f>
        <v>01</v>
      </c>
      <c r="T441" s="5" t="str">
        <f>RIGHT(TEXT('Final Dataset'!$B441,"yyyy-mm-dd"),2)</f>
        <v>20</v>
      </c>
      <c r="U441" s="5">
        <f>LEN('Final Dataset'!$D441)</f>
        <v>1</v>
      </c>
      <c r="V441" s="5" t="str">
        <f>TEXT('Final Dataset'!$B441, "mmmm")</f>
        <v>January</v>
      </c>
      <c r="W441" s="5" t="str">
        <f>TEXT('Final Dataset'!$B441, "dddd")</f>
        <v>Thursday</v>
      </c>
      <c r="X441" s="5">
        <f>WEEKNUM('Final Dataset'!$B441, 2)</f>
        <v>4</v>
      </c>
      <c r="Y441" s="5" t="str">
        <f>IF('Final Dataset'!$H441&lt;=0.3,"Cold",IF('Final Dataset'!$H441&lt;=0.6,"Mild","Hot"))</f>
        <v>Cold</v>
      </c>
      <c r="Z441" s="7" t="str">
        <f>IF('Final Dataset'!$L441&gt;'Final Dataset'!$M441,"Casual Dominant","Registered Dominant")</f>
        <v>Registered Dominant</v>
      </c>
      <c r="AA441" s="7">
        <f>'Final Dataset'!$L441/'Final Dataset'!$N441</f>
        <v>8.0321285140562242E-3</v>
      </c>
      <c r="AB441" s="7">
        <f>'Final Dataset'!$M441/'Final Dataset'!$N441</f>
        <v>0.99196787148594379</v>
      </c>
      <c r="AC441" s="9">
        <f>'Final Dataset'!$J441*100</f>
        <v>55.000000000000007</v>
      </c>
      <c r="AD441" s="7">
        <f>'Final Dataset'!$I441*50</f>
        <v>10.605</v>
      </c>
      <c r="AE441" s="9">
        <f>'Final Dataset'!$K441*67</f>
        <v>19.001200000000001</v>
      </c>
      <c r="AF441" s="7">
        <f>IFERROR('Final Dataset'!$AA441/'Final Dataset'!$AB441,0)</f>
        <v>8.0971659919028324E-3</v>
      </c>
      <c r="AG441" s="7" t="str">
        <f>IF('Final Dataset'!$AC441&lt;40,"Low",IF('Final Dataset'!$AC441&lt;=70,"Moderate","High"))</f>
        <v>Moderate</v>
      </c>
      <c r="AH441" s="10" t="str">
        <f>IF('Final Dataset'!$AE441&lt;10,"Calm",IF('Final Dataset'!$AE441&lt;=25,"Breezy","Windy"))</f>
        <v>Breezy</v>
      </c>
    </row>
    <row r="442" spans="1:34" ht="14.25" customHeight="1" x14ac:dyDescent="0.3">
      <c r="A442" s="5">
        <v>441</v>
      </c>
      <c r="B442" s="6">
        <v>40563</v>
      </c>
      <c r="C442" s="5">
        <v>1</v>
      </c>
      <c r="D442" s="5">
        <v>9</v>
      </c>
      <c r="E442" s="5" t="b">
        <v>0</v>
      </c>
      <c r="F442" s="5">
        <v>4</v>
      </c>
      <c r="G442" s="5">
        <v>2</v>
      </c>
      <c r="H442" s="5">
        <v>0.24</v>
      </c>
      <c r="I442" s="7">
        <v>0.2273</v>
      </c>
      <c r="J442" s="5">
        <v>0.52</v>
      </c>
      <c r="K442" s="5">
        <v>0.22389999999999999</v>
      </c>
      <c r="L442" s="5">
        <v>3</v>
      </c>
      <c r="M442" s="5">
        <v>140</v>
      </c>
      <c r="N442" s="5">
        <v>143</v>
      </c>
      <c r="O442" s="5" t="str">
        <f>IF(AND('Final Dataset'!$D442&gt;=5,'Final Dataset'!$D442&lt;12),"Morning",IF(AND('Final Dataset'!$D442&gt;=12,'Final Dataset'!$D442&lt;17),"Afternoon",IF(AND('Final Dataset'!$D442&gt;=17,'Final Dataset'!$D442&lt;21),"Evening","Night")))</f>
        <v>Morning</v>
      </c>
      <c r="P442" s="8" t="str">
        <f>IF('Final Dataset'!$G442=1,"Clear/Few clouds",IF('Final Dataset'!$G442=2,"Mist/Cloudy",IF('Final Dataset'!$G442=3,"Light Snow/Rain","Heavy Rain/Snow/Storm")))</f>
        <v>Mist/Cloudy</v>
      </c>
      <c r="Q442" s="5" t="str">
        <f>IF(OR('Final Dataset'!$F442=0,'Final Dataset'!$F442=6),"Weekend","Weekday")</f>
        <v>Weekday</v>
      </c>
      <c r="R442" s="5" t="str">
        <f>LEFT(TEXT('Final Dataset'!$B442,"yyyy-mm-dd"),4)</f>
        <v>2011</v>
      </c>
      <c r="S442" s="5" t="str">
        <f>MID(TEXT('Final Dataset'!$B442,"yyyy-mm-dd"),6,2)</f>
        <v>01</v>
      </c>
      <c r="T442" s="5" t="str">
        <f>RIGHT(TEXT('Final Dataset'!$B442,"yyyy-mm-dd"),2)</f>
        <v>20</v>
      </c>
      <c r="U442" s="5">
        <f>LEN('Final Dataset'!$D442)</f>
        <v>1</v>
      </c>
      <c r="V442" s="5" t="str">
        <f>TEXT('Final Dataset'!$B442, "mmmm")</f>
        <v>January</v>
      </c>
      <c r="W442" s="5" t="str">
        <f>TEXT('Final Dataset'!$B442, "dddd")</f>
        <v>Thursday</v>
      </c>
      <c r="X442" s="5">
        <f>WEEKNUM('Final Dataset'!$B442, 2)</f>
        <v>4</v>
      </c>
      <c r="Y442" s="5" t="str">
        <f>IF('Final Dataset'!$H442&lt;=0.3,"Cold",IF('Final Dataset'!$H442&lt;=0.6,"Mild","Hot"))</f>
        <v>Cold</v>
      </c>
      <c r="Z442" s="7" t="str">
        <f>IF('Final Dataset'!$L442&gt;'Final Dataset'!$M442,"Casual Dominant","Registered Dominant")</f>
        <v>Registered Dominant</v>
      </c>
      <c r="AA442" s="7">
        <f>'Final Dataset'!$L442/'Final Dataset'!$N442</f>
        <v>2.097902097902098E-2</v>
      </c>
      <c r="AB442" s="7">
        <f>'Final Dataset'!$M442/'Final Dataset'!$N442</f>
        <v>0.97902097902097907</v>
      </c>
      <c r="AC442" s="9">
        <f>'Final Dataset'!$J442*100</f>
        <v>52</v>
      </c>
      <c r="AD442" s="7">
        <f>'Final Dataset'!$I442*50</f>
        <v>11.365</v>
      </c>
      <c r="AE442" s="9">
        <f>'Final Dataset'!$K442*67</f>
        <v>15.001299999999999</v>
      </c>
      <c r="AF442" s="7">
        <f>IFERROR('Final Dataset'!$AA442/'Final Dataset'!$AB442,0)</f>
        <v>2.1428571428571429E-2</v>
      </c>
      <c r="AG442" s="7" t="str">
        <f>IF('Final Dataset'!$AC442&lt;40,"Low",IF('Final Dataset'!$AC442&lt;=70,"Moderate","High"))</f>
        <v>Moderate</v>
      </c>
      <c r="AH442" s="10" t="str">
        <f>IF('Final Dataset'!$AE442&lt;10,"Calm",IF('Final Dataset'!$AE442&lt;=25,"Breezy","Windy"))</f>
        <v>Breezy</v>
      </c>
    </row>
    <row r="443" spans="1:34" ht="14.25" customHeight="1" x14ac:dyDescent="0.3">
      <c r="A443" s="11">
        <v>442</v>
      </c>
      <c r="B443" s="12">
        <v>40563</v>
      </c>
      <c r="C443" s="11">
        <v>1</v>
      </c>
      <c r="D443" s="11">
        <v>10</v>
      </c>
      <c r="E443" s="11" t="b">
        <v>0</v>
      </c>
      <c r="F443" s="11">
        <v>4</v>
      </c>
      <c r="G443" s="11">
        <v>1</v>
      </c>
      <c r="H443" s="11">
        <v>0.26</v>
      </c>
      <c r="I443" s="13">
        <v>0.2273</v>
      </c>
      <c r="J443" s="11">
        <v>0.48</v>
      </c>
      <c r="K443" s="11">
        <v>0.29849999999999999</v>
      </c>
      <c r="L443" s="11">
        <v>1</v>
      </c>
      <c r="M443" s="11">
        <v>56</v>
      </c>
      <c r="N443" s="11">
        <v>57</v>
      </c>
      <c r="O443" s="5" t="str">
        <f>IF(AND('Final Dataset'!$D443&gt;=5,'Final Dataset'!$D443&lt;12),"Morning",IF(AND('Final Dataset'!$D443&gt;=12,'Final Dataset'!$D443&lt;17),"Afternoon",IF(AND('Final Dataset'!$D443&gt;=17,'Final Dataset'!$D443&lt;21),"Evening","Night")))</f>
        <v>Morning</v>
      </c>
      <c r="P443" s="8" t="str">
        <f>IF('Final Dataset'!$G443=1,"Clear/Few clouds",IF('Final Dataset'!$G443=2,"Mist/Cloudy",IF('Final Dataset'!$G443=3,"Light Snow/Rain","Heavy Rain/Snow/Storm")))</f>
        <v>Clear/Few clouds</v>
      </c>
      <c r="Q443" s="5" t="str">
        <f>IF(OR('Final Dataset'!$F443=0,'Final Dataset'!$F443=6),"Weekend","Weekday")</f>
        <v>Weekday</v>
      </c>
      <c r="R443" s="5" t="str">
        <f>LEFT(TEXT('Final Dataset'!$B443,"yyyy-mm-dd"),4)</f>
        <v>2011</v>
      </c>
      <c r="S443" s="5" t="str">
        <f>MID(TEXT('Final Dataset'!$B443,"yyyy-mm-dd"),6,2)</f>
        <v>01</v>
      </c>
      <c r="T443" s="5" t="str">
        <f>RIGHT(TEXT('Final Dataset'!$B443,"yyyy-mm-dd"),2)</f>
        <v>20</v>
      </c>
      <c r="U443" s="5">
        <f>LEN('Final Dataset'!$D443)</f>
        <v>2</v>
      </c>
      <c r="V443" s="5" t="str">
        <f>TEXT('Final Dataset'!$B443, "mmmm")</f>
        <v>January</v>
      </c>
      <c r="W443" s="5" t="str">
        <f>TEXT('Final Dataset'!$B443, "dddd")</f>
        <v>Thursday</v>
      </c>
      <c r="X443" s="5">
        <f>WEEKNUM('Final Dataset'!$B443, 2)</f>
        <v>4</v>
      </c>
      <c r="Y443" s="5" t="str">
        <f>IF('Final Dataset'!$H443&lt;=0.3,"Cold",IF('Final Dataset'!$H443&lt;=0.6,"Mild","Hot"))</f>
        <v>Cold</v>
      </c>
      <c r="Z443" s="7" t="str">
        <f>IF('Final Dataset'!$L443&gt;'Final Dataset'!$M443,"Casual Dominant","Registered Dominant")</f>
        <v>Registered Dominant</v>
      </c>
      <c r="AA443" s="7">
        <f>'Final Dataset'!$L443/'Final Dataset'!$N443</f>
        <v>1.7543859649122806E-2</v>
      </c>
      <c r="AB443" s="7">
        <f>'Final Dataset'!$M443/'Final Dataset'!$N443</f>
        <v>0.98245614035087714</v>
      </c>
      <c r="AC443" s="9">
        <f>'Final Dataset'!$J443*100</f>
        <v>48</v>
      </c>
      <c r="AD443" s="7">
        <f>'Final Dataset'!$I443*50</f>
        <v>11.365</v>
      </c>
      <c r="AE443" s="9">
        <f>'Final Dataset'!$K443*67</f>
        <v>19.999499999999998</v>
      </c>
      <c r="AF443" s="7">
        <f>IFERROR('Final Dataset'!$AA443/'Final Dataset'!$AB443,0)</f>
        <v>1.7857142857142856E-2</v>
      </c>
      <c r="AG443" s="7" t="str">
        <f>IF('Final Dataset'!$AC443&lt;40,"Low",IF('Final Dataset'!$AC443&lt;=70,"Moderate","High"))</f>
        <v>Moderate</v>
      </c>
      <c r="AH443" s="10" t="str">
        <f>IF('Final Dataset'!$AE443&lt;10,"Calm",IF('Final Dataset'!$AE443&lt;=25,"Breezy","Windy"))</f>
        <v>Breezy</v>
      </c>
    </row>
    <row r="444" spans="1:34" ht="14.25" customHeight="1" x14ac:dyDescent="0.3">
      <c r="A444" s="5">
        <v>443</v>
      </c>
      <c r="B444" s="6">
        <v>40563</v>
      </c>
      <c r="C444" s="5">
        <v>1</v>
      </c>
      <c r="D444" s="5">
        <v>11</v>
      </c>
      <c r="E444" s="5" t="b">
        <v>0</v>
      </c>
      <c r="F444" s="5">
        <v>4</v>
      </c>
      <c r="G444" s="5">
        <v>2</v>
      </c>
      <c r="H444" s="5">
        <v>0.28000000000000003</v>
      </c>
      <c r="I444" s="7">
        <v>0.2727</v>
      </c>
      <c r="J444" s="5">
        <v>0.45</v>
      </c>
      <c r="K444" s="5">
        <v>0.16420000000000001</v>
      </c>
      <c r="L444" s="5">
        <v>5</v>
      </c>
      <c r="M444" s="5">
        <v>63</v>
      </c>
      <c r="N444" s="5">
        <v>68</v>
      </c>
      <c r="O444" s="5" t="str">
        <f>IF(AND('Final Dataset'!$D444&gt;=5,'Final Dataset'!$D444&lt;12),"Morning",IF(AND('Final Dataset'!$D444&gt;=12,'Final Dataset'!$D444&lt;17),"Afternoon",IF(AND('Final Dataset'!$D444&gt;=17,'Final Dataset'!$D444&lt;21),"Evening","Night")))</f>
        <v>Morning</v>
      </c>
      <c r="P444" s="8" t="str">
        <f>IF('Final Dataset'!$G444=1,"Clear/Few clouds",IF('Final Dataset'!$G444=2,"Mist/Cloudy",IF('Final Dataset'!$G444=3,"Light Snow/Rain","Heavy Rain/Snow/Storm")))</f>
        <v>Mist/Cloudy</v>
      </c>
      <c r="Q444" s="5" t="str">
        <f>IF(OR('Final Dataset'!$F444=0,'Final Dataset'!$F444=6),"Weekend","Weekday")</f>
        <v>Weekday</v>
      </c>
      <c r="R444" s="5" t="str">
        <f>LEFT(TEXT('Final Dataset'!$B444,"yyyy-mm-dd"),4)</f>
        <v>2011</v>
      </c>
      <c r="S444" s="5" t="str">
        <f>MID(TEXT('Final Dataset'!$B444,"yyyy-mm-dd"),6,2)</f>
        <v>01</v>
      </c>
      <c r="T444" s="5" t="str">
        <f>RIGHT(TEXT('Final Dataset'!$B444,"yyyy-mm-dd"),2)</f>
        <v>20</v>
      </c>
      <c r="U444" s="5">
        <f>LEN('Final Dataset'!$D444)</f>
        <v>2</v>
      </c>
      <c r="V444" s="5" t="str">
        <f>TEXT('Final Dataset'!$B444, "mmmm")</f>
        <v>January</v>
      </c>
      <c r="W444" s="5" t="str">
        <f>TEXT('Final Dataset'!$B444, "dddd")</f>
        <v>Thursday</v>
      </c>
      <c r="X444" s="5">
        <f>WEEKNUM('Final Dataset'!$B444, 2)</f>
        <v>4</v>
      </c>
      <c r="Y444" s="5" t="str">
        <f>IF('Final Dataset'!$H444&lt;=0.3,"Cold",IF('Final Dataset'!$H444&lt;=0.6,"Mild","Hot"))</f>
        <v>Cold</v>
      </c>
      <c r="Z444" s="7" t="str">
        <f>IF('Final Dataset'!$L444&gt;'Final Dataset'!$M444,"Casual Dominant","Registered Dominant")</f>
        <v>Registered Dominant</v>
      </c>
      <c r="AA444" s="7">
        <f>'Final Dataset'!$L444/'Final Dataset'!$N444</f>
        <v>7.3529411764705885E-2</v>
      </c>
      <c r="AB444" s="7">
        <f>'Final Dataset'!$M444/'Final Dataset'!$N444</f>
        <v>0.92647058823529416</v>
      </c>
      <c r="AC444" s="9">
        <f>'Final Dataset'!$J444*100</f>
        <v>45</v>
      </c>
      <c r="AD444" s="7">
        <f>'Final Dataset'!$I444*50</f>
        <v>13.635</v>
      </c>
      <c r="AE444" s="9">
        <f>'Final Dataset'!$K444*67</f>
        <v>11.0014</v>
      </c>
      <c r="AF444" s="7">
        <f>IFERROR('Final Dataset'!$AA444/'Final Dataset'!$AB444,0)</f>
        <v>7.9365079365079361E-2</v>
      </c>
      <c r="AG444" s="7" t="str">
        <f>IF('Final Dataset'!$AC444&lt;40,"Low",IF('Final Dataset'!$AC444&lt;=70,"Moderate","High"))</f>
        <v>Moderate</v>
      </c>
      <c r="AH444" s="10" t="str">
        <f>IF('Final Dataset'!$AE444&lt;10,"Calm",IF('Final Dataset'!$AE444&lt;=25,"Breezy","Windy"))</f>
        <v>Breezy</v>
      </c>
    </row>
    <row r="445" spans="1:34" ht="14.25" customHeight="1" x14ac:dyDescent="0.3">
      <c r="A445" s="11">
        <v>444</v>
      </c>
      <c r="B445" s="12">
        <v>40563</v>
      </c>
      <c r="C445" s="11">
        <v>1</v>
      </c>
      <c r="D445" s="11">
        <v>12</v>
      </c>
      <c r="E445" s="11" t="b">
        <v>0</v>
      </c>
      <c r="F445" s="11">
        <v>4</v>
      </c>
      <c r="G445" s="11">
        <v>2</v>
      </c>
      <c r="H445" s="11">
        <v>0.3</v>
      </c>
      <c r="I445" s="13">
        <v>0.33329999999999999</v>
      </c>
      <c r="J445" s="11">
        <v>0.42</v>
      </c>
      <c r="K445" s="11">
        <v>0</v>
      </c>
      <c r="L445" s="11">
        <v>7</v>
      </c>
      <c r="M445" s="11">
        <v>77</v>
      </c>
      <c r="N445" s="11">
        <v>84</v>
      </c>
      <c r="O445" s="5" t="str">
        <f>IF(AND('Final Dataset'!$D445&gt;=5,'Final Dataset'!$D445&lt;12),"Morning",IF(AND('Final Dataset'!$D445&gt;=12,'Final Dataset'!$D445&lt;17),"Afternoon",IF(AND('Final Dataset'!$D445&gt;=17,'Final Dataset'!$D445&lt;21),"Evening","Night")))</f>
        <v>Afternoon</v>
      </c>
      <c r="P445" s="8" t="str">
        <f>IF('Final Dataset'!$G445=1,"Clear/Few clouds",IF('Final Dataset'!$G445=2,"Mist/Cloudy",IF('Final Dataset'!$G445=3,"Light Snow/Rain","Heavy Rain/Snow/Storm")))</f>
        <v>Mist/Cloudy</v>
      </c>
      <c r="Q445" s="5" t="str">
        <f>IF(OR('Final Dataset'!$F445=0,'Final Dataset'!$F445=6),"Weekend","Weekday")</f>
        <v>Weekday</v>
      </c>
      <c r="R445" s="5" t="str">
        <f>LEFT(TEXT('Final Dataset'!$B445,"yyyy-mm-dd"),4)</f>
        <v>2011</v>
      </c>
      <c r="S445" s="5" t="str">
        <f>MID(TEXT('Final Dataset'!$B445,"yyyy-mm-dd"),6,2)</f>
        <v>01</v>
      </c>
      <c r="T445" s="5" t="str">
        <f>RIGHT(TEXT('Final Dataset'!$B445,"yyyy-mm-dd"),2)</f>
        <v>20</v>
      </c>
      <c r="U445" s="5">
        <f>LEN('Final Dataset'!$D445)</f>
        <v>2</v>
      </c>
      <c r="V445" s="5" t="str">
        <f>TEXT('Final Dataset'!$B445, "mmmm")</f>
        <v>January</v>
      </c>
      <c r="W445" s="5" t="str">
        <f>TEXT('Final Dataset'!$B445, "dddd")</f>
        <v>Thursday</v>
      </c>
      <c r="X445" s="5">
        <f>WEEKNUM('Final Dataset'!$B445, 2)</f>
        <v>4</v>
      </c>
      <c r="Y445" s="5" t="str">
        <f>IF('Final Dataset'!$H445&lt;=0.3,"Cold",IF('Final Dataset'!$H445&lt;=0.6,"Mild","Hot"))</f>
        <v>Cold</v>
      </c>
      <c r="Z445" s="7" t="str">
        <f>IF('Final Dataset'!$L445&gt;'Final Dataset'!$M445,"Casual Dominant","Registered Dominant")</f>
        <v>Registered Dominant</v>
      </c>
      <c r="AA445" s="7">
        <f>'Final Dataset'!$L445/'Final Dataset'!$N445</f>
        <v>8.3333333333333329E-2</v>
      </c>
      <c r="AB445" s="7">
        <f>'Final Dataset'!$M445/'Final Dataset'!$N445</f>
        <v>0.91666666666666663</v>
      </c>
      <c r="AC445" s="9">
        <f>'Final Dataset'!$J445*100</f>
        <v>42</v>
      </c>
      <c r="AD445" s="7">
        <f>'Final Dataset'!$I445*50</f>
        <v>16.664999999999999</v>
      </c>
      <c r="AE445" s="9">
        <f>'Final Dataset'!$K445*67</f>
        <v>0</v>
      </c>
      <c r="AF445" s="7">
        <f>IFERROR('Final Dataset'!$AA445/'Final Dataset'!$AB445,0)</f>
        <v>9.0909090909090912E-2</v>
      </c>
      <c r="AG445" s="7" t="str">
        <f>IF('Final Dataset'!$AC445&lt;40,"Low",IF('Final Dataset'!$AC445&lt;=70,"Moderate","High"))</f>
        <v>Moderate</v>
      </c>
      <c r="AH445" s="10" t="str">
        <f>IF('Final Dataset'!$AE445&lt;10,"Calm",IF('Final Dataset'!$AE445&lt;=25,"Breezy","Windy"))</f>
        <v>Calm</v>
      </c>
    </row>
    <row r="446" spans="1:34" ht="14.25" customHeight="1" x14ac:dyDescent="0.3">
      <c r="A446" s="5">
        <v>445</v>
      </c>
      <c r="B446" s="6">
        <v>40563</v>
      </c>
      <c r="C446" s="5">
        <v>1</v>
      </c>
      <c r="D446" s="5">
        <v>13</v>
      </c>
      <c r="E446" s="5" t="b">
        <v>0</v>
      </c>
      <c r="F446" s="5">
        <v>4</v>
      </c>
      <c r="G446" s="5">
        <v>2</v>
      </c>
      <c r="H446" s="5">
        <v>0.28000000000000003</v>
      </c>
      <c r="I446" s="7">
        <v>0.28789999999999999</v>
      </c>
      <c r="J446" s="5">
        <v>0.45</v>
      </c>
      <c r="K446" s="5">
        <v>0.1045</v>
      </c>
      <c r="L446" s="5">
        <v>12</v>
      </c>
      <c r="M446" s="5">
        <v>86</v>
      </c>
      <c r="N446" s="5">
        <v>98</v>
      </c>
      <c r="O446" s="5" t="str">
        <f>IF(AND('Final Dataset'!$D446&gt;=5,'Final Dataset'!$D446&lt;12),"Morning",IF(AND('Final Dataset'!$D446&gt;=12,'Final Dataset'!$D446&lt;17),"Afternoon",IF(AND('Final Dataset'!$D446&gt;=17,'Final Dataset'!$D446&lt;21),"Evening","Night")))</f>
        <v>Afternoon</v>
      </c>
      <c r="P446" s="8" t="str">
        <f>IF('Final Dataset'!$G446=1,"Clear/Few clouds",IF('Final Dataset'!$G446=2,"Mist/Cloudy",IF('Final Dataset'!$G446=3,"Light Snow/Rain","Heavy Rain/Snow/Storm")))</f>
        <v>Mist/Cloudy</v>
      </c>
      <c r="Q446" s="5" t="str">
        <f>IF(OR('Final Dataset'!$F446=0,'Final Dataset'!$F446=6),"Weekend","Weekday")</f>
        <v>Weekday</v>
      </c>
      <c r="R446" s="5" t="str">
        <f>LEFT(TEXT('Final Dataset'!$B446,"yyyy-mm-dd"),4)</f>
        <v>2011</v>
      </c>
      <c r="S446" s="5" t="str">
        <f>MID(TEXT('Final Dataset'!$B446,"yyyy-mm-dd"),6,2)</f>
        <v>01</v>
      </c>
      <c r="T446" s="5" t="str">
        <f>RIGHT(TEXT('Final Dataset'!$B446,"yyyy-mm-dd"),2)</f>
        <v>20</v>
      </c>
      <c r="U446" s="5">
        <f>LEN('Final Dataset'!$D446)</f>
        <v>2</v>
      </c>
      <c r="V446" s="5" t="str">
        <f>TEXT('Final Dataset'!$B446, "mmmm")</f>
        <v>January</v>
      </c>
      <c r="W446" s="5" t="str">
        <f>TEXT('Final Dataset'!$B446, "dddd")</f>
        <v>Thursday</v>
      </c>
      <c r="X446" s="5">
        <f>WEEKNUM('Final Dataset'!$B446, 2)</f>
        <v>4</v>
      </c>
      <c r="Y446" s="5" t="str">
        <f>IF('Final Dataset'!$H446&lt;=0.3,"Cold",IF('Final Dataset'!$H446&lt;=0.6,"Mild","Hot"))</f>
        <v>Cold</v>
      </c>
      <c r="Z446" s="7" t="str">
        <f>IF('Final Dataset'!$L446&gt;'Final Dataset'!$M446,"Casual Dominant","Registered Dominant")</f>
        <v>Registered Dominant</v>
      </c>
      <c r="AA446" s="7">
        <f>'Final Dataset'!$L446/'Final Dataset'!$N446</f>
        <v>0.12244897959183673</v>
      </c>
      <c r="AB446" s="7">
        <f>'Final Dataset'!$M446/'Final Dataset'!$N446</f>
        <v>0.87755102040816324</v>
      </c>
      <c r="AC446" s="9">
        <f>'Final Dataset'!$J446*100</f>
        <v>45</v>
      </c>
      <c r="AD446" s="7">
        <f>'Final Dataset'!$I446*50</f>
        <v>14.395</v>
      </c>
      <c r="AE446" s="9">
        <f>'Final Dataset'!$K446*67</f>
        <v>7.0015000000000001</v>
      </c>
      <c r="AF446" s="7">
        <f>IFERROR('Final Dataset'!$AA446/'Final Dataset'!$AB446,0)</f>
        <v>0.13953488372093023</v>
      </c>
      <c r="AG446" s="7" t="str">
        <f>IF('Final Dataset'!$AC446&lt;40,"Low",IF('Final Dataset'!$AC446&lt;=70,"Moderate","High"))</f>
        <v>Moderate</v>
      </c>
      <c r="AH446" s="10" t="str">
        <f>IF('Final Dataset'!$AE446&lt;10,"Calm",IF('Final Dataset'!$AE446&lt;=25,"Breezy","Windy"))</f>
        <v>Calm</v>
      </c>
    </row>
    <row r="447" spans="1:34" ht="14.25" customHeight="1" x14ac:dyDescent="0.3">
      <c r="A447" s="11">
        <v>446</v>
      </c>
      <c r="B447" s="12">
        <v>40563</v>
      </c>
      <c r="C447" s="11">
        <v>1</v>
      </c>
      <c r="D447" s="11">
        <v>14</v>
      </c>
      <c r="E447" s="11" t="b">
        <v>0</v>
      </c>
      <c r="F447" s="11">
        <v>4</v>
      </c>
      <c r="G447" s="11">
        <v>2</v>
      </c>
      <c r="H447" s="11">
        <v>0.3</v>
      </c>
      <c r="I447" s="13">
        <v>0.30299999999999999</v>
      </c>
      <c r="J447" s="11">
        <v>0.45</v>
      </c>
      <c r="K447" s="11">
        <v>0.1343</v>
      </c>
      <c r="L447" s="11">
        <v>6</v>
      </c>
      <c r="M447" s="11">
        <v>75</v>
      </c>
      <c r="N447" s="11">
        <v>81</v>
      </c>
      <c r="O447" s="5" t="str">
        <f>IF(AND('Final Dataset'!$D447&gt;=5,'Final Dataset'!$D447&lt;12),"Morning",IF(AND('Final Dataset'!$D447&gt;=12,'Final Dataset'!$D447&lt;17),"Afternoon",IF(AND('Final Dataset'!$D447&gt;=17,'Final Dataset'!$D447&lt;21),"Evening","Night")))</f>
        <v>Afternoon</v>
      </c>
      <c r="P447" s="8" t="str">
        <f>IF('Final Dataset'!$G447=1,"Clear/Few clouds",IF('Final Dataset'!$G447=2,"Mist/Cloudy",IF('Final Dataset'!$G447=3,"Light Snow/Rain","Heavy Rain/Snow/Storm")))</f>
        <v>Mist/Cloudy</v>
      </c>
      <c r="Q447" s="5" t="str">
        <f>IF(OR('Final Dataset'!$F447=0,'Final Dataset'!$F447=6),"Weekend","Weekday")</f>
        <v>Weekday</v>
      </c>
      <c r="R447" s="5" t="str">
        <f>LEFT(TEXT('Final Dataset'!$B447,"yyyy-mm-dd"),4)</f>
        <v>2011</v>
      </c>
      <c r="S447" s="5" t="str">
        <f>MID(TEXT('Final Dataset'!$B447,"yyyy-mm-dd"),6,2)</f>
        <v>01</v>
      </c>
      <c r="T447" s="5" t="str">
        <f>RIGHT(TEXT('Final Dataset'!$B447,"yyyy-mm-dd"),2)</f>
        <v>20</v>
      </c>
      <c r="U447" s="5">
        <f>LEN('Final Dataset'!$D447)</f>
        <v>2</v>
      </c>
      <c r="V447" s="5" t="str">
        <f>TEXT('Final Dataset'!$B447, "mmmm")</f>
        <v>January</v>
      </c>
      <c r="W447" s="5" t="str">
        <f>TEXT('Final Dataset'!$B447, "dddd")</f>
        <v>Thursday</v>
      </c>
      <c r="X447" s="5">
        <f>WEEKNUM('Final Dataset'!$B447, 2)</f>
        <v>4</v>
      </c>
      <c r="Y447" s="5" t="str">
        <f>IF('Final Dataset'!$H447&lt;=0.3,"Cold",IF('Final Dataset'!$H447&lt;=0.6,"Mild","Hot"))</f>
        <v>Cold</v>
      </c>
      <c r="Z447" s="7" t="str">
        <f>IF('Final Dataset'!$L447&gt;'Final Dataset'!$M447,"Casual Dominant","Registered Dominant")</f>
        <v>Registered Dominant</v>
      </c>
      <c r="AA447" s="7">
        <f>'Final Dataset'!$L447/'Final Dataset'!$N447</f>
        <v>7.407407407407407E-2</v>
      </c>
      <c r="AB447" s="7">
        <f>'Final Dataset'!$M447/'Final Dataset'!$N447</f>
        <v>0.92592592592592593</v>
      </c>
      <c r="AC447" s="9">
        <f>'Final Dataset'!$J447*100</f>
        <v>45</v>
      </c>
      <c r="AD447" s="7">
        <f>'Final Dataset'!$I447*50</f>
        <v>15.15</v>
      </c>
      <c r="AE447" s="9">
        <f>'Final Dataset'!$K447*67</f>
        <v>8.9981000000000009</v>
      </c>
      <c r="AF447" s="7">
        <f>IFERROR('Final Dataset'!$AA447/'Final Dataset'!$AB447,0)</f>
        <v>0.08</v>
      </c>
      <c r="AG447" s="7" t="str">
        <f>IF('Final Dataset'!$AC447&lt;40,"Low",IF('Final Dataset'!$AC447&lt;=70,"Moderate","High"))</f>
        <v>Moderate</v>
      </c>
      <c r="AH447" s="10" t="str">
        <f>IF('Final Dataset'!$AE447&lt;10,"Calm",IF('Final Dataset'!$AE447&lt;=25,"Breezy","Windy"))</f>
        <v>Calm</v>
      </c>
    </row>
    <row r="448" spans="1:34" ht="14.25" customHeight="1" x14ac:dyDescent="0.3">
      <c r="A448" s="5">
        <v>447</v>
      </c>
      <c r="B448" s="6">
        <v>40563</v>
      </c>
      <c r="C448" s="5">
        <v>1</v>
      </c>
      <c r="D448" s="5">
        <v>15</v>
      </c>
      <c r="E448" s="5" t="b">
        <v>0</v>
      </c>
      <c r="F448" s="5">
        <v>4</v>
      </c>
      <c r="G448" s="5">
        <v>2</v>
      </c>
      <c r="H448" s="5">
        <v>0.32</v>
      </c>
      <c r="I448" s="7">
        <v>0.31819999999999998</v>
      </c>
      <c r="J448" s="5">
        <v>0.45</v>
      </c>
      <c r="K448" s="5">
        <v>0.19400000000000001</v>
      </c>
      <c r="L448" s="5">
        <v>8</v>
      </c>
      <c r="M448" s="5">
        <v>62</v>
      </c>
      <c r="N448" s="5">
        <v>70</v>
      </c>
      <c r="O448" s="5" t="str">
        <f>IF(AND('Final Dataset'!$D448&gt;=5,'Final Dataset'!$D448&lt;12),"Morning",IF(AND('Final Dataset'!$D448&gt;=12,'Final Dataset'!$D448&lt;17),"Afternoon",IF(AND('Final Dataset'!$D448&gt;=17,'Final Dataset'!$D448&lt;21),"Evening","Night")))</f>
        <v>Afternoon</v>
      </c>
      <c r="P448" s="8" t="str">
        <f>IF('Final Dataset'!$G448=1,"Clear/Few clouds",IF('Final Dataset'!$G448=2,"Mist/Cloudy",IF('Final Dataset'!$G448=3,"Light Snow/Rain","Heavy Rain/Snow/Storm")))</f>
        <v>Mist/Cloudy</v>
      </c>
      <c r="Q448" s="5" t="str">
        <f>IF(OR('Final Dataset'!$F448=0,'Final Dataset'!$F448=6),"Weekend","Weekday")</f>
        <v>Weekday</v>
      </c>
      <c r="R448" s="5" t="str">
        <f>LEFT(TEXT('Final Dataset'!$B448,"yyyy-mm-dd"),4)</f>
        <v>2011</v>
      </c>
      <c r="S448" s="5" t="str">
        <f>MID(TEXT('Final Dataset'!$B448,"yyyy-mm-dd"),6,2)</f>
        <v>01</v>
      </c>
      <c r="T448" s="5" t="str">
        <f>RIGHT(TEXT('Final Dataset'!$B448,"yyyy-mm-dd"),2)</f>
        <v>20</v>
      </c>
      <c r="U448" s="5">
        <f>LEN('Final Dataset'!$D448)</f>
        <v>2</v>
      </c>
      <c r="V448" s="5" t="str">
        <f>TEXT('Final Dataset'!$B448, "mmmm")</f>
        <v>January</v>
      </c>
      <c r="W448" s="5" t="str">
        <f>TEXT('Final Dataset'!$B448, "dddd")</f>
        <v>Thursday</v>
      </c>
      <c r="X448" s="5">
        <f>WEEKNUM('Final Dataset'!$B448, 2)</f>
        <v>4</v>
      </c>
      <c r="Y448" s="5" t="str">
        <f>IF('Final Dataset'!$H448&lt;=0.3,"Cold",IF('Final Dataset'!$H448&lt;=0.6,"Mild","Hot"))</f>
        <v>Mild</v>
      </c>
      <c r="Z448" s="7" t="str">
        <f>IF('Final Dataset'!$L448&gt;'Final Dataset'!$M448,"Casual Dominant","Registered Dominant")</f>
        <v>Registered Dominant</v>
      </c>
      <c r="AA448" s="7">
        <f>'Final Dataset'!$L448/'Final Dataset'!$N448</f>
        <v>0.11428571428571428</v>
      </c>
      <c r="AB448" s="7">
        <f>'Final Dataset'!$M448/'Final Dataset'!$N448</f>
        <v>0.88571428571428568</v>
      </c>
      <c r="AC448" s="9">
        <f>'Final Dataset'!$J448*100</f>
        <v>45</v>
      </c>
      <c r="AD448" s="7">
        <f>'Final Dataset'!$I448*50</f>
        <v>15.909999999999998</v>
      </c>
      <c r="AE448" s="9">
        <f>'Final Dataset'!$K448*67</f>
        <v>12.998000000000001</v>
      </c>
      <c r="AF448" s="7">
        <f>IFERROR('Final Dataset'!$AA448/'Final Dataset'!$AB448,0)</f>
        <v>0.12903225806451613</v>
      </c>
      <c r="AG448" s="7" t="str">
        <f>IF('Final Dataset'!$AC448&lt;40,"Low",IF('Final Dataset'!$AC448&lt;=70,"Moderate","High"))</f>
        <v>Moderate</v>
      </c>
      <c r="AH448" s="10" t="str">
        <f>IF('Final Dataset'!$AE448&lt;10,"Calm",IF('Final Dataset'!$AE448&lt;=25,"Breezy","Windy"))</f>
        <v>Breezy</v>
      </c>
    </row>
    <row r="449" spans="1:34" ht="14.25" customHeight="1" x14ac:dyDescent="0.3">
      <c r="A449" s="11">
        <v>448</v>
      </c>
      <c r="B449" s="12">
        <v>40563</v>
      </c>
      <c r="C449" s="11">
        <v>1</v>
      </c>
      <c r="D449" s="11">
        <v>16</v>
      </c>
      <c r="E449" s="11" t="b">
        <v>0</v>
      </c>
      <c r="F449" s="11">
        <v>4</v>
      </c>
      <c r="G449" s="11">
        <v>2</v>
      </c>
      <c r="H449" s="11">
        <v>0.3</v>
      </c>
      <c r="I449" s="13">
        <v>0.30299999999999999</v>
      </c>
      <c r="J449" s="11">
        <v>0.49</v>
      </c>
      <c r="K449" s="11">
        <v>0.1343</v>
      </c>
      <c r="L449" s="11">
        <v>8</v>
      </c>
      <c r="M449" s="11">
        <v>83</v>
      </c>
      <c r="N449" s="11">
        <v>91</v>
      </c>
      <c r="O449" s="5" t="str">
        <f>IF(AND('Final Dataset'!$D449&gt;=5,'Final Dataset'!$D449&lt;12),"Morning",IF(AND('Final Dataset'!$D449&gt;=12,'Final Dataset'!$D449&lt;17),"Afternoon",IF(AND('Final Dataset'!$D449&gt;=17,'Final Dataset'!$D449&lt;21),"Evening","Night")))</f>
        <v>Afternoon</v>
      </c>
      <c r="P449" s="8" t="str">
        <f>IF('Final Dataset'!$G449=1,"Clear/Few clouds",IF('Final Dataset'!$G449=2,"Mist/Cloudy",IF('Final Dataset'!$G449=3,"Light Snow/Rain","Heavy Rain/Snow/Storm")))</f>
        <v>Mist/Cloudy</v>
      </c>
      <c r="Q449" s="5" t="str">
        <f>IF(OR('Final Dataset'!$F449=0,'Final Dataset'!$F449=6),"Weekend","Weekday")</f>
        <v>Weekday</v>
      </c>
      <c r="R449" s="5" t="str">
        <f>LEFT(TEXT('Final Dataset'!$B449,"yyyy-mm-dd"),4)</f>
        <v>2011</v>
      </c>
      <c r="S449" s="5" t="str">
        <f>MID(TEXT('Final Dataset'!$B449,"yyyy-mm-dd"),6,2)</f>
        <v>01</v>
      </c>
      <c r="T449" s="5" t="str">
        <f>RIGHT(TEXT('Final Dataset'!$B449,"yyyy-mm-dd"),2)</f>
        <v>20</v>
      </c>
      <c r="U449" s="5">
        <f>LEN('Final Dataset'!$D449)</f>
        <v>2</v>
      </c>
      <c r="V449" s="5" t="str">
        <f>TEXT('Final Dataset'!$B449, "mmmm")</f>
        <v>January</v>
      </c>
      <c r="W449" s="5" t="str">
        <f>TEXT('Final Dataset'!$B449, "dddd")</f>
        <v>Thursday</v>
      </c>
      <c r="X449" s="5">
        <f>WEEKNUM('Final Dataset'!$B449, 2)</f>
        <v>4</v>
      </c>
      <c r="Y449" s="5" t="str">
        <f>IF('Final Dataset'!$H449&lt;=0.3,"Cold",IF('Final Dataset'!$H449&lt;=0.6,"Mild","Hot"))</f>
        <v>Cold</v>
      </c>
      <c r="Z449" s="7" t="str">
        <f>IF('Final Dataset'!$L449&gt;'Final Dataset'!$M449,"Casual Dominant","Registered Dominant")</f>
        <v>Registered Dominant</v>
      </c>
      <c r="AA449" s="7">
        <f>'Final Dataset'!$L449/'Final Dataset'!$N449</f>
        <v>8.7912087912087919E-2</v>
      </c>
      <c r="AB449" s="7">
        <f>'Final Dataset'!$M449/'Final Dataset'!$N449</f>
        <v>0.91208791208791207</v>
      </c>
      <c r="AC449" s="9">
        <f>'Final Dataset'!$J449*100</f>
        <v>49</v>
      </c>
      <c r="AD449" s="7">
        <f>'Final Dataset'!$I449*50</f>
        <v>15.15</v>
      </c>
      <c r="AE449" s="9">
        <f>'Final Dataset'!$K449*67</f>
        <v>8.9981000000000009</v>
      </c>
      <c r="AF449" s="7">
        <f>IFERROR('Final Dataset'!$AA449/'Final Dataset'!$AB449,0)</f>
        <v>9.6385542168674704E-2</v>
      </c>
      <c r="AG449" s="7" t="str">
        <f>IF('Final Dataset'!$AC449&lt;40,"Low",IF('Final Dataset'!$AC449&lt;=70,"Moderate","High"))</f>
        <v>Moderate</v>
      </c>
      <c r="AH449" s="10" t="str">
        <f>IF('Final Dataset'!$AE449&lt;10,"Calm",IF('Final Dataset'!$AE449&lt;=25,"Breezy","Windy"))</f>
        <v>Calm</v>
      </c>
    </row>
    <row r="450" spans="1:34" ht="14.25" customHeight="1" x14ac:dyDescent="0.3">
      <c r="A450" s="5">
        <v>449</v>
      </c>
      <c r="B450" s="6">
        <v>40563</v>
      </c>
      <c r="C450" s="5">
        <v>1</v>
      </c>
      <c r="D450" s="5">
        <v>17</v>
      </c>
      <c r="E450" s="5" t="b">
        <v>0</v>
      </c>
      <c r="F450" s="5">
        <v>4</v>
      </c>
      <c r="G450" s="5">
        <v>2</v>
      </c>
      <c r="H450" s="5">
        <v>0.3</v>
      </c>
      <c r="I450" s="7">
        <v>0.31819999999999998</v>
      </c>
      <c r="J450" s="5">
        <v>0.49</v>
      </c>
      <c r="K450" s="5">
        <v>0.1045</v>
      </c>
      <c r="L450" s="5">
        <v>8</v>
      </c>
      <c r="M450" s="5">
        <v>207</v>
      </c>
      <c r="N450" s="5">
        <v>215</v>
      </c>
      <c r="O450" s="5" t="str">
        <f>IF(AND('Final Dataset'!$D450&gt;=5,'Final Dataset'!$D450&lt;12),"Morning",IF(AND('Final Dataset'!$D450&gt;=12,'Final Dataset'!$D450&lt;17),"Afternoon",IF(AND('Final Dataset'!$D450&gt;=17,'Final Dataset'!$D450&lt;21),"Evening","Night")))</f>
        <v>Evening</v>
      </c>
      <c r="P450" s="8" t="str">
        <f>IF('Final Dataset'!$G450=1,"Clear/Few clouds",IF('Final Dataset'!$G450=2,"Mist/Cloudy",IF('Final Dataset'!$G450=3,"Light Snow/Rain","Heavy Rain/Snow/Storm")))</f>
        <v>Mist/Cloudy</v>
      </c>
      <c r="Q450" s="5" t="str">
        <f>IF(OR('Final Dataset'!$F450=0,'Final Dataset'!$F450=6),"Weekend","Weekday")</f>
        <v>Weekday</v>
      </c>
      <c r="R450" s="5" t="str">
        <f>LEFT(TEXT('Final Dataset'!$B450,"yyyy-mm-dd"),4)</f>
        <v>2011</v>
      </c>
      <c r="S450" s="5" t="str">
        <f>MID(TEXT('Final Dataset'!$B450,"yyyy-mm-dd"),6,2)</f>
        <v>01</v>
      </c>
      <c r="T450" s="5" t="str">
        <f>RIGHT(TEXT('Final Dataset'!$B450,"yyyy-mm-dd"),2)</f>
        <v>20</v>
      </c>
      <c r="U450" s="5">
        <f>LEN('Final Dataset'!$D450)</f>
        <v>2</v>
      </c>
      <c r="V450" s="5" t="str">
        <f>TEXT('Final Dataset'!$B450, "mmmm")</f>
        <v>January</v>
      </c>
      <c r="W450" s="5" t="str">
        <f>TEXT('Final Dataset'!$B450, "dddd")</f>
        <v>Thursday</v>
      </c>
      <c r="X450" s="5">
        <f>WEEKNUM('Final Dataset'!$B450, 2)</f>
        <v>4</v>
      </c>
      <c r="Y450" s="5" t="str">
        <f>IF('Final Dataset'!$H450&lt;=0.3,"Cold",IF('Final Dataset'!$H450&lt;=0.6,"Mild","Hot"))</f>
        <v>Cold</v>
      </c>
      <c r="Z450" s="7" t="str">
        <f>IF('Final Dataset'!$L450&gt;'Final Dataset'!$M450,"Casual Dominant","Registered Dominant")</f>
        <v>Registered Dominant</v>
      </c>
      <c r="AA450" s="7">
        <f>'Final Dataset'!$L450/'Final Dataset'!$N450</f>
        <v>3.7209302325581395E-2</v>
      </c>
      <c r="AB450" s="7">
        <f>'Final Dataset'!$M450/'Final Dataset'!$N450</f>
        <v>0.96279069767441861</v>
      </c>
      <c r="AC450" s="9">
        <f>'Final Dataset'!$J450*100</f>
        <v>49</v>
      </c>
      <c r="AD450" s="7">
        <f>'Final Dataset'!$I450*50</f>
        <v>15.909999999999998</v>
      </c>
      <c r="AE450" s="9">
        <f>'Final Dataset'!$K450*67</f>
        <v>7.0015000000000001</v>
      </c>
      <c r="AF450" s="7">
        <f>IFERROR('Final Dataset'!$AA450/'Final Dataset'!$AB450,0)</f>
        <v>3.864734299516908E-2</v>
      </c>
      <c r="AG450" s="7" t="str">
        <f>IF('Final Dataset'!$AC450&lt;40,"Low",IF('Final Dataset'!$AC450&lt;=70,"Moderate","High"))</f>
        <v>Moderate</v>
      </c>
      <c r="AH450" s="10" t="str">
        <f>IF('Final Dataset'!$AE450&lt;10,"Calm",IF('Final Dataset'!$AE450&lt;=25,"Breezy","Windy"))</f>
        <v>Calm</v>
      </c>
    </row>
    <row r="451" spans="1:34" ht="14.25" customHeight="1" x14ac:dyDescent="0.3">
      <c r="A451" s="11">
        <v>450</v>
      </c>
      <c r="B451" s="12">
        <v>40563</v>
      </c>
      <c r="C451" s="11">
        <v>1</v>
      </c>
      <c r="D451" s="11">
        <v>18</v>
      </c>
      <c r="E451" s="11" t="b">
        <v>0</v>
      </c>
      <c r="F451" s="11">
        <v>4</v>
      </c>
      <c r="G451" s="11">
        <v>2</v>
      </c>
      <c r="H451" s="11">
        <v>0.26</v>
      </c>
      <c r="I451" s="13">
        <v>0.2576</v>
      </c>
      <c r="J451" s="11">
        <v>0.56000000000000005</v>
      </c>
      <c r="K451" s="11">
        <v>0.19400000000000001</v>
      </c>
      <c r="L451" s="11">
        <v>1</v>
      </c>
      <c r="M451" s="11">
        <v>184</v>
      </c>
      <c r="N451" s="11">
        <v>185</v>
      </c>
      <c r="O451" s="5" t="str">
        <f>IF(AND('Final Dataset'!$D451&gt;=5,'Final Dataset'!$D451&lt;12),"Morning",IF(AND('Final Dataset'!$D451&gt;=12,'Final Dataset'!$D451&lt;17),"Afternoon",IF(AND('Final Dataset'!$D451&gt;=17,'Final Dataset'!$D451&lt;21),"Evening","Night")))</f>
        <v>Evening</v>
      </c>
      <c r="P451" s="8" t="str">
        <f>IF('Final Dataset'!$G451=1,"Clear/Few clouds",IF('Final Dataset'!$G451=2,"Mist/Cloudy",IF('Final Dataset'!$G451=3,"Light Snow/Rain","Heavy Rain/Snow/Storm")))</f>
        <v>Mist/Cloudy</v>
      </c>
      <c r="Q451" s="5" t="str">
        <f>IF(OR('Final Dataset'!$F451=0,'Final Dataset'!$F451=6),"Weekend","Weekday")</f>
        <v>Weekday</v>
      </c>
      <c r="R451" s="5" t="str">
        <f>LEFT(TEXT('Final Dataset'!$B451,"yyyy-mm-dd"),4)</f>
        <v>2011</v>
      </c>
      <c r="S451" s="5" t="str">
        <f>MID(TEXT('Final Dataset'!$B451,"yyyy-mm-dd"),6,2)</f>
        <v>01</v>
      </c>
      <c r="T451" s="5" t="str">
        <f>RIGHT(TEXT('Final Dataset'!$B451,"yyyy-mm-dd"),2)</f>
        <v>20</v>
      </c>
      <c r="U451" s="5">
        <f>LEN('Final Dataset'!$D451)</f>
        <v>2</v>
      </c>
      <c r="V451" s="5" t="str">
        <f>TEXT('Final Dataset'!$B451, "mmmm")</f>
        <v>January</v>
      </c>
      <c r="W451" s="5" t="str">
        <f>TEXT('Final Dataset'!$B451, "dddd")</f>
        <v>Thursday</v>
      </c>
      <c r="X451" s="5">
        <f>WEEKNUM('Final Dataset'!$B451, 2)</f>
        <v>4</v>
      </c>
      <c r="Y451" s="5" t="str">
        <f>IF('Final Dataset'!$H451&lt;=0.3,"Cold",IF('Final Dataset'!$H451&lt;=0.6,"Mild","Hot"))</f>
        <v>Cold</v>
      </c>
      <c r="Z451" s="7" t="str">
        <f>IF('Final Dataset'!$L451&gt;'Final Dataset'!$M451,"Casual Dominant","Registered Dominant")</f>
        <v>Registered Dominant</v>
      </c>
      <c r="AA451" s="7">
        <f>'Final Dataset'!$L451/'Final Dataset'!$N451</f>
        <v>5.4054054054054057E-3</v>
      </c>
      <c r="AB451" s="7">
        <f>'Final Dataset'!$M451/'Final Dataset'!$N451</f>
        <v>0.99459459459459465</v>
      </c>
      <c r="AC451" s="9">
        <f>'Final Dataset'!$J451*100</f>
        <v>56.000000000000007</v>
      </c>
      <c r="AD451" s="7">
        <f>'Final Dataset'!$I451*50</f>
        <v>12.879999999999999</v>
      </c>
      <c r="AE451" s="9">
        <f>'Final Dataset'!$K451*67</f>
        <v>12.998000000000001</v>
      </c>
      <c r="AF451" s="7">
        <f>IFERROR('Final Dataset'!$AA451/'Final Dataset'!$AB451,0)</f>
        <v>5.434782608695652E-3</v>
      </c>
      <c r="AG451" s="7" t="str">
        <f>IF('Final Dataset'!$AC451&lt;40,"Low",IF('Final Dataset'!$AC451&lt;=70,"Moderate","High"))</f>
        <v>Moderate</v>
      </c>
      <c r="AH451" s="10" t="str">
        <f>IF('Final Dataset'!$AE451&lt;10,"Calm",IF('Final Dataset'!$AE451&lt;=25,"Breezy","Windy"))</f>
        <v>Breezy</v>
      </c>
    </row>
    <row r="452" spans="1:34" ht="14.25" customHeight="1" x14ac:dyDescent="0.3">
      <c r="A452" s="5">
        <v>451</v>
      </c>
      <c r="B452" s="6">
        <v>40563</v>
      </c>
      <c r="C452" s="5">
        <v>1</v>
      </c>
      <c r="D452" s="5">
        <v>19</v>
      </c>
      <c r="E452" s="5" t="b">
        <v>0</v>
      </c>
      <c r="F452" s="5">
        <v>4</v>
      </c>
      <c r="G452" s="5">
        <v>1</v>
      </c>
      <c r="H452" s="5">
        <v>0.26</v>
      </c>
      <c r="I452" s="7">
        <v>0.2273</v>
      </c>
      <c r="J452" s="5">
        <v>0.56000000000000005</v>
      </c>
      <c r="K452" s="5">
        <v>0.32840000000000003</v>
      </c>
      <c r="L452" s="5">
        <v>6</v>
      </c>
      <c r="M452" s="5">
        <v>146</v>
      </c>
      <c r="N452" s="5">
        <v>152</v>
      </c>
      <c r="O452" s="5" t="str">
        <f>IF(AND('Final Dataset'!$D452&gt;=5,'Final Dataset'!$D452&lt;12),"Morning",IF(AND('Final Dataset'!$D452&gt;=12,'Final Dataset'!$D452&lt;17),"Afternoon",IF(AND('Final Dataset'!$D452&gt;=17,'Final Dataset'!$D452&lt;21),"Evening","Night")))</f>
        <v>Evening</v>
      </c>
      <c r="P452" s="8" t="str">
        <f>IF('Final Dataset'!$G452=1,"Clear/Few clouds",IF('Final Dataset'!$G452=2,"Mist/Cloudy",IF('Final Dataset'!$G452=3,"Light Snow/Rain","Heavy Rain/Snow/Storm")))</f>
        <v>Clear/Few clouds</v>
      </c>
      <c r="Q452" s="5" t="str">
        <f>IF(OR('Final Dataset'!$F452=0,'Final Dataset'!$F452=6),"Weekend","Weekday")</f>
        <v>Weekday</v>
      </c>
      <c r="R452" s="5" t="str">
        <f>LEFT(TEXT('Final Dataset'!$B452,"yyyy-mm-dd"),4)</f>
        <v>2011</v>
      </c>
      <c r="S452" s="5" t="str">
        <f>MID(TEXT('Final Dataset'!$B452,"yyyy-mm-dd"),6,2)</f>
        <v>01</v>
      </c>
      <c r="T452" s="5" t="str">
        <f>RIGHT(TEXT('Final Dataset'!$B452,"yyyy-mm-dd"),2)</f>
        <v>20</v>
      </c>
      <c r="U452" s="5">
        <f>LEN('Final Dataset'!$D452)</f>
        <v>2</v>
      </c>
      <c r="V452" s="5" t="str">
        <f>TEXT('Final Dataset'!$B452, "mmmm")</f>
        <v>January</v>
      </c>
      <c r="W452" s="5" t="str">
        <f>TEXT('Final Dataset'!$B452, "dddd")</f>
        <v>Thursday</v>
      </c>
      <c r="X452" s="5">
        <f>WEEKNUM('Final Dataset'!$B452, 2)</f>
        <v>4</v>
      </c>
      <c r="Y452" s="5" t="str">
        <f>IF('Final Dataset'!$H452&lt;=0.3,"Cold",IF('Final Dataset'!$H452&lt;=0.6,"Mild","Hot"))</f>
        <v>Cold</v>
      </c>
      <c r="Z452" s="7" t="str">
        <f>IF('Final Dataset'!$L452&gt;'Final Dataset'!$M452,"Casual Dominant","Registered Dominant")</f>
        <v>Registered Dominant</v>
      </c>
      <c r="AA452" s="7">
        <f>'Final Dataset'!$L452/'Final Dataset'!$N452</f>
        <v>3.9473684210526314E-2</v>
      </c>
      <c r="AB452" s="7">
        <f>'Final Dataset'!$M452/'Final Dataset'!$N452</f>
        <v>0.96052631578947367</v>
      </c>
      <c r="AC452" s="9">
        <f>'Final Dataset'!$J452*100</f>
        <v>56.000000000000007</v>
      </c>
      <c r="AD452" s="7">
        <f>'Final Dataset'!$I452*50</f>
        <v>11.365</v>
      </c>
      <c r="AE452" s="9">
        <f>'Final Dataset'!$K452*67</f>
        <v>22.002800000000001</v>
      </c>
      <c r="AF452" s="7">
        <f>IFERROR('Final Dataset'!$AA452/'Final Dataset'!$AB452,0)</f>
        <v>4.1095890410958902E-2</v>
      </c>
      <c r="AG452" s="7" t="str">
        <f>IF('Final Dataset'!$AC452&lt;40,"Low",IF('Final Dataset'!$AC452&lt;=70,"Moderate","High"))</f>
        <v>Moderate</v>
      </c>
      <c r="AH452" s="10" t="str">
        <f>IF('Final Dataset'!$AE452&lt;10,"Calm",IF('Final Dataset'!$AE452&lt;=25,"Breezy","Windy"))</f>
        <v>Breezy</v>
      </c>
    </row>
    <row r="453" spans="1:34" ht="14.25" customHeight="1" x14ac:dyDescent="0.3">
      <c r="A453" s="11">
        <v>452</v>
      </c>
      <c r="B453" s="12">
        <v>40563</v>
      </c>
      <c r="C453" s="11">
        <v>1</v>
      </c>
      <c r="D453" s="11">
        <v>20</v>
      </c>
      <c r="E453" s="11" t="b">
        <v>0</v>
      </c>
      <c r="F453" s="11">
        <v>4</v>
      </c>
      <c r="G453" s="11">
        <v>2</v>
      </c>
      <c r="H453" s="11">
        <v>0.26</v>
      </c>
      <c r="I453" s="13">
        <v>0.2424</v>
      </c>
      <c r="J453" s="11">
        <v>0.6</v>
      </c>
      <c r="K453" s="11">
        <v>0.28360000000000002</v>
      </c>
      <c r="L453" s="11">
        <v>2</v>
      </c>
      <c r="M453" s="11">
        <v>124</v>
      </c>
      <c r="N453" s="11">
        <v>126</v>
      </c>
      <c r="O453" s="5" t="str">
        <f>IF(AND('Final Dataset'!$D453&gt;=5,'Final Dataset'!$D453&lt;12),"Morning",IF(AND('Final Dataset'!$D453&gt;=12,'Final Dataset'!$D453&lt;17),"Afternoon",IF(AND('Final Dataset'!$D453&gt;=17,'Final Dataset'!$D453&lt;21),"Evening","Night")))</f>
        <v>Evening</v>
      </c>
      <c r="P453" s="8" t="str">
        <f>IF('Final Dataset'!$G453=1,"Clear/Few clouds",IF('Final Dataset'!$G453=2,"Mist/Cloudy",IF('Final Dataset'!$G453=3,"Light Snow/Rain","Heavy Rain/Snow/Storm")))</f>
        <v>Mist/Cloudy</v>
      </c>
      <c r="Q453" s="5" t="str">
        <f>IF(OR('Final Dataset'!$F453=0,'Final Dataset'!$F453=6),"Weekend","Weekday")</f>
        <v>Weekday</v>
      </c>
      <c r="R453" s="5" t="str">
        <f>LEFT(TEXT('Final Dataset'!$B453,"yyyy-mm-dd"),4)</f>
        <v>2011</v>
      </c>
      <c r="S453" s="5" t="str">
        <f>MID(TEXT('Final Dataset'!$B453,"yyyy-mm-dd"),6,2)</f>
        <v>01</v>
      </c>
      <c r="T453" s="5" t="str">
        <f>RIGHT(TEXT('Final Dataset'!$B453,"yyyy-mm-dd"),2)</f>
        <v>20</v>
      </c>
      <c r="U453" s="5">
        <f>LEN('Final Dataset'!$D453)</f>
        <v>2</v>
      </c>
      <c r="V453" s="5" t="str">
        <f>TEXT('Final Dataset'!$B453, "mmmm")</f>
        <v>January</v>
      </c>
      <c r="W453" s="5" t="str">
        <f>TEXT('Final Dataset'!$B453, "dddd")</f>
        <v>Thursday</v>
      </c>
      <c r="X453" s="5">
        <f>WEEKNUM('Final Dataset'!$B453, 2)</f>
        <v>4</v>
      </c>
      <c r="Y453" s="5" t="str">
        <f>IF('Final Dataset'!$H453&lt;=0.3,"Cold",IF('Final Dataset'!$H453&lt;=0.6,"Mild","Hot"))</f>
        <v>Cold</v>
      </c>
      <c r="Z453" s="7" t="str">
        <f>IF('Final Dataset'!$L453&gt;'Final Dataset'!$M453,"Casual Dominant","Registered Dominant")</f>
        <v>Registered Dominant</v>
      </c>
      <c r="AA453" s="7">
        <f>'Final Dataset'!$L453/'Final Dataset'!$N453</f>
        <v>1.5873015873015872E-2</v>
      </c>
      <c r="AB453" s="7">
        <f>'Final Dataset'!$M453/'Final Dataset'!$N453</f>
        <v>0.98412698412698407</v>
      </c>
      <c r="AC453" s="9">
        <f>'Final Dataset'!$J453*100</f>
        <v>60</v>
      </c>
      <c r="AD453" s="7">
        <f>'Final Dataset'!$I453*50</f>
        <v>12.120000000000001</v>
      </c>
      <c r="AE453" s="9">
        <f>'Final Dataset'!$K453*67</f>
        <v>19.001200000000001</v>
      </c>
      <c r="AF453" s="7">
        <f>IFERROR('Final Dataset'!$AA453/'Final Dataset'!$AB453,0)</f>
        <v>1.6129032258064516E-2</v>
      </c>
      <c r="AG453" s="7" t="str">
        <f>IF('Final Dataset'!$AC453&lt;40,"Low",IF('Final Dataset'!$AC453&lt;=70,"Moderate","High"))</f>
        <v>Moderate</v>
      </c>
      <c r="AH453" s="10" t="str">
        <f>IF('Final Dataset'!$AE453&lt;10,"Calm",IF('Final Dataset'!$AE453&lt;=25,"Breezy","Windy"))</f>
        <v>Breezy</v>
      </c>
    </row>
    <row r="454" spans="1:34" ht="14.25" customHeight="1" x14ac:dyDescent="0.3">
      <c r="A454" s="5">
        <v>453</v>
      </c>
      <c r="B454" s="6">
        <v>40563</v>
      </c>
      <c r="C454" s="5">
        <v>1</v>
      </c>
      <c r="D454" s="5">
        <v>21</v>
      </c>
      <c r="E454" s="5" t="b">
        <v>0</v>
      </c>
      <c r="F454" s="5">
        <v>4</v>
      </c>
      <c r="G454" s="5">
        <v>2</v>
      </c>
      <c r="H454" s="5">
        <v>0.24</v>
      </c>
      <c r="I454" s="7">
        <v>0.2273</v>
      </c>
      <c r="J454" s="5">
        <v>0.6</v>
      </c>
      <c r="K454" s="5">
        <v>0.25369999999999998</v>
      </c>
      <c r="L454" s="5">
        <v>3</v>
      </c>
      <c r="M454" s="5">
        <v>54</v>
      </c>
      <c r="N454" s="5">
        <v>57</v>
      </c>
      <c r="O454" s="5" t="str">
        <f>IF(AND('Final Dataset'!$D454&gt;=5,'Final Dataset'!$D454&lt;12),"Morning",IF(AND('Final Dataset'!$D454&gt;=12,'Final Dataset'!$D454&lt;17),"Afternoon",IF(AND('Final Dataset'!$D454&gt;=17,'Final Dataset'!$D454&lt;21),"Evening","Night")))</f>
        <v>Night</v>
      </c>
      <c r="P454" s="8" t="str">
        <f>IF('Final Dataset'!$G454=1,"Clear/Few clouds",IF('Final Dataset'!$G454=2,"Mist/Cloudy",IF('Final Dataset'!$G454=3,"Light Snow/Rain","Heavy Rain/Snow/Storm")))</f>
        <v>Mist/Cloudy</v>
      </c>
      <c r="Q454" s="5" t="str">
        <f>IF(OR('Final Dataset'!$F454=0,'Final Dataset'!$F454=6),"Weekend","Weekday")</f>
        <v>Weekday</v>
      </c>
      <c r="R454" s="5" t="str">
        <f>LEFT(TEXT('Final Dataset'!$B454,"yyyy-mm-dd"),4)</f>
        <v>2011</v>
      </c>
      <c r="S454" s="5" t="str">
        <f>MID(TEXT('Final Dataset'!$B454,"yyyy-mm-dd"),6,2)</f>
        <v>01</v>
      </c>
      <c r="T454" s="5" t="str">
        <f>RIGHT(TEXT('Final Dataset'!$B454,"yyyy-mm-dd"),2)</f>
        <v>20</v>
      </c>
      <c r="U454" s="5">
        <f>LEN('Final Dataset'!$D454)</f>
        <v>2</v>
      </c>
      <c r="V454" s="5" t="str">
        <f>TEXT('Final Dataset'!$B454, "mmmm")</f>
        <v>January</v>
      </c>
      <c r="W454" s="5" t="str">
        <f>TEXT('Final Dataset'!$B454, "dddd")</f>
        <v>Thursday</v>
      </c>
      <c r="X454" s="5">
        <f>WEEKNUM('Final Dataset'!$B454, 2)</f>
        <v>4</v>
      </c>
      <c r="Y454" s="5" t="str">
        <f>IF('Final Dataset'!$H454&lt;=0.3,"Cold",IF('Final Dataset'!$H454&lt;=0.6,"Mild","Hot"))</f>
        <v>Cold</v>
      </c>
      <c r="Z454" s="7" t="str">
        <f>IF('Final Dataset'!$L454&gt;'Final Dataset'!$M454,"Casual Dominant","Registered Dominant")</f>
        <v>Registered Dominant</v>
      </c>
      <c r="AA454" s="7">
        <f>'Final Dataset'!$L454/'Final Dataset'!$N454</f>
        <v>5.2631578947368418E-2</v>
      </c>
      <c r="AB454" s="7">
        <f>'Final Dataset'!$M454/'Final Dataset'!$N454</f>
        <v>0.94736842105263153</v>
      </c>
      <c r="AC454" s="9">
        <f>'Final Dataset'!$J454*100</f>
        <v>60</v>
      </c>
      <c r="AD454" s="7">
        <f>'Final Dataset'!$I454*50</f>
        <v>11.365</v>
      </c>
      <c r="AE454" s="9">
        <f>'Final Dataset'!$K454*67</f>
        <v>16.997899999999998</v>
      </c>
      <c r="AF454" s="7">
        <f>IFERROR('Final Dataset'!$AA454/'Final Dataset'!$AB454,0)</f>
        <v>5.5555555555555552E-2</v>
      </c>
      <c r="AG454" s="7" t="str">
        <f>IF('Final Dataset'!$AC454&lt;40,"Low",IF('Final Dataset'!$AC454&lt;=70,"Moderate","High"))</f>
        <v>Moderate</v>
      </c>
      <c r="AH454" s="10" t="str">
        <f>IF('Final Dataset'!$AE454&lt;10,"Calm",IF('Final Dataset'!$AE454&lt;=25,"Breezy","Windy"))</f>
        <v>Breezy</v>
      </c>
    </row>
    <row r="455" spans="1:34" ht="14.25" customHeight="1" x14ac:dyDescent="0.3">
      <c r="A455" s="11">
        <v>454</v>
      </c>
      <c r="B455" s="12">
        <v>40563</v>
      </c>
      <c r="C455" s="11">
        <v>1</v>
      </c>
      <c r="D455" s="11">
        <v>22</v>
      </c>
      <c r="E455" s="11" t="b">
        <v>0</v>
      </c>
      <c r="F455" s="11">
        <v>4</v>
      </c>
      <c r="G455" s="11">
        <v>2</v>
      </c>
      <c r="H455" s="11">
        <v>0.24</v>
      </c>
      <c r="I455" s="13">
        <v>0.21210000000000001</v>
      </c>
      <c r="J455" s="11">
        <v>0.65</v>
      </c>
      <c r="K455" s="11">
        <v>0.28360000000000002</v>
      </c>
      <c r="L455" s="11">
        <v>0</v>
      </c>
      <c r="M455" s="11">
        <v>56</v>
      </c>
      <c r="N455" s="11">
        <v>56</v>
      </c>
      <c r="O455" s="5" t="str">
        <f>IF(AND('Final Dataset'!$D455&gt;=5,'Final Dataset'!$D455&lt;12),"Morning",IF(AND('Final Dataset'!$D455&gt;=12,'Final Dataset'!$D455&lt;17),"Afternoon",IF(AND('Final Dataset'!$D455&gt;=17,'Final Dataset'!$D455&lt;21),"Evening","Night")))</f>
        <v>Night</v>
      </c>
      <c r="P455" s="8" t="str">
        <f>IF('Final Dataset'!$G455=1,"Clear/Few clouds",IF('Final Dataset'!$G455=2,"Mist/Cloudy",IF('Final Dataset'!$G455=3,"Light Snow/Rain","Heavy Rain/Snow/Storm")))</f>
        <v>Mist/Cloudy</v>
      </c>
      <c r="Q455" s="5" t="str">
        <f>IF(OR('Final Dataset'!$F455=0,'Final Dataset'!$F455=6),"Weekend","Weekday")</f>
        <v>Weekday</v>
      </c>
      <c r="R455" s="5" t="str">
        <f>LEFT(TEXT('Final Dataset'!$B455,"yyyy-mm-dd"),4)</f>
        <v>2011</v>
      </c>
      <c r="S455" s="5" t="str">
        <f>MID(TEXT('Final Dataset'!$B455,"yyyy-mm-dd"),6,2)</f>
        <v>01</v>
      </c>
      <c r="T455" s="5" t="str">
        <f>RIGHT(TEXT('Final Dataset'!$B455,"yyyy-mm-dd"),2)</f>
        <v>20</v>
      </c>
      <c r="U455" s="5">
        <f>LEN('Final Dataset'!$D455)</f>
        <v>2</v>
      </c>
      <c r="V455" s="5" t="str">
        <f>TEXT('Final Dataset'!$B455, "mmmm")</f>
        <v>January</v>
      </c>
      <c r="W455" s="5" t="str">
        <f>TEXT('Final Dataset'!$B455, "dddd")</f>
        <v>Thursday</v>
      </c>
      <c r="X455" s="5">
        <f>WEEKNUM('Final Dataset'!$B455, 2)</f>
        <v>4</v>
      </c>
      <c r="Y455" s="5" t="str">
        <f>IF('Final Dataset'!$H455&lt;=0.3,"Cold",IF('Final Dataset'!$H455&lt;=0.6,"Mild","Hot"))</f>
        <v>Cold</v>
      </c>
      <c r="Z455" s="7" t="str">
        <f>IF('Final Dataset'!$L455&gt;'Final Dataset'!$M455,"Casual Dominant","Registered Dominant")</f>
        <v>Registered Dominant</v>
      </c>
      <c r="AA455" s="7">
        <f>'Final Dataset'!$L455/'Final Dataset'!$N455</f>
        <v>0</v>
      </c>
      <c r="AB455" s="7">
        <f>'Final Dataset'!$M455/'Final Dataset'!$N455</f>
        <v>1</v>
      </c>
      <c r="AC455" s="9">
        <f>'Final Dataset'!$J455*100</f>
        <v>65</v>
      </c>
      <c r="AD455" s="7">
        <f>'Final Dataset'!$I455*50</f>
        <v>10.605</v>
      </c>
      <c r="AE455" s="9">
        <f>'Final Dataset'!$K455*67</f>
        <v>19.001200000000001</v>
      </c>
      <c r="AF455" s="7">
        <f>IFERROR('Final Dataset'!$AA455/'Final Dataset'!$AB455,0)</f>
        <v>0</v>
      </c>
      <c r="AG455" s="7" t="str">
        <f>IF('Final Dataset'!$AC455&lt;40,"Low",IF('Final Dataset'!$AC455&lt;=70,"Moderate","High"))</f>
        <v>Moderate</v>
      </c>
      <c r="AH455" s="10" t="str">
        <f>IF('Final Dataset'!$AE455&lt;10,"Calm",IF('Final Dataset'!$AE455&lt;=25,"Breezy","Windy"))</f>
        <v>Breezy</v>
      </c>
    </row>
    <row r="456" spans="1:34" ht="14.25" customHeight="1" x14ac:dyDescent="0.3">
      <c r="A456" s="5">
        <v>455</v>
      </c>
      <c r="B456" s="6">
        <v>40563</v>
      </c>
      <c r="C456" s="5">
        <v>1</v>
      </c>
      <c r="D456" s="5">
        <v>23</v>
      </c>
      <c r="E456" s="5" t="b">
        <v>0</v>
      </c>
      <c r="F456" s="5">
        <v>4</v>
      </c>
      <c r="G456" s="5">
        <v>2</v>
      </c>
      <c r="H456" s="5">
        <v>0.24</v>
      </c>
      <c r="I456" s="7">
        <v>0.21210000000000001</v>
      </c>
      <c r="J456" s="5">
        <v>0.65</v>
      </c>
      <c r="K456" s="5">
        <v>0.32840000000000003</v>
      </c>
      <c r="L456" s="5">
        <v>3</v>
      </c>
      <c r="M456" s="5">
        <v>28</v>
      </c>
      <c r="N456" s="5">
        <v>31</v>
      </c>
      <c r="O456" s="5" t="str">
        <f>IF(AND('Final Dataset'!$D456&gt;=5,'Final Dataset'!$D456&lt;12),"Morning",IF(AND('Final Dataset'!$D456&gt;=12,'Final Dataset'!$D456&lt;17),"Afternoon",IF(AND('Final Dataset'!$D456&gt;=17,'Final Dataset'!$D456&lt;21),"Evening","Night")))</f>
        <v>Night</v>
      </c>
      <c r="P456" s="8" t="str">
        <f>IF('Final Dataset'!$G456=1,"Clear/Few clouds",IF('Final Dataset'!$G456=2,"Mist/Cloudy",IF('Final Dataset'!$G456=3,"Light Snow/Rain","Heavy Rain/Snow/Storm")))</f>
        <v>Mist/Cloudy</v>
      </c>
      <c r="Q456" s="5" t="str">
        <f>IF(OR('Final Dataset'!$F456=0,'Final Dataset'!$F456=6),"Weekend","Weekday")</f>
        <v>Weekday</v>
      </c>
      <c r="R456" s="5" t="str">
        <f>LEFT(TEXT('Final Dataset'!$B456,"yyyy-mm-dd"),4)</f>
        <v>2011</v>
      </c>
      <c r="S456" s="5" t="str">
        <f>MID(TEXT('Final Dataset'!$B456,"yyyy-mm-dd"),6,2)</f>
        <v>01</v>
      </c>
      <c r="T456" s="5" t="str">
        <f>RIGHT(TEXT('Final Dataset'!$B456,"yyyy-mm-dd"),2)</f>
        <v>20</v>
      </c>
      <c r="U456" s="5">
        <f>LEN('Final Dataset'!$D456)</f>
        <v>2</v>
      </c>
      <c r="V456" s="5" t="str">
        <f>TEXT('Final Dataset'!$B456, "mmmm")</f>
        <v>January</v>
      </c>
      <c r="W456" s="5" t="str">
        <f>TEXT('Final Dataset'!$B456, "dddd")</f>
        <v>Thursday</v>
      </c>
      <c r="X456" s="5">
        <f>WEEKNUM('Final Dataset'!$B456, 2)</f>
        <v>4</v>
      </c>
      <c r="Y456" s="5" t="str">
        <f>IF('Final Dataset'!$H456&lt;=0.3,"Cold",IF('Final Dataset'!$H456&lt;=0.6,"Mild","Hot"))</f>
        <v>Cold</v>
      </c>
      <c r="Z456" s="7" t="str">
        <f>IF('Final Dataset'!$L456&gt;'Final Dataset'!$M456,"Casual Dominant","Registered Dominant")</f>
        <v>Registered Dominant</v>
      </c>
      <c r="AA456" s="7">
        <f>'Final Dataset'!$L456/'Final Dataset'!$N456</f>
        <v>9.6774193548387094E-2</v>
      </c>
      <c r="AB456" s="7">
        <f>'Final Dataset'!$M456/'Final Dataset'!$N456</f>
        <v>0.90322580645161288</v>
      </c>
      <c r="AC456" s="9">
        <f>'Final Dataset'!$J456*100</f>
        <v>65</v>
      </c>
      <c r="AD456" s="7">
        <f>'Final Dataset'!$I456*50</f>
        <v>10.605</v>
      </c>
      <c r="AE456" s="9">
        <f>'Final Dataset'!$K456*67</f>
        <v>22.002800000000001</v>
      </c>
      <c r="AF456" s="7">
        <f>IFERROR('Final Dataset'!$AA456/'Final Dataset'!$AB456,0)</f>
        <v>0.10714285714285714</v>
      </c>
      <c r="AG456" s="7" t="str">
        <f>IF('Final Dataset'!$AC456&lt;40,"Low",IF('Final Dataset'!$AC456&lt;=70,"Moderate","High"))</f>
        <v>Moderate</v>
      </c>
      <c r="AH456" s="10" t="str">
        <f>IF('Final Dataset'!$AE456&lt;10,"Calm",IF('Final Dataset'!$AE456&lt;=25,"Breezy","Windy"))</f>
        <v>Breezy</v>
      </c>
    </row>
    <row r="457" spans="1:34" ht="14.25" customHeight="1" x14ac:dyDescent="0.3">
      <c r="A457" s="11">
        <v>456</v>
      </c>
      <c r="B457" s="12">
        <v>40564</v>
      </c>
      <c r="C457" s="11">
        <v>1</v>
      </c>
      <c r="D457" s="11">
        <v>0</v>
      </c>
      <c r="E457" s="11" t="b">
        <v>0</v>
      </c>
      <c r="F457" s="11">
        <v>5</v>
      </c>
      <c r="G457" s="11">
        <v>2</v>
      </c>
      <c r="H457" s="11">
        <v>0.24</v>
      </c>
      <c r="I457" s="13">
        <v>0.2273</v>
      </c>
      <c r="J457" s="11">
        <v>0.7</v>
      </c>
      <c r="K457" s="11">
        <v>0.25369999999999998</v>
      </c>
      <c r="L457" s="11">
        <v>1</v>
      </c>
      <c r="M457" s="11">
        <v>20</v>
      </c>
      <c r="N457" s="11">
        <v>21</v>
      </c>
      <c r="O457" s="5" t="str">
        <f>IF(AND('Final Dataset'!$D457&gt;=5,'Final Dataset'!$D457&lt;12),"Morning",IF(AND('Final Dataset'!$D457&gt;=12,'Final Dataset'!$D457&lt;17),"Afternoon",IF(AND('Final Dataset'!$D457&gt;=17,'Final Dataset'!$D457&lt;21),"Evening","Night")))</f>
        <v>Night</v>
      </c>
      <c r="P457" s="8" t="str">
        <f>IF('Final Dataset'!$G457=1,"Clear/Few clouds",IF('Final Dataset'!$G457=2,"Mist/Cloudy",IF('Final Dataset'!$G457=3,"Light Snow/Rain","Heavy Rain/Snow/Storm")))</f>
        <v>Mist/Cloudy</v>
      </c>
      <c r="Q457" s="5" t="str">
        <f>IF(OR('Final Dataset'!$F457=0,'Final Dataset'!$F457=6),"Weekend","Weekday")</f>
        <v>Weekday</v>
      </c>
      <c r="R457" s="5" t="str">
        <f>LEFT(TEXT('Final Dataset'!$B457,"yyyy-mm-dd"),4)</f>
        <v>2011</v>
      </c>
      <c r="S457" s="5" t="str">
        <f>MID(TEXT('Final Dataset'!$B457,"yyyy-mm-dd"),6,2)</f>
        <v>01</v>
      </c>
      <c r="T457" s="5" t="str">
        <f>RIGHT(TEXT('Final Dataset'!$B457,"yyyy-mm-dd"),2)</f>
        <v>21</v>
      </c>
      <c r="U457" s="5">
        <f>LEN('Final Dataset'!$D457)</f>
        <v>1</v>
      </c>
      <c r="V457" s="5" t="str">
        <f>TEXT('Final Dataset'!$B457, "mmmm")</f>
        <v>January</v>
      </c>
      <c r="W457" s="5" t="str">
        <f>TEXT('Final Dataset'!$B457, "dddd")</f>
        <v>Friday</v>
      </c>
      <c r="X457" s="5">
        <f>WEEKNUM('Final Dataset'!$B457, 2)</f>
        <v>4</v>
      </c>
      <c r="Y457" s="5" t="str">
        <f>IF('Final Dataset'!$H457&lt;=0.3,"Cold",IF('Final Dataset'!$H457&lt;=0.6,"Mild","Hot"))</f>
        <v>Cold</v>
      </c>
      <c r="Z457" s="7" t="str">
        <f>IF('Final Dataset'!$L457&gt;'Final Dataset'!$M457,"Casual Dominant","Registered Dominant")</f>
        <v>Registered Dominant</v>
      </c>
      <c r="AA457" s="7">
        <f>'Final Dataset'!$L457/'Final Dataset'!$N457</f>
        <v>4.7619047619047616E-2</v>
      </c>
      <c r="AB457" s="7">
        <f>'Final Dataset'!$M457/'Final Dataset'!$N457</f>
        <v>0.95238095238095233</v>
      </c>
      <c r="AC457" s="9">
        <f>'Final Dataset'!$J457*100</f>
        <v>70</v>
      </c>
      <c r="AD457" s="7">
        <f>'Final Dataset'!$I457*50</f>
        <v>11.365</v>
      </c>
      <c r="AE457" s="9">
        <f>'Final Dataset'!$K457*67</f>
        <v>16.997899999999998</v>
      </c>
      <c r="AF457" s="7">
        <f>IFERROR('Final Dataset'!$AA457/'Final Dataset'!$AB457,0)</f>
        <v>0.05</v>
      </c>
      <c r="AG457" s="7" t="str">
        <f>IF('Final Dataset'!$AC457&lt;40,"Low",IF('Final Dataset'!$AC457&lt;=70,"Moderate","High"))</f>
        <v>Moderate</v>
      </c>
      <c r="AH457" s="10" t="str">
        <f>IF('Final Dataset'!$AE457&lt;10,"Calm",IF('Final Dataset'!$AE457&lt;=25,"Breezy","Windy"))</f>
        <v>Breezy</v>
      </c>
    </row>
    <row r="458" spans="1:34" ht="14.25" customHeight="1" x14ac:dyDescent="0.3">
      <c r="A458" s="5">
        <v>457</v>
      </c>
      <c r="B458" s="6">
        <v>40564</v>
      </c>
      <c r="C458" s="5">
        <v>1</v>
      </c>
      <c r="D458" s="5">
        <v>1</v>
      </c>
      <c r="E458" s="5" t="b">
        <v>0</v>
      </c>
      <c r="F458" s="5">
        <v>5</v>
      </c>
      <c r="G458" s="5">
        <v>2</v>
      </c>
      <c r="H458" s="5">
        <v>0.24</v>
      </c>
      <c r="I458" s="7">
        <v>0.2273</v>
      </c>
      <c r="J458" s="5">
        <v>0.7</v>
      </c>
      <c r="K458" s="5">
        <v>0.25369999999999998</v>
      </c>
      <c r="L458" s="5">
        <v>0</v>
      </c>
      <c r="M458" s="5">
        <v>6</v>
      </c>
      <c r="N458" s="5">
        <v>6</v>
      </c>
      <c r="O458" s="5" t="str">
        <f>IF(AND('Final Dataset'!$D458&gt;=5,'Final Dataset'!$D458&lt;12),"Morning",IF(AND('Final Dataset'!$D458&gt;=12,'Final Dataset'!$D458&lt;17),"Afternoon",IF(AND('Final Dataset'!$D458&gt;=17,'Final Dataset'!$D458&lt;21),"Evening","Night")))</f>
        <v>Night</v>
      </c>
      <c r="P458" s="8" t="str">
        <f>IF('Final Dataset'!$G458=1,"Clear/Few clouds",IF('Final Dataset'!$G458=2,"Mist/Cloudy",IF('Final Dataset'!$G458=3,"Light Snow/Rain","Heavy Rain/Snow/Storm")))</f>
        <v>Mist/Cloudy</v>
      </c>
      <c r="Q458" s="5" t="str">
        <f>IF(OR('Final Dataset'!$F458=0,'Final Dataset'!$F458=6),"Weekend","Weekday")</f>
        <v>Weekday</v>
      </c>
      <c r="R458" s="5" t="str">
        <f>LEFT(TEXT('Final Dataset'!$B458,"yyyy-mm-dd"),4)</f>
        <v>2011</v>
      </c>
      <c r="S458" s="5" t="str">
        <f>MID(TEXT('Final Dataset'!$B458,"yyyy-mm-dd"),6,2)</f>
        <v>01</v>
      </c>
      <c r="T458" s="5" t="str">
        <f>RIGHT(TEXT('Final Dataset'!$B458,"yyyy-mm-dd"),2)</f>
        <v>21</v>
      </c>
      <c r="U458" s="5">
        <f>LEN('Final Dataset'!$D458)</f>
        <v>1</v>
      </c>
      <c r="V458" s="5" t="str">
        <f>TEXT('Final Dataset'!$B458, "mmmm")</f>
        <v>January</v>
      </c>
      <c r="W458" s="5" t="str">
        <f>TEXT('Final Dataset'!$B458, "dddd")</f>
        <v>Friday</v>
      </c>
      <c r="X458" s="5">
        <f>WEEKNUM('Final Dataset'!$B458, 2)</f>
        <v>4</v>
      </c>
      <c r="Y458" s="5" t="str">
        <f>IF('Final Dataset'!$H458&lt;=0.3,"Cold",IF('Final Dataset'!$H458&lt;=0.6,"Mild","Hot"))</f>
        <v>Cold</v>
      </c>
      <c r="Z458" s="7" t="str">
        <f>IF('Final Dataset'!$L458&gt;'Final Dataset'!$M458,"Casual Dominant","Registered Dominant")</f>
        <v>Registered Dominant</v>
      </c>
      <c r="AA458" s="7">
        <f>'Final Dataset'!$L458/'Final Dataset'!$N458</f>
        <v>0</v>
      </c>
      <c r="AB458" s="7">
        <f>'Final Dataset'!$M458/'Final Dataset'!$N458</f>
        <v>1</v>
      </c>
      <c r="AC458" s="9">
        <f>'Final Dataset'!$J458*100</f>
        <v>70</v>
      </c>
      <c r="AD458" s="7">
        <f>'Final Dataset'!$I458*50</f>
        <v>11.365</v>
      </c>
      <c r="AE458" s="9">
        <f>'Final Dataset'!$K458*67</f>
        <v>16.997899999999998</v>
      </c>
      <c r="AF458" s="7">
        <f>IFERROR('Final Dataset'!$AA458/'Final Dataset'!$AB458,0)</f>
        <v>0</v>
      </c>
      <c r="AG458" s="7" t="str">
        <f>IF('Final Dataset'!$AC458&lt;40,"Low",IF('Final Dataset'!$AC458&lt;=70,"Moderate","High"))</f>
        <v>Moderate</v>
      </c>
      <c r="AH458" s="10" t="str">
        <f>IF('Final Dataset'!$AE458&lt;10,"Calm",IF('Final Dataset'!$AE458&lt;=25,"Breezy","Windy"))</f>
        <v>Breezy</v>
      </c>
    </row>
    <row r="459" spans="1:34" ht="14.25" customHeight="1" x14ac:dyDescent="0.3">
      <c r="A459" s="11">
        <v>458</v>
      </c>
      <c r="B459" s="12">
        <v>40564</v>
      </c>
      <c r="C459" s="11">
        <v>1</v>
      </c>
      <c r="D459" s="11">
        <v>2</v>
      </c>
      <c r="E459" s="11" t="b">
        <v>0</v>
      </c>
      <c r="F459" s="11">
        <v>5</v>
      </c>
      <c r="G459" s="11">
        <v>3</v>
      </c>
      <c r="H459" s="11">
        <v>0.24</v>
      </c>
      <c r="I459" s="13">
        <v>0.2424</v>
      </c>
      <c r="J459" s="11">
        <v>0.75</v>
      </c>
      <c r="K459" s="11">
        <v>0.16420000000000001</v>
      </c>
      <c r="L459" s="11">
        <v>0</v>
      </c>
      <c r="M459" s="11">
        <v>2</v>
      </c>
      <c r="N459" s="11">
        <v>2</v>
      </c>
      <c r="O459" s="5" t="str">
        <f>IF(AND('Final Dataset'!$D459&gt;=5,'Final Dataset'!$D459&lt;12),"Morning",IF(AND('Final Dataset'!$D459&gt;=12,'Final Dataset'!$D459&lt;17),"Afternoon",IF(AND('Final Dataset'!$D459&gt;=17,'Final Dataset'!$D459&lt;21),"Evening","Night")))</f>
        <v>Night</v>
      </c>
      <c r="P459" s="8" t="str">
        <f>IF('Final Dataset'!$G459=1,"Clear/Few clouds",IF('Final Dataset'!$G459=2,"Mist/Cloudy",IF('Final Dataset'!$G459=3,"Light Snow/Rain","Heavy Rain/Snow/Storm")))</f>
        <v>Light Snow/Rain</v>
      </c>
      <c r="Q459" s="5" t="str">
        <f>IF(OR('Final Dataset'!$F459=0,'Final Dataset'!$F459=6),"Weekend","Weekday")</f>
        <v>Weekday</v>
      </c>
      <c r="R459" s="5" t="str">
        <f>LEFT(TEXT('Final Dataset'!$B459,"yyyy-mm-dd"),4)</f>
        <v>2011</v>
      </c>
      <c r="S459" s="5" t="str">
        <f>MID(TEXT('Final Dataset'!$B459,"yyyy-mm-dd"),6,2)</f>
        <v>01</v>
      </c>
      <c r="T459" s="5" t="str">
        <f>RIGHT(TEXT('Final Dataset'!$B459,"yyyy-mm-dd"),2)</f>
        <v>21</v>
      </c>
      <c r="U459" s="5">
        <f>LEN('Final Dataset'!$D459)</f>
        <v>1</v>
      </c>
      <c r="V459" s="5" t="str">
        <f>TEXT('Final Dataset'!$B459, "mmmm")</f>
        <v>January</v>
      </c>
      <c r="W459" s="5" t="str">
        <f>TEXT('Final Dataset'!$B459, "dddd")</f>
        <v>Friday</v>
      </c>
      <c r="X459" s="5">
        <f>WEEKNUM('Final Dataset'!$B459, 2)</f>
        <v>4</v>
      </c>
      <c r="Y459" s="5" t="str">
        <f>IF('Final Dataset'!$H459&lt;=0.3,"Cold",IF('Final Dataset'!$H459&lt;=0.6,"Mild","Hot"))</f>
        <v>Cold</v>
      </c>
      <c r="Z459" s="7" t="str">
        <f>IF('Final Dataset'!$L459&gt;'Final Dataset'!$M459,"Casual Dominant","Registered Dominant")</f>
        <v>Registered Dominant</v>
      </c>
      <c r="AA459" s="7">
        <f>'Final Dataset'!$L459/'Final Dataset'!$N459</f>
        <v>0</v>
      </c>
      <c r="AB459" s="7">
        <f>'Final Dataset'!$M459/'Final Dataset'!$N459</f>
        <v>1</v>
      </c>
      <c r="AC459" s="9">
        <f>'Final Dataset'!$J459*100</f>
        <v>75</v>
      </c>
      <c r="AD459" s="7">
        <f>'Final Dataset'!$I459*50</f>
        <v>12.120000000000001</v>
      </c>
      <c r="AE459" s="9">
        <f>'Final Dataset'!$K459*67</f>
        <v>11.0014</v>
      </c>
      <c r="AF459" s="7">
        <f>IFERROR('Final Dataset'!$AA459/'Final Dataset'!$AB459,0)</f>
        <v>0</v>
      </c>
      <c r="AG459" s="7" t="str">
        <f>IF('Final Dataset'!$AC459&lt;40,"Low",IF('Final Dataset'!$AC459&lt;=70,"Moderate","High"))</f>
        <v>High</v>
      </c>
      <c r="AH459" s="10" t="str">
        <f>IF('Final Dataset'!$AE459&lt;10,"Calm",IF('Final Dataset'!$AE459&lt;=25,"Breezy","Windy"))</f>
        <v>Breezy</v>
      </c>
    </row>
    <row r="460" spans="1:34" ht="14.25" customHeight="1" x14ac:dyDescent="0.3">
      <c r="A460" s="5">
        <v>459</v>
      </c>
      <c r="B460" s="6">
        <v>40564</v>
      </c>
      <c r="C460" s="5">
        <v>1</v>
      </c>
      <c r="D460" s="5">
        <v>3</v>
      </c>
      <c r="E460" s="5" t="b">
        <v>0</v>
      </c>
      <c r="F460" s="5">
        <v>5</v>
      </c>
      <c r="G460" s="5">
        <v>3</v>
      </c>
      <c r="H460" s="5">
        <v>0.22</v>
      </c>
      <c r="I460" s="7">
        <v>0.21210000000000001</v>
      </c>
      <c r="J460" s="5">
        <v>0.8</v>
      </c>
      <c r="K460" s="5">
        <v>0.29849999999999999</v>
      </c>
      <c r="L460" s="5">
        <v>0</v>
      </c>
      <c r="M460" s="5">
        <v>1</v>
      </c>
      <c r="N460" s="5">
        <v>1</v>
      </c>
      <c r="O460" s="5" t="str">
        <f>IF(AND('Final Dataset'!$D460&gt;=5,'Final Dataset'!$D460&lt;12),"Morning",IF(AND('Final Dataset'!$D460&gt;=12,'Final Dataset'!$D460&lt;17),"Afternoon",IF(AND('Final Dataset'!$D460&gt;=17,'Final Dataset'!$D460&lt;21),"Evening","Night")))</f>
        <v>Night</v>
      </c>
      <c r="P460" s="8" t="str">
        <f>IF('Final Dataset'!$G460=1,"Clear/Few clouds",IF('Final Dataset'!$G460=2,"Mist/Cloudy",IF('Final Dataset'!$G460=3,"Light Snow/Rain","Heavy Rain/Snow/Storm")))</f>
        <v>Light Snow/Rain</v>
      </c>
      <c r="Q460" s="5" t="str">
        <f>IF(OR('Final Dataset'!$F460=0,'Final Dataset'!$F460=6),"Weekend","Weekday")</f>
        <v>Weekday</v>
      </c>
      <c r="R460" s="5" t="str">
        <f>LEFT(TEXT('Final Dataset'!$B460,"yyyy-mm-dd"),4)</f>
        <v>2011</v>
      </c>
      <c r="S460" s="5" t="str">
        <f>MID(TEXT('Final Dataset'!$B460,"yyyy-mm-dd"),6,2)</f>
        <v>01</v>
      </c>
      <c r="T460" s="5" t="str">
        <f>RIGHT(TEXT('Final Dataset'!$B460,"yyyy-mm-dd"),2)</f>
        <v>21</v>
      </c>
      <c r="U460" s="5">
        <f>LEN('Final Dataset'!$D460)</f>
        <v>1</v>
      </c>
      <c r="V460" s="5" t="str">
        <f>TEXT('Final Dataset'!$B460, "mmmm")</f>
        <v>January</v>
      </c>
      <c r="W460" s="5" t="str">
        <f>TEXT('Final Dataset'!$B460, "dddd")</f>
        <v>Friday</v>
      </c>
      <c r="X460" s="5">
        <f>WEEKNUM('Final Dataset'!$B460, 2)</f>
        <v>4</v>
      </c>
      <c r="Y460" s="5" t="str">
        <f>IF('Final Dataset'!$H460&lt;=0.3,"Cold",IF('Final Dataset'!$H460&lt;=0.6,"Mild","Hot"))</f>
        <v>Cold</v>
      </c>
      <c r="Z460" s="7" t="str">
        <f>IF('Final Dataset'!$L460&gt;'Final Dataset'!$M460,"Casual Dominant","Registered Dominant")</f>
        <v>Registered Dominant</v>
      </c>
      <c r="AA460" s="7">
        <f>'Final Dataset'!$L460/'Final Dataset'!$N460</f>
        <v>0</v>
      </c>
      <c r="AB460" s="7">
        <f>'Final Dataset'!$M460/'Final Dataset'!$N460</f>
        <v>1</v>
      </c>
      <c r="AC460" s="9">
        <f>'Final Dataset'!$J460*100</f>
        <v>80</v>
      </c>
      <c r="AD460" s="7">
        <f>'Final Dataset'!$I460*50</f>
        <v>10.605</v>
      </c>
      <c r="AE460" s="9">
        <f>'Final Dataset'!$K460*67</f>
        <v>19.999499999999998</v>
      </c>
      <c r="AF460" s="7">
        <f>IFERROR('Final Dataset'!$AA460/'Final Dataset'!$AB460,0)</f>
        <v>0</v>
      </c>
      <c r="AG460" s="7" t="str">
        <f>IF('Final Dataset'!$AC460&lt;40,"Low",IF('Final Dataset'!$AC460&lt;=70,"Moderate","High"))</f>
        <v>High</v>
      </c>
      <c r="AH460" s="10" t="str">
        <f>IF('Final Dataset'!$AE460&lt;10,"Calm",IF('Final Dataset'!$AE460&lt;=25,"Breezy","Windy"))</f>
        <v>Breezy</v>
      </c>
    </row>
    <row r="461" spans="1:34" ht="14.25" customHeight="1" x14ac:dyDescent="0.3">
      <c r="A461" s="11">
        <v>460</v>
      </c>
      <c r="B461" s="12">
        <v>40564</v>
      </c>
      <c r="C461" s="11">
        <v>1</v>
      </c>
      <c r="D461" s="11">
        <v>4</v>
      </c>
      <c r="E461" s="11" t="b">
        <v>0</v>
      </c>
      <c r="F461" s="11">
        <v>5</v>
      </c>
      <c r="G461" s="11">
        <v>2</v>
      </c>
      <c r="H461" s="11">
        <v>0.22</v>
      </c>
      <c r="I461" s="13">
        <v>0.2576</v>
      </c>
      <c r="J461" s="11">
        <v>0.87</v>
      </c>
      <c r="K461" s="11">
        <v>8.9599999999999999E-2</v>
      </c>
      <c r="L461" s="11">
        <v>0</v>
      </c>
      <c r="M461" s="11">
        <v>1</v>
      </c>
      <c r="N461" s="11">
        <v>1</v>
      </c>
      <c r="O461" s="5" t="str">
        <f>IF(AND('Final Dataset'!$D461&gt;=5,'Final Dataset'!$D461&lt;12),"Morning",IF(AND('Final Dataset'!$D461&gt;=12,'Final Dataset'!$D461&lt;17),"Afternoon",IF(AND('Final Dataset'!$D461&gt;=17,'Final Dataset'!$D461&lt;21),"Evening","Night")))</f>
        <v>Night</v>
      </c>
      <c r="P461" s="8" t="str">
        <f>IF('Final Dataset'!$G461=1,"Clear/Few clouds",IF('Final Dataset'!$G461=2,"Mist/Cloudy",IF('Final Dataset'!$G461=3,"Light Snow/Rain","Heavy Rain/Snow/Storm")))</f>
        <v>Mist/Cloudy</v>
      </c>
      <c r="Q461" s="5" t="str">
        <f>IF(OR('Final Dataset'!$F461=0,'Final Dataset'!$F461=6),"Weekend","Weekday")</f>
        <v>Weekday</v>
      </c>
      <c r="R461" s="5" t="str">
        <f>LEFT(TEXT('Final Dataset'!$B461,"yyyy-mm-dd"),4)</f>
        <v>2011</v>
      </c>
      <c r="S461" s="5" t="str">
        <f>MID(TEXT('Final Dataset'!$B461,"yyyy-mm-dd"),6,2)</f>
        <v>01</v>
      </c>
      <c r="T461" s="5" t="str">
        <f>RIGHT(TEXT('Final Dataset'!$B461,"yyyy-mm-dd"),2)</f>
        <v>21</v>
      </c>
      <c r="U461" s="5">
        <f>LEN('Final Dataset'!$D461)</f>
        <v>1</v>
      </c>
      <c r="V461" s="5" t="str">
        <f>TEXT('Final Dataset'!$B461, "mmmm")</f>
        <v>January</v>
      </c>
      <c r="W461" s="5" t="str">
        <f>TEXT('Final Dataset'!$B461, "dddd")</f>
        <v>Friday</v>
      </c>
      <c r="X461" s="5">
        <f>WEEKNUM('Final Dataset'!$B461, 2)</f>
        <v>4</v>
      </c>
      <c r="Y461" s="5" t="str">
        <f>IF('Final Dataset'!$H461&lt;=0.3,"Cold",IF('Final Dataset'!$H461&lt;=0.6,"Mild","Hot"))</f>
        <v>Cold</v>
      </c>
      <c r="Z461" s="7" t="str">
        <f>IF('Final Dataset'!$L461&gt;'Final Dataset'!$M461,"Casual Dominant","Registered Dominant")</f>
        <v>Registered Dominant</v>
      </c>
      <c r="AA461" s="7">
        <f>'Final Dataset'!$L461/'Final Dataset'!$N461</f>
        <v>0</v>
      </c>
      <c r="AB461" s="7">
        <f>'Final Dataset'!$M461/'Final Dataset'!$N461</f>
        <v>1</v>
      </c>
      <c r="AC461" s="9">
        <f>'Final Dataset'!$J461*100</f>
        <v>87</v>
      </c>
      <c r="AD461" s="7">
        <f>'Final Dataset'!$I461*50</f>
        <v>12.879999999999999</v>
      </c>
      <c r="AE461" s="9">
        <f>'Final Dataset'!$K461*67</f>
        <v>6.0031999999999996</v>
      </c>
      <c r="AF461" s="7">
        <f>IFERROR('Final Dataset'!$AA461/'Final Dataset'!$AB461,0)</f>
        <v>0</v>
      </c>
      <c r="AG461" s="7" t="str">
        <f>IF('Final Dataset'!$AC461&lt;40,"Low",IF('Final Dataset'!$AC461&lt;=70,"Moderate","High"))</f>
        <v>High</v>
      </c>
      <c r="AH461" s="10" t="str">
        <f>IF('Final Dataset'!$AE461&lt;10,"Calm",IF('Final Dataset'!$AE461&lt;=25,"Breezy","Windy"))</f>
        <v>Calm</v>
      </c>
    </row>
    <row r="462" spans="1:34" ht="14.25" customHeight="1" x14ac:dyDescent="0.3">
      <c r="A462" s="5">
        <v>461</v>
      </c>
      <c r="B462" s="6">
        <v>40564</v>
      </c>
      <c r="C462" s="5">
        <v>1</v>
      </c>
      <c r="D462" s="5">
        <v>5</v>
      </c>
      <c r="E462" s="5" t="b">
        <v>0</v>
      </c>
      <c r="F462" s="5">
        <v>5</v>
      </c>
      <c r="G462" s="5">
        <v>1</v>
      </c>
      <c r="H462" s="5">
        <v>0.24</v>
      </c>
      <c r="I462" s="7">
        <v>0.19700000000000001</v>
      </c>
      <c r="J462" s="5">
        <v>0.6</v>
      </c>
      <c r="K462" s="5">
        <v>0.41789999999999999</v>
      </c>
      <c r="L462" s="5">
        <v>1</v>
      </c>
      <c r="M462" s="5">
        <v>4</v>
      </c>
      <c r="N462" s="5">
        <v>5</v>
      </c>
      <c r="O462" s="5" t="str">
        <f>IF(AND('Final Dataset'!$D462&gt;=5,'Final Dataset'!$D462&lt;12),"Morning",IF(AND('Final Dataset'!$D462&gt;=12,'Final Dataset'!$D462&lt;17),"Afternoon",IF(AND('Final Dataset'!$D462&gt;=17,'Final Dataset'!$D462&lt;21),"Evening","Night")))</f>
        <v>Morning</v>
      </c>
      <c r="P462" s="8" t="str">
        <f>IF('Final Dataset'!$G462=1,"Clear/Few clouds",IF('Final Dataset'!$G462=2,"Mist/Cloudy",IF('Final Dataset'!$G462=3,"Light Snow/Rain","Heavy Rain/Snow/Storm")))</f>
        <v>Clear/Few clouds</v>
      </c>
      <c r="Q462" s="5" t="str">
        <f>IF(OR('Final Dataset'!$F462=0,'Final Dataset'!$F462=6),"Weekend","Weekday")</f>
        <v>Weekday</v>
      </c>
      <c r="R462" s="5" t="str">
        <f>LEFT(TEXT('Final Dataset'!$B462,"yyyy-mm-dd"),4)</f>
        <v>2011</v>
      </c>
      <c r="S462" s="5" t="str">
        <f>MID(TEXT('Final Dataset'!$B462,"yyyy-mm-dd"),6,2)</f>
        <v>01</v>
      </c>
      <c r="T462" s="5" t="str">
        <f>RIGHT(TEXT('Final Dataset'!$B462,"yyyy-mm-dd"),2)</f>
        <v>21</v>
      </c>
      <c r="U462" s="5">
        <f>LEN('Final Dataset'!$D462)</f>
        <v>1</v>
      </c>
      <c r="V462" s="5" t="str">
        <f>TEXT('Final Dataset'!$B462, "mmmm")</f>
        <v>January</v>
      </c>
      <c r="W462" s="5" t="str">
        <f>TEXT('Final Dataset'!$B462, "dddd")</f>
        <v>Friday</v>
      </c>
      <c r="X462" s="5">
        <f>WEEKNUM('Final Dataset'!$B462, 2)</f>
        <v>4</v>
      </c>
      <c r="Y462" s="5" t="str">
        <f>IF('Final Dataset'!$H462&lt;=0.3,"Cold",IF('Final Dataset'!$H462&lt;=0.6,"Mild","Hot"))</f>
        <v>Cold</v>
      </c>
      <c r="Z462" s="7" t="str">
        <f>IF('Final Dataset'!$L462&gt;'Final Dataset'!$M462,"Casual Dominant","Registered Dominant")</f>
        <v>Registered Dominant</v>
      </c>
      <c r="AA462" s="7">
        <f>'Final Dataset'!$L462/'Final Dataset'!$N462</f>
        <v>0.2</v>
      </c>
      <c r="AB462" s="7">
        <f>'Final Dataset'!$M462/'Final Dataset'!$N462</f>
        <v>0.8</v>
      </c>
      <c r="AC462" s="9">
        <f>'Final Dataset'!$J462*100</f>
        <v>60</v>
      </c>
      <c r="AD462" s="7">
        <f>'Final Dataset'!$I462*50</f>
        <v>9.85</v>
      </c>
      <c r="AE462" s="9">
        <f>'Final Dataset'!$K462*67</f>
        <v>27.999299999999998</v>
      </c>
      <c r="AF462" s="7">
        <f>IFERROR('Final Dataset'!$AA462/'Final Dataset'!$AB462,0)</f>
        <v>0.25</v>
      </c>
      <c r="AG462" s="7" t="str">
        <f>IF('Final Dataset'!$AC462&lt;40,"Low",IF('Final Dataset'!$AC462&lt;=70,"Moderate","High"))</f>
        <v>Moderate</v>
      </c>
      <c r="AH462" s="10" t="str">
        <f>IF('Final Dataset'!$AE462&lt;10,"Calm",IF('Final Dataset'!$AE462&lt;=25,"Breezy","Windy"))</f>
        <v>Windy</v>
      </c>
    </row>
    <row r="463" spans="1:34" ht="14.25" customHeight="1" x14ac:dyDescent="0.3">
      <c r="A463" s="11">
        <v>462</v>
      </c>
      <c r="B463" s="12">
        <v>40564</v>
      </c>
      <c r="C463" s="11">
        <v>1</v>
      </c>
      <c r="D463" s="11">
        <v>6</v>
      </c>
      <c r="E463" s="11" t="b">
        <v>0</v>
      </c>
      <c r="F463" s="11">
        <v>5</v>
      </c>
      <c r="G463" s="11">
        <v>1</v>
      </c>
      <c r="H463" s="11">
        <v>0.22</v>
      </c>
      <c r="I463" s="13">
        <v>0.21210000000000001</v>
      </c>
      <c r="J463" s="11">
        <v>0.55000000000000004</v>
      </c>
      <c r="K463" s="11">
        <v>0.25369999999999998</v>
      </c>
      <c r="L463" s="11">
        <v>0</v>
      </c>
      <c r="M463" s="11">
        <v>27</v>
      </c>
      <c r="N463" s="11">
        <v>27</v>
      </c>
      <c r="O463" s="5" t="str">
        <f>IF(AND('Final Dataset'!$D463&gt;=5,'Final Dataset'!$D463&lt;12),"Morning",IF(AND('Final Dataset'!$D463&gt;=12,'Final Dataset'!$D463&lt;17),"Afternoon",IF(AND('Final Dataset'!$D463&gt;=17,'Final Dataset'!$D463&lt;21),"Evening","Night")))</f>
        <v>Morning</v>
      </c>
      <c r="P463" s="8" t="str">
        <f>IF('Final Dataset'!$G463=1,"Clear/Few clouds",IF('Final Dataset'!$G463=2,"Mist/Cloudy",IF('Final Dataset'!$G463=3,"Light Snow/Rain","Heavy Rain/Snow/Storm")))</f>
        <v>Clear/Few clouds</v>
      </c>
      <c r="Q463" s="5" t="str">
        <f>IF(OR('Final Dataset'!$F463=0,'Final Dataset'!$F463=6),"Weekend","Weekday")</f>
        <v>Weekday</v>
      </c>
      <c r="R463" s="5" t="str">
        <f>LEFT(TEXT('Final Dataset'!$B463,"yyyy-mm-dd"),4)</f>
        <v>2011</v>
      </c>
      <c r="S463" s="5" t="str">
        <f>MID(TEXT('Final Dataset'!$B463,"yyyy-mm-dd"),6,2)</f>
        <v>01</v>
      </c>
      <c r="T463" s="5" t="str">
        <f>RIGHT(TEXT('Final Dataset'!$B463,"yyyy-mm-dd"),2)</f>
        <v>21</v>
      </c>
      <c r="U463" s="5">
        <f>LEN('Final Dataset'!$D463)</f>
        <v>1</v>
      </c>
      <c r="V463" s="5" t="str">
        <f>TEXT('Final Dataset'!$B463, "mmmm")</f>
        <v>January</v>
      </c>
      <c r="W463" s="5" t="str">
        <f>TEXT('Final Dataset'!$B463, "dddd")</f>
        <v>Friday</v>
      </c>
      <c r="X463" s="5">
        <f>WEEKNUM('Final Dataset'!$B463, 2)</f>
        <v>4</v>
      </c>
      <c r="Y463" s="5" t="str">
        <f>IF('Final Dataset'!$H463&lt;=0.3,"Cold",IF('Final Dataset'!$H463&lt;=0.6,"Mild","Hot"))</f>
        <v>Cold</v>
      </c>
      <c r="Z463" s="7" t="str">
        <f>IF('Final Dataset'!$L463&gt;'Final Dataset'!$M463,"Casual Dominant","Registered Dominant")</f>
        <v>Registered Dominant</v>
      </c>
      <c r="AA463" s="7">
        <f>'Final Dataset'!$L463/'Final Dataset'!$N463</f>
        <v>0</v>
      </c>
      <c r="AB463" s="7">
        <f>'Final Dataset'!$M463/'Final Dataset'!$N463</f>
        <v>1</v>
      </c>
      <c r="AC463" s="9">
        <f>'Final Dataset'!$J463*100</f>
        <v>55.000000000000007</v>
      </c>
      <c r="AD463" s="7">
        <f>'Final Dataset'!$I463*50</f>
        <v>10.605</v>
      </c>
      <c r="AE463" s="9">
        <f>'Final Dataset'!$K463*67</f>
        <v>16.997899999999998</v>
      </c>
      <c r="AF463" s="7">
        <f>IFERROR('Final Dataset'!$AA463/'Final Dataset'!$AB463,0)</f>
        <v>0</v>
      </c>
      <c r="AG463" s="7" t="str">
        <f>IF('Final Dataset'!$AC463&lt;40,"Low",IF('Final Dataset'!$AC463&lt;=70,"Moderate","High"))</f>
        <v>Moderate</v>
      </c>
      <c r="AH463" s="10" t="str">
        <f>IF('Final Dataset'!$AE463&lt;10,"Calm",IF('Final Dataset'!$AE463&lt;=25,"Breezy","Windy"))</f>
        <v>Breezy</v>
      </c>
    </row>
    <row r="464" spans="1:34" ht="14.25" customHeight="1" x14ac:dyDescent="0.3">
      <c r="A464" s="5">
        <v>463</v>
      </c>
      <c r="B464" s="6">
        <v>40564</v>
      </c>
      <c r="C464" s="5">
        <v>1</v>
      </c>
      <c r="D464" s="5">
        <v>7</v>
      </c>
      <c r="E464" s="5" t="b">
        <v>0</v>
      </c>
      <c r="F464" s="5">
        <v>5</v>
      </c>
      <c r="G464" s="5">
        <v>1</v>
      </c>
      <c r="H464" s="5">
        <v>0.2</v>
      </c>
      <c r="I464" s="7">
        <v>0.18179999999999999</v>
      </c>
      <c r="J464" s="5">
        <v>0.51</v>
      </c>
      <c r="K464" s="5">
        <v>0.28360000000000002</v>
      </c>
      <c r="L464" s="5">
        <v>2</v>
      </c>
      <c r="M464" s="5">
        <v>66</v>
      </c>
      <c r="N464" s="5">
        <v>68</v>
      </c>
      <c r="O464" s="5" t="str">
        <f>IF(AND('Final Dataset'!$D464&gt;=5,'Final Dataset'!$D464&lt;12),"Morning",IF(AND('Final Dataset'!$D464&gt;=12,'Final Dataset'!$D464&lt;17),"Afternoon",IF(AND('Final Dataset'!$D464&gt;=17,'Final Dataset'!$D464&lt;21),"Evening","Night")))</f>
        <v>Morning</v>
      </c>
      <c r="P464" s="8" t="str">
        <f>IF('Final Dataset'!$G464=1,"Clear/Few clouds",IF('Final Dataset'!$G464=2,"Mist/Cloudy",IF('Final Dataset'!$G464=3,"Light Snow/Rain","Heavy Rain/Snow/Storm")))</f>
        <v>Clear/Few clouds</v>
      </c>
      <c r="Q464" s="5" t="str">
        <f>IF(OR('Final Dataset'!$F464=0,'Final Dataset'!$F464=6),"Weekend","Weekday")</f>
        <v>Weekday</v>
      </c>
      <c r="R464" s="5" t="str">
        <f>LEFT(TEXT('Final Dataset'!$B464,"yyyy-mm-dd"),4)</f>
        <v>2011</v>
      </c>
      <c r="S464" s="5" t="str">
        <f>MID(TEXT('Final Dataset'!$B464,"yyyy-mm-dd"),6,2)</f>
        <v>01</v>
      </c>
      <c r="T464" s="5" t="str">
        <f>RIGHT(TEXT('Final Dataset'!$B464,"yyyy-mm-dd"),2)</f>
        <v>21</v>
      </c>
      <c r="U464" s="5">
        <f>LEN('Final Dataset'!$D464)</f>
        <v>1</v>
      </c>
      <c r="V464" s="5" t="str">
        <f>TEXT('Final Dataset'!$B464, "mmmm")</f>
        <v>January</v>
      </c>
      <c r="W464" s="5" t="str">
        <f>TEXT('Final Dataset'!$B464, "dddd")</f>
        <v>Friday</v>
      </c>
      <c r="X464" s="5">
        <f>WEEKNUM('Final Dataset'!$B464, 2)</f>
        <v>4</v>
      </c>
      <c r="Y464" s="5" t="str">
        <f>IF('Final Dataset'!$H464&lt;=0.3,"Cold",IF('Final Dataset'!$H464&lt;=0.6,"Mild","Hot"))</f>
        <v>Cold</v>
      </c>
      <c r="Z464" s="7" t="str">
        <f>IF('Final Dataset'!$L464&gt;'Final Dataset'!$M464,"Casual Dominant","Registered Dominant")</f>
        <v>Registered Dominant</v>
      </c>
      <c r="AA464" s="7">
        <f>'Final Dataset'!$L464/'Final Dataset'!$N464</f>
        <v>2.9411764705882353E-2</v>
      </c>
      <c r="AB464" s="7">
        <f>'Final Dataset'!$M464/'Final Dataset'!$N464</f>
        <v>0.97058823529411764</v>
      </c>
      <c r="AC464" s="9">
        <f>'Final Dataset'!$J464*100</f>
        <v>51</v>
      </c>
      <c r="AD464" s="7">
        <f>'Final Dataset'!$I464*50</f>
        <v>9.09</v>
      </c>
      <c r="AE464" s="9">
        <f>'Final Dataset'!$K464*67</f>
        <v>19.001200000000001</v>
      </c>
      <c r="AF464" s="7">
        <f>IFERROR('Final Dataset'!$AA464/'Final Dataset'!$AB464,0)</f>
        <v>3.0303030303030304E-2</v>
      </c>
      <c r="AG464" s="7" t="str">
        <f>IF('Final Dataset'!$AC464&lt;40,"Low",IF('Final Dataset'!$AC464&lt;=70,"Moderate","High"))</f>
        <v>Moderate</v>
      </c>
      <c r="AH464" s="10" t="str">
        <f>IF('Final Dataset'!$AE464&lt;10,"Calm",IF('Final Dataset'!$AE464&lt;=25,"Breezy","Windy"))</f>
        <v>Breezy</v>
      </c>
    </row>
    <row r="465" spans="1:34" ht="14.25" customHeight="1" x14ac:dyDescent="0.3">
      <c r="A465" s="11">
        <v>464</v>
      </c>
      <c r="B465" s="12">
        <v>40564</v>
      </c>
      <c r="C465" s="11">
        <v>1</v>
      </c>
      <c r="D465" s="11">
        <v>8</v>
      </c>
      <c r="E465" s="11" t="b">
        <v>0</v>
      </c>
      <c r="F465" s="11">
        <v>5</v>
      </c>
      <c r="G465" s="11">
        <v>1</v>
      </c>
      <c r="H465" s="11">
        <v>0.2</v>
      </c>
      <c r="I465" s="13">
        <v>0.18179999999999999</v>
      </c>
      <c r="J465" s="11">
        <v>0.47</v>
      </c>
      <c r="K465" s="11">
        <v>0.32840000000000003</v>
      </c>
      <c r="L465" s="11">
        <v>7</v>
      </c>
      <c r="M465" s="11">
        <v>210</v>
      </c>
      <c r="N465" s="11">
        <v>217</v>
      </c>
      <c r="O465" s="5" t="str">
        <f>IF(AND('Final Dataset'!$D465&gt;=5,'Final Dataset'!$D465&lt;12),"Morning",IF(AND('Final Dataset'!$D465&gt;=12,'Final Dataset'!$D465&lt;17),"Afternoon",IF(AND('Final Dataset'!$D465&gt;=17,'Final Dataset'!$D465&lt;21),"Evening","Night")))</f>
        <v>Morning</v>
      </c>
      <c r="P465" s="8" t="str">
        <f>IF('Final Dataset'!$G465=1,"Clear/Few clouds",IF('Final Dataset'!$G465=2,"Mist/Cloudy",IF('Final Dataset'!$G465=3,"Light Snow/Rain","Heavy Rain/Snow/Storm")))</f>
        <v>Clear/Few clouds</v>
      </c>
      <c r="Q465" s="5" t="str">
        <f>IF(OR('Final Dataset'!$F465=0,'Final Dataset'!$F465=6),"Weekend","Weekday")</f>
        <v>Weekday</v>
      </c>
      <c r="R465" s="5" t="str">
        <f>LEFT(TEXT('Final Dataset'!$B465,"yyyy-mm-dd"),4)</f>
        <v>2011</v>
      </c>
      <c r="S465" s="5" t="str">
        <f>MID(TEXT('Final Dataset'!$B465,"yyyy-mm-dd"),6,2)</f>
        <v>01</v>
      </c>
      <c r="T465" s="5" t="str">
        <f>RIGHT(TEXT('Final Dataset'!$B465,"yyyy-mm-dd"),2)</f>
        <v>21</v>
      </c>
      <c r="U465" s="5">
        <f>LEN('Final Dataset'!$D465)</f>
        <v>1</v>
      </c>
      <c r="V465" s="5" t="str">
        <f>TEXT('Final Dataset'!$B465, "mmmm")</f>
        <v>January</v>
      </c>
      <c r="W465" s="5" t="str">
        <f>TEXT('Final Dataset'!$B465, "dddd")</f>
        <v>Friday</v>
      </c>
      <c r="X465" s="5">
        <f>WEEKNUM('Final Dataset'!$B465, 2)</f>
        <v>4</v>
      </c>
      <c r="Y465" s="5" t="str">
        <f>IF('Final Dataset'!$H465&lt;=0.3,"Cold",IF('Final Dataset'!$H465&lt;=0.6,"Mild","Hot"))</f>
        <v>Cold</v>
      </c>
      <c r="Z465" s="7" t="str">
        <f>IF('Final Dataset'!$L465&gt;'Final Dataset'!$M465,"Casual Dominant","Registered Dominant")</f>
        <v>Registered Dominant</v>
      </c>
      <c r="AA465" s="7">
        <f>'Final Dataset'!$L465/'Final Dataset'!$N465</f>
        <v>3.2258064516129031E-2</v>
      </c>
      <c r="AB465" s="7">
        <f>'Final Dataset'!$M465/'Final Dataset'!$N465</f>
        <v>0.967741935483871</v>
      </c>
      <c r="AC465" s="9">
        <f>'Final Dataset'!$J465*100</f>
        <v>47</v>
      </c>
      <c r="AD465" s="7">
        <f>'Final Dataset'!$I465*50</f>
        <v>9.09</v>
      </c>
      <c r="AE465" s="9">
        <f>'Final Dataset'!$K465*67</f>
        <v>22.002800000000001</v>
      </c>
      <c r="AF465" s="7">
        <f>IFERROR('Final Dataset'!$AA465/'Final Dataset'!$AB465,0)</f>
        <v>3.3333333333333333E-2</v>
      </c>
      <c r="AG465" s="7" t="str">
        <f>IF('Final Dataset'!$AC465&lt;40,"Low",IF('Final Dataset'!$AC465&lt;=70,"Moderate","High"))</f>
        <v>Moderate</v>
      </c>
      <c r="AH465" s="10" t="str">
        <f>IF('Final Dataset'!$AE465&lt;10,"Calm",IF('Final Dataset'!$AE465&lt;=25,"Breezy","Windy"))</f>
        <v>Breezy</v>
      </c>
    </row>
    <row r="466" spans="1:34" ht="14.25" customHeight="1" x14ac:dyDescent="0.3">
      <c r="A466" s="5">
        <v>465</v>
      </c>
      <c r="B466" s="6">
        <v>40564</v>
      </c>
      <c r="C466" s="5">
        <v>1</v>
      </c>
      <c r="D466" s="5">
        <v>9</v>
      </c>
      <c r="E466" s="5" t="b">
        <v>0</v>
      </c>
      <c r="F466" s="5">
        <v>5</v>
      </c>
      <c r="G466" s="5">
        <v>1</v>
      </c>
      <c r="H466" s="5">
        <v>0.2</v>
      </c>
      <c r="I466" s="7">
        <v>0.18179999999999999</v>
      </c>
      <c r="J466" s="5">
        <v>0.51</v>
      </c>
      <c r="K466" s="5">
        <v>0.35820000000000002</v>
      </c>
      <c r="L466" s="5">
        <v>7</v>
      </c>
      <c r="M466" s="5">
        <v>159</v>
      </c>
      <c r="N466" s="5">
        <v>166</v>
      </c>
      <c r="O466" s="5" t="str">
        <f>IF(AND('Final Dataset'!$D466&gt;=5,'Final Dataset'!$D466&lt;12),"Morning",IF(AND('Final Dataset'!$D466&gt;=12,'Final Dataset'!$D466&lt;17),"Afternoon",IF(AND('Final Dataset'!$D466&gt;=17,'Final Dataset'!$D466&lt;21),"Evening","Night")))</f>
        <v>Morning</v>
      </c>
      <c r="P466" s="8" t="str">
        <f>IF('Final Dataset'!$G466=1,"Clear/Few clouds",IF('Final Dataset'!$G466=2,"Mist/Cloudy",IF('Final Dataset'!$G466=3,"Light Snow/Rain","Heavy Rain/Snow/Storm")))</f>
        <v>Clear/Few clouds</v>
      </c>
      <c r="Q466" s="5" t="str">
        <f>IF(OR('Final Dataset'!$F466=0,'Final Dataset'!$F466=6),"Weekend","Weekday")</f>
        <v>Weekday</v>
      </c>
      <c r="R466" s="5" t="str">
        <f>LEFT(TEXT('Final Dataset'!$B466,"yyyy-mm-dd"),4)</f>
        <v>2011</v>
      </c>
      <c r="S466" s="5" t="str">
        <f>MID(TEXT('Final Dataset'!$B466,"yyyy-mm-dd"),6,2)</f>
        <v>01</v>
      </c>
      <c r="T466" s="5" t="str">
        <f>RIGHT(TEXT('Final Dataset'!$B466,"yyyy-mm-dd"),2)</f>
        <v>21</v>
      </c>
      <c r="U466" s="5">
        <f>LEN('Final Dataset'!$D466)</f>
        <v>1</v>
      </c>
      <c r="V466" s="5" t="str">
        <f>TEXT('Final Dataset'!$B466, "mmmm")</f>
        <v>January</v>
      </c>
      <c r="W466" s="5" t="str">
        <f>TEXT('Final Dataset'!$B466, "dddd")</f>
        <v>Friday</v>
      </c>
      <c r="X466" s="5">
        <f>WEEKNUM('Final Dataset'!$B466, 2)</f>
        <v>4</v>
      </c>
      <c r="Y466" s="5" t="str">
        <f>IF('Final Dataset'!$H466&lt;=0.3,"Cold",IF('Final Dataset'!$H466&lt;=0.6,"Mild","Hot"))</f>
        <v>Cold</v>
      </c>
      <c r="Z466" s="7" t="str">
        <f>IF('Final Dataset'!$L466&gt;'Final Dataset'!$M466,"Casual Dominant","Registered Dominant")</f>
        <v>Registered Dominant</v>
      </c>
      <c r="AA466" s="7">
        <f>'Final Dataset'!$L466/'Final Dataset'!$N466</f>
        <v>4.2168674698795178E-2</v>
      </c>
      <c r="AB466" s="7">
        <f>'Final Dataset'!$M466/'Final Dataset'!$N466</f>
        <v>0.95783132530120485</v>
      </c>
      <c r="AC466" s="9">
        <f>'Final Dataset'!$J466*100</f>
        <v>51</v>
      </c>
      <c r="AD466" s="7">
        <f>'Final Dataset'!$I466*50</f>
        <v>9.09</v>
      </c>
      <c r="AE466" s="9">
        <f>'Final Dataset'!$K466*67</f>
        <v>23.999400000000001</v>
      </c>
      <c r="AF466" s="7">
        <f>IFERROR('Final Dataset'!$AA466/'Final Dataset'!$AB466,0)</f>
        <v>4.40251572327044E-2</v>
      </c>
      <c r="AG466" s="7" t="str">
        <f>IF('Final Dataset'!$AC466&lt;40,"Low",IF('Final Dataset'!$AC466&lt;=70,"Moderate","High"))</f>
        <v>Moderate</v>
      </c>
      <c r="AH466" s="10" t="str">
        <f>IF('Final Dataset'!$AE466&lt;10,"Calm",IF('Final Dataset'!$AE466&lt;=25,"Breezy","Windy"))</f>
        <v>Breezy</v>
      </c>
    </row>
    <row r="467" spans="1:34" ht="14.25" customHeight="1" x14ac:dyDescent="0.3">
      <c r="A467" s="11">
        <v>466</v>
      </c>
      <c r="B467" s="12">
        <v>40564</v>
      </c>
      <c r="C467" s="11">
        <v>1</v>
      </c>
      <c r="D467" s="11">
        <v>10</v>
      </c>
      <c r="E467" s="11" t="b">
        <v>0</v>
      </c>
      <c r="F467" s="11">
        <v>5</v>
      </c>
      <c r="G467" s="11">
        <v>1</v>
      </c>
      <c r="H467" s="11">
        <v>0.2</v>
      </c>
      <c r="I467" s="13">
        <v>0.16669999999999999</v>
      </c>
      <c r="J467" s="11">
        <v>0.47</v>
      </c>
      <c r="K467" s="11">
        <v>0.4627</v>
      </c>
      <c r="L467" s="11">
        <v>6</v>
      </c>
      <c r="M467" s="11">
        <v>57</v>
      </c>
      <c r="N467" s="11">
        <v>63</v>
      </c>
      <c r="O467" s="5" t="str">
        <f>IF(AND('Final Dataset'!$D467&gt;=5,'Final Dataset'!$D467&lt;12),"Morning",IF(AND('Final Dataset'!$D467&gt;=12,'Final Dataset'!$D467&lt;17),"Afternoon",IF(AND('Final Dataset'!$D467&gt;=17,'Final Dataset'!$D467&lt;21),"Evening","Night")))</f>
        <v>Morning</v>
      </c>
      <c r="P467" s="8" t="str">
        <f>IF('Final Dataset'!$G467=1,"Clear/Few clouds",IF('Final Dataset'!$G467=2,"Mist/Cloudy",IF('Final Dataset'!$G467=3,"Light Snow/Rain","Heavy Rain/Snow/Storm")))</f>
        <v>Clear/Few clouds</v>
      </c>
      <c r="Q467" s="5" t="str">
        <f>IF(OR('Final Dataset'!$F467=0,'Final Dataset'!$F467=6),"Weekend","Weekday")</f>
        <v>Weekday</v>
      </c>
      <c r="R467" s="5" t="str">
        <f>LEFT(TEXT('Final Dataset'!$B467,"yyyy-mm-dd"),4)</f>
        <v>2011</v>
      </c>
      <c r="S467" s="5" t="str">
        <f>MID(TEXT('Final Dataset'!$B467,"yyyy-mm-dd"),6,2)</f>
        <v>01</v>
      </c>
      <c r="T467" s="5" t="str">
        <f>RIGHT(TEXT('Final Dataset'!$B467,"yyyy-mm-dd"),2)</f>
        <v>21</v>
      </c>
      <c r="U467" s="5">
        <f>LEN('Final Dataset'!$D467)</f>
        <v>2</v>
      </c>
      <c r="V467" s="5" t="str">
        <f>TEXT('Final Dataset'!$B467, "mmmm")</f>
        <v>January</v>
      </c>
      <c r="W467" s="5" t="str">
        <f>TEXT('Final Dataset'!$B467, "dddd")</f>
        <v>Friday</v>
      </c>
      <c r="X467" s="5">
        <f>WEEKNUM('Final Dataset'!$B467, 2)</f>
        <v>4</v>
      </c>
      <c r="Y467" s="5" t="str">
        <f>IF('Final Dataset'!$H467&lt;=0.3,"Cold",IF('Final Dataset'!$H467&lt;=0.6,"Mild","Hot"))</f>
        <v>Cold</v>
      </c>
      <c r="Z467" s="7" t="str">
        <f>IF('Final Dataset'!$L467&gt;'Final Dataset'!$M467,"Casual Dominant","Registered Dominant")</f>
        <v>Registered Dominant</v>
      </c>
      <c r="AA467" s="7">
        <f>'Final Dataset'!$L467/'Final Dataset'!$N467</f>
        <v>9.5238095238095233E-2</v>
      </c>
      <c r="AB467" s="7">
        <f>'Final Dataset'!$M467/'Final Dataset'!$N467</f>
        <v>0.90476190476190477</v>
      </c>
      <c r="AC467" s="9">
        <f>'Final Dataset'!$J467*100</f>
        <v>47</v>
      </c>
      <c r="AD467" s="7">
        <f>'Final Dataset'!$I467*50</f>
        <v>8.3349999999999991</v>
      </c>
      <c r="AE467" s="9">
        <f>'Final Dataset'!$K467*67</f>
        <v>31.000900000000001</v>
      </c>
      <c r="AF467" s="7">
        <f>IFERROR('Final Dataset'!$AA467/'Final Dataset'!$AB467,0)</f>
        <v>0.10526315789473684</v>
      </c>
      <c r="AG467" s="7" t="str">
        <f>IF('Final Dataset'!$AC467&lt;40,"Low",IF('Final Dataset'!$AC467&lt;=70,"Moderate","High"))</f>
        <v>Moderate</v>
      </c>
      <c r="AH467" s="10" t="str">
        <f>IF('Final Dataset'!$AE467&lt;10,"Calm",IF('Final Dataset'!$AE467&lt;=25,"Breezy","Windy"))</f>
        <v>Windy</v>
      </c>
    </row>
    <row r="468" spans="1:34" ht="14.25" customHeight="1" x14ac:dyDescent="0.3">
      <c r="A468" s="5">
        <v>467</v>
      </c>
      <c r="B468" s="6">
        <v>40564</v>
      </c>
      <c r="C468" s="5">
        <v>1</v>
      </c>
      <c r="D468" s="5">
        <v>11</v>
      </c>
      <c r="E468" s="5" t="b">
        <v>0</v>
      </c>
      <c r="F468" s="5">
        <v>5</v>
      </c>
      <c r="G468" s="5">
        <v>1</v>
      </c>
      <c r="H468" s="5">
        <v>0.22</v>
      </c>
      <c r="I468" s="7">
        <v>0.18179999999999999</v>
      </c>
      <c r="J468" s="5">
        <v>0.41</v>
      </c>
      <c r="K468" s="5">
        <v>0.4627</v>
      </c>
      <c r="L468" s="5">
        <v>6</v>
      </c>
      <c r="M468" s="5">
        <v>53</v>
      </c>
      <c r="N468" s="5">
        <v>59</v>
      </c>
      <c r="O468" s="5" t="str">
        <f>IF(AND('Final Dataset'!$D468&gt;=5,'Final Dataset'!$D468&lt;12),"Morning",IF(AND('Final Dataset'!$D468&gt;=12,'Final Dataset'!$D468&lt;17),"Afternoon",IF(AND('Final Dataset'!$D468&gt;=17,'Final Dataset'!$D468&lt;21),"Evening","Night")))</f>
        <v>Morning</v>
      </c>
      <c r="P468" s="8" t="str">
        <f>IF('Final Dataset'!$G468=1,"Clear/Few clouds",IF('Final Dataset'!$G468=2,"Mist/Cloudy",IF('Final Dataset'!$G468=3,"Light Snow/Rain","Heavy Rain/Snow/Storm")))</f>
        <v>Clear/Few clouds</v>
      </c>
      <c r="Q468" s="5" t="str">
        <f>IF(OR('Final Dataset'!$F468=0,'Final Dataset'!$F468=6),"Weekend","Weekday")</f>
        <v>Weekday</v>
      </c>
      <c r="R468" s="5" t="str">
        <f>LEFT(TEXT('Final Dataset'!$B468,"yyyy-mm-dd"),4)</f>
        <v>2011</v>
      </c>
      <c r="S468" s="5" t="str">
        <f>MID(TEXT('Final Dataset'!$B468,"yyyy-mm-dd"),6,2)</f>
        <v>01</v>
      </c>
      <c r="T468" s="5" t="str">
        <f>RIGHT(TEXT('Final Dataset'!$B468,"yyyy-mm-dd"),2)</f>
        <v>21</v>
      </c>
      <c r="U468" s="5">
        <f>LEN('Final Dataset'!$D468)</f>
        <v>2</v>
      </c>
      <c r="V468" s="5" t="str">
        <f>TEXT('Final Dataset'!$B468, "mmmm")</f>
        <v>January</v>
      </c>
      <c r="W468" s="5" t="str">
        <f>TEXT('Final Dataset'!$B468, "dddd")</f>
        <v>Friday</v>
      </c>
      <c r="X468" s="5">
        <f>WEEKNUM('Final Dataset'!$B468, 2)</f>
        <v>4</v>
      </c>
      <c r="Y468" s="5" t="str">
        <f>IF('Final Dataset'!$H468&lt;=0.3,"Cold",IF('Final Dataset'!$H468&lt;=0.6,"Mild","Hot"))</f>
        <v>Cold</v>
      </c>
      <c r="Z468" s="7" t="str">
        <f>IF('Final Dataset'!$L468&gt;'Final Dataset'!$M468,"Casual Dominant","Registered Dominant")</f>
        <v>Registered Dominant</v>
      </c>
      <c r="AA468" s="7">
        <f>'Final Dataset'!$L468/'Final Dataset'!$N468</f>
        <v>0.10169491525423729</v>
      </c>
      <c r="AB468" s="7">
        <f>'Final Dataset'!$M468/'Final Dataset'!$N468</f>
        <v>0.89830508474576276</v>
      </c>
      <c r="AC468" s="9">
        <f>'Final Dataset'!$J468*100</f>
        <v>41</v>
      </c>
      <c r="AD468" s="7">
        <f>'Final Dataset'!$I468*50</f>
        <v>9.09</v>
      </c>
      <c r="AE468" s="9">
        <f>'Final Dataset'!$K468*67</f>
        <v>31.000900000000001</v>
      </c>
      <c r="AF468" s="7">
        <f>IFERROR('Final Dataset'!$AA468/'Final Dataset'!$AB468,0)</f>
        <v>0.11320754716981132</v>
      </c>
      <c r="AG468" s="7" t="str">
        <f>IF('Final Dataset'!$AC468&lt;40,"Low",IF('Final Dataset'!$AC468&lt;=70,"Moderate","High"))</f>
        <v>Moderate</v>
      </c>
      <c r="AH468" s="10" t="str">
        <f>IF('Final Dataset'!$AE468&lt;10,"Calm",IF('Final Dataset'!$AE468&lt;=25,"Breezy","Windy"))</f>
        <v>Windy</v>
      </c>
    </row>
    <row r="469" spans="1:34" ht="14.25" customHeight="1" x14ac:dyDescent="0.3">
      <c r="A469" s="11">
        <v>468</v>
      </c>
      <c r="B469" s="12">
        <v>40564</v>
      </c>
      <c r="C469" s="11">
        <v>1</v>
      </c>
      <c r="D469" s="11">
        <v>12</v>
      </c>
      <c r="E469" s="11" t="b">
        <v>0</v>
      </c>
      <c r="F469" s="11">
        <v>5</v>
      </c>
      <c r="G469" s="11">
        <v>1</v>
      </c>
      <c r="H469" s="11">
        <v>0.22</v>
      </c>
      <c r="I469" s="13">
        <v>0.18179999999999999</v>
      </c>
      <c r="J469" s="11">
        <v>0.27</v>
      </c>
      <c r="K469" s="11">
        <v>0.58209999999999995</v>
      </c>
      <c r="L469" s="11">
        <v>11</v>
      </c>
      <c r="M469" s="11">
        <v>67</v>
      </c>
      <c r="N469" s="11">
        <v>78</v>
      </c>
      <c r="O469" s="5" t="str">
        <f>IF(AND('Final Dataset'!$D469&gt;=5,'Final Dataset'!$D469&lt;12),"Morning",IF(AND('Final Dataset'!$D469&gt;=12,'Final Dataset'!$D469&lt;17),"Afternoon",IF(AND('Final Dataset'!$D469&gt;=17,'Final Dataset'!$D469&lt;21),"Evening","Night")))</f>
        <v>Afternoon</v>
      </c>
      <c r="P469" s="8" t="str">
        <f>IF('Final Dataset'!$G469=1,"Clear/Few clouds",IF('Final Dataset'!$G469=2,"Mist/Cloudy",IF('Final Dataset'!$G469=3,"Light Snow/Rain","Heavy Rain/Snow/Storm")))</f>
        <v>Clear/Few clouds</v>
      </c>
      <c r="Q469" s="5" t="str">
        <f>IF(OR('Final Dataset'!$F469=0,'Final Dataset'!$F469=6),"Weekend","Weekday")</f>
        <v>Weekday</v>
      </c>
      <c r="R469" s="5" t="str">
        <f>LEFT(TEXT('Final Dataset'!$B469,"yyyy-mm-dd"),4)</f>
        <v>2011</v>
      </c>
      <c r="S469" s="5" t="str">
        <f>MID(TEXT('Final Dataset'!$B469,"yyyy-mm-dd"),6,2)</f>
        <v>01</v>
      </c>
      <c r="T469" s="5" t="str">
        <f>RIGHT(TEXT('Final Dataset'!$B469,"yyyy-mm-dd"),2)</f>
        <v>21</v>
      </c>
      <c r="U469" s="5">
        <f>LEN('Final Dataset'!$D469)</f>
        <v>2</v>
      </c>
      <c r="V469" s="5" t="str">
        <f>TEXT('Final Dataset'!$B469, "mmmm")</f>
        <v>January</v>
      </c>
      <c r="W469" s="5" t="str">
        <f>TEXT('Final Dataset'!$B469, "dddd")</f>
        <v>Friday</v>
      </c>
      <c r="X469" s="5">
        <f>WEEKNUM('Final Dataset'!$B469, 2)</f>
        <v>4</v>
      </c>
      <c r="Y469" s="5" t="str">
        <f>IF('Final Dataset'!$H469&lt;=0.3,"Cold",IF('Final Dataset'!$H469&lt;=0.6,"Mild","Hot"))</f>
        <v>Cold</v>
      </c>
      <c r="Z469" s="7" t="str">
        <f>IF('Final Dataset'!$L469&gt;'Final Dataset'!$M469,"Casual Dominant","Registered Dominant")</f>
        <v>Registered Dominant</v>
      </c>
      <c r="AA469" s="7">
        <f>'Final Dataset'!$L469/'Final Dataset'!$N469</f>
        <v>0.14102564102564102</v>
      </c>
      <c r="AB469" s="7">
        <f>'Final Dataset'!$M469/'Final Dataset'!$N469</f>
        <v>0.85897435897435892</v>
      </c>
      <c r="AC469" s="9">
        <f>'Final Dataset'!$J469*100</f>
        <v>27</v>
      </c>
      <c r="AD469" s="7">
        <f>'Final Dataset'!$I469*50</f>
        <v>9.09</v>
      </c>
      <c r="AE469" s="9">
        <f>'Final Dataset'!$K469*67</f>
        <v>39.000699999999995</v>
      </c>
      <c r="AF469" s="7">
        <f>IFERROR('Final Dataset'!$AA469/'Final Dataset'!$AB469,0)</f>
        <v>0.16417910447761194</v>
      </c>
      <c r="AG469" s="7" t="str">
        <f>IF('Final Dataset'!$AC469&lt;40,"Low",IF('Final Dataset'!$AC469&lt;=70,"Moderate","High"))</f>
        <v>Low</v>
      </c>
      <c r="AH469" s="10" t="str">
        <f>IF('Final Dataset'!$AE469&lt;10,"Calm",IF('Final Dataset'!$AE469&lt;=25,"Breezy","Windy"))</f>
        <v>Windy</v>
      </c>
    </row>
    <row r="470" spans="1:34" ht="14.25" customHeight="1" x14ac:dyDescent="0.3">
      <c r="A470" s="5">
        <v>469</v>
      </c>
      <c r="B470" s="6">
        <v>40564</v>
      </c>
      <c r="C470" s="5">
        <v>1</v>
      </c>
      <c r="D470" s="5">
        <v>13</v>
      </c>
      <c r="E470" s="5" t="b">
        <v>0</v>
      </c>
      <c r="F470" s="5">
        <v>5</v>
      </c>
      <c r="G470" s="5">
        <v>1</v>
      </c>
      <c r="H470" s="5">
        <v>0.2</v>
      </c>
      <c r="I470" s="7">
        <v>0.1515</v>
      </c>
      <c r="J470" s="5">
        <v>0.21</v>
      </c>
      <c r="K470" s="5">
        <v>0.58209999999999995</v>
      </c>
      <c r="L470" s="5">
        <v>8</v>
      </c>
      <c r="M470" s="5">
        <v>65</v>
      </c>
      <c r="N470" s="5">
        <v>73</v>
      </c>
      <c r="O470" s="5" t="str">
        <f>IF(AND('Final Dataset'!$D470&gt;=5,'Final Dataset'!$D470&lt;12),"Morning",IF(AND('Final Dataset'!$D470&gt;=12,'Final Dataset'!$D470&lt;17),"Afternoon",IF(AND('Final Dataset'!$D470&gt;=17,'Final Dataset'!$D470&lt;21),"Evening","Night")))</f>
        <v>Afternoon</v>
      </c>
      <c r="P470" s="8" t="str">
        <f>IF('Final Dataset'!$G470=1,"Clear/Few clouds",IF('Final Dataset'!$G470=2,"Mist/Cloudy",IF('Final Dataset'!$G470=3,"Light Snow/Rain","Heavy Rain/Snow/Storm")))</f>
        <v>Clear/Few clouds</v>
      </c>
      <c r="Q470" s="5" t="str">
        <f>IF(OR('Final Dataset'!$F470=0,'Final Dataset'!$F470=6),"Weekend","Weekday")</f>
        <v>Weekday</v>
      </c>
      <c r="R470" s="5" t="str">
        <f>LEFT(TEXT('Final Dataset'!$B470,"yyyy-mm-dd"),4)</f>
        <v>2011</v>
      </c>
      <c r="S470" s="5" t="str">
        <f>MID(TEXT('Final Dataset'!$B470,"yyyy-mm-dd"),6,2)</f>
        <v>01</v>
      </c>
      <c r="T470" s="5" t="str">
        <f>RIGHT(TEXT('Final Dataset'!$B470,"yyyy-mm-dd"),2)</f>
        <v>21</v>
      </c>
      <c r="U470" s="5">
        <f>LEN('Final Dataset'!$D470)</f>
        <v>2</v>
      </c>
      <c r="V470" s="5" t="str">
        <f>TEXT('Final Dataset'!$B470, "mmmm")</f>
        <v>January</v>
      </c>
      <c r="W470" s="5" t="str">
        <f>TEXT('Final Dataset'!$B470, "dddd")</f>
        <v>Friday</v>
      </c>
      <c r="X470" s="5">
        <f>WEEKNUM('Final Dataset'!$B470, 2)</f>
        <v>4</v>
      </c>
      <c r="Y470" s="5" t="str">
        <f>IF('Final Dataset'!$H470&lt;=0.3,"Cold",IF('Final Dataset'!$H470&lt;=0.6,"Mild","Hot"))</f>
        <v>Cold</v>
      </c>
      <c r="Z470" s="7" t="str">
        <f>IF('Final Dataset'!$L470&gt;'Final Dataset'!$M470,"Casual Dominant","Registered Dominant")</f>
        <v>Registered Dominant</v>
      </c>
      <c r="AA470" s="7">
        <f>'Final Dataset'!$L470/'Final Dataset'!$N470</f>
        <v>0.1095890410958904</v>
      </c>
      <c r="AB470" s="7">
        <f>'Final Dataset'!$M470/'Final Dataset'!$N470</f>
        <v>0.8904109589041096</v>
      </c>
      <c r="AC470" s="9">
        <f>'Final Dataset'!$J470*100</f>
        <v>21</v>
      </c>
      <c r="AD470" s="7">
        <f>'Final Dataset'!$I470*50</f>
        <v>7.5750000000000002</v>
      </c>
      <c r="AE470" s="9">
        <f>'Final Dataset'!$K470*67</f>
        <v>39.000699999999995</v>
      </c>
      <c r="AF470" s="7">
        <f>IFERROR('Final Dataset'!$AA470/'Final Dataset'!$AB470,0)</f>
        <v>0.12307692307692307</v>
      </c>
      <c r="AG470" s="7" t="str">
        <f>IF('Final Dataset'!$AC470&lt;40,"Low",IF('Final Dataset'!$AC470&lt;=70,"Moderate","High"))</f>
        <v>Low</v>
      </c>
      <c r="AH470" s="10" t="str">
        <f>IF('Final Dataset'!$AE470&lt;10,"Calm",IF('Final Dataset'!$AE470&lt;=25,"Breezy","Windy"))</f>
        <v>Windy</v>
      </c>
    </row>
    <row r="471" spans="1:34" ht="14.25" customHeight="1" x14ac:dyDescent="0.3">
      <c r="A471" s="11">
        <v>470</v>
      </c>
      <c r="B471" s="12">
        <v>40564</v>
      </c>
      <c r="C471" s="11">
        <v>1</v>
      </c>
      <c r="D471" s="11">
        <v>14</v>
      </c>
      <c r="E471" s="11" t="b">
        <v>0</v>
      </c>
      <c r="F471" s="11">
        <v>5</v>
      </c>
      <c r="G471" s="11">
        <v>1</v>
      </c>
      <c r="H471" s="11">
        <v>0.2</v>
      </c>
      <c r="I471" s="13">
        <v>0.1515</v>
      </c>
      <c r="J471" s="11">
        <v>0.25</v>
      </c>
      <c r="K471" s="11">
        <v>0.52239999999999998</v>
      </c>
      <c r="L471" s="11">
        <v>6</v>
      </c>
      <c r="M471" s="11">
        <v>56</v>
      </c>
      <c r="N471" s="11">
        <v>62</v>
      </c>
      <c r="O471" s="5" t="str">
        <f>IF(AND('Final Dataset'!$D471&gt;=5,'Final Dataset'!$D471&lt;12),"Morning",IF(AND('Final Dataset'!$D471&gt;=12,'Final Dataset'!$D471&lt;17),"Afternoon",IF(AND('Final Dataset'!$D471&gt;=17,'Final Dataset'!$D471&lt;21),"Evening","Night")))</f>
        <v>Afternoon</v>
      </c>
      <c r="P471" s="8" t="str">
        <f>IF('Final Dataset'!$G471=1,"Clear/Few clouds",IF('Final Dataset'!$G471=2,"Mist/Cloudy",IF('Final Dataset'!$G471=3,"Light Snow/Rain","Heavy Rain/Snow/Storm")))</f>
        <v>Clear/Few clouds</v>
      </c>
      <c r="Q471" s="5" t="str">
        <f>IF(OR('Final Dataset'!$F471=0,'Final Dataset'!$F471=6),"Weekend","Weekday")</f>
        <v>Weekday</v>
      </c>
      <c r="R471" s="5" t="str">
        <f>LEFT(TEXT('Final Dataset'!$B471,"yyyy-mm-dd"),4)</f>
        <v>2011</v>
      </c>
      <c r="S471" s="5" t="str">
        <f>MID(TEXT('Final Dataset'!$B471,"yyyy-mm-dd"),6,2)</f>
        <v>01</v>
      </c>
      <c r="T471" s="5" t="str">
        <f>RIGHT(TEXT('Final Dataset'!$B471,"yyyy-mm-dd"),2)</f>
        <v>21</v>
      </c>
      <c r="U471" s="5">
        <f>LEN('Final Dataset'!$D471)</f>
        <v>2</v>
      </c>
      <c r="V471" s="5" t="str">
        <f>TEXT('Final Dataset'!$B471, "mmmm")</f>
        <v>January</v>
      </c>
      <c r="W471" s="5" t="str">
        <f>TEXT('Final Dataset'!$B471, "dddd")</f>
        <v>Friday</v>
      </c>
      <c r="X471" s="5">
        <f>WEEKNUM('Final Dataset'!$B471, 2)</f>
        <v>4</v>
      </c>
      <c r="Y471" s="5" t="str">
        <f>IF('Final Dataset'!$H471&lt;=0.3,"Cold",IF('Final Dataset'!$H471&lt;=0.6,"Mild","Hot"))</f>
        <v>Cold</v>
      </c>
      <c r="Z471" s="7" t="str">
        <f>IF('Final Dataset'!$L471&gt;'Final Dataset'!$M471,"Casual Dominant","Registered Dominant")</f>
        <v>Registered Dominant</v>
      </c>
      <c r="AA471" s="7">
        <f>'Final Dataset'!$L471/'Final Dataset'!$N471</f>
        <v>9.6774193548387094E-2</v>
      </c>
      <c r="AB471" s="7">
        <f>'Final Dataset'!$M471/'Final Dataset'!$N471</f>
        <v>0.90322580645161288</v>
      </c>
      <c r="AC471" s="9">
        <f>'Final Dataset'!$J471*100</f>
        <v>25</v>
      </c>
      <c r="AD471" s="7">
        <f>'Final Dataset'!$I471*50</f>
        <v>7.5750000000000002</v>
      </c>
      <c r="AE471" s="9">
        <f>'Final Dataset'!$K471*67</f>
        <v>35.000799999999998</v>
      </c>
      <c r="AF471" s="7">
        <f>IFERROR('Final Dataset'!$AA471/'Final Dataset'!$AB471,0)</f>
        <v>0.10714285714285714</v>
      </c>
      <c r="AG471" s="7" t="str">
        <f>IF('Final Dataset'!$AC471&lt;40,"Low",IF('Final Dataset'!$AC471&lt;=70,"Moderate","High"))</f>
        <v>Low</v>
      </c>
      <c r="AH471" s="10" t="str">
        <f>IF('Final Dataset'!$AE471&lt;10,"Calm",IF('Final Dataset'!$AE471&lt;=25,"Breezy","Windy"))</f>
        <v>Windy</v>
      </c>
    </row>
    <row r="472" spans="1:34" ht="14.25" customHeight="1" x14ac:dyDescent="0.3">
      <c r="A472" s="5">
        <v>471</v>
      </c>
      <c r="B472" s="6">
        <v>40564</v>
      </c>
      <c r="C472" s="5">
        <v>1</v>
      </c>
      <c r="D472" s="5">
        <v>15</v>
      </c>
      <c r="E472" s="5" t="b">
        <v>0</v>
      </c>
      <c r="F472" s="5">
        <v>5</v>
      </c>
      <c r="G472" s="5">
        <v>1</v>
      </c>
      <c r="H472" s="5">
        <v>0.16</v>
      </c>
      <c r="I472" s="7">
        <v>0.1212</v>
      </c>
      <c r="J472" s="5">
        <v>0.26</v>
      </c>
      <c r="K472" s="5">
        <v>0.44779999999999998</v>
      </c>
      <c r="L472" s="5">
        <v>4</v>
      </c>
      <c r="M472" s="5">
        <v>61</v>
      </c>
      <c r="N472" s="5">
        <v>65</v>
      </c>
      <c r="O472" s="5" t="str">
        <f>IF(AND('Final Dataset'!$D472&gt;=5,'Final Dataset'!$D472&lt;12),"Morning",IF(AND('Final Dataset'!$D472&gt;=12,'Final Dataset'!$D472&lt;17),"Afternoon",IF(AND('Final Dataset'!$D472&gt;=17,'Final Dataset'!$D472&lt;21),"Evening","Night")))</f>
        <v>Afternoon</v>
      </c>
      <c r="P472" s="8" t="str">
        <f>IF('Final Dataset'!$G472=1,"Clear/Few clouds",IF('Final Dataset'!$G472=2,"Mist/Cloudy",IF('Final Dataset'!$G472=3,"Light Snow/Rain","Heavy Rain/Snow/Storm")))</f>
        <v>Clear/Few clouds</v>
      </c>
      <c r="Q472" s="5" t="str">
        <f>IF(OR('Final Dataset'!$F472=0,'Final Dataset'!$F472=6),"Weekend","Weekday")</f>
        <v>Weekday</v>
      </c>
      <c r="R472" s="5" t="str">
        <f>LEFT(TEXT('Final Dataset'!$B472,"yyyy-mm-dd"),4)</f>
        <v>2011</v>
      </c>
      <c r="S472" s="5" t="str">
        <f>MID(TEXT('Final Dataset'!$B472,"yyyy-mm-dd"),6,2)</f>
        <v>01</v>
      </c>
      <c r="T472" s="5" t="str">
        <f>RIGHT(TEXT('Final Dataset'!$B472,"yyyy-mm-dd"),2)</f>
        <v>21</v>
      </c>
      <c r="U472" s="5">
        <f>LEN('Final Dataset'!$D472)</f>
        <v>2</v>
      </c>
      <c r="V472" s="5" t="str">
        <f>TEXT('Final Dataset'!$B472, "mmmm")</f>
        <v>January</v>
      </c>
      <c r="W472" s="5" t="str">
        <f>TEXT('Final Dataset'!$B472, "dddd")</f>
        <v>Friday</v>
      </c>
      <c r="X472" s="5">
        <f>WEEKNUM('Final Dataset'!$B472, 2)</f>
        <v>4</v>
      </c>
      <c r="Y472" s="5" t="str">
        <f>IF('Final Dataset'!$H472&lt;=0.3,"Cold",IF('Final Dataset'!$H472&lt;=0.6,"Mild","Hot"))</f>
        <v>Cold</v>
      </c>
      <c r="Z472" s="7" t="str">
        <f>IF('Final Dataset'!$L472&gt;'Final Dataset'!$M472,"Casual Dominant","Registered Dominant")</f>
        <v>Registered Dominant</v>
      </c>
      <c r="AA472" s="7">
        <f>'Final Dataset'!$L472/'Final Dataset'!$N472</f>
        <v>6.1538461538461542E-2</v>
      </c>
      <c r="AB472" s="7">
        <f>'Final Dataset'!$M472/'Final Dataset'!$N472</f>
        <v>0.93846153846153846</v>
      </c>
      <c r="AC472" s="9">
        <f>'Final Dataset'!$J472*100</f>
        <v>26</v>
      </c>
      <c r="AD472" s="7">
        <f>'Final Dataset'!$I472*50</f>
        <v>6.0600000000000005</v>
      </c>
      <c r="AE472" s="9">
        <f>'Final Dataset'!$K472*67</f>
        <v>30.002599999999997</v>
      </c>
      <c r="AF472" s="7">
        <f>IFERROR('Final Dataset'!$AA472/'Final Dataset'!$AB472,0)</f>
        <v>6.5573770491803282E-2</v>
      </c>
      <c r="AG472" s="7" t="str">
        <f>IF('Final Dataset'!$AC472&lt;40,"Low",IF('Final Dataset'!$AC472&lt;=70,"Moderate","High"))</f>
        <v>Low</v>
      </c>
      <c r="AH472" s="10" t="str">
        <f>IF('Final Dataset'!$AE472&lt;10,"Calm",IF('Final Dataset'!$AE472&lt;=25,"Breezy","Windy"))</f>
        <v>Windy</v>
      </c>
    </row>
    <row r="473" spans="1:34" ht="14.25" customHeight="1" x14ac:dyDescent="0.3">
      <c r="A473" s="11">
        <v>472</v>
      </c>
      <c r="B473" s="12">
        <v>40564</v>
      </c>
      <c r="C473" s="11">
        <v>1</v>
      </c>
      <c r="D473" s="11">
        <v>16</v>
      </c>
      <c r="E473" s="11" t="b">
        <v>0</v>
      </c>
      <c r="F473" s="11">
        <v>5</v>
      </c>
      <c r="G473" s="11">
        <v>1</v>
      </c>
      <c r="H473" s="11">
        <v>0.16</v>
      </c>
      <c r="I473" s="13">
        <v>0.13639999999999999</v>
      </c>
      <c r="J473" s="11">
        <v>0.26</v>
      </c>
      <c r="K473" s="11">
        <v>0.35820000000000002</v>
      </c>
      <c r="L473" s="11">
        <v>0</v>
      </c>
      <c r="M473" s="11">
        <v>97</v>
      </c>
      <c r="N473" s="11">
        <v>97</v>
      </c>
      <c r="O473" s="5" t="str">
        <f>IF(AND('Final Dataset'!$D473&gt;=5,'Final Dataset'!$D473&lt;12),"Morning",IF(AND('Final Dataset'!$D473&gt;=12,'Final Dataset'!$D473&lt;17),"Afternoon",IF(AND('Final Dataset'!$D473&gt;=17,'Final Dataset'!$D473&lt;21),"Evening","Night")))</f>
        <v>Afternoon</v>
      </c>
      <c r="P473" s="8" t="str">
        <f>IF('Final Dataset'!$G473=1,"Clear/Few clouds",IF('Final Dataset'!$G473=2,"Mist/Cloudy",IF('Final Dataset'!$G473=3,"Light Snow/Rain","Heavy Rain/Snow/Storm")))</f>
        <v>Clear/Few clouds</v>
      </c>
      <c r="Q473" s="5" t="str">
        <f>IF(OR('Final Dataset'!$F473=0,'Final Dataset'!$F473=6),"Weekend","Weekday")</f>
        <v>Weekday</v>
      </c>
      <c r="R473" s="5" t="str">
        <f>LEFT(TEXT('Final Dataset'!$B473,"yyyy-mm-dd"),4)</f>
        <v>2011</v>
      </c>
      <c r="S473" s="5" t="str">
        <f>MID(TEXT('Final Dataset'!$B473,"yyyy-mm-dd"),6,2)</f>
        <v>01</v>
      </c>
      <c r="T473" s="5" t="str">
        <f>RIGHT(TEXT('Final Dataset'!$B473,"yyyy-mm-dd"),2)</f>
        <v>21</v>
      </c>
      <c r="U473" s="5">
        <f>LEN('Final Dataset'!$D473)</f>
        <v>2</v>
      </c>
      <c r="V473" s="5" t="str">
        <f>TEXT('Final Dataset'!$B473, "mmmm")</f>
        <v>January</v>
      </c>
      <c r="W473" s="5" t="str">
        <f>TEXT('Final Dataset'!$B473, "dddd")</f>
        <v>Friday</v>
      </c>
      <c r="X473" s="5">
        <f>WEEKNUM('Final Dataset'!$B473, 2)</f>
        <v>4</v>
      </c>
      <c r="Y473" s="5" t="str">
        <f>IF('Final Dataset'!$H473&lt;=0.3,"Cold",IF('Final Dataset'!$H473&lt;=0.6,"Mild","Hot"))</f>
        <v>Cold</v>
      </c>
      <c r="Z473" s="7" t="str">
        <f>IF('Final Dataset'!$L473&gt;'Final Dataset'!$M473,"Casual Dominant","Registered Dominant")</f>
        <v>Registered Dominant</v>
      </c>
      <c r="AA473" s="7">
        <f>'Final Dataset'!$L473/'Final Dataset'!$N473</f>
        <v>0</v>
      </c>
      <c r="AB473" s="7">
        <f>'Final Dataset'!$M473/'Final Dataset'!$N473</f>
        <v>1</v>
      </c>
      <c r="AC473" s="9">
        <f>'Final Dataset'!$J473*100</f>
        <v>26</v>
      </c>
      <c r="AD473" s="7">
        <f>'Final Dataset'!$I473*50</f>
        <v>6.8199999999999994</v>
      </c>
      <c r="AE473" s="9">
        <f>'Final Dataset'!$K473*67</f>
        <v>23.999400000000001</v>
      </c>
      <c r="AF473" s="7">
        <f>IFERROR('Final Dataset'!$AA473/'Final Dataset'!$AB473,0)</f>
        <v>0</v>
      </c>
      <c r="AG473" s="7" t="str">
        <f>IF('Final Dataset'!$AC473&lt;40,"Low",IF('Final Dataset'!$AC473&lt;=70,"Moderate","High"))</f>
        <v>Low</v>
      </c>
      <c r="AH473" s="10" t="str">
        <f>IF('Final Dataset'!$AE473&lt;10,"Calm",IF('Final Dataset'!$AE473&lt;=25,"Breezy","Windy"))</f>
        <v>Breezy</v>
      </c>
    </row>
    <row r="474" spans="1:34" ht="14.25" customHeight="1" x14ac:dyDescent="0.3">
      <c r="A474" s="5">
        <v>473</v>
      </c>
      <c r="B474" s="6">
        <v>40564</v>
      </c>
      <c r="C474" s="5">
        <v>1</v>
      </c>
      <c r="D474" s="5">
        <v>17</v>
      </c>
      <c r="E474" s="5" t="b">
        <v>0</v>
      </c>
      <c r="F474" s="5">
        <v>5</v>
      </c>
      <c r="G474" s="5">
        <v>1</v>
      </c>
      <c r="H474" s="5">
        <v>0.14000000000000001</v>
      </c>
      <c r="I474" s="7">
        <v>0.1212</v>
      </c>
      <c r="J474" s="5">
        <v>0.28000000000000003</v>
      </c>
      <c r="K474" s="5">
        <v>0.35820000000000002</v>
      </c>
      <c r="L474" s="5">
        <v>10</v>
      </c>
      <c r="M474" s="5">
        <v>151</v>
      </c>
      <c r="N474" s="5">
        <v>161</v>
      </c>
      <c r="O474" s="5" t="str">
        <f>IF(AND('Final Dataset'!$D474&gt;=5,'Final Dataset'!$D474&lt;12),"Morning",IF(AND('Final Dataset'!$D474&gt;=12,'Final Dataset'!$D474&lt;17),"Afternoon",IF(AND('Final Dataset'!$D474&gt;=17,'Final Dataset'!$D474&lt;21),"Evening","Night")))</f>
        <v>Evening</v>
      </c>
      <c r="P474" s="8" t="str">
        <f>IF('Final Dataset'!$G474=1,"Clear/Few clouds",IF('Final Dataset'!$G474=2,"Mist/Cloudy",IF('Final Dataset'!$G474=3,"Light Snow/Rain","Heavy Rain/Snow/Storm")))</f>
        <v>Clear/Few clouds</v>
      </c>
      <c r="Q474" s="5" t="str">
        <f>IF(OR('Final Dataset'!$F474=0,'Final Dataset'!$F474=6),"Weekend","Weekday")</f>
        <v>Weekday</v>
      </c>
      <c r="R474" s="5" t="str">
        <f>LEFT(TEXT('Final Dataset'!$B474,"yyyy-mm-dd"),4)</f>
        <v>2011</v>
      </c>
      <c r="S474" s="5" t="str">
        <f>MID(TEXT('Final Dataset'!$B474,"yyyy-mm-dd"),6,2)</f>
        <v>01</v>
      </c>
      <c r="T474" s="5" t="str">
        <f>RIGHT(TEXT('Final Dataset'!$B474,"yyyy-mm-dd"),2)</f>
        <v>21</v>
      </c>
      <c r="U474" s="5">
        <f>LEN('Final Dataset'!$D474)</f>
        <v>2</v>
      </c>
      <c r="V474" s="5" t="str">
        <f>TEXT('Final Dataset'!$B474, "mmmm")</f>
        <v>January</v>
      </c>
      <c r="W474" s="5" t="str">
        <f>TEXT('Final Dataset'!$B474, "dddd")</f>
        <v>Friday</v>
      </c>
      <c r="X474" s="5">
        <f>WEEKNUM('Final Dataset'!$B474, 2)</f>
        <v>4</v>
      </c>
      <c r="Y474" s="5" t="str">
        <f>IF('Final Dataset'!$H474&lt;=0.3,"Cold",IF('Final Dataset'!$H474&lt;=0.6,"Mild","Hot"))</f>
        <v>Cold</v>
      </c>
      <c r="Z474" s="7" t="str">
        <f>IF('Final Dataset'!$L474&gt;'Final Dataset'!$M474,"Casual Dominant","Registered Dominant")</f>
        <v>Registered Dominant</v>
      </c>
      <c r="AA474" s="7">
        <f>'Final Dataset'!$L474/'Final Dataset'!$N474</f>
        <v>6.2111801242236024E-2</v>
      </c>
      <c r="AB474" s="7">
        <f>'Final Dataset'!$M474/'Final Dataset'!$N474</f>
        <v>0.93788819875776397</v>
      </c>
      <c r="AC474" s="9">
        <f>'Final Dataset'!$J474*100</f>
        <v>28.000000000000004</v>
      </c>
      <c r="AD474" s="7">
        <f>'Final Dataset'!$I474*50</f>
        <v>6.0600000000000005</v>
      </c>
      <c r="AE474" s="9">
        <f>'Final Dataset'!$K474*67</f>
        <v>23.999400000000001</v>
      </c>
      <c r="AF474" s="7">
        <f>IFERROR('Final Dataset'!$AA474/'Final Dataset'!$AB474,0)</f>
        <v>6.6225165562913912E-2</v>
      </c>
      <c r="AG474" s="7" t="str">
        <f>IF('Final Dataset'!$AC474&lt;40,"Low",IF('Final Dataset'!$AC474&lt;=70,"Moderate","High"))</f>
        <v>Low</v>
      </c>
      <c r="AH474" s="10" t="str">
        <f>IF('Final Dataset'!$AE474&lt;10,"Calm",IF('Final Dataset'!$AE474&lt;=25,"Breezy","Windy"))</f>
        <v>Breezy</v>
      </c>
    </row>
    <row r="475" spans="1:34" ht="14.25" customHeight="1" x14ac:dyDescent="0.3">
      <c r="A475" s="11">
        <v>474</v>
      </c>
      <c r="B475" s="12">
        <v>40564</v>
      </c>
      <c r="C475" s="11">
        <v>1</v>
      </c>
      <c r="D475" s="11">
        <v>18</v>
      </c>
      <c r="E475" s="11" t="b">
        <v>0</v>
      </c>
      <c r="F475" s="11">
        <v>5</v>
      </c>
      <c r="G475" s="11">
        <v>1</v>
      </c>
      <c r="H475" s="11">
        <v>0.12</v>
      </c>
      <c r="I475" s="13">
        <v>0.1212</v>
      </c>
      <c r="J475" s="11">
        <v>0.3</v>
      </c>
      <c r="K475" s="11">
        <v>0.25369999999999998</v>
      </c>
      <c r="L475" s="11">
        <v>1</v>
      </c>
      <c r="M475" s="11">
        <v>119</v>
      </c>
      <c r="N475" s="11">
        <v>120</v>
      </c>
      <c r="O475" s="5" t="str">
        <f>IF(AND('Final Dataset'!$D475&gt;=5,'Final Dataset'!$D475&lt;12),"Morning",IF(AND('Final Dataset'!$D475&gt;=12,'Final Dataset'!$D475&lt;17),"Afternoon",IF(AND('Final Dataset'!$D475&gt;=17,'Final Dataset'!$D475&lt;21),"Evening","Night")))</f>
        <v>Evening</v>
      </c>
      <c r="P475" s="8" t="str">
        <f>IF('Final Dataset'!$G475=1,"Clear/Few clouds",IF('Final Dataset'!$G475=2,"Mist/Cloudy",IF('Final Dataset'!$G475=3,"Light Snow/Rain","Heavy Rain/Snow/Storm")))</f>
        <v>Clear/Few clouds</v>
      </c>
      <c r="Q475" s="5" t="str">
        <f>IF(OR('Final Dataset'!$F475=0,'Final Dataset'!$F475=6),"Weekend","Weekday")</f>
        <v>Weekday</v>
      </c>
      <c r="R475" s="5" t="str">
        <f>LEFT(TEXT('Final Dataset'!$B475,"yyyy-mm-dd"),4)</f>
        <v>2011</v>
      </c>
      <c r="S475" s="5" t="str">
        <f>MID(TEXT('Final Dataset'!$B475,"yyyy-mm-dd"),6,2)</f>
        <v>01</v>
      </c>
      <c r="T475" s="5" t="str">
        <f>RIGHT(TEXT('Final Dataset'!$B475,"yyyy-mm-dd"),2)</f>
        <v>21</v>
      </c>
      <c r="U475" s="5">
        <f>LEN('Final Dataset'!$D475)</f>
        <v>2</v>
      </c>
      <c r="V475" s="5" t="str">
        <f>TEXT('Final Dataset'!$B475, "mmmm")</f>
        <v>January</v>
      </c>
      <c r="W475" s="5" t="str">
        <f>TEXT('Final Dataset'!$B475, "dddd")</f>
        <v>Friday</v>
      </c>
      <c r="X475" s="5">
        <f>WEEKNUM('Final Dataset'!$B475, 2)</f>
        <v>4</v>
      </c>
      <c r="Y475" s="5" t="str">
        <f>IF('Final Dataset'!$H475&lt;=0.3,"Cold",IF('Final Dataset'!$H475&lt;=0.6,"Mild","Hot"))</f>
        <v>Cold</v>
      </c>
      <c r="Z475" s="7" t="str">
        <f>IF('Final Dataset'!$L475&gt;'Final Dataset'!$M475,"Casual Dominant","Registered Dominant")</f>
        <v>Registered Dominant</v>
      </c>
      <c r="AA475" s="7">
        <f>'Final Dataset'!$L475/'Final Dataset'!$N475</f>
        <v>8.3333333333333332E-3</v>
      </c>
      <c r="AB475" s="7">
        <f>'Final Dataset'!$M475/'Final Dataset'!$N475</f>
        <v>0.9916666666666667</v>
      </c>
      <c r="AC475" s="9">
        <f>'Final Dataset'!$J475*100</f>
        <v>30</v>
      </c>
      <c r="AD475" s="7">
        <f>'Final Dataset'!$I475*50</f>
        <v>6.0600000000000005</v>
      </c>
      <c r="AE475" s="9">
        <f>'Final Dataset'!$K475*67</f>
        <v>16.997899999999998</v>
      </c>
      <c r="AF475" s="7">
        <f>IFERROR('Final Dataset'!$AA475/'Final Dataset'!$AB475,0)</f>
        <v>8.4033613445378148E-3</v>
      </c>
      <c r="AG475" s="7" t="str">
        <f>IF('Final Dataset'!$AC475&lt;40,"Low",IF('Final Dataset'!$AC475&lt;=70,"Moderate","High"))</f>
        <v>Low</v>
      </c>
      <c r="AH475" s="10" t="str">
        <f>IF('Final Dataset'!$AE475&lt;10,"Calm",IF('Final Dataset'!$AE475&lt;=25,"Breezy","Windy"))</f>
        <v>Breezy</v>
      </c>
    </row>
    <row r="476" spans="1:34" ht="14.25" customHeight="1" x14ac:dyDescent="0.3">
      <c r="A476" s="5">
        <v>475</v>
      </c>
      <c r="B476" s="6">
        <v>40564</v>
      </c>
      <c r="C476" s="5">
        <v>1</v>
      </c>
      <c r="D476" s="5">
        <v>19</v>
      </c>
      <c r="E476" s="5" t="b">
        <v>0</v>
      </c>
      <c r="F476" s="5">
        <v>5</v>
      </c>
      <c r="G476" s="5">
        <v>1</v>
      </c>
      <c r="H476" s="5">
        <v>0.12</v>
      </c>
      <c r="I476" s="7">
        <v>0.1061</v>
      </c>
      <c r="J476" s="5">
        <v>0.3</v>
      </c>
      <c r="K476" s="5">
        <v>0.32840000000000003</v>
      </c>
      <c r="L476" s="5">
        <v>3</v>
      </c>
      <c r="M476" s="5">
        <v>93</v>
      </c>
      <c r="N476" s="5">
        <v>96</v>
      </c>
      <c r="O476" s="5" t="str">
        <f>IF(AND('Final Dataset'!$D476&gt;=5,'Final Dataset'!$D476&lt;12),"Morning",IF(AND('Final Dataset'!$D476&gt;=12,'Final Dataset'!$D476&lt;17),"Afternoon",IF(AND('Final Dataset'!$D476&gt;=17,'Final Dataset'!$D476&lt;21),"Evening","Night")))</f>
        <v>Evening</v>
      </c>
      <c r="P476" s="8" t="str">
        <f>IF('Final Dataset'!$G476=1,"Clear/Few clouds",IF('Final Dataset'!$G476=2,"Mist/Cloudy",IF('Final Dataset'!$G476=3,"Light Snow/Rain","Heavy Rain/Snow/Storm")))</f>
        <v>Clear/Few clouds</v>
      </c>
      <c r="Q476" s="5" t="str">
        <f>IF(OR('Final Dataset'!$F476=0,'Final Dataset'!$F476=6),"Weekend","Weekday")</f>
        <v>Weekday</v>
      </c>
      <c r="R476" s="5" t="str">
        <f>LEFT(TEXT('Final Dataset'!$B476,"yyyy-mm-dd"),4)</f>
        <v>2011</v>
      </c>
      <c r="S476" s="5" t="str">
        <f>MID(TEXT('Final Dataset'!$B476,"yyyy-mm-dd"),6,2)</f>
        <v>01</v>
      </c>
      <c r="T476" s="5" t="str">
        <f>RIGHT(TEXT('Final Dataset'!$B476,"yyyy-mm-dd"),2)</f>
        <v>21</v>
      </c>
      <c r="U476" s="5">
        <f>LEN('Final Dataset'!$D476)</f>
        <v>2</v>
      </c>
      <c r="V476" s="5" t="str">
        <f>TEXT('Final Dataset'!$B476, "mmmm")</f>
        <v>January</v>
      </c>
      <c r="W476" s="5" t="str">
        <f>TEXT('Final Dataset'!$B476, "dddd")</f>
        <v>Friday</v>
      </c>
      <c r="X476" s="5">
        <f>WEEKNUM('Final Dataset'!$B476, 2)</f>
        <v>4</v>
      </c>
      <c r="Y476" s="5" t="str">
        <f>IF('Final Dataset'!$H476&lt;=0.3,"Cold",IF('Final Dataset'!$H476&lt;=0.6,"Mild","Hot"))</f>
        <v>Cold</v>
      </c>
      <c r="Z476" s="7" t="str">
        <f>IF('Final Dataset'!$L476&gt;'Final Dataset'!$M476,"Casual Dominant","Registered Dominant")</f>
        <v>Registered Dominant</v>
      </c>
      <c r="AA476" s="7">
        <f>'Final Dataset'!$L476/'Final Dataset'!$N476</f>
        <v>3.125E-2</v>
      </c>
      <c r="AB476" s="7">
        <f>'Final Dataset'!$M476/'Final Dataset'!$N476</f>
        <v>0.96875</v>
      </c>
      <c r="AC476" s="9">
        <f>'Final Dataset'!$J476*100</f>
        <v>30</v>
      </c>
      <c r="AD476" s="7">
        <f>'Final Dataset'!$I476*50</f>
        <v>5.3049999999999997</v>
      </c>
      <c r="AE476" s="9">
        <f>'Final Dataset'!$K476*67</f>
        <v>22.002800000000001</v>
      </c>
      <c r="AF476" s="7">
        <f>IFERROR('Final Dataset'!$AA476/'Final Dataset'!$AB476,0)</f>
        <v>3.2258064516129031E-2</v>
      </c>
      <c r="AG476" s="7" t="str">
        <f>IF('Final Dataset'!$AC476&lt;40,"Low",IF('Final Dataset'!$AC476&lt;=70,"Moderate","High"))</f>
        <v>Low</v>
      </c>
      <c r="AH476" s="10" t="str">
        <f>IF('Final Dataset'!$AE476&lt;10,"Calm",IF('Final Dataset'!$AE476&lt;=25,"Breezy","Windy"))</f>
        <v>Breezy</v>
      </c>
    </row>
    <row r="477" spans="1:34" ht="14.25" customHeight="1" x14ac:dyDescent="0.3">
      <c r="A477" s="11">
        <v>476</v>
      </c>
      <c r="B477" s="12">
        <v>40564</v>
      </c>
      <c r="C477" s="11">
        <v>1</v>
      </c>
      <c r="D477" s="11">
        <v>20</v>
      </c>
      <c r="E477" s="11" t="b">
        <v>0</v>
      </c>
      <c r="F477" s="11">
        <v>5</v>
      </c>
      <c r="G477" s="11">
        <v>1</v>
      </c>
      <c r="H477" s="11">
        <v>0.1</v>
      </c>
      <c r="I477" s="13">
        <v>7.5800000000000006E-2</v>
      </c>
      <c r="J477" s="11">
        <v>0.33</v>
      </c>
      <c r="K477" s="11">
        <v>0.41789999999999999</v>
      </c>
      <c r="L477" s="11">
        <v>1</v>
      </c>
      <c r="M477" s="11">
        <v>52</v>
      </c>
      <c r="N477" s="11">
        <v>53</v>
      </c>
      <c r="O477" s="5" t="str">
        <f>IF(AND('Final Dataset'!$D477&gt;=5,'Final Dataset'!$D477&lt;12),"Morning",IF(AND('Final Dataset'!$D477&gt;=12,'Final Dataset'!$D477&lt;17),"Afternoon",IF(AND('Final Dataset'!$D477&gt;=17,'Final Dataset'!$D477&lt;21),"Evening","Night")))</f>
        <v>Evening</v>
      </c>
      <c r="P477" s="8" t="str">
        <f>IF('Final Dataset'!$G477=1,"Clear/Few clouds",IF('Final Dataset'!$G477=2,"Mist/Cloudy",IF('Final Dataset'!$G477=3,"Light Snow/Rain","Heavy Rain/Snow/Storm")))</f>
        <v>Clear/Few clouds</v>
      </c>
      <c r="Q477" s="5" t="str">
        <f>IF(OR('Final Dataset'!$F477=0,'Final Dataset'!$F477=6),"Weekend","Weekday")</f>
        <v>Weekday</v>
      </c>
      <c r="R477" s="5" t="str">
        <f>LEFT(TEXT('Final Dataset'!$B477,"yyyy-mm-dd"),4)</f>
        <v>2011</v>
      </c>
      <c r="S477" s="5" t="str">
        <f>MID(TEXT('Final Dataset'!$B477,"yyyy-mm-dd"),6,2)</f>
        <v>01</v>
      </c>
      <c r="T477" s="5" t="str">
        <f>RIGHT(TEXT('Final Dataset'!$B477,"yyyy-mm-dd"),2)</f>
        <v>21</v>
      </c>
      <c r="U477" s="5">
        <f>LEN('Final Dataset'!$D477)</f>
        <v>2</v>
      </c>
      <c r="V477" s="5" t="str">
        <f>TEXT('Final Dataset'!$B477, "mmmm")</f>
        <v>January</v>
      </c>
      <c r="W477" s="5" t="str">
        <f>TEXT('Final Dataset'!$B477, "dddd")</f>
        <v>Friday</v>
      </c>
      <c r="X477" s="5">
        <f>WEEKNUM('Final Dataset'!$B477, 2)</f>
        <v>4</v>
      </c>
      <c r="Y477" s="5" t="str">
        <f>IF('Final Dataset'!$H477&lt;=0.3,"Cold",IF('Final Dataset'!$H477&lt;=0.6,"Mild","Hot"))</f>
        <v>Cold</v>
      </c>
      <c r="Z477" s="7" t="str">
        <f>IF('Final Dataset'!$L477&gt;'Final Dataset'!$M477,"Casual Dominant","Registered Dominant")</f>
        <v>Registered Dominant</v>
      </c>
      <c r="AA477" s="7">
        <f>'Final Dataset'!$L477/'Final Dataset'!$N477</f>
        <v>1.8867924528301886E-2</v>
      </c>
      <c r="AB477" s="7">
        <f>'Final Dataset'!$M477/'Final Dataset'!$N477</f>
        <v>0.98113207547169812</v>
      </c>
      <c r="AC477" s="9">
        <f>'Final Dataset'!$J477*100</f>
        <v>33</v>
      </c>
      <c r="AD477" s="7">
        <f>'Final Dataset'!$I477*50</f>
        <v>3.7900000000000005</v>
      </c>
      <c r="AE477" s="9">
        <f>'Final Dataset'!$K477*67</f>
        <v>27.999299999999998</v>
      </c>
      <c r="AF477" s="7">
        <f>IFERROR('Final Dataset'!$AA477/'Final Dataset'!$AB477,0)</f>
        <v>1.9230769230769228E-2</v>
      </c>
      <c r="AG477" s="7" t="str">
        <f>IF('Final Dataset'!$AC477&lt;40,"Low",IF('Final Dataset'!$AC477&lt;=70,"Moderate","High"))</f>
        <v>Low</v>
      </c>
      <c r="AH477" s="10" t="str">
        <f>IF('Final Dataset'!$AE477&lt;10,"Calm",IF('Final Dataset'!$AE477&lt;=25,"Breezy","Windy"))</f>
        <v>Windy</v>
      </c>
    </row>
    <row r="478" spans="1:34" ht="14.25" customHeight="1" x14ac:dyDescent="0.3">
      <c r="A478" s="5">
        <v>477</v>
      </c>
      <c r="B478" s="6">
        <v>40564</v>
      </c>
      <c r="C478" s="5">
        <v>1</v>
      </c>
      <c r="D478" s="5">
        <v>21</v>
      </c>
      <c r="E478" s="5" t="b">
        <v>0</v>
      </c>
      <c r="F478" s="5">
        <v>5</v>
      </c>
      <c r="G478" s="5">
        <v>1</v>
      </c>
      <c r="H478" s="5">
        <v>0.08</v>
      </c>
      <c r="I478" s="7">
        <v>7.5800000000000006E-2</v>
      </c>
      <c r="J478" s="5">
        <v>0.38</v>
      </c>
      <c r="K478" s="5">
        <v>0.28360000000000002</v>
      </c>
      <c r="L478" s="5">
        <v>0</v>
      </c>
      <c r="M478" s="5">
        <v>41</v>
      </c>
      <c r="N478" s="5">
        <v>41</v>
      </c>
      <c r="O478" s="5" t="str">
        <f>IF(AND('Final Dataset'!$D478&gt;=5,'Final Dataset'!$D478&lt;12),"Morning",IF(AND('Final Dataset'!$D478&gt;=12,'Final Dataset'!$D478&lt;17),"Afternoon",IF(AND('Final Dataset'!$D478&gt;=17,'Final Dataset'!$D478&lt;21),"Evening","Night")))</f>
        <v>Night</v>
      </c>
      <c r="P478" s="8" t="str">
        <f>IF('Final Dataset'!$G478=1,"Clear/Few clouds",IF('Final Dataset'!$G478=2,"Mist/Cloudy",IF('Final Dataset'!$G478=3,"Light Snow/Rain","Heavy Rain/Snow/Storm")))</f>
        <v>Clear/Few clouds</v>
      </c>
      <c r="Q478" s="5" t="str">
        <f>IF(OR('Final Dataset'!$F478=0,'Final Dataset'!$F478=6),"Weekend","Weekday")</f>
        <v>Weekday</v>
      </c>
      <c r="R478" s="5" t="str">
        <f>LEFT(TEXT('Final Dataset'!$B478,"yyyy-mm-dd"),4)</f>
        <v>2011</v>
      </c>
      <c r="S478" s="5" t="str">
        <f>MID(TEXT('Final Dataset'!$B478,"yyyy-mm-dd"),6,2)</f>
        <v>01</v>
      </c>
      <c r="T478" s="5" t="str">
        <f>RIGHT(TEXT('Final Dataset'!$B478,"yyyy-mm-dd"),2)</f>
        <v>21</v>
      </c>
      <c r="U478" s="5">
        <f>LEN('Final Dataset'!$D478)</f>
        <v>2</v>
      </c>
      <c r="V478" s="5" t="str">
        <f>TEXT('Final Dataset'!$B478, "mmmm")</f>
        <v>January</v>
      </c>
      <c r="W478" s="5" t="str">
        <f>TEXT('Final Dataset'!$B478, "dddd")</f>
        <v>Friday</v>
      </c>
      <c r="X478" s="5">
        <f>WEEKNUM('Final Dataset'!$B478, 2)</f>
        <v>4</v>
      </c>
      <c r="Y478" s="5" t="str">
        <f>IF('Final Dataset'!$H478&lt;=0.3,"Cold",IF('Final Dataset'!$H478&lt;=0.6,"Mild","Hot"))</f>
        <v>Cold</v>
      </c>
      <c r="Z478" s="7" t="str">
        <f>IF('Final Dataset'!$L478&gt;'Final Dataset'!$M478,"Casual Dominant","Registered Dominant")</f>
        <v>Registered Dominant</v>
      </c>
      <c r="AA478" s="7">
        <f>'Final Dataset'!$L478/'Final Dataset'!$N478</f>
        <v>0</v>
      </c>
      <c r="AB478" s="7">
        <f>'Final Dataset'!$M478/'Final Dataset'!$N478</f>
        <v>1</v>
      </c>
      <c r="AC478" s="9">
        <f>'Final Dataset'!$J478*100</f>
        <v>38</v>
      </c>
      <c r="AD478" s="7">
        <f>'Final Dataset'!$I478*50</f>
        <v>3.7900000000000005</v>
      </c>
      <c r="AE478" s="9">
        <f>'Final Dataset'!$K478*67</f>
        <v>19.001200000000001</v>
      </c>
      <c r="AF478" s="7">
        <f>IFERROR('Final Dataset'!$AA478/'Final Dataset'!$AB478,0)</f>
        <v>0</v>
      </c>
      <c r="AG478" s="7" t="str">
        <f>IF('Final Dataset'!$AC478&lt;40,"Low",IF('Final Dataset'!$AC478&lt;=70,"Moderate","High"))</f>
        <v>Low</v>
      </c>
      <c r="AH478" s="10" t="str">
        <f>IF('Final Dataset'!$AE478&lt;10,"Calm",IF('Final Dataset'!$AE478&lt;=25,"Breezy","Windy"))</f>
        <v>Breezy</v>
      </c>
    </row>
    <row r="479" spans="1:34" ht="14.25" customHeight="1" x14ac:dyDescent="0.3">
      <c r="A479" s="11">
        <v>478</v>
      </c>
      <c r="B479" s="12">
        <v>40564</v>
      </c>
      <c r="C479" s="11">
        <v>1</v>
      </c>
      <c r="D479" s="11">
        <v>22</v>
      </c>
      <c r="E479" s="11" t="b">
        <v>0</v>
      </c>
      <c r="F479" s="11">
        <v>5</v>
      </c>
      <c r="G479" s="11">
        <v>1</v>
      </c>
      <c r="H479" s="11">
        <v>0.06</v>
      </c>
      <c r="I479" s="13">
        <v>3.0300000000000001E-2</v>
      </c>
      <c r="J479" s="11">
        <v>0.41</v>
      </c>
      <c r="K479" s="11">
        <v>0.3881</v>
      </c>
      <c r="L479" s="11">
        <v>1</v>
      </c>
      <c r="M479" s="11">
        <v>33</v>
      </c>
      <c r="N479" s="11">
        <v>34</v>
      </c>
      <c r="O479" s="5" t="str">
        <f>IF(AND('Final Dataset'!$D479&gt;=5,'Final Dataset'!$D479&lt;12),"Morning",IF(AND('Final Dataset'!$D479&gt;=12,'Final Dataset'!$D479&lt;17),"Afternoon",IF(AND('Final Dataset'!$D479&gt;=17,'Final Dataset'!$D479&lt;21),"Evening","Night")))</f>
        <v>Night</v>
      </c>
      <c r="P479" s="8" t="str">
        <f>IF('Final Dataset'!$G479=1,"Clear/Few clouds",IF('Final Dataset'!$G479=2,"Mist/Cloudy",IF('Final Dataset'!$G479=3,"Light Snow/Rain","Heavy Rain/Snow/Storm")))</f>
        <v>Clear/Few clouds</v>
      </c>
      <c r="Q479" s="5" t="str">
        <f>IF(OR('Final Dataset'!$F479=0,'Final Dataset'!$F479=6),"Weekend","Weekday")</f>
        <v>Weekday</v>
      </c>
      <c r="R479" s="5" t="str">
        <f>LEFT(TEXT('Final Dataset'!$B479,"yyyy-mm-dd"),4)</f>
        <v>2011</v>
      </c>
      <c r="S479" s="5" t="str">
        <f>MID(TEXT('Final Dataset'!$B479,"yyyy-mm-dd"),6,2)</f>
        <v>01</v>
      </c>
      <c r="T479" s="5" t="str">
        <f>RIGHT(TEXT('Final Dataset'!$B479,"yyyy-mm-dd"),2)</f>
        <v>21</v>
      </c>
      <c r="U479" s="5">
        <f>LEN('Final Dataset'!$D479)</f>
        <v>2</v>
      </c>
      <c r="V479" s="5" t="str">
        <f>TEXT('Final Dataset'!$B479, "mmmm")</f>
        <v>January</v>
      </c>
      <c r="W479" s="5" t="str">
        <f>TEXT('Final Dataset'!$B479, "dddd")</f>
        <v>Friday</v>
      </c>
      <c r="X479" s="5">
        <f>WEEKNUM('Final Dataset'!$B479, 2)</f>
        <v>4</v>
      </c>
      <c r="Y479" s="5" t="str">
        <f>IF('Final Dataset'!$H479&lt;=0.3,"Cold",IF('Final Dataset'!$H479&lt;=0.6,"Mild","Hot"))</f>
        <v>Cold</v>
      </c>
      <c r="Z479" s="7" t="str">
        <f>IF('Final Dataset'!$L479&gt;'Final Dataset'!$M479,"Casual Dominant","Registered Dominant")</f>
        <v>Registered Dominant</v>
      </c>
      <c r="AA479" s="7">
        <f>'Final Dataset'!$L479/'Final Dataset'!$N479</f>
        <v>2.9411764705882353E-2</v>
      </c>
      <c r="AB479" s="7">
        <f>'Final Dataset'!$M479/'Final Dataset'!$N479</f>
        <v>0.97058823529411764</v>
      </c>
      <c r="AC479" s="9">
        <f>'Final Dataset'!$J479*100</f>
        <v>41</v>
      </c>
      <c r="AD479" s="7">
        <f>'Final Dataset'!$I479*50</f>
        <v>1.5150000000000001</v>
      </c>
      <c r="AE479" s="9">
        <f>'Final Dataset'!$K479*67</f>
        <v>26.002700000000001</v>
      </c>
      <c r="AF479" s="7">
        <f>IFERROR('Final Dataset'!$AA479/'Final Dataset'!$AB479,0)</f>
        <v>3.0303030303030304E-2</v>
      </c>
      <c r="AG479" s="7" t="str">
        <f>IF('Final Dataset'!$AC479&lt;40,"Low",IF('Final Dataset'!$AC479&lt;=70,"Moderate","High"))</f>
        <v>Moderate</v>
      </c>
      <c r="AH479" s="10" t="str">
        <f>IF('Final Dataset'!$AE479&lt;10,"Calm",IF('Final Dataset'!$AE479&lt;=25,"Breezy","Windy"))</f>
        <v>Windy</v>
      </c>
    </row>
    <row r="480" spans="1:34" ht="14.25" customHeight="1" x14ac:dyDescent="0.3">
      <c r="A480" s="5">
        <v>479</v>
      </c>
      <c r="B480" s="6">
        <v>40564</v>
      </c>
      <c r="C480" s="5">
        <v>1</v>
      </c>
      <c r="D480" s="5">
        <v>23</v>
      </c>
      <c r="E480" s="5" t="b">
        <v>0</v>
      </c>
      <c r="F480" s="5">
        <v>5</v>
      </c>
      <c r="G480" s="5">
        <v>1</v>
      </c>
      <c r="H480" s="5">
        <v>0.06</v>
      </c>
      <c r="I480" s="7">
        <v>4.5499999999999999E-2</v>
      </c>
      <c r="J480" s="5">
        <v>0.38</v>
      </c>
      <c r="K480" s="5">
        <v>0.32840000000000003</v>
      </c>
      <c r="L480" s="5">
        <v>0</v>
      </c>
      <c r="M480" s="5">
        <v>27</v>
      </c>
      <c r="N480" s="5">
        <v>27</v>
      </c>
      <c r="O480" s="5" t="str">
        <f>IF(AND('Final Dataset'!$D480&gt;=5,'Final Dataset'!$D480&lt;12),"Morning",IF(AND('Final Dataset'!$D480&gt;=12,'Final Dataset'!$D480&lt;17),"Afternoon",IF(AND('Final Dataset'!$D480&gt;=17,'Final Dataset'!$D480&lt;21),"Evening","Night")))</f>
        <v>Night</v>
      </c>
      <c r="P480" s="8" t="str">
        <f>IF('Final Dataset'!$G480=1,"Clear/Few clouds",IF('Final Dataset'!$G480=2,"Mist/Cloudy",IF('Final Dataset'!$G480=3,"Light Snow/Rain","Heavy Rain/Snow/Storm")))</f>
        <v>Clear/Few clouds</v>
      </c>
      <c r="Q480" s="5" t="str">
        <f>IF(OR('Final Dataset'!$F480=0,'Final Dataset'!$F480=6),"Weekend","Weekday")</f>
        <v>Weekday</v>
      </c>
      <c r="R480" s="5" t="str">
        <f>LEFT(TEXT('Final Dataset'!$B480,"yyyy-mm-dd"),4)</f>
        <v>2011</v>
      </c>
      <c r="S480" s="5" t="str">
        <f>MID(TEXT('Final Dataset'!$B480,"yyyy-mm-dd"),6,2)</f>
        <v>01</v>
      </c>
      <c r="T480" s="5" t="str">
        <f>RIGHT(TEXT('Final Dataset'!$B480,"yyyy-mm-dd"),2)</f>
        <v>21</v>
      </c>
      <c r="U480" s="5">
        <f>LEN('Final Dataset'!$D480)</f>
        <v>2</v>
      </c>
      <c r="V480" s="5" t="str">
        <f>TEXT('Final Dataset'!$B480, "mmmm")</f>
        <v>January</v>
      </c>
      <c r="W480" s="5" t="str">
        <f>TEXT('Final Dataset'!$B480, "dddd")</f>
        <v>Friday</v>
      </c>
      <c r="X480" s="5">
        <f>WEEKNUM('Final Dataset'!$B480, 2)</f>
        <v>4</v>
      </c>
      <c r="Y480" s="5" t="str">
        <f>IF('Final Dataset'!$H480&lt;=0.3,"Cold",IF('Final Dataset'!$H480&lt;=0.6,"Mild","Hot"))</f>
        <v>Cold</v>
      </c>
      <c r="Z480" s="7" t="str">
        <f>IF('Final Dataset'!$L480&gt;'Final Dataset'!$M480,"Casual Dominant","Registered Dominant")</f>
        <v>Registered Dominant</v>
      </c>
      <c r="AA480" s="7">
        <f>'Final Dataset'!$L480/'Final Dataset'!$N480</f>
        <v>0</v>
      </c>
      <c r="AB480" s="7">
        <f>'Final Dataset'!$M480/'Final Dataset'!$N480</f>
        <v>1</v>
      </c>
      <c r="AC480" s="9">
        <f>'Final Dataset'!$J480*100</f>
        <v>38</v>
      </c>
      <c r="AD480" s="7">
        <f>'Final Dataset'!$I480*50</f>
        <v>2.2749999999999999</v>
      </c>
      <c r="AE480" s="9">
        <f>'Final Dataset'!$K480*67</f>
        <v>22.002800000000001</v>
      </c>
      <c r="AF480" s="7">
        <f>IFERROR('Final Dataset'!$AA480/'Final Dataset'!$AB480,0)</f>
        <v>0</v>
      </c>
      <c r="AG480" s="7" t="str">
        <f>IF('Final Dataset'!$AC480&lt;40,"Low",IF('Final Dataset'!$AC480&lt;=70,"Moderate","High"))</f>
        <v>Low</v>
      </c>
      <c r="AH480" s="10" t="str">
        <f>IF('Final Dataset'!$AE480&lt;10,"Calm",IF('Final Dataset'!$AE480&lt;=25,"Breezy","Windy"))</f>
        <v>Breezy</v>
      </c>
    </row>
    <row r="481" spans="1:34" ht="14.25" customHeight="1" x14ac:dyDescent="0.3">
      <c r="A481" s="11">
        <v>480</v>
      </c>
      <c r="B481" s="12">
        <v>40565</v>
      </c>
      <c r="C481" s="11">
        <v>1</v>
      </c>
      <c r="D481" s="11">
        <v>0</v>
      </c>
      <c r="E481" s="11" t="b">
        <v>0</v>
      </c>
      <c r="F481" s="11">
        <v>6</v>
      </c>
      <c r="G481" s="11">
        <v>1</v>
      </c>
      <c r="H481" s="11">
        <v>0.04</v>
      </c>
      <c r="I481" s="13">
        <v>3.0300000000000001E-2</v>
      </c>
      <c r="J481" s="11">
        <v>0.45</v>
      </c>
      <c r="K481" s="11">
        <v>0.25369999999999998</v>
      </c>
      <c r="L481" s="11">
        <v>0</v>
      </c>
      <c r="M481" s="11">
        <v>13</v>
      </c>
      <c r="N481" s="11">
        <v>13</v>
      </c>
      <c r="O481" s="5" t="str">
        <f>IF(AND('Final Dataset'!$D481&gt;=5,'Final Dataset'!$D481&lt;12),"Morning",IF(AND('Final Dataset'!$D481&gt;=12,'Final Dataset'!$D481&lt;17),"Afternoon",IF(AND('Final Dataset'!$D481&gt;=17,'Final Dataset'!$D481&lt;21),"Evening","Night")))</f>
        <v>Night</v>
      </c>
      <c r="P481" s="8" t="str">
        <f>IF('Final Dataset'!$G481=1,"Clear/Few clouds",IF('Final Dataset'!$G481=2,"Mist/Cloudy",IF('Final Dataset'!$G481=3,"Light Snow/Rain","Heavy Rain/Snow/Storm")))</f>
        <v>Clear/Few clouds</v>
      </c>
      <c r="Q481" s="5" t="str">
        <f>IF(OR('Final Dataset'!$F481=0,'Final Dataset'!$F481=6),"Weekend","Weekday")</f>
        <v>Weekend</v>
      </c>
      <c r="R481" s="5" t="str">
        <f>LEFT(TEXT('Final Dataset'!$B481,"yyyy-mm-dd"),4)</f>
        <v>2011</v>
      </c>
      <c r="S481" s="5" t="str">
        <f>MID(TEXT('Final Dataset'!$B481,"yyyy-mm-dd"),6,2)</f>
        <v>01</v>
      </c>
      <c r="T481" s="5" t="str">
        <f>RIGHT(TEXT('Final Dataset'!$B481,"yyyy-mm-dd"),2)</f>
        <v>22</v>
      </c>
      <c r="U481" s="5">
        <f>LEN('Final Dataset'!$D481)</f>
        <v>1</v>
      </c>
      <c r="V481" s="5" t="str">
        <f>TEXT('Final Dataset'!$B481, "mmmm")</f>
        <v>January</v>
      </c>
      <c r="W481" s="5" t="str">
        <f>TEXT('Final Dataset'!$B481, "dddd")</f>
        <v>Saturday</v>
      </c>
      <c r="X481" s="5">
        <f>WEEKNUM('Final Dataset'!$B481, 2)</f>
        <v>4</v>
      </c>
      <c r="Y481" s="5" t="str">
        <f>IF('Final Dataset'!$H481&lt;=0.3,"Cold",IF('Final Dataset'!$H481&lt;=0.6,"Mild","Hot"))</f>
        <v>Cold</v>
      </c>
      <c r="Z481" s="7" t="str">
        <f>IF('Final Dataset'!$L481&gt;'Final Dataset'!$M481,"Casual Dominant","Registered Dominant")</f>
        <v>Registered Dominant</v>
      </c>
      <c r="AA481" s="7">
        <f>'Final Dataset'!$L481/'Final Dataset'!$N481</f>
        <v>0</v>
      </c>
      <c r="AB481" s="7">
        <f>'Final Dataset'!$M481/'Final Dataset'!$N481</f>
        <v>1</v>
      </c>
      <c r="AC481" s="9">
        <f>'Final Dataset'!$J481*100</f>
        <v>45</v>
      </c>
      <c r="AD481" s="7">
        <f>'Final Dataset'!$I481*50</f>
        <v>1.5150000000000001</v>
      </c>
      <c r="AE481" s="9">
        <f>'Final Dataset'!$K481*67</f>
        <v>16.997899999999998</v>
      </c>
      <c r="AF481" s="7">
        <f>IFERROR('Final Dataset'!$AA481/'Final Dataset'!$AB481,0)</f>
        <v>0</v>
      </c>
      <c r="AG481" s="7" t="str">
        <f>IF('Final Dataset'!$AC481&lt;40,"Low",IF('Final Dataset'!$AC481&lt;=70,"Moderate","High"))</f>
        <v>Moderate</v>
      </c>
      <c r="AH481" s="10" t="str">
        <f>IF('Final Dataset'!$AE481&lt;10,"Calm",IF('Final Dataset'!$AE481&lt;=25,"Breezy","Windy"))</f>
        <v>Breezy</v>
      </c>
    </row>
    <row r="482" spans="1:34" ht="14.25" customHeight="1" x14ac:dyDescent="0.3">
      <c r="A482" s="5">
        <v>481</v>
      </c>
      <c r="B482" s="6">
        <v>40565</v>
      </c>
      <c r="C482" s="5">
        <v>1</v>
      </c>
      <c r="D482" s="5">
        <v>1</v>
      </c>
      <c r="E482" s="5" t="b">
        <v>0</v>
      </c>
      <c r="F482" s="5">
        <v>6</v>
      </c>
      <c r="G482" s="5">
        <v>2</v>
      </c>
      <c r="H482" s="5">
        <v>0.04</v>
      </c>
      <c r="I482" s="7">
        <v>0</v>
      </c>
      <c r="J482" s="5">
        <v>0.41</v>
      </c>
      <c r="K482" s="5">
        <v>0.3881</v>
      </c>
      <c r="L482" s="5">
        <v>3</v>
      </c>
      <c r="M482" s="5">
        <v>9</v>
      </c>
      <c r="N482" s="5">
        <v>12</v>
      </c>
      <c r="O482" s="5" t="str">
        <f>IF(AND('Final Dataset'!$D482&gt;=5,'Final Dataset'!$D482&lt;12),"Morning",IF(AND('Final Dataset'!$D482&gt;=12,'Final Dataset'!$D482&lt;17),"Afternoon",IF(AND('Final Dataset'!$D482&gt;=17,'Final Dataset'!$D482&lt;21),"Evening","Night")))</f>
        <v>Night</v>
      </c>
      <c r="P482" s="8" t="str">
        <f>IF('Final Dataset'!$G482=1,"Clear/Few clouds",IF('Final Dataset'!$G482=2,"Mist/Cloudy",IF('Final Dataset'!$G482=3,"Light Snow/Rain","Heavy Rain/Snow/Storm")))</f>
        <v>Mist/Cloudy</v>
      </c>
      <c r="Q482" s="5" t="str">
        <f>IF(OR('Final Dataset'!$F482=0,'Final Dataset'!$F482=6),"Weekend","Weekday")</f>
        <v>Weekend</v>
      </c>
      <c r="R482" s="5" t="str">
        <f>LEFT(TEXT('Final Dataset'!$B482,"yyyy-mm-dd"),4)</f>
        <v>2011</v>
      </c>
      <c r="S482" s="5" t="str">
        <f>MID(TEXT('Final Dataset'!$B482,"yyyy-mm-dd"),6,2)</f>
        <v>01</v>
      </c>
      <c r="T482" s="5" t="str">
        <f>RIGHT(TEXT('Final Dataset'!$B482,"yyyy-mm-dd"),2)</f>
        <v>22</v>
      </c>
      <c r="U482" s="5">
        <f>LEN('Final Dataset'!$D482)</f>
        <v>1</v>
      </c>
      <c r="V482" s="5" t="str">
        <f>TEXT('Final Dataset'!$B482, "mmmm")</f>
        <v>January</v>
      </c>
      <c r="W482" s="5" t="str">
        <f>TEXT('Final Dataset'!$B482, "dddd")</f>
        <v>Saturday</v>
      </c>
      <c r="X482" s="5">
        <f>WEEKNUM('Final Dataset'!$B482, 2)</f>
        <v>4</v>
      </c>
      <c r="Y482" s="5" t="str">
        <f>IF('Final Dataset'!$H482&lt;=0.3,"Cold",IF('Final Dataset'!$H482&lt;=0.6,"Mild","Hot"))</f>
        <v>Cold</v>
      </c>
      <c r="Z482" s="7" t="str">
        <f>IF('Final Dataset'!$L482&gt;'Final Dataset'!$M482,"Casual Dominant","Registered Dominant")</f>
        <v>Registered Dominant</v>
      </c>
      <c r="AA482" s="7">
        <f>'Final Dataset'!$L482/'Final Dataset'!$N482</f>
        <v>0.25</v>
      </c>
      <c r="AB482" s="7">
        <f>'Final Dataset'!$M482/'Final Dataset'!$N482</f>
        <v>0.75</v>
      </c>
      <c r="AC482" s="9">
        <f>'Final Dataset'!$J482*100</f>
        <v>41</v>
      </c>
      <c r="AD482" s="7">
        <f>'Final Dataset'!$I482*50</f>
        <v>0</v>
      </c>
      <c r="AE482" s="9">
        <f>'Final Dataset'!$K482*67</f>
        <v>26.002700000000001</v>
      </c>
      <c r="AF482" s="7">
        <f>IFERROR('Final Dataset'!$AA482/'Final Dataset'!$AB482,0)</f>
        <v>0.33333333333333331</v>
      </c>
      <c r="AG482" s="7" t="str">
        <f>IF('Final Dataset'!$AC482&lt;40,"Low",IF('Final Dataset'!$AC482&lt;=70,"Moderate","High"))</f>
        <v>Moderate</v>
      </c>
      <c r="AH482" s="10" t="str">
        <f>IF('Final Dataset'!$AE482&lt;10,"Calm",IF('Final Dataset'!$AE482&lt;=25,"Breezy","Windy"))</f>
        <v>Windy</v>
      </c>
    </row>
    <row r="483" spans="1:34" ht="14.25" customHeight="1" x14ac:dyDescent="0.3">
      <c r="A483" s="11">
        <v>482</v>
      </c>
      <c r="B483" s="12">
        <v>40565</v>
      </c>
      <c r="C483" s="11">
        <v>1</v>
      </c>
      <c r="D483" s="11">
        <v>2</v>
      </c>
      <c r="E483" s="11" t="b">
        <v>0</v>
      </c>
      <c r="F483" s="11">
        <v>6</v>
      </c>
      <c r="G483" s="11">
        <v>2</v>
      </c>
      <c r="H483" s="11">
        <v>0.04</v>
      </c>
      <c r="I483" s="13">
        <v>3.0300000000000001E-2</v>
      </c>
      <c r="J483" s="11">
        <v>0.41</v>
      </c>
      <c r="K483" s="11">
        <v>0.25369999999999998</v>
      </c>
      <c r="L483" s="11">
        <v>0</v>
      </c>
      <c r="M483" s="11">
        <v>11</v>
      </c>
      <c r="N483" s="11">
        <v>11</v>
      </c>
      <c r="O483" s="5" t="str">
        <f>IF(AND('Final Dataset'!$D483&gt;=5,'Final Dataset'!$D483&lt;12),"Morning",IF(AND('Final Dataset'!$D483&gt;=12,'Final Dataset'!$D483&lt;17),"Afternoon",IF(AND('Final Dataset'!$D483&gt;=17,'Final Dataset'!$D483&lt;21),"Evening","Night")))</f>
        <v>Night</v>
      </c>
      <c r="P483" s="8" t="str">
        <f>IF('Final Dataset'!$G483=1,"Clear/Few clouds",IF('Final Dataset'!$G483=2,"Mist/Cloudy",IF('Final Dataset'!$G483=3,"Light Snow/Rain","Heavy Rain/Snow/Storm")))</f>
        <v>Mist/Cloudy</v>
      </c>
      <c r="Q483" s="5" t="str">
        <f>IF(OR('Final Dataset'!$F483=0,'Final Dataset'!$F483=6),"Weekend","Weekday")</f>
        <v>Weekend</v>
      </c>
      <c r="R483" s="5" t="str">
        <f>LEFT(TEXT('Final Dataset'!$B483,"yyyy-mm-dd"),4)</f>
        <v>2011</v>
      </c>
      <c r="S483" s="5" t="str">
        <f>MID(TEXT('Final Dataset'!$B483,"yyyy-mm-dd"),6,2)</f>
        <v>01</v>
      </c>
      <c r="T483" s="5" t="str">
        <f>RIGHT(TEXT('Final Dataset'!$B483,"yyyy-mm-dd"),2)</f>
        <v>22</v>
      </c>
      <c r="U483" s="5">
        <f>LEN('Final Dataset'!$D483)</f>
        <v>1</v>
      </c>
      <c r="V483" s="5" t="str">
        <f>TEXT('Final Dataset'!$B483, "mmmm")</f>
        <v>January</v>
      </c>
      <c r="W483" s="5" t="str">
        <f>TEXT('Final Dataset'!$B483, "dddd")</f>
        <v>Saturday</v>
      </c>
      <c r="X483" s="5">
        <f>WEEKNUM('Final Dataset'!$B483, 2)</f>
        <v>4</v>
      </c>
      <c r="Y483" s="5" t="str">
        <f>IF('Final Dataset'!$H483&lt;=0.3,"Cold",IF('Final Dataset'!$H483&lt;=0.6,"Mild","Hot"))</f>
        <v>Cold</v>
      </c>
      <c r="Z483" s="7" t="str">
        <f>IF('Final Dataset'!$L483&gt;'Final Dataset'!$M483,"Casual Dominant","Registered Dominant")</f>
        <v>Registered Dominant</v>
      </c>
      <c r="AA483" s="7">
        <f>'Final Dataset'!$L483/'Final Dataset'!$N483</f>
        <v>0</v>
      </c>
      <c r="AB483" s="7">
        <f>'Final Dataset'!$M483/'Final Dataset'!$N483</f>
        <v>1</v>
      </c>
      <c r="AC483" s="9">
        <f>'Final Dataset'!$J483*100</f>
        <v>41</v>
      </c>
      <c r="AD483" s="7">
        <f>'Final Dataset'!$I483*50</f>
        <v>1.5150000000000001</v>
      </c>
      <c r="AE483" s="9">
        <f>'Final Dataset'!$K483*67</f>
        <v>16.997899999999998</v>
      </c>
      <c r="AF483" s="7">
        <f>IFERROR('Final Dataset'!$AA483/'Final Dataset'!$AB483,0)</f>
        <v>0</v>
      </c>
      <c r="AG483" s="7" t="str">
        <f>IF('Final Dataset'!$AC483&lt;40,"Low",IF('Final Dataset'!$AC483&lt;=70,"Moderate","High"))</f>
        <v>Moderate</v>
      </c>
      <c r="AH483" s="10" t="str">
        <f>IF('Final Dataset'!$AE483&lt;10,"Calm",IF('Final Dataset'!$AE483&lt;=25,"Breezy","Windy"))</f>
        <v>Breezy</v>
      </c>
    </row>
    <row r="484" spans="1:34" ht="14.25" customHeight="1" x14ac:dyDescent="0.3">
      <c r="A484" s="5">
        <v>483</v>
      </c>
      <c r="B484" s="6">
        <v>40565</v>
      </c>
      <c r="C484" s="5">
        <v>1</v>
      </c>
      <c r="D484" s="5">
        <v>3</v>
      </c>
      <c r="E484" s="5" t="b">
        <v>0</v>
      </c>
      <c r="F484" s="5">
        <v>6</v>
      </c>
      <c r="G484" s="5">
        <v>2</v>
      </c>
      <c r="H484" s="5">
        <v>0.04</v>
      </c>
      <c r="I484" s="7">
        <v>3.0300000000000001E-2</v>
      </c>
      <c r="J484" s="5">
        <v>0.41</v>
      </c>
      <c r="K484" s="5">
        <v>0.28360000000000002</v>
      </c>
      <c r="L484" s="5">
        <v>1</v>
      </c>
      <c r="M484" s="5">
        <v>6</v>
      </c>
      <c r="N484" s="5">
        <v>7</v>
      </c>
      <c r="O484" s="5" t="str">
        <f>IF(AND('Final Dataset'!$D484&gt;=5,'Final Dataset'!$D484&lt;12),"Morning",IF(AND('Final Dataset'!$D484&gt;=12,'Final Dataset'!$D484&lt;17),"Afternoon",IF(AND('Final Dataset'!$D484&gt;=17,'Final Dataset'!$D484&lt;21),"Evening","Night")))</f>
        <v>Night</v>
      </c>
      <c r="P484" s="8" t="str">
        <f>IF('Final Dataset'!$G484=1,"Clear/Few clouds",IF('Final Dataset'!$G484=2,"Mist/Cloudy",IF('Final Dataset'!$G484=3,"Light Snow/Rain","Heavy Rain/Snow/Storm")))</f>
        <v>Mist/Cloudy</v>
      </c>
      <c r="Q484" s="5" t="str">
        <f>IF(OR('Final Dataset'!$F484=0,'Final Dataset'!$F484=6),"Weekend","Weekday")</f>
        <v>Weekend</v>
      </c>
      <c r="R484" s="5" t="str">
        <f>LEFT(TEXT('Final Dataset'!$B484,"yyyy-mm-dd"),4)</f>
        <v>2011</v>
      </c>
      <c r="S484" s="5" t="str">
        <f>MID(TEXT('Final Dataset'!$B484,"yyyy-mm-dd"),6,2)</f>
        <v>01</v>
      </c>
      <c r="T484" s="5" t="str">
        <f>RIGHT(TEXT('Final Dataset'!$B484,"yyyy-mm-dd"),2)</f>
        <v>22</v>
      </c>
      <c r="U484" s="5">
        <f>LEN('Final Dataset'!$D484)</f>
        <v>1</v>
      </c>
      <c r="V484" s="5" t="str">
        <f>TEXT('Final Dataset'!$B484, "mmmm")</f>
        <v>January</v>
      </c>
      <c r="W484" s="5" t="str">
        <f>TEXT('Final Dataset'!$B484, "dddd")</f>
        <v>Saturday</v>
      </c>
      <c r="X484" s="5">
        <f>WEEKNUM('Final Dataset'!$B484, 2)</f>
        <v>4</v>
      </c>
      <c r="Y484" s="5" t="str">
        <f>IF('Final Dataset'!$H484&lt;=0.3,"Cold",IF('Final Dataset'!$H484&lt;=0.6,"Mild","Hot"))</f>
        <v>Cold</v>
      </c>
      <c r="Z484" s="7" t="str">
        <f>IF('Final Dataset'!$L484&gt;'Final Dataset'!$M484,"Casual Dominant","Registered Dominant")</f>
        <v>Registered Dominant</v>
      </c>
      <c r="AA484" s="7">
        <f>'Final Dataset'!$L484/'Final Dataset'!$N484</f>
        <v>0.14285714285714285</v>
      </c>
      <c r="AB484" s="7">
        <f>'Final Dataset'!$M484/'Final Dataset'!$N484</f>
        <v>0.8571428571428571</v>
      </c>
      <c r="AC484" s="9">
        <f>'Final Dataset'!$J484*100</f>
        <v>41</v>
      </c>
      <c r="AD484" s="7">
        <f>'Final Dataset'!$I484*50</f>
        <v>1.5150000000000001</v>
      </c>
      <c r="AE484" s="9">
        <f>'Final Dataset'!$K484*67</f>
        <v>19.001200000000001</v>
      </c>
      <c r="AF484" s="7">
        <f>IFERROR('Final Dataset'!$AA484/'Final Dataset'!$AB484,0)</f>
        <v>0.16666666666666666</v>
      </c>
      <c r="AG484" s="7" t="str">
        <f>IF('Final Dataset'!$AC484&lt;40,"Low",IF('Final Dataset'!$AC484&lt;=70,"Moderate","High"))</f>
        <v>Moderate</v>
      </c>
      <c r="AH484" s="10" t="str">
        <f>IF('Final Dataset'!$AE484&lt;10,"Calm",IF('Final Dataset'!$AE484&lt;=25,"Breezy","Windy"))</f>
        <v>Breezy</v>
      </c>
    </row>
    <row r="485" spans="1:34" ht="14.25" customHeight="1" x14ac:dyDescent="0.3">
      <c r="A485" s="11">
        <v>484</v>
      </c>
      <c r="B485" s="12">
        <v>40565</v>
      </c>
      <c r="C485" s="11">
        <v>1</v>
      </c>
      <c r="D485" s="11">
        <v>4</v>
      </c>
      <c r="E485" s="11" t="b">
        <v>0</v>
      </c>
      <c r="F485" s="11">
        <v>6</v>
      </c>
      <c r="G485" s="11">
        <v>2</v>
      </c>
      <c r="H485" s="11">
        <v>0.02</v>
      </c>
      <c r="I485" s="13">
        <v>1.52E-2</v>
      </c>
      <c r="J485" s="11">
        <v>0.48</v>
      </c>
      <c r="K485" s="11">
        <v>0.29849999999999999</v>
      </c>
      <c r="L485" s="11">
        <v>0</v>
      </c>
      <c r="M485" s="11">
        <v>3</v>
      </c>
      <c r="N485" s="11">
        <v>3</v>
      </c>
      <c r="O485" s="5" t="str">
        <f>IF(AND('Final Dataset'!$D485&gt;=5,'Final Dataset'!$D485&lt;12),"Morning",IF(AND('Final Dataset'!$D485&gt;=12,'Final Dataset'!$D485&lt;17),"Afternoon",IF(AND('Final Dataset'!$D485&gt;=17,'Final Dataset'!$D485&lt;21),"Evening","Night")))</f>
        <v>Night</v>
      </c>
      <c r="P485" s="8" t="str">
        <f>IF('Final Dataset'!$G485=1,"Clear/Few clouds",IF('Final Dataset'!$G485=2,"Mist/Cloudy",IF('Final Dataset'!$G485=3,"Light Snow/Rain","Heavy Rain/Snow/Storm")))</f>
        <v>Mist/Cloudy</v>
      </c>
      <c r="Q485" s="5" t="str">
        <f>IF(OR('Final Dataset'!$F485=0,'Final Dataset'!$F485=6),"Weekend","Weekday")</f>
        <v>Weekend</v>
      </c>
      <c r="R485" s="5" t="str">
        <f>LEFT(TEXT('Final Dataset'!$B485,"yyyy-mm-dd"),4)</f>
        <v>2011</v>
      </c>
      <c r="S485" s="5" t="str">
        <f>MID(TEXT('Final Dataset'!$B485,"yyyy-mm-dd"),6,2)</f>
        <v>01</v>
      </c>
      <c r="T485" s="5" t="str">
        <f>RIGHT(TEXT('Final Dataset'!$B485,"yyyy-mm-dd"),2)</f>
        <v>22</v>
      </c>
      <c r="U485" s="5">
        <f>LEN('Final Dataset'!$D485)</f>
        <v>1</v>
      </c>
      <c r="V485" s="5" t="str">
        <f>TEXT('Final Dataset'!$B485, "mmmm")</f>
        <v>January</v>
      </c>
      <c r="W485" s="5" t="str">
        <f>TEXT('Final Dataset'!$B485, "dddd")</f>
        <v>Saturday</v>
      </c>
      <c r="X485" s="5">
        <f>WEEKNUM('Final Dataset'!$B485, 2)</f>
        <v>4</v>
      </c>
      <c r="Y485" s="5" t="str">
        <f>IF('Final Dataset'!$H485&lt;=0.3,"Cold",IF('Final Dataset'!$H485&lt;=0.6,"Mild","Hot"))</f>
        <v>Cold</v>
      </c>
      <c r="Z485" s="7" t="str">
        <f>IF('Final Dataset'!$L485&gt;'Final Dataset'!$M485,"Casual Dominant","Registered Dominant")</f>
        <v>Registered Dominant</v>
      </c>
      <c r="AA485" s="7">
        <f>'Final Dataset'!$L485/'Final Dataset'!$N485</f>
        <v>0</v>
      </c>
      <c r="AB485" s="7">
        <f>'Final Dataset'!$M485/'Final Dataset'!$N485</f>
        <v>1</v>
      </c>
      <c r="AC485" s="9">
        <f>'Final Dataset'!$J485*100</f>
        <v>48</v>
      </c>
      <c r="AD485" s="7">
        <f>'Final Dataset'!$I485*50</f>
        <v>0.76</v>
      </c>
      <c r="AE485" s="9">
        <f>'Final Dataset'!$K485*67</f>
        <v>19.999499999999998</v>
      </c>
      <c r="AF485" s="7">
        <f>IFERROR('Final Dataset'!$AA485/'Final Dataset'!$AB485,0)</f>
        <v>0</v>
      </c>
      <c r="AG485" s="7" t="str">
        <f>IF('Final Dataset'!$AC485&lt;40,"Low",IF('Final Dataset'!$AC485&lt;=70,"Moderate","High"))</f>
        <v>Moderate</v>
      </c>
      <c r="AH485" s="10" t="str">
        <f>IF('Final Dataset'!$AE485&lt;10,"Calm",IF('Final Dataset'!$AE485&lt;=25,"Breezy","Windy"))</f>
        <v>Breezy</v>
      </c>
    </row>
    <row r="486" spans="1:34" ht="14.25" customHeight="1" x14ac:dyDescent="0.3">
      <c r="A486" s="5">
        <v>485</v>
      </c>
      <c r="B486" s="6">
        <v>40565</v>
      </c>
      <c r="C486" s="5">
        <v>1</v>
      </c>
      <c r="D486" s="5">
        <v>6</v>
      </c>
      <c r="E486" s="5" t="b">
        <v>0</v>
      </c>
      <c r="F486" s="5">
        <v>6</v>
      </c>
      <c r="G486" s="5">
        <v>2</v>
      </c>
      <c r="H486" s="5">
        <v>0.02</v>
      </c>
      <c r="I486" s="7">
        <v>3.0300000000000001E-2</v>
      </c>
      <c r="J486" s="5">
        <v>0.44</v>
      </c>
      <c r="K486" s="5">
        <v>0.22389999999999999</v>
      </c>
      <c r="L486" s="5">
        <v>0</v>
      </c>
      <c r="M486" s="5">
        <v>2</v>
      </c>
      <c r="N486" s="5">
        <v>2</v>
      </c>
      <c r="O486" s="5" t="str">
        <f>IF(AND('Final Dataset'!$D486&gt;=5,'Final Dataset'!$D486&lt;12),"Morning",IF(AND('Final Dataset'!$D486&gt;=12,'Final Dataset'!$D486&lt;17),"Afternoon",IF(AND('Final Dataset'!$D486&gt;=17,'Final Dataset'!$D486&lt;21),"Evening","Night")))</f>
        <v>Morning</v>
      </c>
      <c r="P486" s="8" t="str">
        <f>IF('Final Dataset'!$G486=1,"Clear/Few clouds",IF('Final Dataset'!$G486=2,"Mist/Cloudy",IF('Final Dataset'!$G486=3,"Light Snow/Rain","Heavy Rain/Snow/Storm")))</f>
        <v>Mist/Cloudy</v>
      </c>
      <c r="Q486" s="5" t="str">
        <f>IF(OR('Final Dataset'!$F486=0,'Final Dataset'!$F486=6),"Weekend","Weekday")</f>
        <v>Weekend</v>
      </c>
      <c r="R486" s="5" t="str">
        <f>LEFT(TEXT('Final Dataset'!$B486,"yyyy-mm-dd"),4)</f>
        <v>2011</v>
      </c>
      <c r="S486" s="5" t="str">
        <f>MID(TEXT('Final Dataset'!$B486,"yyyy-mm-dd"),6,2)</f>
        <v>01</v>
      </c>
      <c r="T486" s="5" t="str">
        <f>RIGHT(TEXT('Final Dataset'!$B486,"yyyy-mm-dd"),2)</f>
        <v>22</v>
      </c>
      <c r="U486" s="5">
        <f>LEN('Final Dataset'!$D486)</f>
        <v>1</v>
      </c>
      <c r="V486" s="5" t="str">
        <f>TEXT('Final Dataset'!$B486, "mmmm")</f>
        <v>January</v>
      </c>
      <c r="W486" s="5" t="str">
        <f>TEXT('Final Dataset'!$B486, "dddd")</f>
        <v>Saturday</v>
      </c>
      <c r="X486" s="5">
        <f>WEEKNUM('Final Dataset'!$B486, 2)</f>
        <v>4</v>
      </c>
      <c r="Y486" s="5" t="str">
        <f>IF('Final Dataset'!$H486&lt;=0.3,"Cold",IF('Final Dataset'!$H486&lt;=0.6,"Mild","Hot"))</f>
        <v>Cold</v>
      </c>
      <c r="Z486" s="7" t="str">
        <f>IF('Final Dataset'!$L486&gt;'Final Dataset'!$M486,"Casual Dominant","Registered Dominant")</f>
        <v>Registered Dominant</v>
      </c>
      <c r="AA486" s="7">
        <f>'Final Dataset'!$L486/'Final Dataset'!$N486</f>
        <v>0</v>
      </c>
      <c r="AB486" s="7">
        <f>'Final Dataset'!$M486/'Final Dataset'!$N486</f>
        <v>1</v>
      </c>
      <c r="AC486" s="9">
        <f>'Final Dataset'!$J486*100</f>
        <v>44</v>
      </c>
      <c r="AD486" s="7">
        <f>'Final Dataset'!$I486*50</f>
        <v>1.5150000000000001</v>
      </c>
      <c r="AE486" s="9">
        <f>'Final Dataset'!$K486*67</f>
        <v>15.001299999999999</v>
      </c>
      <c r="AF486" s="7">
        <f>IFERROR('Final Dataset'!$AA486/'Final Dataset'!$AB486,0)</f>
        <v>0</v>
      </c>
      <c r="AG486" s="7" t="str">
        <f>IF('Final Dataset'!$AC486&lt;40,"Low",IF('Final Dataset'!$AC486&lt;=70,"Moderate","High"))</f>
        <v>Moderate</v>
      </c>
      <c r="AH486" s="10" t="str">
        <f>IF('Final Dataset'!$AE486&lt;10,"Calm",IF('Final Dataset'!$AE486&lt;=25,"Breezy","Windy"))</f>
        <v>Breezy</v>
      </c>
    </row>
    <row r="487" spans="1:34" ht="14.25" customHeight="1" x14ac:dyDescent="0.3">
      <c r="A487" s="11">
        <v>486</v>
      </c>
      <c r="B487" s="12">
        <v>40565</v>
      </c>
      <c r="C487" s="11">
        <v>1</v>
      </c>
      <c r="D487" s="11">
        <v>7</v>
      </c>
      <c r="E487" s="11" t="b">
        <v>0</v>
      </c>
      <c r="F487" s="11">
        <v>6</v>
      </c>
      <c r="G487" s="11">
        <v>1</v>
      </c>
      <c r="H487" s="11">
        <v>0.02</v>
      </c>
      <c r="I487" s="13">
        <v>1.52E-2</v>
      </c>
      <c r="J487" s="11">
        <v>0.44</v>
      </c>
      <c r="K487" s="11">
        <v>0.28360000000000002</v>
      </c>
      <c r="L487" s="11">
        <v>0</v>
      </c>
      <c r="M487" s="11">
        <v>8</v>
      </c>
      <c r="N487" s="11">
        <v>8</v>
      </c>
      <c r="O487" s="5" t="str">
        <f>IF(AND('Final Dataset'!$D487&gt;=5,'Final Dataset'!$D487&lt;12),"Morning",IF(AND('Final Dataset'!$D487&gt;=12,'Final Dataset'!$D487&lt;17),"Afternoon",IF(AND('Final Dataset'!$D487&gt;=17,'Final Dataset'!$D487&lt;21),"Evening","Night")))</f>
        <v>Morning</v>
      </c>
      <c r="P487" s="8" t="str">
        <f>IF('Final Dataset'!$G487=1,"Clear/Few clouds",IF('Final Dataset'!$G487=2,"Mist/Cloudy",IF('Final Dataset'!$G487=3,"Light Snow/Rain","Heavy Rain/Snow/Storm")))</f>
        <v>Clear/Few clouds</v>
      </c>
      <c r="Q487" s="5" t="str">
        <f>IF(OR('Final Dataset'!$F487=0,'Final Dataset'!$F487=6),"Weekend","Weekday")</f>
        <v>Weekend</v>
      </c>
      <c r="R487" s="5" t="str">
        <f>LEFT(TEXT('Final Dataset'!$B487,"yyyy-mm-dd"),4)</f>
        <v>2011</v>
      </c>
      <c r="S487" s="5" t="str">
        <f>MID(TEXT('Final Dataset'!$B487,"yyyy-mm-dd"),6,2)</f>
        <v>01</v>
      </c>
      <c r="T487" s="5" t="str">
        <f>RIGHT(TEXT('Final Dataset'!$B487,"yyyy-mm-dd"),2)</f>
        <v>22</v>
      </c>
      <c r="U487" s="5">
        <f>LEN('Final Dataset'!$D487)</f>
        <v>1</v>
      </c>
      <c r="V487" s="5" t="str">
        <f>TEXT('Final Dataset'!$B487, "mmmm")</f>
        <v>January</v>
      </c>
      <c r="W487" s="5" t="str">
        <f>TEXT('Final Dataset'!$B487, "dddd")</f>
        <v>Saturday</v>
      </c>
      <c r="X487" s="5">
        <f>WEEKNUM('Final Dataset'!$B487, 2)</f>
        <v>4</v>
      </c>
      <c r="Y487" s="5" t="str">
        <f>IF('Final Dataset'!$H487&lt;=0.3,"Cold",IF('Final Dataset'!$H487&lt;=0.6,"Mild","Hot"))</f>
        <v>Cold</v>
      </c>
      <c r="Z487" s="7" t="str">
        <f>IF('Final Dataset'!$L487&gt;'Final Dataset'!$M487,"Casual Dominant","Registered Dominant")</f>
        <v>Registered Dominant</v>
      </c>
      <c r="AA487" s="7">
        <f>'Final Dataset'!$L487/'Final Dataset'!$N487</f>
        <v>0</v>
      </c>
      <c r="AB487" s="7">
        <f>'Final Dataset'!$M487/'Final Dataset'!$N487</f>
        <v>1</v>
      </c>
      <c r="AC487" s="9">
        <f>'Final Dataset'!$J487*100</f>
        <v>44</v>
      </c>
      <c r="AD487" s="7">
        <f>'Final Dataset'!$I487*50</f>
        <v>0.76</v>
      </c>
      <c r="AE487" s="9">
        <f>'Final Dataset'!$K487*67</f>
        <v>19.001200000000001</v>
      </c>
      <c r="AF487" s="7">
        <f>IFERROR('Final Dataset'!$AA487/'Final Dataset'!$AB487,0)</f>
        <v>0</v>
      </c>
      <c r="AG487" s="7" t="str">
        <f>IF('Final Dataset'!$AC487&lt;40,"Low",IF('Final Dataset'!$AC487&lt;=70,"Moderate","High"))</f>
        <v>Moderate</v>
      </c>
      <c r="AH487" s="10" t="str">
        <f>IF('Final Dataset'!$AE487&lt;10,"Calm",IF('Final Dataset'!$AE487&lt;=25,"Breezy","Windy"))</f>
        <v>Breezy</v>
      </c>
    </row>
    <row r="488" spans="1:34" ht="14.25" customHeight="1" x14ac:dyDescent="0.3">
      <c r="A488" s="5">
        <v>487</v>
      </c>
      <c r="B488" s="6">
        <v>40565</v>
      </c>
      <c r="C488" s="5">
        <v>1</v>
      </c>
      <c r="D488" s="5">
        <v>8</v>
      </c>
      <c r="E488" s="5" t="b">
        <v>0</v>
      </c>
      <c r="F488" s="5">
        <v>6</v>
      </c>
      <c r="G488" s="5">
        <v>1</v>
      </c>
      <c r="H488" s="5">
        <v>0.02</v>
      </c>
      <c r="I488" s="7">
        <v>0</v>
      </c>
      <c r="J488" s="5">
        <v>0.44</v>
      </c>
      <c r="K488" s="5">
        <v>0.32840000000000003</v>
      </c>
      <c r="L488" s="5">
        <v>1</v>
      </c>
      <c r="M488" s="5">
        <v>26</v>
      </c>
      <c r="N488" s="5">
        <v>27</v>
      </c>
      <c r="O488" s="5" t="str">
        <f>IF(AND('Final Dataset'!$D488&gt;=5,'Final Dataset'!$D488&lt;12),"Morning",IF(AND('Final Dataset'!$D488&gt;=12,'Final Dataset'!$D488&lt;17),"Afternoon",IF(AND('Final Dataset'!$D488&gt;=17,'Final Dataset'!$D488&lt;21),"Evening","Night")))</f>
        <v>Morning</v>
      </c>
      <c r="P488" s="8" t="str">
        <f>IF('Final Dataset'!$G488=1,"Clear/Few clouds",IF('Final Dataset'!$G488=2,"Mist/Cloudy",IF('Final Dataset'!$G488=3,"Light Snow/Rain","Heavy Rain/Snow/Storm")))</f>
        <v>Clear/Few clouds</v>
      </c>
      <c r="Q488" s="5" t="str">
        <f>IF(OR('Final Dataset'!$F488=0,'Final Dataset'!$F488=6),"Weekend","Weekday")</f>
        <v>Weekend</v>
      </c>
      <c r="R488" s="5" t="str">
        <f>LEFT(TEXT('Final Dataset'!$B488,"yyyy-mm-dd"),4)</f>
        <v>2011</v>
      </c>
      <c r="S488" s="5" t="str">
        <f>MID(TEXT('Final Dataset'!$B488,"yyyy-mm-dd"),6,2)</f>
        <v>01</v>
      </c>
      <c r="T488" s="5" t="str">
        <f>RIGHT(TEXT('Final Dataset'!$B488,"yyyy-mm-dd"),2)</f>
        <v>22</v>
      </c>
      <c r="U488" s="5">
        <f>LEN('Final Dataset'!$D488)</f>
        <v>1</v>
      </c>
      <c r="V488" s="5" t="str">
        <f>TEXT('Final Dataset'!$B488, "mmmm")</f>
        <v>January</v>
      </c>
      <c r="W488" s="5" t="str">
        <f>TEXT('Final Dataset'!$B488, "dddd")</f>
        <v>Saturday</v>
      </c>
      <c r="X488" s="5">
        <f>WEEKNUM('Final Dataset'!$B488, 2)</f>
        <v>4</v>
      </c>
      <c r="Y488" s="5" t="str">
        <f>IF('Final Dataset'!$H488&lt;=0.3,"Cold",IF('Final Dataset'!$H488&lt;=0.6,"Mild","Hot"))</f>
        <v>Cold</v>
      </c>
      <c r="Z488" s="7" t="str">
        <f>IF('Final Dataset'!$L488&gt;'Final Dataset'!$M488,"Casual Dominant","Registered Dominant")</f>
        <v>Registered Dominant</v>
      </c>
      <c r="AA488" s="7">
        <f>'Final Dataset'!$L488/'Final Dataset'!$N488</f>
        <v>3.7037037037037035E-2</v>
      </c>
      <c r="AB488" s="7">
        <f>'Final Dataset'!$M488/'Final Dataset'!$N488</f>
        <v>0.96296296296296291</v>
      </c>
      <c r="AC488" s="9">
        <f>'Final Dataset'!$J488*100</f>
        <v>44</v>
      </c>
      <c r="AD488" s="7">
        <f>'Final Dataset'!$I488*50</f>
        <v>0</v>
      </c>
      <c r="AE488" s="9">
        <f>'Final Dataset'!$K488*67</f>
        <v>22.002800000000001</v>
      </c>
      <c r="AF488" s="7">
        <f>IFERROR('Final Dataset'!$AA488/'Final Dataset'!$AB488,0)</f>
        <v>3.8461538461538464E-2</v>
      </c>
      <c r="AG488" s="7" t="str">
        <f>IF('Final Dataset'!$AC488&lt;40,"Low",IF('Final Dataset'!$AC488&lt;=70,"Moderate","High"))</f>
        <v>Moderate</v>
      </c>
      <c r="AH488" s="10" t="str">
        <f>IF('Final Dataset'!$AE488&lt;10,"Calm",IF('Final Dataset'!$AE488&lt;=25,"Breezy","Windy"))</f>
        <v>Breezy</v>
      </c>
    </row>
    <row r="489" spans="1:34" ht="14.25" customHeight="1" x14ac:dyDescent="0.3">
      <c r="A489" s="11">
        <v>488</v>
      </c>
      <c r="B489" s="12">
        <v>40565</v>
      </c>
      <c r="C489" s="11">
        <v>1</v>
      </c>
      <c r="D489" s="11">
        <v>9</v>
      </c>
      <c r="E489" s="11" t="b">
        <v>0</v>
      </c>
      <c r="F489" s="11">
        <v>6</v>
      </c>
      <c r="G489" s="11">
        <v>1</v>
      </c>
      <c r="H489" s="11">
        <v>0.04</v>
      </c>
      <c r="I489" s="13">
        <v>3.0300000000000001E-2</v>
      </c>
      <c r="J489" s="11">
        <v>0.41</v>
      </c>
      <c r="K489" s="11">
        <v>0.25369999999999998</v>
      </c>
      <c r="L489" s="11">
        <v>3</v>
      </c>
      <c r="M489" s="11">
        <v>37</v>
      </c>
      <c r="N489" s="11">
        <v>40</v>
      </c>
      <c r="O489" s="5" t="str">
        <f>IF(AND('Final Dataset'!$D489&gt;=5,'Final Dataset'!$D489&lt;12),"Morning",IF(AND('Final Dataset'!$D489&gt;=12,'Final Dataset'!$D489&lt;17),"Afternoon",IF(AND('Final Dataset'!$D489&gt;=17,'Final Dataset'!$D489&lt;21),"Evening","Night")))</f>
        <v>Morning</v>
      </c>
      <c r="P489" s="8" t="str">
        <f>IF('Final Dataset'!$G489=1,"Clear/Few clouds",IF('Final Dataset'!$G489=2,"Mist/Cloudy",IF('Final Dataset'!$G489=3,"Light Snow/Rain","Heavy Rain/Snow/Storm")))</f>
        <v>Clear/Few clouds</v>
      </c>
      <c r="Q489" s="5" t="str">
        <f>IF(OR('Final Dataset'!$F489=0,'Final Dataset'!$F489=6),"Weekend","Weekday")</f>
        <v>Weekend</v>
      </c>
      <c r="R489" s="5" t="str">
        <f>LEFT(TEXT('Final Dataset'!$B489,"yyyy-mm-dd"),4)</f>
        <v>2011</v>
      </c>
      <c r="S489" s="5" t="str">
        <f>MID(TEXT('Final Dataset'!$B489,"yyyy-mm-dd"),6,2)</f>
        <v>01</v>
      </c>
      <c r="T489" s="5" t="str">
        <f>RIGHT(TEXT('Final Dataset'!$B489,"yyyy-mm-dd"),2)</f>
        <v>22</v>
      </c>
      <c r="U489" s="5">
        <f>LEN('Final Dataset'!$D489)</f>
        <v>1</v>
      </c>
      <c r="V489" s="5" t="str">
        <f>TEXT('Final Dataset'!$B489, "mmmm")</f>
        <v>January</v>
      </c>
      <c r="W489" s="5" t="str">
        <f>TEXT('Final Dataset'!$B489, "dddd")</f>
        <v>Saturday</v>
      </c>
      <c r="X489" s="5">
        <f>WEEKNUM('Final Dataset'!$B489, 2)</f>
        <v>4</v>
      </c>
      <c r="Y489" s="5" t="str">
        <f>IF('Final Dataset'!$H489&lt;=0.3,"Cold",IF('Final Dataset'!$H489&lt;=0.6,"Mild","Hot"))</f>
        <v>Cold</v>
      </c>
      <c r="Z489" s="7" t="str">
        <f>IF('Final Dataset'!$L489&gt;'Final Dataset'!$M489,"Casual Dominant","Registered Dominant")</f>
        <v>Registered Dominant</v>
      </c>
      <c r="AA489" s="7">
        <f>'Final Dataset'!$L489/'Final Dataset'!$N489</f>
        <v>7.4999999999999997E-2</v>
      </c>
      <c r="AB489" s="7">
        <f>'Final Dataset'!$M489/'Final Dataset'!$N489</f>
        <v>0.92500000000000004</v>
      </c>
      <c r="AC489" s="9">
        <f>'Final Dataset'!$J489*100</f>
        <v>41</v>
      </c>
      <c r="AD489" s="7">
        <f>'Final Dataset'!$I489*50</f>
        <v>1.5150000000000001</v>
      </c>
      <c r="AE489" s="9">
        <f>'Final Dataset'!$K489*67</f>
        <v>16.997899999999998</v>
      </c>
      <c r="AF489" s="7">
        <f>IFERROR('Final Dataset'!$AA489/'Final Dataset'!$AB489,0)</f>
        <v>8.1081081081081072E-2</v>
      </c>
      <c r="AG489" s="7" t="str">
        <f>IF('Final Dataset'!$AC489&lt;40,"Low",IF('Final Dataset'!$AC489&lt;=70,"Moderate","High"))</f>
        <v>Moderate</v>
      </c>
      <c r="AH489" s="10" t="str">
        <f>IF('Final Dataset'!$AE489&lt;10,"Calm",IF('Final Dataset'!$AE489&lt;=25,"Breezy","Windy"))</f>
        <v>Breezy</v>
      </c>
    </row>
    <row r="490" spans="1:34" ht="14.25" customHeight="1" x14ac:dyDescent="0.3">
      <c r="A490" s="5">
        <v>489</v>
      </c>
      <c r="B490" s="6">
        <v>40565</v>
      </c>
      <c r="C490" s="5">
        <v>1</v>
      </c>
      <c r="D490" s="5">
        <v>10</v>
      </c>
      <c r="E490" s="5" t="b">
        <v>0</v>
      </c>
      <c r="F490" s="5">
        <v>6</v>
      </c>
      <c r="G490" s="5">
        <v>2</v>
      </c>
      <c r="H490" s="5">
        <v>0.04</v>
      </c>
      <c r="I490" s="7">
        <v>6.0600000000000001E-2</v>
      </c>
      <c r="J490" s="5">
        <v>0.41</v>
      </c>
      <c r="K490" s="5">
        <v>0.16420000000000001</v>
      </c>
      <c r="L490" s="5">
        <v>3</v>
      </c>
      <c r="M490" s="5">
        <v>50</v>
      </c>
      <c r="N490" s="5">
        <v>53</v>
      </c>
      <c r="O490" s="5" t="str">
        <f>IF(AND('Final Dataset'!$D490&gt;=5,'Final Dataset'!$D490&lt;12),"Morning",IF(AND('Final Dataset'!$D490&gt;=12,'Final Dataset'!$D490&lt;17),"Afternoon",IF(AND('Final Dataset'!$D490&gt;=17,'Final Dataset'!$D490&lt;21),"Evening","Night")))</f>
        <v>Morning</v>
      </c>
      <c r="P490" s="8" t="str">
        <f>IF('Final Dataset'!$G490=1,"Clear/Few clouds",IF('Final Dataset'!$G490=2,"Mist/Cloudy",IF('Final Dataset'!$G490=3,"Light Snow/Rain","Heavy Rain/Snow/Storm")))</f>
        <v>Mist/Cloudy</v>
      </c>
      <c r="Q490" s="5" t="str">
        <f>IF(OR('Final Dataset'!$F490=0,'Final Dataset'!$F490=6),"Weekend","Weekday")</f>
        <v>Weekend</v>
      </c>
      <c r="R490" s="5" t="str">
        <f>LEFT(TEXT('Final Dataset'!$B490,"yyyy-mm-dd"),4)</f>
        <v>2011</v>
      </c>
      <c r="S490" s="5" t="str">
        <f>MID(TEXT('Final Dataset'!$B490,"yyyy-mm-dd"),6,2)</f>
        <v>01</v>
      </c>
      <c r="T490" s="5" t="str">
        <f>RIGHT(TEXT('Final Dataset'!$B490,"yyyy-mm-dd"),2)</f>
        <v>22</v>
      </c>
      <c r="U490" s="5">
        <f>LEN('Final Dataset'!$D490)</f>
        <v>2</v>
      </c>
      <c r="V490" s="5" t="str">
        <f>TEXT('Final Dataset'!$B490, "mmmm")</f>
        <v>January</v>
      </c>
      <c r="W490" s="5" t="str">
        <f>TEXT('Final Dataset'!$B490, "dddd")</f>
        <v>Saturday</v>
      </c>
      <c r="X490" s="5">
        <f>WEEKNUM('Final Dataset'!$B490, 2)</f>
        <v>4</v>
      </c>
      <c r="Y490" s="5" t="str">
        <f>IF('Final Dataset'!$H490&lt;=0.3,"Cold",IF('Final Dataset'!$H490&lt;=0.6,"Mild","Hot"))</f>
        <v>Cold</v>
      </c>
      <c r="Z490" s="7" t="str">
        <f>IF('Final Dataset'!$L490&gt;'Final Dataset'!$M490,"Casual Dominant","Registered Dominant")</f>
        <v>Registered Dominant</v>
      </c>
      <c r="AA490" s="7">
        <f>'Final Dataset'!$L490/'Final Dataset'!$N490</f>
        <v>5.6603773584905662E-2</v>
      </c>
      <c r="AB490" s="7">
        <f>'Final Dataset'!$M490/'Final Dataset'!$N490</f>
        <v>0.94339622641509435</v>
      </c>
      <c r="AC490" s="9">
        <f>'Final Dataset'!$J490*100</f>
        <v>41</v>
      </c>
      <c r="AD490" s="7">
        <f>'Final Dataset'!$I490*50</f>
        <v>3.0300000000000002</v>
      </c>
      <c r="AE490" s="9">
        <f>'Final Dataset'!$K490*67</f>
        <v>11.0014</v>
      </c>
      <c r="AF490" s="7">
        <f>IFERROR('Final Dataset'!$AA490/'Final Dataset'!$AB490,0)</f>
        <v>0.06</v>
      </c>
      <c r="AG490" s="7" t="str">
        <f>IF('Final Dataset'!$AC490&lt;40,"Low",IF('Final Dataset'!$AC490&lt;=70,"Moderate","High"))</f>
        <v>Moderate</v>
      </c>
      <c r="AH490" s="10" t="str">
        <f>IF('Final Dataset'!$AE490&lt;10,"Calm",IF('Final Dataset'!$AE490&lt;=25,"Breezy","Windy"))</f>
        <v>Breezy</v>
      </c>
    </row>
    <row r="491" spans="1:34" ht="14.25" customHeight="1" x14ac:dyDescent="0.3">
      <c r="A491" s="11">
        <v>490</v>
      </c>
      <c r="B491" s="12">
        <v>40565</v>
      </c>
      <c r="C491" s="11">
        <v>1</v>
      </c>
      <c r="D491" s="11">
        <v>11</v>
      </c>
      <c r="E491" s="11" t="b">
        <v>0</v>
      </c>
      <c r="F491" s="11">
        <v>6</v>
      </c>
      <c r="G491" s="11">
        <v>2</v>
      </c>
      <c r="H491" s="11">
        <v>0.06</v>
      </c>
      <c r="I491" s="13">
        <v>7.5800000000000006E-2</v>
      </c>
      <c r="J491" s="11">
        <v>0.38</v>
      </c>
      <c r="K491" s="11">
        <v>0.1343</v>
      </c>
      <c r="L491" s="11">
        <v>4</v>
      </c>
      <c r="M491" s="11">
        <v>59</v>
      </c>
      <c r="N491" s="11">
        <v>63</v>
      </c>
      <c r="O491" s="5" t="str">
        <f>IF(AND('Final Dataset'!$D491&gt;=5,'Final Dataset'!$D491&lt;12),"Morning",IF(AND('Final Dataset'!$D491&gt;=12,'Final Dataset'!$D491&lt;17),"Afternoon",IF(AND('Final Dataset'!$D491&gt;=17,'Final Dataset'!$D491&lt;21),"Evening","Night")))</f>
        <v>Morning</v>
      </c>
      <c r="P491" s="8" t="str">
        <f>IF('Final Dataset'!$G491=1,"Clear/Few clouds",IF('Final Dataset'!$G491=2,"Mist/Cloudy",IF('Final Dataset'!$G491=3,"Light Snow/Rain","Heavy Rain/Snow/Storm")))</f>
        <v>Mist/Cloudy</v>
      </c>
      <c r="Q491" s="5" t="str">
        <f>IF(OR('Final Dataset'!$F491=0,'Final Dataset'!$F491=6),"Weekend","Weekday")</f>
        <v>Weekend</v>
      </c>
      <c r="R491" s="5" t="str">
        <f>LEFT(TEXT('Final Dataset'!$B491,"yyyy-mm-dd"),4)</f>
        <v>2011</v>
      </c>
      <c r="S491" s="5" t="str">
        <f>MID(TEXT('Final Dataset'!$B491,"yyyy-mm-dd"),6,2)</f>
        <v>01</v>
      </c>
      <c r="T491" s="5" t="str">
        <f>RIGHT(TEXT('Final Dataset'!$B491,"yyyy-mm-dd"),2)</f>
        <v>22</v>
      </c>
      <c r="U491" s="5">
        <f>LEN('Final Dataset'!$D491)</f>
        <v>2</v>
      </c>
      <c r="V491" s="5" t="str">
        <f>TEXT('Final Dataset'!$B491, "mmmm")</f>
        <v>January</v>
      </c>
      <c r="W491" s="5" t="str">
        <f>TEXT('Final Dataset'!$B491, "dddd")</f>
        <v>Saturday</v>
      </c>
      <c r="X491" s="5">
        <f>WEEKNUM('Final Dataset'!$B491, 2)</f>
        <v>4</v>
      </c>
      <c r="Y491" s="5" t="str">
        <f>IF('Final Dataset'!$H491&lt;=0.3,"Cold",IF('Final Dataset'!$H491&lt;=0.6,"Mild","Hot"))</f>
        <v>Cold</v>
      </c>
      <c r="Z491" s="7" t="str">
        <f>IF('Final Dataset'!$L491&gt;'Final Dataset'!$M491,"Casual Dominant","Registered Dominant")</f>
        <v>Registered Dominant</v>
      </c>
      <c r="AA491" s="7">
        <f>'Final Dataset'!$L491/'Final Dataset'!$N491</f>
        <v>6.3492063492063489E-2</v>
      </c>
      <c r="AB491" s="7">
        <f>'Final Dataset'!$M491/'Final Dataset'!$N491</f>
        <v>0.93650793650793651</v>
      </c>
      <c r="AC491" s="9">
        <f>'Final Dataset'!$J491*100</f>
        <v>38</v>
      </c>
      <c r="AD491" s="7">
        <f>'Final Dataset'!$I491*50</f>
        <v>3.7900000000000005</v>
      </c>
      <c r="AE491" s="9">
        <f>'Final Dataset'!$K491*67</f>
        <v>8.9981000000000009</v>
      </c>
      <c r="AF491" s="7">
        <f>IFERROR('Final Dataset'!$AA491/'Final Dataset'!$AB491,0)</f>
        <v>6.7796610169491525E-2</v>
      </c>
      <c r="AG491" s="7" t="str">
        <f>IF('Final Dataset'!$AC491&lt;40,"Low",IF('Final Dataset'!$AC491&lt;=70,"Moderate","High"))</f>
        <v>Low</v>
      </c>
      <c r="AH491" s="10" t="str">
        <f>IF('Final Dataset'!$AE491&lt;10,"Calm",IF('Final Dataset'!$AE491&lt;=25,"Breezy","Windy"))</f>
        <v>Calm</v>
      </c>
    </row>
    <row r="492" spans="1:34" ht="14.25" customHeight="1" x14ac:dyDescent="0.3">
      <c r="A492" s="5">
        <v>491</v>
      </c>
      <c r="B492" s="6">
        <v>40565</v>
      </c>
      <c r="C492" s="5">
        <v>1</v>
      </c>
      <c r="D492" s="5">
        <v>12</v>
      </c>
      <c r="E492" s="5" t="b">
        <v>0</v>
      </c>
      <c r="F492" s="5">
        <v>6</v>
      </c>
      <c r="G492" s="5">
        <v>2</v>
      </c>
      <c r="H492" s="5">
        <v>0.06</v>
      </c>
      <c r="I492" s="7">
        <v>0.1061</v>
      </c>
      <c r="J492" s="5">
        <v>0.38</v>
      </c>
      <c r="K492" s="5">
        <v>0.1045</v>
      </c>
      <c r="L492" s="5">
        <v>10</v>
      </c>
      <c r="M492" s="5">
        <v>60</v>
      </c>
      <c r="N492" s="5">
        <v>70</v>
      </c>
      <c r="O492" s="5" t="str">
        <f>IF(AND('Final Dataset'!$D492&gt;=5,'Final Dataset'!$D492&lt;12),"Morning",IF(AND('Final Dataset'!$D492&gt;=12,'Final Dataset'!$D492&lt;17),"Afternoon",IF(AND('Final Dataset'!$D492&gt;=17,'Final Dataset'!$D492&lt;21),"Evening","Night")))</f>
        <v>Afternoon</v>
      </c>
      <c r="P492" s="8" t="str">
        <f>IF('Final Dataset'!$G492=1,"Clear/Few clouds",IF('Final Dataset'!$G492=2,"Mist/Cloudy",IF('Final Dataset'!$G492=3,"Light Snow/Rain","Heavy Rain/Snow/Storm")))</f>
        <v>Mist/Cloudy</v>
      </c>
      <c r="Q492" s="5" t="str">
        <f>IF(OR('Final Dataset'!$F492=0,'Final Dataset'!$F492=6),"Weekend","Weekday")</f>
        <v>Weekend</v>
      </c>
      <c r="R492" s="5" t="str">
        <f>LEFT(TEXT('Final Dataset'!$B492,"yyyy-mm-dd"),4)</f>
        <v>2011</v>
      </c>
      <c r="S492" s="5" t="str">
        <f>MID(TEXT('Final Dataset'!$B492,"yyyy-mm-dd"),6,2)</f>
        <v>01</v>
      </c>
      <c r="T492" s="5" t="str">
        <f>RIGHT(TEXT('Final Dataset'!$B492,"yyyy-mm-dd"),2)</f>
        <v>22</v>
      </c>
      <c r="U492" s="5">
        <f>LEN('Final Dataset'!$D492)</f>
        <v>2</v>
      </c>
      <c r="V492" s="5" t="str">
        <f>TEXT('Final Dataset'!$B492, "mmmm")</f>
        <v>January</v>
      </c>
      <c r="W492" s="5" t="str">
        <f>TEXT('Final Dataset'!$B492, "dddd")</f>
        <v>Saturday</v>
      </c>
      <c r="X492" s="5">
        <f>WEEKNUM('Final Dataset'!$B492, 2)</f>
        <v>4</v>
      </c>
      <c r="Y492" s="5" t="str">
        <f>IF('Final Dataset'!$H492&lt;=0.3,"Cold",IF('Final Dataset'!$H492&lt;=0.6,"Mild","Hot"))</f>
        <v>Cold</v>
      </c>
      <c r="Z492" s="7" t="str">
        <f>IF('Final Dataset'!$L492&gt;'Final Dataset'!$M492,"Casual Dominant","Registered Dominant")</f>
        <v>Registered Dominant</v>
      </c>
      <c r="AA492" s="7">
        <f>'Final Dataset'!$L492/'Final Dataset'!$N492</f>
        <v>0.14285714285714285</v>
      </c>
      <c r="AB492" s="7">
        <f>'Final Dataset'!$M492/'Final Dataset'!$N492</f>
        <v>0.8571428571428571</v>
      </c>
      <c r="AC492" s="9">
        <f>'Final Dataset'!$J492*100</f>
        <v>38</v>
      </c>
      <c r="AD492" s="7">
        <f>'Final Dataset'!$I492*50</f>
        <v>5.3049999999999997</v>
      </c>
      <c r="AE492" s="9">
        <f>'Final Dataset'!$K492*67</f>
        <v>7.0015000000000001</v>
      </c>
      <c r="AF492" s="7">
        <f>IFERROR('Final Dataset'!$AA492/'Final Dataset'!$AB492,0)</f>
        <v>0.16666666666666666</v>
      </c>
      <c r="AG492" s="7" t="str">
        <f>IF('Final Dataset'!$AC492&lt;40,"Low",IF('Final Dataset'!$AC492&lt;=70,"Moderate","High"))</f>
        <v>Low</v>
      </c>
      <c r="AH492" s="10" t="str">
        <f>IF('Final Dataset'!$AE492&lt;10,"Calm",IF('Final Dataset'!$AE492&lt;=25,"Breezy","Windy"))</f>
        <v>Calm</v>
      </c>
    </row>
    <row r="493" spans="1:34" ht="14.25" customHeight="1" x14ac:dyDescent="0.3">
      <c r="A493" s="11">
        <v>492</v>
      </c>
      <c r="B493" s="12">
        <v>40565</v>
      </c>
      <c r="C493" s="11">
        <v>1</v>
      </c>
      <c r="D493" s="11">
        <v>13</v>
      </c>
      <c r="E493" s="11" t="b">
        <v>0</v>
      </c>
      <c r="F493" s="11">
        <v>6</v>
      </c>
      <c r="G493" s="11">
        <v>1</v>
      </c>
      <c r="H493" s="11">
        <v>0.08</v>
      </c>
      <c r="I493" s="13">
        <v>0.16669999999999999</v>
      </c>
      <c r="J493" s="11">
        <v>0.35</v>
      </c>
      <c r="K493" s="11">
        <v>0</v>
      </c>
      <c r="L493" s="11">
        <v>12</v>
      </c>
      <c r="M493" s="11">
        <v>72</v>
      </c>
      <c r="N493" s="11">
        <v>84</v>
      </c>
      <c r="O493" s="5" t="str">
        <f>IF(AND('Final Dataset'!$D493&gt;=5,'Final Dataset'!$D493&lt;12),"Morning",IF(AND('Final Dataset'!$D493&gt;=12,'Final Dataset'!$D493&lt;17),"Afternoon",IF(AND('Final Dataset'!$D493&gt;=17,'Final Dataset'!$D493&lt;21),"Evening","Night")))</f>
        <v>Afternoon</v>
      </c>
      <c r="P493" s="8" t="str">
        <f>IF('Final Dataset'!$G493=1,"Clear/Few clouds",IF('Final Dataset'!$G493=2,"Mist/Cloudy",IF('Final Dataset'!$G493=3,"Light Snow/Rain","Heavy Rain/Snow/Storm")))</f>
        <v>Clear/Few clouds</v>
      </c>
      <c r="Q493" s="5" t="str">
        <f>IF(OR('Final Dataset'!$F493=0,'Final Dataset'!$F493=6),"Weekend","Weekday")</f>
        <v>Weekend</v>
      </c>
      <c r="R493" s="5" t="str">
        <f>LEFT(TEXT('Final Dataset'!$B493,"yyyy-mm-dd"),4)</f>
        <v>2011</v>
      </c>
      <c r="S493" s="5" t="str">
        <f>MID(TEXT('Final Dataset'!$B493,"yyyy-mm-dd"),6,2)</f>
        <v>01</v>
      </c>
      <c r="T493" s="5" t="str">
        <f>RIGHT(TEXT('Final Dataset'!$B493,"yyyy-mm-dd"),2)</f>
        <v>22</v>
      </c>
      <c r="U493" s="5">
        <f>LEN('Final Dataset'!$D493)</f>
        <v>2</v>
      </c>
      <c r="V493" s="5" t="str">
        <f>TEXT('Final Dataset'!$B493, "mmmm")</f>
        <v>January</v>
      </c>
      <c r="W493" s="5" t="str">
        <f>TEXT('Final Dataset'!$B493, "dddd")</f>
        <v>Saturday</v>
      </c>
      <c r="X493" s="5">
        <f>WEEKNUM('Final Dataset'!$B493, 2)</f>
        <v>4</v>
      </c>
      <c r="Y493" s="5" t="str">
        <f>IF('Final Dataset'!$H493&lt;=0.3,"Cold",IF('Final Dataset'!$H493&lt;=0.6,"Mild","Hot"))</f>
        <v>Cold</v>
      </c>
      <c r="Z493" s="7" t="str">
        <f>IF('Final Dataset'!$L493&gt;'Final Dataset'!$M493,"Casual Dominant","Registered Dominant")</f>
        <v>Registered Dominant</v>
      </c>
      <c r="AA493" s="7">
        <f>'Final Dataset'!$L493/'Final Dataset'!$N493</f>
        <v>0.14285714285714285</v>
      </c>
      <c r="AB493" s="7">
        <f>'Final Dataset'!$M493/'Final Dataset'!$N493</f>
        <v>0.8571428571428571</v>
      </c>
      <c r="AC493" s="9">
        <f>'Final Dataset'!$J493*100</f>
        <v>35</v>
      </c>
      <c r="AD493" s="7">
        <f>'Final Dataset'!$I493*50</f>
        <v>8.3349999999999991</v>
      </c>
      <c r="AE493" s="9">
        <f>'Final Dataset'!$K493*67</f>
        <v>0</v>
      </c>
      <c r="AF493" s="7">
        <f>IFERROR('Final Dataset'!$AA493/'Final Dataset'!$AB493,0)</f>
        <v>0.16666666666666666</v>
      </c>
      <c r="AG493" s="7" t="str">
        <f>IF('Final Dataset'!$AC493&lt;40,"Low",IF('Final Dataset'!$AC493&lt;=70,"Moderate","High"))</f>
        <v>Low</v>
      </c>
      <c r="AH493" s="10" t="str">
        <f>IF('Final Dataset'!$AE493&lt;10,"Calm",IF('Final Dataset'!$AE493&lt;=25,"Breezy","Windy"))</f>
        <v>Calm</v>
      </c>
    </row>
    <row r="494" spans="1:34" ht="14.25" customHeight="1" x14ac:dyDescent="0.3">
      <c r="A494" s="5">
        <v>493</v>
      </c>
      <c r="B494" s="6">
        <v>40565</v>
      </c>
      <c r="C494" s="5">
        <v>1</v>
      </c>
      <c r="D494" s="5">
        <v>14</v>
      </c>
      <c r="E494" s="5" t="b">
        <v>0</v>
      </c>
      <c r="F494" s="5">
        <v>6</v>
      </c>
      <c r="G494" s="5">
        <v>1</v>
      </c>
      <c r="H494" s="5">
        <v>0.1</v>
      </c>
      <c r="I494" s="7">
        <v>0.13639999999999999</v>
      </c>
      <c r="J494" s="5">
        <v>0.33</v>
      </c>
      <c r="K494" s="5">
        <v>0.1045</v>
      </c>
      <c r="L494" s="5">
        <v>11</v>
      </c>
      <c r="M494" s="5">
        <v>64</v>
      </c>
      <c r="N494" s="5">
        <v>75</v>
      </c>
      <c r="O494" s="5" t="str">
        <f>IF(AND('Final Dataset'!$D494&gt;=5,'Final Dataset'!$D494&lt;12),"Morning",IF(AND('Final Dataset'!$D494&gt;=12,'Final Dataset'!$D494&lt;17),"Afternoon",IF(AND('Final Dataset'!$D494&gt;=17,'Final Dataset'!$D494&lt;21),"Evening","Night")))</f>
        <v>Afternoon</v>
      </c>
      <c r="P494" s="8" t="str">
        <f>IF('Final Dataset'!$G494=1,"Clear/Few clouds",IF('Final Dataset'!$G494=2,"Mist/Cloudy",IF('Final Dataset'!$G494=3,"Light Snow/Rain","Heavy Rain/Snow/Storm")))</f>
        <v>Clear/Few clouds</v>
      </c>
      <c r="Q494" s="5" t="str">
        <f>IF(OR('Final Dataset'!$F494=0,'Final Dataset'!$F494=6),"Weekend","Weekday")</f>
        <v>Weekend</v>
      </c>
      <c r="R494" s="5" t="str">
        <f>LEFT(TEXT('Final Dataset'!$B494,"yyyy-mm-dd"),4)</f>
        <v>2011</v>
      </c>
      <c r="S494" s="5" t="str">
        <f>MID(TEXT('Final Dataset'!$B494,"yyyy-mm-dd"),6,2)</f>
        <v>01</v>
      </c>
      <c r="T494" s="5" t="str">
        <f>RIGHT(TEXT('Final Dataset'!$B494,"yyyy-mm-dd"),2)</f>
        <v>22</v>
      </c>
      <c r="U494" s="5">
        <f>LEN('Final Dataset'!$D494)</f>
        <v>2</v>
      </c>
      <c r="V494" s="5" t="str">
        <f>TEXT('Final Dataset'!$B494, "mmmm")</f>
        <v>January</v>
      </c>
      <c r="W494" s="5" t="str">
        <f>TEXT('Final Dataset'!$B494, "dddd")</f>
        <v>Saturday</v>
      </c>
      <c r="X494" s="5">
        <f>WEEKNUM('Final Dataset'!$B494, 2)</f>
        <v>4</v>
      </c>
      <c r="Y494" s="5" t="str">
        <f>IF('Final Dataset'!$H494&lt;=0.3,"Cold",IF('Final Dataset'!$H494&lt;=0.6,"Mild","Hot"))</f>
        <v>Cold</v>
      </c>
      <c r="Z494" s="7" t="str">
        <f>IF('Final Dataset'!$L494&gt;'Final Dataset'!$M494,"Casual Dominant","Registered Dominant")</f>
        <v>Registered Dominant</v>
      </c>
      <c r="AA494" s="7">
        <f>'Final Dataset'!$L494/'Final Dataset'!$N494</f>
        <v>0.14666666666666667</v>
      </c>
      <c r="AB494" s="7">
        <f>'Final Dataset'!$M494/'Final Dataset'!$N494</f>
        <v>0.85333333333333339</v>
      </c>
      <c r="AC494" s="9">
        <f>'Final Dataset'!$J494*100</f>
        <v>33</v>
      </c>
      <c r="AD494" s="7">
        <f>'Final Dataset'!$I494*50</f>
        <v>6.8199999999999994</v>
      </c>
      <c r="AE494" s="9">
        <f>'Final Dataset'!$K494*67</f>
        <v>7.0015000000000001</v>
      </c>
      <c r="AF494" s="7">
        <f>IFERROR('Final Dataset'!$AA494/'Final Dataset'!$AB494,0)</f>
        <v>0.171875</v>
      </c>
      <c r="AG494" s="7" t="str">
        <f>IF('Final Dataset'!$AC494&lt;40,"Low",IF('Final Dataset'!$AC494&lt;=70,"Moderate","High"))</f>
        <v>Low</v>
      </c>
      <c r="AH494" s="10" t="str">
        <f>IF('Final Dataset'!$AE494&lt;10,"Calm",IF('Final Dataset'!$AE494&lt;=25,"Breezy","Windy"))</f>
        <v>Calm</v>
      </c>
    </row>
    <row r="495" spans="1:34" ht="14.25" customHeight="1" x14ac:dyDescent="0.3">
      <c r="A495" s="11">
        <v>494</v>
      </c>
      <c r="B495" s="12">
        <v>40565</v>
      </c>
      <c r="C495" s="11">
        <v>1</v>
      </c>
      <c r="D495" s="11">
        <v>15</v>
      </c>
      <c r="E495" s="11" t="b">
        <v>0</v>
      </c>
      <c r="F495" s="11">
        <v>6</v>
      </c>
      <c r="G495" s="11">
        <v>1</v>
      </c>
      <c r="H495" s="11">
        <v>0.12</v>
      </c>
      <c r="I495" s="13">
        <v>0.1515</v>
      </c>
      <c r="J495" s="11">
        <v>0.28000000000000003</v>
      </c>
      <c r="K495" s="11">
        <v>0</v>
      </c>
      <c r="L495" s="11">
        <v>10</v>
      </c>
      <c r="M495" s="11">
        <v>93</v>
      </c>
      <c r="N495" s="11">
        <v>103</v>
      </c>
      <c r="O495" s="5" t="str">
        <f>IF(AND('Final Dataset'!$D495&gt;=5,'Final Dataset'!$D495&lt;12),"Morning",IF(AND('Final Dataset'!$D495&gt;=12,'Final Dataset'!$D495&lt;17),"Afternoon",IF(AND('Final Dataset'!$D495&gt;=17,'Final Dataset'!$D495&lt;21),"Evening","Night")))</f>
        <v>Afternoon</v>
      </c>
      <c r="P495" s="8" t="str">
        <f>IF('Final Dataset'!$G495=1,"Clear/Few clouds",IF('Final Dataset'!$G495=2,"Mist/Cloudy",IF('Final Dataset'!$G495=3,"Light Snow/Rain","Heavy Rain/Snow/Storm")))</f>
        <v>Clear/Few clouds</v>
      </c>
      <c r="Q495" s="5" t="str">
        <f>IF(OR('Final Dataset'!$F495=0,'Final Dataset'!$F495=6),"Weekend","Weekday")</f>
        <v>Weekend</v>
      </c>
      <c r="R495" s="5" t="str">
        <f>LEFT(TEXT('Final Dataset'!$B495,"yyyy-mm-dd"),4)</f>
        <v>2011</v>
      </c>
      <c r="S495" s="5" t="str">
        <f>MID(TEXT('Final Dataset'!$B495,"yyyy-mm-dd"),6,2)</f>
        <v>01</v>
      </c>
      <c r="T495" s="5" t="str">
        <f>RIGHT(TEXT('Final Dataset'!$B495,"yyyy-mm-dd"),2)</f>
        <v>22</v>
      </c>
      <c r="U495" s="5">
        <f>LEN('Final Dataset'!$D495)</f>
        <v>2</v>
      </c>
      <c r="V495" s="5" t="str">
        <f>TEXT('Final Dataset'!$B495, "mmmm")</f>
        <v>January</v>
      </c>
      <c r="W495" s="5" t="str">
        <f>TEXT('Final Dataset'!$B495, "dddd")</f>
        <v>Saturday</v>
      </c>
      <c r="X495" s="5">
        <f>WEEKNUM('Final Dataset'!$B495, 2)</f>
        <v>4</v>
      </c>
      <c r="Y495" s="5" t="str">
        <f>IF('Final Dataset'!$H495&lt;=0.3,"Cold",IF('Final Dataset'!$H495&lt;=0.6,"Mild","Hot"))</f>
        <v>Cold</v>
      </c>
      <c r="Z495" s="7" t="str">
        <f>IF('Final Dataset'!$L495&gt;'Final Dataset'!$M495,"Casual Dominant","Registered Dominant")</f>
        <v>Registered Dominant</v>
      </c>
      <c r="AA495" s="7">
        <f>'Final Dataset'!$L495/'Final Dataset'!$N495</f>
        <v>9.7087378640776698E-2</v>
      </c>
      <c r="AB495" s="7">
        <f>'Final Dataset'!$M495/'Final Dataset'!$N495</f>
        <v>0.90291262135922334</v>
      </c>
      <c r="AC495" s="9">
        <f>'Final Dataset'!$J495*100</f>
        <v>28.000000000000004</v>
      </c>
      <c r="AD495" s="7">
        <f>'Final Dataset'!$I495*50</f>
        <v>7.5750000000000002</v>
      </c>
      <c r="AE495" s="9">
        <f>'Final Dataset'!$K495*67</f>
        <v>0</v>
      </c>
      <c r="AF495" s="7">
        <f>IFERROR('Final Dataset'!$AA495/'Final Dataset'!$AB495,0)</f>
        <v>0.1075268817204301</v>
      </c>
      <c r="AG495" s="7" t="str">
        <f>IF('Final Dataset'!$AC495&lt;40,"Low",IF('Final Dataset'!$AC495&lt;=70,"Moderate","High"))</f>
        <v>Low</v>
      </c>
      <c r="AH495" s="10" t="str">
        <f>IF('Final Dataset'!$AE495&lt;10,"Calm",IF('Final Dataset'!$AE495&lt;=25,"Breezy","Windy"))</f>
        <v>Calm</v>
      </c>
    </row>
    <row r="496" spans="1:34" ht="14.25" customHeight="1" x14ac:dyDescent="0.3">
      <c r="A496" s="5">
        <v>495</v>
      </c>
      <c r="B496" s="6">
        <v>40565</v>
      </c>
      <c r="C496" s="5">
        <v>1</v>
      </c>
      <c r="D496" s="5">
        <v>16</v>
      </c>
      <c r="E496" s="5" t="b">
        <v>0</v>
      </c>
      <c r="F496" s="5">
        <v>6</v>
      </c>
      <c r="G496" s="5">
        <v>1</v>
      </c>
      <c r="H496" s="5">
        <v>0.12</v>
      </c>
      <c r="I496" s="7">
        <v>0.13639999999999999</v>
      </c>
      <c r="J496" s="5">
        <v>0.28000000000000003</v>
      </c>
      <c r="K496" s="5">
        <v>0.19400000000000001</v>
      </c>
      <c r="L496" s="5">
        <v>11</v>
      </c>
      <c r="M496" s="5">
        <v>72</v>
      </c>
      <c r="N496" s="5">
        <v>83</v>
      </c>
      <c r="O496" s="5" t="str">
        <f>IF(AND('Final Dataset'!$D496&gt;=5,'Final Dataset'!$D496&lt;12),"Morning",IF(AND('Final Dataset'!$D496&gt;=12,'Final Dataset'!$D496&lt;17),"Afternoon",IF(AND('Final Dataset'!$D496&gt;=17,'Final Dataset'!$D496&lt;21),"Evening","Night")))</f>
        <v>Afternoon</v>
      </c>
      <c r="P496" s="8" t="str">
        <f>IF('Final Dataset'!$G496=1,"Clear/Few clouds",IF('Final Dataset'!$G496=2,"Mist/Cloudy",IF('Final Dataset'!$G496=3,"Light Snow/Rain","Heavy Rain/Snow/Storm")))</f>
        <v>Clear/Few clouds</v>
      </c>
      <c r="Q496" s="5" t="str">
        <f>IF(OR('Final Dataset'!$F496=0,'Final Dataset'!$F496=6),"Weekend","Weekday")</f>
        <v>Weekend</v>
      </c>
      <c r="R496" s="5" t="str">
        <f>LEFT(TEXT('Final Dataset'!$B496,"yyyy-mm-dd"),4)</f>
        <v>2011</v>
      </c>
      <c r="S496" s="5" t="str">
        <f>MID(TEXT('Final Dataset'!$B496,"yyyy-mm-dd"),6,2)</f>
        <v>01</v>
      </c>
      <c r="T496" s="5" t="str">
        <f>RIGHT(TEXT('Final Dataset'!$B496,"yyyy-mm-dd"),2)</f>
        <v>22</v>
      </c>
      <c r="U496" s="5">
        <f>LEN('Final Dataset'!$D496)</f>
        <v>2</v>
      </c>
      <c r="V496" s="5" t="str">
        <f>TEXT('Final Dataset'!$B496, "mmmm")</f>
        <v>January</v>
      </c>
      <c r="W496" s="5" t="str">
        <f>TEXT('Final Dataset'!$B496, "dddd")</f>
        <v>Saturday</v>
      </c>
      <c r="X496" s="5">
        <f>WEEKNUM('Final Dataset'!$B496, 2)</f>
        <v>4</v>
      </c>
      <c r="Y496" s="5" t="str">
        <f>IF('Final Dataset'!$H496&lt;=0.3,"Cold",IF('Final Dataset'!$H496&lt;=0.6,"Mild","Hot"))</f>
        <v>Cold</v>
      </c>
      <c r="Z496" s="7" t="str">
        <f>IF('Final Dataset'!$L496&gt;'Final Dataset'!$M496,"Casual Dominant","Registered Dominant")</f>
        <v>Registered Dominant</v>
      </c>
      <c r="AA496" s="7">
        <f>'Final Dataset'!$L496/'Final Dataset'!$N496</f>
        <v>0.13253012048192772</v>
      </c>
      <c r="AB496" s="7">
        <f>'Final Dataset'!$M496/'Final Dataset'!$N496</f>
        <v>0.86746987951807231</v>
      </c>
      <c r="AC496" s="9">
        <f>'Final Dataset'!$J496*100</f>
        <v>28.000000000000004</v>
      </c>
      <c r="AD496" s="7">
        <f>'Final Dataset'!$I496*50</f>
        <v>6.8199999999999994</v>
      </c>
      <c r="AE496" s="9">
        <f>'Final Dataset'!$K496*67</f>
        <v>12.998000000000001</v>
      </c>
      <c r="AF496" s="7">
        <f>IFERROR('Final Dataset'!$AA496/'Final Dataset'!$AB496,0)</f>
        <v>0.15277777777777779</v>
      </c>
      <c r="AG496" s="7" t="str">
        <f>IF('Final Dataset'!$AC496&lt;40,"Low",IF('Final Dataset'!$AC496&lt;=70,"Moderate","High"))</f>
        <v>Low</v>
      </c>
      <c r="AH496" s="10" t="str">
        <f>IF('Final Dataset'!$AE496&lt;10,"Calm",IF('Final Dataset'!$AE496&lt;=25,"Breezy","Windy"))</f>
        <v>Breezy</v>
      </c>
    </row>
    <row r="497" spans="1:34" ht="14.25" customHeight="1" x14ac:dyDescent="0.3">
      <c r="A497" s="11">
        <v>496</v>
      </c>
      <c r="B497" s="12">
        <v>40565</v>
      </c>
      <c r="C497" s="11">
        <v>1</v>
      </c>
      <c r="D497" s="11">
        <v>17</v>
      </c>
      <c r="E497" s="11" t="b">
        <v>0</v>
      </c>
      <c r="F497" s="11">
        <v>6</v>
      </c>
      <c r="G497" s="11">
        <v>1</v>
      </c>
      <c r="H497" s="11">
        <v>0.12</v>
      </c>
      <c r="I497" s="13">
        <v>0.19700000000000001</v>
      </c>
      <c r="J497" s="11">
        <v>0.28000000000000003</v>
      </c>
      <c r="K497" s="11">
        <v>0</v>
      </c>
      <c r="L497" s="11">
        <v>8</v>
      </c>
      <c r="M497" s="11">
        <v>59</v>
      </c>
      <c r="N497" s="11">
        <v>67</v>
      </c>
      <c r="O497" s="5" t="str">
        <f>IF(AND('Final Dataset'!$D497&gt;=5,'Final Dataset'!$D497&lt;12),"Morning",IF(AND('Final Dataset'!$D497&gt;=12,'Final Dataset'!$D497&lt;17),"Afternoon",IF(AND('Final Dataset'!$D497&gt;=17,'Final Dataset'!$D497&lt;21),"Evening","Night")))</f>
        <v>Evening</v>
      </c>
      <c r="P497" s="8" t="str">
        <f>IF('Final Dataset'!$G497=1,"Clear/Few clouds",IF('Final Dataset'!$G497=2,"Mist/Cloudy",IF('Final Dataset'!$G497=3,"Light Snow/Rain","Heavy Rain/Snow/Storm")))</f>
        <v>Clear/Few clouds</v>
      </c>
      <c r="Q497" s="5" t="str">
        <f>IF(OR('Final Dataset'!$F497=0,'Final Dataset'!$F497=6),"Weekend","Weekday")</f>
        <v>Weekend</v>
      </c>
      <c r="R497" s="5" t="str">
        <f>LEFT(TEXT('Final Dataset'!$B497,"yyyy-mm-dd"),4)</f>
        <v>2011</v>
      </c>
      <c r="S497" s="5" t="str">
        <f>MID(TEXT('Final Dataset'!$B497,"yyyy-mm-dd"),6,2)</f>
        <v>01</v>
      </c>
      <c r="T497" s="5" t="str">
        <f>RIGHT(TEXT('Final Dataset'!$B497,"yyyy-mm-dd"),2)</f>
        <v>22</v>
      </c>
      <c r="U497" s="5">
        <f>LEN('Final Dataset'!$D497)</f>
        <v>2</v>
      </c>
      <c r="V497" s="5" t="str">
        <f>TEXT('Final Dataset'!$B497, "mmmm")</f>
        <v>January</v>
      </c>
      <c r="W497" s="5" t="str">
        <f>TEXT('Final Dataset'!$B497, "dddd")</f>
        <v>Saturday</v>
      </c>
      <c r="X497" s="5">
        <f>WEEKNUM('Final Dataset'!$B497, 2)</f>
        <v>4</v>
      </c>
      <c r="Y497" s="5" t="str">
        <f>IF('Final Dataset'!$H497&lt;=0.3,"Cold",IF('Final Dataset'!$H497&lt;=0.6,"Mild","Hot"))</f>
        <v>Cold</v>
      </c>
      <c r="Z497" s="7" t="str">
        <f>IF('Final Dataset'!$L497&gt;'Final Dataset'!$M497,"Casual Dominant","Registered Dominant")</f>
        <v>Registered Dominant</v>
      </c>
      <c r="AA497" s="7">
        <f>'Final Dataset'!$L497/'Final Dataset'!$N497</f>
        <v>0.11940298507462686</v>
      </c>
      <c r="AB497" s="7">
        <f>'Final Dataset'!$M497/'Final Dataset'!$N497</f>
        <v>0.88059701492537312</v>
      </c>
      <c r="AC497" s="9">
        <f>'Final Dataset'!$J497*100</f>
        <v>28.000000000000004</v>
      </c>
      <c r="AD497" s="7">
        <f>'Final Dataset'!$I497*50</f>
        <v>9.85</v>
      </c>
      <c r="AE497" s="9">
        <f>'Final Dataset'!$K497*67</f>
        <v>0</v>
      </c>
      <c r="AF497" s="7">
        <f>IFERROR('Final Dataset'!$AA497/'Final Dataset'!$AB497,0)</f>
        <v>0.13559322033898305</v>
      </c>
      <c r="AG497" s="7" t="str">
        <f>IF('Final Dataset'!$AC497&lt;40,"Low",IF('Final Dataset'!$AC497&lt;=70,"Moderate","High"))</f>
        <v>Low</v>
      </c>
      <c r="AH497" s="10" t="str">
        <f>IF('Final Dataset'!$AE497&lt;10,"Calm",IF('Final Dataset'!$AE497&lt;=25,"Breezy","Windy"))</f>
        <v>Calm</v>
      </c>
    </row>
    <row r="498" spans="1:34" ht="14.25" customHeight="1" x14ac:dyDescent="0.3">
      <c r="A498" s="5">
        <v>497</v>
      </c>
      <c r="B498" s="6">
        <v>40565</v>
      </c>
      <c r="C498" s="5">
        <v>1</v>
      </c>
      <c r="D498" s="5">
        <v>18</v>
      </c>
      <c r="E498" s="5" t="b">
        <v>0</v>
      </c>
      <c r="F498" s="5">
        <v>6</v>
      </c>
      <c r="G498" s="5">
        <v>1</v>
      </c>
      <c r="H498" s="5">
        <v>0.08</v>
      </c>
      <c r="I498" s="7">
        <v>9.0899999999999995E-2</v>
      </c>
      <c r="J498" s="5">
        <v>0.35</v>
      </c>
      <c r="K498" s="5">
        <v>0.19400000000000001</v>
      </c>
      <c r="L498" s="5">
        <v>0</v>
      </c>
      <c r="M498" s="5">
        <v>54</v>
      </c>
      <c r="N498" s="5">
        <v>54</v>
      </c>
      <c r="O498" s="5" t="str">
        <f>IF(AND('Final Dataset'!$D498&gt;=5,'Final Dataset'!$D498&lt;12),"Morning",IF(AND('Final Dataset'!$D498&gt;=12,'Final Dataset'!$D498&lt;17),"Afternoon",IF(AND('Final Dataset'!$D498&gt;=17,'Final Dataset'!$D498&lt;21),"Evening","Night")))</f>
        <v>Evening</v>
      </c>
      <c r="P498" s="8" t="str">
        <f>IF('Final Dataset'!$G498=1,"Clear/Few clouds",IF('Final Dataset'!$G498=2,"Mist/Cloudy",IF('Final Dataset'!$G498=3,"Light Snow/Rain","Heavy Rain/Snow/Storm")))</f>
        <v>Clear/Few clouds</v>
      </c>
      <c r="Q498" s="5" t="str">
        <f>IF(OR('Final Dataset'!$F498=0,'Final Dataset'!$F498=6),"Weekend","Weekday")</f>
        <v>Weekend</v>
      </c>
      <c r="R498" s="5" t="str">
        <f>LEFT(TEXT('Final Dataset'!$B498,"yyyy-mm-dd"),4)</f>
        <v>2011</v>
      </c>
      <c r="S498" s="5" t="str">
        <f>MID(TEXT('Final Dataset'!$B498,"yyyy-mm-dd"),6,2)</f>
        <v>01</v>
      </c>
      <c r="T498" s="5" t="str">
        <f>RIGHT(TEXT('Final Dataset'!$B498,"yyyy-mm-dd"),2)</f>
        <v>22</v>
      </c>
      <c r="U498" s="5">
        <f>LEN('Final Dataset'!$D498)</f>
        <v>2</v>
      </c>
      <c r="V498" s="5" t="str">
        <f>TEXT('Final Dataset'!$B498, "mmmm")</f>
        <v>January</v>
      </c>
      <c r="W498" s="5" t="str">
        <f>TEXT('Final Dataset'!$B498, "dddd")</f>
        <v>Saturday</v>
      </c>
      <c r="X498" s="5">
        <f>WEEKNUM('Final Dataset'!$B498, 2)</f>
        <v>4</v>
      </c>
      <c r="Y498" s="5" t="str">
        <f>IF('Final Dataset'!$H498&lt;=0.3,"Cold",IF('Final Dataset'!$H498&lt;=0.6,"Mild","Hot"))</f>
        <v>Cold</v>
      </c>
      <c r="Z498" s="7" t="str">
        <f>IF('Final Dataset'!$L498&gt;'Final Dataset'!$M498,"Casual Dominant","Registered Dominant")</f>
        <v>Registered Dominant</v>
      </c>
      <c r="AA498" s="7">
        <f>'Final Dataset'!$L498/'Final Dataset'!$N498</f>
        <v>0</v>
      </c>
      <c r="AB498" s="7">
        <f>'Final Dataset'!$M498/'Final Dataset'!$N498</f>
        <v>1</v>
      </c>
      <c r="AC498" s="9">
        <f>'Final Dataset'!$J498*100</f>
        <v>35</v>
      </c>
      <c r="AD498" s="7">
        <f>'Final Dataset'!$I498*50</f>
        <v>4.5449999999999999</v>
      </c>
      <c r="AE498" s="9">
        <f>'Final Dataset'!$K498*67</f>
        <v>12.998000000000001</v>
      </c>
      <c r="AF498" s="7">
        <f>IFERROR('Final Dataset'!$AA498/'Final Dataset'!$AB498,0)</f>
        <v>0</v>
      </c>
      <c r="AG498" s="7" t="str">
        <f>IF('Final Dataset'!$AC498&lt;40,"Low",IF('Final Dataset'!$AC498&lt;=70,"Moderate","High"))</f>
        <v>Low</v>
      </c>
      <c r="AH498" s="10" t="str">
        <f>IF('Final Dataset'!$AE498&lt;10,"Calm",IF('Final Dataset'!$AE498&lt;=25,"Breezy","Windy"))</f>
        <v>Breezy</v>
      </c>
    </row>
    <row r="499" spans="1:34" ht="14.25" customHeight="1" x14ac:dyDescent="0.3">
      <c r="A499" s="11">
        <v>498</v>
      </c>
      <c r="B499" s="12">
        <v>40565</v>
      </c>
      <c r="C499" s="11">
        <v>1</v>
      </c>
      <c r="D499" s="11">
        <v>19</v>
      </c>
      <c r="E499" s="11" t="b">
        <v>0</v>
      </c>
      <c r="F499" s="11">
        <v>6</v>
      </c>
      <c r="G499" s="11">
        <v>1</v>
      </c>
      <c r="H499" s="11">
        <v>0.08</v>
      </c>
      <c r="I499" s="13">
        <v>0.1061</v>
      </c>
      <c r="J499" s="11">
        <v>0.35</v>
      </c>
      <c r="K499" s="11">
        <v>0.1343</v>
      </c>
      <c r="L499" s="11">
        <v>6</v>
      </c>
      <c r="M499" s="11">
        <v>53</v>
      </c>
      <c r="N499" s="11">
        <v>59</v>
      </c>
      <c r="O499" s="5" t="str">
        <f>IF(AND('Final Dataset'!$D499&gt;=5,'Final Dataset'!$D499&lt;12),"Morning",IF(AND('Final Dataset'!$D499&gt;=12,'Final Dataset'!$D499&lt;17),"Afternoon",IF(AND('Final Dataset'!$D499&gt;=17,'Final Dataset'!$D499&lt;21),"Evening","Night")))</f>
        <v>Evening</v>
      </c>
      <c r="P499" s="8" t="str">
        <f>IF('Final Dataset'!$G499=1,"Clear/Few clouds",IF('Final Dataset'!$G499=2,"Mist/Cloudy",IF('Final Dataset'!$G499=3,"Light Snow/Rain","Heavy Rain/Snow/Storm")))</f>
        <v>Clear/Few clouds</v>
      </c>
      <c r="Q499" s="5" t="str">
        <f>IF(OR('Final Dataset'!$F499=0,'Final Dataset'!$F499=6),"Weekend","Weekday")</f>
        <v>Weekend</v>
      </c>
      <c r="R499" s="5" t="str">
        <f>LEFT(TEXT('Final Dataset'!$B499,"yyyy-mm-dd"),4)</f>
        <v>2011</v>
      </c>
      <c r="S499" s="5" t="str">
        <f>MID(TEXT('Final Dataset'!$B499,"yyyy-mm-dd"),6,2)</f>
        <v>01</v>
      </c>
      <c r="T499" s="5" t="str">
        <f>RIGHT(TEXT('Final Dataset'!$B499,"yyyy-mm-dd"),2)</f>
        <v>22</v>
      </c>
      <c r="U499" s="5">
        <f>LEN('Final Dataset'!$D499)</f>
        <v>2</v>
      </c>
      <c r="V499" s="5" t="str">
        <f>TEXT('Final Dataset'!$B499, "mmmm")</f>
        <v>January</v>
      </c>
      <c r="W499" s="5" t="str">
        <f>TEXT('Final Dataset'!$B499, "dddd")</f>
        <v>Saturday</v>
      </c>
      <c r="X499" s="5">
        <f>WEEKNUM('Final Dataset'!$B499, 2)</f>
        <v>4</v>
      </c>
      <c r="Y499" s="5" t="str">
        <f>IF('Final Dataset'!$H499&lt;=0.3,"Cold",IF('Final Dataset'!$H499&lt;=0.6,"Mild","Hot"))</f>
        <v>Cold</v>
      </c>
      <c r="Z499" s="7" t="str">
        <f>IF('Final Dataset'!$L499&gt;'Final Dataset'!$M499,"Casual Dominant","Registered Dominant")</f>
        <v>Registered Dominant</v>
      </c>
      <c r="AA499" s="7">
        <f>'Final Dataset'!$L499/'Final Dataset'!$N499</f>
        <v>0.10169491525423729</v>
      </c>
      <c r="AB499" s="7">
        <f>'Final Dataset'!$M499/'Final Dataset'!$N499</f>
        <v>0.89830508474576276</v>
      </c>
      <c r="AC499" s="9">
        <f>'Final Dataset'!$J499*100</f>
        <v>35</v>
      </c>
      <c r="AD499" s="7">
        <f>'Final Dataset'!$I499*50</f>
        <v>5.3049999999999997</v>
      </c>
      <c r="AE499" s="9">
        <f>'Final Dataset'!$K499*67</f>
        <v>8.9981000000000009</v>
      </c>
      <c r="AF499" s="7">
        <f>IFERROR('Final Dataset'!$AA499/'Final Dataset'!$AB499,0)</f>
        <v>0.11320754716981132</v>
      </c>
      <c r="AG499" s="7" t="str">
        <f>IF('Final Dataset'!$AC499&lt;40,"Low",IF('Final Dataset'!$AC499&lt;=70,"Moderate","High"))</f>
        <v>Low</v>
      </c>
      <c r="AH499" s="10" t="str">
        <f>IF('Final Dataset'!$AE499&lt;10,"Calm",IF('Final Dataset'!$AE499&lt;=25,"Breezy","Windy"))</f>
        <v>Calm</v>
      </c>
    </row>
    <row r="500" spans="1:34" ht="14.25" customHeight="1" x14ac:dyDescent="0.3">
      <c r="A500" s="5">
        <v>499</v>
      </c>
      <c r="B500" s="6">
        <v>40565</v>
      </c>
      <c r="C500" s="5">
        <v>1</v>
      </c>
      <c r="D500" s="5">
        <v>20</v>
      </c>
      <c r="E500" s="5" t="b">
        <v>0</v>
      </c>
      <c r="F500" s="5">
        <v>6</v>
      </c>
      <c r="G500" s="5">
        <v>1</v>
      </c>
      <c r="H500" s="5">
        <v>0.06</v>
      </c>
      <c r="I500" s="7">
        <v>7.5800000000000006E-2</v>
      </c>
      <c r="J500" s="5">
        <v>0.45</v>
      </c>
      <c r="K500" s="5">
        <v>0.16420000000000001</v>
      </c>
      <c r="L500" s="5">
        <v>1</v>
      </c>
      <c r="M500" s="5">
        <v>44</v>
      </c>
      <c r="N500" s="5">
        <v>45</v>
      </c>
      <c r="O500" s="5" t="str">
        <f>IF(AND('Final Dataset'!$D500&gt;=5,'Final Dataset'!$D500&lt;12),"Morning",IF(AND('Final Dataset'!$D500&gt;=12,'Final Dataset'!$D500&lt;17),"Afternoon",IF(AND('Final Dataset'!$D500&gt;=17,'Final Dataset'!$D500&lt;21),"Evening","Night")))</f>
        <v>Evening</v>
      </c>
      <c r="P500" s="8" t="str">
        <f>IF('Final Dataset'!$G500=1,"Clear/Few clouds",IF('Final Dataset'!$G500=2,"Mist/Cloudy",IF('Final Dataset'!$G500=3,"Light Snow/Rain","Heavy Rain/Snow/Storm")))</f>
        <v>Clear/Few clouds</v>
      </c>
      <c r="Q500" s="5" t="str">
        <f>IF(OR('Final Dataset'!$F500=0,'Final Dataset'!$F500=6),"Weekend","Weekday")</f>
        <v>Weekend</v>
      </c>
      <c r="R500" s="5" t="str">
        <f>LEFT(TEXT('Final Dataset'!$B500,"yyyy-mm-dd"),4)</f>
        <v>2011</v>
      </c>
      <c r="S500" s="5" t="str">
        <f>MID(TEXT('Final Dataset'!$B500,"yyyy-mm-dd"),6,2)</f>
        <v>01</v>
      </c>
      <c r="T500" s="5" t="str">
        <f>RIGHT(TEXT('Final Dataset'!$B500,"yyyy-mm-dd"),2)</f>
        <v>22</v>
      </c>
      <c r="U500" s="5">
        <f>LEN('Final Dataset'!$D500)</f>
        <v>2</v>
      </c>
      <c r="V500" s="5" t="str">
        <f>TEXT('Final Dataset'!$B500, "mmmm")</f>
        <v>January</v>
      </c>
      <c r="W500" s="5" t="str">
        <f>TEXT('Final Dataset'!$B500, "dddd")</f>
        <v>Saturday</v>
      </c>
      <c r="X500" s="5">
        <f>WEEKNUM('Final Dataset'!$B500, 2)</f>
        <v>4</v>
      </c>
      <c r="Y500" s="5" t="str">
        <f>IF('Final Dataset'!$H500&lt;=0.3,"Cold",IF('Final Dataset'!$H500&lt;=0.6,"Mild","Hot"))</f>
        <v>Cold</v>
      </c>
      <c r="Z500" s="7" t="str">
        <f>IF('Final Dataset'!$L500&gt;'Final Dataset'!$M500,"Casual Dominant","Registered Dominant")</f>
        <v>Registered Dominant</v>
      </c>
      <c r="AA500" s="7">
        <f>'Final Dataset'!$L500/'Final Dataset'!$N500</f>
        <v>2.2222222222222223E-2</v>
      </c>
      <c r="AB500" s="7">
        <f>'Final Dataset'!$M500/'Final Dataset'!$N500</f>
        <v>0.97777777777777775</v>
      </c>
      <c r="AC500" s="9">
        <f>'Final Dataset'!$J500*100</f>
        <v>45</v>
      </c>
      <c r="AD500" s="7">
        <f>'Final Dataset'!$I500*50</f>
        <v>3.7900000000000005</v>
      </c>
      <c r="AE500" s="9">
        <f>'Final Dataset'!$K500*67</f>
        <v>11.0014</v>
      </c>
      <c r="AF500" s="7">
        <f>IFERROR('Final Dataset'!$AA500/'Final Dataset'!$AB500,0)</f>
        <v>2.2727272727272728E-2</v>
      </c>
      <c r="AG500" s="7" t="str">
        <f>IF('Final Dataset'!$AC500&lt;40,"Low",IF('Final Dataset'!$AC500&lt;=70,"Moderate","High"))</f>
        <v>Moderate</v>
      </c>
      <c r="AH500" s="10" t="str">
        <f>IF('Final Dataset'!$AE500&lt;10,"Calm",IF('Final Dataset'!$AE500&lt;=25,"Breezy","Windy"))</f>
        <v>Breezy</v>
      </c>
    </row>
    <row r="501" spans="1:34" ht="14.25" customHeight="1" x14ac:dyDescent="0.3">
      <c r="A501" s="11">
        <v>500</v>
      </c>
      <c r="B501" s="12">
        <v>40565</v>
      </c>
      <c r="C501" s="11">
        <v>1</v>
      </c>
      <c r="D501" s="11">
        <v>21</v>
      </c>
      <c r="E501" s="11" t="b">
        <v>0</v>
      </c>
      <c r="F501" s="11">
        <v>6</v>
      </c>
      <c r="G501" s="11">
        <v>1</v>
      </c>
      <c r="H501" s="11">
        <v>0.06</v>
      </c>
      <c r="I501" s="13">
        <v>0.1061</v>
      </c>
      <c r="J501" s="11">
        <v>0.41</v>
      </c>
      <c r="K501" s="11">
        <v>8.9599999999999999E-2</v>
      </c>
      <c r="L501" s="11">
        <v>0</v>
      </c>
      <c r="M501" s="11">
        <v>39</v>
      </c>
      <c r="N501" s="11">
        <v>39</v>
      </c>
      <c r="O501" s="5" t="str">
        <f>IF(AND('Final Dataset'!$D501&gt;=5,'Final Dataset'!$D501&lt;12),"Morning",IF(AND('Final Dataset'!$D501&gt;=12,'Final Dataset'!$D501&lt;17),"Afternoon",IF(AND('Final Dataset'!$D501&gt;=17,'Final Dataset'!$D501&lt;21),"Evening","Night")))</f>
        <v>Night</v>
      </c>
      <c r="P501" s="8" t="str">
        <f>IF('Final Dataset'!$G501=1,"Clear/Few clouds",IF('Final Dataset'!$G501=2,"Mist/Cloudy",IF('Final Dataset'!$G501=3,"Light Snow/Rain","Heavy Rain/Snow/Storm")))</f>
        <v>Clear/Few clouds</v>
      </c>
      <c r="Q501" s="5" t="str">
        <f>IF(OR('Final Dataset'!$F501=0,'Final Dataset'!$F501=6),"Weekend","Weekday")</f>
        <v>Weekend</v>
      </c>
      <c r="R501" s="5" t="str">
        <f>LEFT(TEXT('Final Dataset'!$B501,"yyyy-mm-dd"),4)</f>
        <v>2011</v>
      </c>
      <c r="S501" s="5" t="str">
        <f>MID(TEXT('Final Dataset'!$B501,"yyyy-mm-dd"),6,2)</f>
        <v>01</v>
      </c>
      <c r="T501" s="5" t="str">
        <f>RIGHT(TEXT('Final Dataset'!$B501,"yyyy-mm-dd"),2)</f>
        <v>22</v>
      </c>
      <c r="U501" s="5">
        <f>LEN('Final Dataset'!$D501)</f>
        <v>2</v>
      </c>
      <c r="V501" s="5" t="str">
        <f>TEXT('Final Dataset'!$B501, "mmmm")</f>
        <v>January</v>
      </c>
      <c r="W501" s="5" t="str">
        <f>TEXT('Final Dataset'!$B501, "dddd")</f>
        <v>Saturday</v>
      </c>
      <c r="X501" s="5">
        <f>WEEKNUM('Final Dataset'!$B501, 2)</f>
        <v>4</v>
      </c>
      <c r="Y501" s="5" t="str">
        <f>IF('Final Dataset'!$H501&lt;=0.3,"Cold",IF('Final Dataset'!$H501&lt;=0.6,"Mild","Hot"))</f>
        <v>Cold</v>
      </c>
      <c r="Z501" s="7" t="str">
        <f>IF('Final Dataset'!$L501&gt;'Final Dataset'!$M501,"Casual Dominant","Registered Dominant")</f>
        <v>Registered Dominant</v>
      </c>
      <c r="AA501" s="7">
        <f>'Final Dataset'!$L501/'Final Dataset'!$N501</f>
        <v>0</v>
      </c>
      <c r="AB501" s="7">
        <f>'Final Dataset'!$M501/'Final Dataset'!$N501</f>
        <v>1</v>
      </c>
      <c r="AC501" s="9">
        <f>'Final Dataset'!$J501*100</f>
        <v>41</v>
      </c>
      <c r="AD501" s="7">
        <f>'Final Dataset'!$I501*50</f>
        <v>5.3049999999999997</v>
      </c>
      <c r="AE501" s="9">
        <f>'Final Dataset'!$K501*67</f>
        <v>6.0031999999999996</v>
      </c>
      <c r="AF501" s="7">
        <f>IFERROR('Final Dataset'!$AA501/'Final Dataset'!$AB501,0)</f>
        <v>0</v>
      </c>
      <c r="AG501" s="7" t="str">
        <f>IF('Final Dataset'!$AC501&lt;40,"Low",IF('Final Dataset'!$AC501&lt;=70,"Moderate","High"))</f>
        <v>Moderate</v>
      </c>
      <c r="AH501" s="10" t="str">
        <f>IF('Final Dataset'!$AE501&lt;10,"Calm",IF('Final Dataset'!$AE501&lt;=25,"Breezy","Windy"))</f>
        <v>Calm</v>
      </c>
    </row>
    <row r="502" spans="1:34" ht="14.25" customHeight="1" x14ac:dyDescent="0.3">
      <c r="A502" s="5">
        <v>501</v>
      </c>
      <c r="B502" s="6">
        <v>40565</v>
      </c>
      <c r="C502" s="5">
        <v>1</v>
      </c>
      <c r="D502" s="5">
        <v>22</v>
      </c>
      <c r="E502" s="5" t="b">
        <v>0</v>
      </c>
      <c r="F502" s="5">
        <v>6</v>
      </c>
      <c r="G502" s="5">
        <v>1</v>
      </c>
      <c r="H502" s="5">
        <v>0.06</v>
      </c>
      <c r="I502" s="7">
        <v>0.1515</v>
      </c>
      <c r="J502" s="5">
        <v>0.49</v>
      </c>
      <c r="K502" s="5">
        <v>0</v>
      </c>
      <c r="L502" s="5">
        <v>7</v>
      </c>
      <c r="M502" s="5">
        <v>23</v>
      </c>
      <c r="N502" s="5">
        <v>30</v>
      </c>
      <c r="O502" s="5" t="str">
        <f>IF(AND('Final Dataset'!$D502&gt;=5,'Final Dataset'!$D502&lt;12),"Morning",IF(AND('Final Dataset'!$D502&gt;=12,'Final Dataset'!$D502&lt;17),"Afternoon",IF(AND('Final Dataset'!$D502&gt;=17,'Final Dataset'!$D502&lt;21),"Evening","Night")))</f>
        <v>Night</v>
      </c>
      <c r="P502" s="8" t="str">
        <f>IF('Final Dataset'!$G502=1,"Clear/Few clouds",IF('Final Dataset'!$G502=2,"Mist/Cloudy",IF('Final Dataset'!$G502=3,"Light Snow/Rain","Heavy Rain/Snow/Storm")))</f>
        <v>Clear/Few clouds</v>
      </c>
      <c r="Q502" s="5" t="str">
        <f>IF(OR('Final Dataset'!$F502=0,'Final Dataset'!$F502=6),"Weekend","Weekday")</f>
        <v>Weekend</v>
      </c>
      <c r="R502" s="5" t="str">
        <f>LEFT(TEXT('Final Dataset'!$B502,"yyyy-mm-dd"),4)</f>
        <v>2011</v>
      </c>
      <c r="S502" s="5" t="str">
        <f>MID(TEXT('Final Dataset'!$B502,"yyyy-mm-dd"),6,2)</f>
        <v>01</v>
      </c>
      <c r="T502" s="5" t="str">
        <f>RIGHT(TEXT('Final Dataset'!$B502,"yyyy-mm-dd"),2)</f>
        <v>22</v>
      </c>
      <c r="U502" s="5">
        <f>LEN('Final Dataset'!$D502)</f>
        <v>2</v>
      </c>
      <c r="V502" s="5" t="str">
        <f>TEXT('Final Dataset'!$B502, "mmmm")</f>
        <v>January</v>
      </c>
      <c r="W502" s="5" t="str">
        <f>TEXT('Final Dataset'!$B502, "dddd")</f>
        <v>Saturday</v>
      </c>
      <c r="X502" s="5">
        <f>WEEKNUM('Final Dataset'!$B502, 2)</f>
        <v>4</v>
      </c>
      <c r="Y502" s="5" t="str">
        <f>IF('Final Dataset'!$H502&lt;=0.3,"Cold",IF('Final Dataset'!$H502&lt;=0.6,"Mild","Hot"))</f>
        <v>Cold</v>
      </c>
      <c r="Z502" s="7" t="str">
        <f>IF('Final Dataset'!$L502&gt;'Final Dataset'!$M502,"Casual Dominant","Registered Dominant")</f>
        <v>Registered Dominant</v>
      </c>
      <c r="AA502" s="7">
        <f>'Final Dataset'!$L502/'Final Dataset'!$N502</f>
        <v>0.23333333333333334</v>
      </c>
      <c r="AB502" s="7">
        <f>'Final Dataset'!$M502/'Final Dataset'!$N502</f>
        <v>0.76666666666666672</v>
      </c>
      <c r="AC502" s="9">
        <f>'Final Dataset'!$J502*100</f>
        <v>49</v>
      </c>
      <c r="AD502" s="7">
        <f>'Final Dataset'!$I502*50</f>
        <v>7.5750000000000002</v>
      </c>
      <c r="AE502" s="9">
        <f>'Final Dataset'!$K502*67</f>
        <v>0</v>
      </c>
      <c r="AF502" s="7">
        <f>IFERROR('Final Dataset'!$AA502/'Final Dataset'!$AB502,0)</f>
        <v>0.30434782608695649</v>
      </c>
      <c r="AG502" s="7" t="str">
        <f>IF('Final Dataset'!$AC502&lt;40,"Low",IF('Final Dataset'!$AC502&lt;=70,"Moderate","High"))</f>
        <v>Moderate</v>
      </c>
      <c r="AH502" s="10" t="str">
        <f>IF('Final Dataset'!$AE502&lt;10,"Calm",IF('Final Dataset'!$AE502&lt;=25,"Breezy","Windy"))</f>
        <v>Calm</v>
      </c>
    </row>
    <row r="503" spans="1:34" ht="14.25" customHeight="1" x14ac:dyDescent="0.3">
      <c r="A503" s="11">
        <v>502</v>
      </c>
      <c r="B503" s="12">
        <v>40565</v>
      </c>
      <c r="C503" s="11">
        <v>1</v>
      </c>
      <c r="D503" s="11">
        <v>23</v>
      </c>
      <c r="E503" s="11" t="b">
        <v>0</v>
      </c>
      <c r="F503" s="11">
        <v>6</v>
      </c>
      <c r="G503" s="11">
        <v>1</v>
      </c>
      <c r="H503" s="11">
        <v>0.04</v>
      </c>
      <c r="I503" s="13">
        <v>7.5800000000000006E-2</v>
      </c>
      <c r="J503" s="11">
        <v>0.56999999999999995</v>
      </c>
      <c r="K503" s="11">
        <v>0.1045</v>
      </c>
      <c r="L503" s="11">
        <v>2</v>
      </c>
      <c r="M503" s="11">
        <v>31</v>
      </c>
      <c r="N503" s="11">
        <v>33</v>
      </c>
      <c r="O503" s="5" t="str">
        <f>IF(AND('Final Dataset'!$D503&gt;=5,'Final Dataset'!$D503&lt;12),"Morning",IF(AND('Final Dataset'!$D503&gt;=12,'Final Dataset'!$D503&lt;17),"Afternoon",IF(AND('Final Dataset'!$D503&gt;=17,'Final Dataset'!$D503&lt;21),"Evening","Night")))</f>
        <v>Night</v>
      </c>
      <c r="P503" s="8" t="str">
        <f>IF('Final Dataset'!$G503=1,"Clear/Few clouds",IF('Final Dataset'!$G503=2,"Mist/Cloudy",IF('Final Dataset'!$G503=3,"Light Snow/Rain","Heavy Rain/Snow/Storm")))</f>
        <v>Clear/Few clouds</v>
      </c>
      <c r="Q503" s="5" t="str">
        <f>IF(OR('Final Dataset'!$F503=0,'Final Dataset'!$F503=6),"Weekend","Weekday")</f>
        <v>Weekend</v>
      </c>
      <c r="R503" s="5" t="str">
        <f>LEFT(TEXT('Final Dataset'!$B503,"yyyy-mm-dd"),4)</f>
        <v>2011</v>
      </c>
      <c r="S503" s="5" t="str">
        <f>MID(TEXT('Final Dataset'!$B503,"yyyy-mm-dd"),6,2)</f>
        <v>01</v>
      </c>
      <c r="T503" s="5" t="str">
        <f>RIGHT(TEXT('Final Dataset'!$B503,"yyyy-mm-dd"),2)</f>
        <v>22</v>
      </c>
      <c r="U503" s="5">
        <f>LEN('Final Dataset'!$D503)</f>
        <v>2</v>
      </c>
      <c r="V503" s="5" t="str">
        <f>TEXT('Final Dataset'!$B503, "mmmm")</f>
        <v>January</v>
      </c>
      <c r="W503" s="5" t="str">
        <f>TEXT('Final Dataset'!$B503, "dddd")</f>
        <v>Saturday</v>
      </c>
      <c r="X503" s="5">
        <f>WEEKNUM('Final Dataset'!$B503, 2)</f>
        <v>4</v>
      </c>
      <c r="Y503" s="5" t="str">
        <f>IF('Final Dataset'!$H503&lt;=0.3,"Cold",IF('Final Dataset'!$H503&lt;=0.6,"Mild","Hot"))</f>
        <v>Cold</v>
      </c>
      <c r="Z503" s="7" t="str">
        <f>IF('Final Dataset'!$L503&gt;'Final Dataset'!$M503,"Casual Dominant","Registered Dominant")</f>
        <v>Registered Dominant</v>
      </c>
      <c r="AA503" s="7">
        <f>'Final Dataset'!$L503/'Final Dataset'!$N503</f>
        <v>6.0606060606060608E-2</v>
      </c>
      <c r="AB503" s="7">
        <f>'Final Dataset'!$M503/'Final Dataset'!$N503</f>
        <v>0.93939393939393945</v>
      </c>
      <c r="AC503" s="9">
        <f>'Final Dataset'!$J503*100</f>
        <v>56.999999999999993</v>
      </c>
      <c r="AD503" s="7">
        <f>'Final Dataset'!$I503*50</f>
        <v>3.7900000000000005</v>
      </c>
      <c r="AE503" s="9">
        <f>'Final Dataset'!$K503*67</f>
        <v>7.0015000000000001</v>
      </c>
      <c r="AF503" s="7">
        <f>IFERROR('Final Dataset'!$AA503/'Final Dataset'!$AB503,0)</f>
        <v>6.4516129032258063E-2</v>
      </c>
      <c r="AG503" s="7" t="str">
        <f>IF('Final Dataset'!$AC503&lt;40,"Low",IF('Final Dataset'!$AC503&lt;=70,"Moderate","High"))</f>
        <v>Moderate</v>
      </c>
      <c r="AH503" s="10" t="str">
        <f>IF('Final Dataset'!$AE503&lt;10,"Calm",IF('Final Dataset'!$AE503&lt;=25,"Breezy","Windy"))</f>
        <v>Calm</v>
      </c>
    </row>
    <row r="504" spans="1:34" ht="14.25" customHeight="1" x14ac:dyDescent="0.3">
      <c r="A504" s="5">
        <v>503</v>
      </c>
      <c r="B504" s="6">
        <v>40566</v>
      </c>
      <c r="C504" s="5">
        <v>1</v>
      </c>
      <c r="D504" s="5">
        <v>0</v>
      </c>
      <c r="E504" s="5" t="b">
        <v>0</v>
      </c>
      <c r="F504" s="5">
        <v>0</v>
      </c>
      <c r="G504" s="5">
        <v>1</v>
      </c>
      <c r="H504" s="5">
        <v>0.04</v>
      </c>
      <c r="I504" s="7">
        <v>7.5800000000000006E-2</v>
      </c>
      <c r="J504" s="5">
        <v>0.56999999999999995</v>
      </c>
      <c r="K504" s="5">
        <v>0.1045</v>
      </c>
      <c r="L504" s="5">
        <v>2</v>
      </c>
      <c r="M504" s="5">
        <v>20</v>
      </c>
      <c r="N504" s="5">
        <v>22</v>
      </c>
      <c r="O504" s="5" t="str">
        <f>IF(AND('Final Dataset'!$D504&gt;=5,'Final Dataset'!$D504&lt;12),"Morning",IF(AND('Final Dataset'!$D504&gt;=12,'Final Dataset'!$D504&lt;17),"Afternoon",IF(AND('Final Dataset'!$D504&gt;=17,'Final Dataset'!$D504&lt;21),"Evening","Night")))</f>
        <v>Night</v>
      </c>
      <c r="P504" s="8" t="str">
        <f>IF('Final Dataset'!$G504=1,"Clear/Few clouds",IF('Final Dataset'!$G504=2,"Mist/Cloudy",IF('Final Dataset'!$G504=3,"Light Snow/Rain","Heavy Rain/Snow/Storm")))</f>
        <v>Clear/Few clouds</v>
      </c>
      <c r="Q504" s="5" t="str">
        <f>IF(OR('Final Dataset'!$F504=0,'Final Dataset'!$F504=6),"Weekend","Weekday")</f>
        <v>Weekend</v>
      </c>
      <c r="R504" s="5" t="str">
        <f>LEFT(TEXT('Final Dataset'!$B504,"yyyy-mm-dd"),4)</f>
        <v>2011</v>
      </c>
      <c r="S504" s="5" t="str">
        <f>MID(TEXT('Final Dataset'!$B504,"yyyy-mm-dd"),6,2)</f>
        <v>01</v>
      </c>
      <c r="T504" s="5" t="str">
        <f>RIGHT(TEXT('Final Dataset'!$B504,"yyyy-mm-dd"),2)</f>
        <v>23</v>
      </c>
      <c r="U504" s="5">
        <f>LEN('Final Dataset'!$D504)</f>
        <v>1</v>
      </c>
      <c r="V504" s="5" t="str">
        <f>TEXT('Final Dataset'!$B504, "mmmm")</f>
        <v>January</v>
      </c>
      <c r="W504" s="5" t="str">
        <f>TEXT('Final Dataset'!$B504, "dddd")</f>
        <v>Sunday</v>
      </c>
      <c r="X504" s="5">
        <f>WEEKNUM('Final Dataset'!$B504, 2)</f>
        <v>4</v>
      </c>
      <c r="Y504" s="5" t="str">
        <f>IF('Final Dataset'!$H504&lt;=0.3,"Cold",IF('Final Dataset'!$H504&lt;=0.6,"Mild","Hot"))</f>
        <v>Cold</v>
      </c>
      <c r="Z504" s="7" t="str">
        <f>IF('Final Dataset'!$L504&gt;'Final Dataset'!$M504,"Casual Dominant","Registered Dominant")</f>
        <v>Registered Dominant</v>
      </c>
      <c r="AA504" s="7">
        <f>'Final Dataset'!$L504/'Final Dataset'!$N504</f>
        <v>9.0909090909090912E-2</v>
      </c>
      <c r="AB504" s="7">
        <f>'Final Dataset'!$M504/'Final Dataset'!$N504</f>
        <v>0.90909090909090906</v>
      </c>
      <c r="AC504" s="9">
        <f>'Final Dataset'!$J504*100</f>
        <v>56.999999999999993</v>
      </c>
      <c r="AD504" s="7">
        <f>'Final Dataset'!$I504*50</f>
        <v>3.7900000000000005</v>
      </c>
      <c r="AE504" s="9">
        <f>'Final Dataset'!$K504*67</f>
        <v>7.0015000000000001</v>
      </c>
      <c r="AF504" s="7">
        <f>IFERROR('Final Dataset'!$AA504/'Final Dataset'!$AB504,0)</f>
        <v>0.1</v>
      </c>
      <c r="AG504" s="7" t="str">
        <f>IF('Final Dataset'!$AC504&lt;40,"Low",IF('Final Dataset'!$AC504&lt;=70,"Moderate","High"))</f>
        <v>Moderate</v>
      </c>
      <c r="AH504" s="10" t="str">
        <f>IF('Final Dataset'!$AE504&lt;10,"Calm",IF('Final Dataset'!$AE504&lt;=25,"Breezy","Windy"))</f>
        <v>Calm</v>
      </c>
    </row>
    <row r="505" spans="1:34" ht="14.25" customHeight="1" x14ac:dyDescent="0.3">
      <c r="A505" s="11">
        <v>504</v>
      </c>
      <c r="B505" s="12">
        <v>40566</v>
      </c>
      <c r="C505" s="11">
        <v>1</v>
      </c>
      <c r="D505" s="11">
        <v>1</v>
      </c>
      <c r="E505" s="11" t="b">
        <v>0</v>
      </c>
      <c r="F505" s="11">
        <v>0</v>
      </c>
      <c r="G505" s="11">
        <v>1</v>
      </c>
      <c r="H505" s="11">
        <v>0.04</v>
      </c>
      <c r="I505" s="13">
        <v>7.5800000000000006E-2</v>
      </c>
      <c r="J505" s="11">
        <v>0.56999999999999995</v>
      </c>
      <c r="K505" s="11">
        <v>0.1045</v>
      </c>
      <c r="L505" s="11">
        <v>1</v>
      </c>
      <c r="M505" s="11">
        <v>12</v>
      </c>
      <c r="N505" s="11">
        <v>13</v>
      </c>
      <c r="O505" s="5" t="str">
        <f>IF(AND('Final Dataset'!$D505&gt;=5,'Final Dataset'!$D505&lt;12),"Morning",IF(AND('Final Dataset'!$D505&gt;=12,'Final Dataset'!$D505&lt;17),"Afternoon",IF(AND('Final Dataset'!$D505&gt;=17,'Final Dataset'!$D505&lt;21),"Evening","Night")))</f>
        <v>Night</v>
      </c>
      <c r="P505" s="8" t="str">
        <f>IF('Final Dataset'!$G505=1,"Clear/Few clouds",IF('Final Dataset'!$G505=2,"Mist/Cloudy",IF('Final Dataset'!$G505=3,"Light Snow/Rain","Heavy Rain/Snow/Storm")))</f>
        <v>Clear/Few clouds</v>
      </c>
      <c r="Q505" s="5" t="str">
        <f>IF(OR('Final Dataset'!$F505=0,'Final Dataset'!$F505=6),"Weekend","Weekday")</f>
        <v>Weekend</v>
      </c>
      <c r="R505" s="5" t="str">
        <f>LEFT(TEXT('Final Dataset'!$B505,"yyyy-mm-dd"),4)</f>
        <v>2011</v>
      </c>
      <c r="S505" s="5" t="str">
        <f>MID(TEXT('Final Dataset'!$B505,"yyyy-mm-dd"),6,2)</f>
        <v>01</v>
      </c>
      <c r="T505" s="5" t="str">
        <f>RIGHT(TEXT('Final Dataset'!$B505,"yyyy-mm-dd"),2)</f>
        <v>23</v>
      </c>
      <c r="U505" s="5">
        <f>LEN('Final Dataset'!$D505)</f>
        <v>1</v>
      </c>
      <c r="V505" s="5" t="str">
        <f>TEXT('Final Dataset'!$B505, "mmmm")</f>
        <v>January</v>
      </c>
      <c r="W505" s="5" t="str">
        <f>TEXT('Final Dataset'!$B505, "dddd")</f>
        <v>Sunday</v>
      </c>
      <c r="X505" s="5">
        <f>WEEKNUM('Final Dataset'!$B505, 2)</f>
        <v>4</v>
      </c>
      <c r="Y505" s="5" t="str">
        <f>IF('Final Dataset'!$H505&lt;=0.3,"Cold",IF('Final Dataset'!$H505&lt;=0.6,"Mild","Hot"))</f>
        <v>Cold</v>
      </c>
      <c r="Z505" s="7" t="str">
        <f>IF('Final Dataset'!$L505&gt;'Final Dataset'!$M505,"Casual Dominant","Registered Dominant")</f>
        <v>Registered Dominant</v>
      </c>
      <c r="AA505" s="7">
        <f>'Final Dataset'!$L505/'Final Dataset'!$N505</f>
        <v>7.6923076923076927E-2</v>
      </c>
      <c r="AB505" s="7">
        <f>'Final Dataset'!$M505/'Final Dataset'!$N505</f>
        <v>0.92307692307692313</v>
      </c>
      <c r="AC505" s="9">
        <f>'Final Dataset'!$J505*100</f>
        <v>56.999999999999993</v>
      </c>
      <c r="AD505" s="7">
        <f>'Final Dataset'!$I505*50</f>
        <v>3.7900000000000005</v>
      </c>
      <c r="AE505" s="9">
        <f>'Final Dataset'!$K505*67</f>
        <v>7.0015000000000001</v>
      </c>
      <c r="AF505" s="7">
        <f>IFERROR('Final Dataset'!$AA505/'Final Dataset'!$AB505,0)</f>
        <v>8.3333333333333329E-2</v>
      </c>
      <c r="AG505" s="7" t="str">
        <f>IF('Final Dataset'!$AC505&lt;40,"Low",IF('Final Dataset'!$AC505&lt;=70,"Moderate","High"))</f>
        <v>Moderate</v>
      </c>
      <c r="AH505" s="10" t="str">
        <f>IF('Final Dataset'!$AE505&lt;10,"Calm",IF('Final Dataset'!$AE505&lt;=25,"Breezy","Windy"))</f>
        <v>Calm</v>
      </c>
    </row>
    <row r="506" spans="1:34" ht="14.25" customHeight="1" x14ac:dyDescent="0.3">
      <c r="A506" s="5">
        <v>505</v>
      </c>
      <c r="B506" s="6">
        <v>40566</v>
      </c>
      <c r="C506" s="5">
        <v>1</v>
      </c>
      <c r="D506" s="5">
        <v>2</v>
      </c>
      <c r="E506" s="5" t="b">
        <v>0</v>
      </c>
      <c r="F506" s="5">
        <v>0</v>
      </c>
      <c r="G506" s="5">
        <v>1</v>
      </c>
      <c r="H506" s="5">
        <v>0.02</v>
      </c>
      <c r="I506" s="7">
        <v>6.0600000000000001E-2</v>
      </c>
      <c r="J506" s="5">
        <v>0.62</v>
      </c>
      <c r="K506" s="5">
        <v>0.1343</v>
      </c>
      <c r="L506" s="5">
        <v>3</v>
      </c>
      <c r="M506" s="5">
        <v>15</v>
      </c>
      <c r="N506" s="5">
        <v>18</v>
      </c>
      <c r="O506" s="5" t="str">
        <f>IF(AND('Final Dataset'!$D506&gt;=5,'Final Dataset'!$D506&lt;12),"Morning",IF(AND('Final Dataset'!$D506&gt;=12,'Final Dataset'!$D506&lt;17),"Afternoon",IF(AND('Final Dataset'!$D506&gt;=17,'Final Dataset'!$D506&lt;21),"Evening","Night")))</f>
        <v>Night</v>
      </c>
      <c r="P506" s="8" t="str">
        <f>IF('Final Dataset'!$G506=1,"Clear/Few clouds",IF('Final Dataset'!$G506=2,"Mist/Cloudy",IF('Final Dataset'!$G506=3,"Light Snow/Rain","Heavy Rain/Snow/Storm")))</f>
        <v>Clear/Few clouds</v>
      </c>
      <c r="Q506" s="5" t="str">
        <f>IF(OR('Final Dataset'!$F506=0,'Final Dataset'!$F506=6),"Weekend","Weekday")</f>
        <v>Weekend</v>
      </c>
      <c r="R506" s="5" t="str">
        <f>LEFT(TEXT('Final Dataset'!$B506,"yyyy-mm-dd"),4)</f>
        <v>2011</v>
      </c>
      <c r="S506" s="5" t="str">
        <f>MID(TEXT('Final Dataset'!$B506,"yyyy-mm-dd"),6,2)</f>
        <v>01</v>
      </c>
      <c r="T506" s="5" t="str">
        <f>RIGHT(TEXT('Final Dataset'!$B506,"yyyy-mm-dd"),2)</f>
        <v>23</v>
      </c>
      <c r="U506" s="5">
        <f>LEN('Final Dataset'!$D506)</f>
        <v>1</v>
      </c>
      <c r="V506" s="5" t="str">
        <f>TEXT('Final Dataset'!$B506, "mmmm")</f>
        <v>January</v>
      </c>
      <c r="W506" s="5" t="str">
        <f>TEXT('Final Dataset'!$B506, "dddd")</f>
        <v>Sunday</v>
      </c>
      <c r="X506" s="5">
        <f>WEEKNUM('Final Dataset'!$B506, 2)</f>
        <v>4</v>
      </c>
      <c r="Y506" s="5" t="str">
        <f>IF('Final Dataset'!$H506&lt;=0.3,"Cold",IF('Final Dataset'!$H506&lt;=0.6,"Mild","Hot"))</f>
        <v>Cold</v>
      </c>
      <c r="Z506" s="7" t="str">
        <f>IF('Final Dataset'!$L506&gt;'Final Dataset'!$M506,"Casual Dominant","Registered Dominant")</f>
        <v>Registered Dominant</v>
      </c>
      <c r="AA506" s="7">
        <f>'Final Dataset'!$L506/'Final Dataset'!$N506</f>
        <v>0.16666666666666666</v>
      </c>
      <c r="AB506" s="7">
        <f>'Final Dataset'!$M506/'Final Dataset'!$N506</f>
        <v>0.83333333333333337</v>
      </c>
      <c r="AC506" s="9">
        <f>'Final Dataset'!$J506*100</f>
        <v>62</v>
      </c>
      <c r="AD506" s="7">
        <f>'Final Dataset'!$I506*50</f>
        <v>3.0300000000000002</v>
      </c>
      <c r="AE506" s="9">
        <f>'Final Dataset'!$K506*67</f>
        <v>8.9981000000000009</v>
      </c>
      <c r="AF506" s="7">
        <f>IFERROR('Final Dataset'!$AA506/'Final Dataset'!$AB506,0)</f>
        <v>0.19999999999999998</v>
      </c>
      <c r="AG506" s="7" t="str">
        <f>IF('Final Dataset'!$AC506&lt;40,"Low",IF('Final Dataset'!$AC506&lt;=70,"Moderate","High"))</f>
        <v>Moderate</v>
      </c>
      <c r="AH506" s="10" t="str">
        <f>IF('Final Dataset'!$AE506&lt;10,"Calm",IF('Final Dataset'!$AE506&lt;=25,"Breezy","Windy"))</f>
        <v>Calm</v>
      </c>
    </row>
    <row r="507" spans="1:34" ht="14.25" customHeight="1" x14ac:dyDescent="0.3">
      <c r="A507" s="11">
        <v>506</v>
      </c>
      <c r="B507" s="12">
        <v>40566</v>
      </c>
      <c r="C507" s="11">
        <v>1</v>
      </c>
      <c r="D507" s="11">
        <v>3</v>
      </c>
      <c r="E507" s="11" t="b">
        <v>0</v>
      </c>
      <c r="F507" s="11">
        <v>0</v>
      </c>
      <c r="G507" s="11">
        <v>1</v>
      </c>
      <c r="H507" s="11">
        <v>0.02</v>
      </c>
      <c r="I507" s="13">
        <v>6.0600000000000001E-2</v>
      </c>
      <c r="J507" s="11">
        <v>0.62</v>
      </c>
      <c r="K507" s="11">
        <v>0.1343</v>
      </c>
      <c r="L507" s="11">
        <v>1</v>
      </c>
      <c r="M507" s="11">
        <v>4</v>
      </c>
      <c r="N507" s="11">
        <v>5</v>
      </c>
      <c r="O507" s="5" t="str">
        <f>IF(AND('Final Dataset'!$D507&gt;=5,'Final Dataset'!$D507&lt;12),"Morning",IF(AND('Final Dataset'!$D507&gt;=12,'Final Dataset'!$D507&lt;17),"Afternoon",IF(AND('Final Dataset'!$D507&gt;=17,'Final Dataset'!$D507&lt;21),"Evening","Night")))</f>
        <v>Night</v>
      </c>
      <c r="P507" s="8" t="str">
        <f>IF('Final Dataset'!$G507=1,"Clear/Few clouds",IF('Final Dataset'!$G507=2,"Mist/Cloudy",IF('Final Dataset'!$G507=3,"Light Snow/Rain","Heavy Rain/Snow/Storm")))</f>
        <v>Clear/Few clouds</v>
      </c>
      <c r="Q507" s="5" t="str">
        <f>IF(OR('Final Dataset'!$F507=0,'Final Dataset'!$F507=6),"Weekend","Weekday")</f>
        <v>Weekend</v>
      </c>
      <c r="R507" s="5" t="str">
        <f>LEFT(TEXT('Final Dataset'!$B507,"yyyy-mm-dd"),4)</f>
        <v>2011</v>
      </c>
      <c r="S507" s="5" t="str">
        <f>MID(TEXT('Final Dataset'!$B507,"yyyy-mm-dd"),6,2)</f>
        <v>01</v>
      </c>
      <c r="T507" s="5" t="str">
        <f>RIGHT(TEXT('Final Dataset'!$B507,"yyyy-mm-dd"),2)</f>
        <v>23</v>
      </c>
      <c r="U507" s="5">
        <f>LEN('Final Dataset'!$D507)</f>
        <v>1</v>
      </c>
      <c r="V507" s="5" t="str">
        <f>TEXT('Final Dataset'!$B507, "mmmm")</f>
        <v>January</v>
      </c>
      <c r="W507" s="5" t="str">
        <f>TEXT('Final Dataset'!$B507, "dddd")</f>
        <v>Sunday</v>
      </c>
      <c r="X507" s="5">
        <f>WEEKNUM('Final Dataset'!$B507, 2)</f>
        <v>4</v>
      </c>
      <c r="Y507" s="5" t="str">
        <f>IF('Final Dataset'!$H507&lt;=0.3,"Cold",IF('Final Dataset'!$H507&lt;=0.6,"Mild","Hot"))</f>
        <v>Cold</v>
      </c>
      <c r="Z507" s="7" t="str">
        <f>IF('Final Dataset'!$L507&gt;'Final Dataset'!$M507,"Casual Dominant","Registered Dominant")</f>
        <v>Registered Dominant</v>
      </c>
      <c r="AA507" s="7">
        <f>'Final Dataset'!$L507/'Final Dataset'!$N507</f>
        <v>0.2</v>
      </c>
      <c r="AB507" s="7">
        <f>'Final Dataset'!$M507/'Final Dataset'!$N507</f>
        <v>0.8</v>
      </c>
      <c r="AC507" s="9">
        <f>'Final Dataset'!$J507*100</f>
        <v>62</v>
      </c>
      <c r="AD507" s="7">
        <f>'Final Dataset'!$I507*50</f>
        <v>3.0300000000000002</v>
      </c>
      <c r="AE507" s="9">
        <f>'Final Dataset'!$K507*67</f>
        <v>8.9981000000000009</v>
      </c>
      <c r="AF507" s="7">
        <f>IFERROR('Final Dataset'!$AA507/'Final Dataset'!$AB507,0)</f>
        <v>0.25</v>
      </c>
      <c r="AG507" s="7" t="str">
        <f>IF('Final Dataset'!$AC507&lt;40,"Low",IF('Final Dataset'!$AC507&lt;=70,"Moderate","High"))</f>
        <v>Moderate</v>
      </c>
      <c r="AH507" s="10" t="str">
        <f>IF('Final Dataset'!$AE507&lt;10,"Calm",IF('Final Dataset'!$AE507&lt;=25,"Breezy","Windy"))</f>
        <v>Calm</v>
      </c>
    </row>
    <row r="508" spans="1:34" ht="14.25" customHeight="1" x14ac:dyDescent="0.3">
      <c r="A508" s="5">
        <v>507</v>
      </c>
      <c r="B508" s="6">
        <v>40566</v>
      </c>
      <c r="C508" s="5">
        <v>1</v>
      </c>
      <c r="D508" s="5">
        <v>5</v>
      </c>
      <c r="E508" s="5" t="b">
        <v>0</v>
      </c>
      <c r="F508" s="5">
        <v>0</v>
      </c>
      <c r="G508" s="5">
        <v>2</v>
      </c>
      <c r="H508" s="5">
        <v>0.04</v>
      </c>
      <c r="I508" s="7">
        <v>7.5800000000000006E-2</v>
      </c>
      <c r="J508" s="5">
        <v>0.56999999999999995</v>
      </c>
      <c r="K508" s="5">
        <v>0.1045</v>
      </c>
      <c r="L508" s="5">
        <v>0</v>
      </c>
      <c r="M508" s="5">
        <v>3</v>
      </c>
      <c r="N508" s="5">
        <v>3</v>
      </c>
      <c r="O508" s="5" t="str">
        <f>IF(AND('Final Dataset'!$D508&gt;=5,'Final Dataset'!$D508&lt;12),"Morning",IF(AND('Final Dataset'!$D508&gt;=12,'Final Dataset'!$D508&lt;17),"Afternoon",IF(AND('Final Dataset'!$D508&gt;=17,'Final Dataset'!$D508&lt;21),"Evening","Night")))</f>
        <v>Morning</v>
      </c>
      <c r="P508" s="8" t="str">
        <f>IF('Final Dataset'!$G508=1,"Clear/Few clouds",IF('Final Dataset'!$G508=2,"Mist/Cloudy",IF('Final Dataset'!$G508=3,"Light Snow/Rain","Heavy Rain/Snow/Storm")))</f>
        <v>Mist/Cloudy</v>
      </c>
      <c r="Q508" s="5" t="str">
        <f>IF(OR('Final Dataset'!$F508=0,'Final Dataset'!$F508=6),"Weekend","Weekday")</f>
        <v>Weekend</v>
      </c>
      <c r="R508" s="5" t="str">
        <f>LEFT(TEXT('Final Dataset'!$B508,"yyyy-mm-dd"),4)</f>
        <v>2011</v>
      </c>
      <c r="S508" s="5" t="str">
        <f>MID(TEXT('Final Dataset'!$B508,"yyyy-mm-dd"),6,2)</f>
        <v>01</v>
      </c>
      <c r="T508" s="5" t="str">
        <f>RIGHT(TEXT('Final Dataset'!$B508,"yyyy-mm-dd"),2)</f>
        <v>23</v>
      </c>
      <c r="U508" s="5">
        <f>LEN('Final Dataset'!$D508)</f>
        <v>1</v>
      </c>
      <c r="V508" s="5" t="str">
        <f>TEXT('Final Dataset'!$B508, "mmmm")</f>
        <v>January</v>
      </c>
      <c r="W508" s="5" t="str">
        <f>TEXT('Final Dataset'!$B508, "dddd")</f>
        <v>Sunday</v>
      </c>
      <c r="X508" s="5">
        <f>WEEKNUM('Final Dataset'!$B508, 2)</f>
        <v>4</v>
      </c>
      <c r="Y508" s="5" t="str">
        <f>IF('Final Dataset'!$H508&lt;=0.3,"Cold",IF('Final Dataset'!$H508&lt;=0.6,"Mild","Hot"))</f>
        <v>Cold</v>
      </c>
      <c r="Z508" s="7" t="str">
        <f>IF('Final Dataset'!$L508&gt;'Final Dataset'!$M508,"Casual Dominant","Registered Dominant")</f>
        <v>Registered Dominant</v>
      </c>
      <c r="AA508" s="7">
        <f>'Final Dataset'!$L508/'Final Dataset'!$N508</f>
        <v>0</v>
      </c>
      <c r="AB508" s="7">
        <f>'Final Dataset'!$M508/'Final Dataset'!$N508</f>
        <v>1</v>
      </c>
      <c r="AC508" s="9">
        <f>'Final Dataset'!$J508*100</f>
        <v>56.999999999999993</v>
      </c>
      <c r="AD508" s="7">
        <f>'Final Dataset'!$I508*50</f>
        <v>3.7900000000000005</v>
      </c>
      <c r="AE508" s="9">
        <f>'Final Dataset'!$K508*67</f>
        <v>7.0015000000000001</v>
      </c>
      <c r="AF508" s="7">
        <f>IFERROR('Final Dataset'!$AA508/'Final Dataset'!$AB508,0)</f>
        <v>0</v>
      </c>
      <c r="AG508" s="7" t="str">
        <f>IF('Final Dataset'!$AC508&lt;40,"Low",IF('Final Dataset'!$AC508&lt;=70,"Moderate","High"))</f>
        <v>Moderate</v>
      </c>
      <c r="AH508" s="10" t="str">
        <f>IF('Final Dataset'!$AE508&lt;10,"Calm",IF('Final Dataset'!$AE508&lt;=25,"Breezy","Windy"))</f>
        <v>Calm</v>
      </c>
    </row>
    <row r="509" spans="1:34" ht="14.25" customHeight="1" x14ac:dyDescent="0.3">
      <c r="A509" s="11">
        <v>508</v>
      </c>
      <c r="B509" s="12">
        <v>40566</v>
      </c>
      <c r="C509" s="11">
        <v>1</v>
      </c>
      <c r="D509" s="11">
        <v>6</v>
      </c>
      <c r="E509" s="11" t="b">
        <v>0</v>
      </c>
      <c r="F509" s="11">
        <v>0</v>
      </c>
      <c r="G509" s="11">
        <v>2</v>
      </c>
      <c r="H509" s="11">
        <v>0.04</v>
      </c>
      <c r="I509" s="13">
        <v>7.5800000000000006E-2</v>
      </c>
      <c r="J509" s="11">
        <v>0.56999999999999995</v>
      </c>
      <c r="K509" s="11">
        <v>0.1045</v>
      </c>
      <c r="L509" s="11">
        <v>0</v>
      </c>
      <c r="M509" s="11">
        <v>1</v>
      </c>
      <c r="N509" s="11">
        <v>1</v>
      </c>
      <c r="O509" s="5" t="str">
        <f>IF(AND('Final Dataset'!$D509&gt;=5,'Final Dataset'!$D509&lt;12),"Morning",IF(AND('Final Dataset'!$D509&gt;=12,'Final Dataset'!$D509&lt;17),"Afternoon",IF(AND('Final Dataset'!$D509&gt;=17,'Final Dataset'!$D509&lt;21),"Evening","Night")))</f>
        <v>Morning</v>
      </c>
      <c r="P509" s="8" t="str">
        <f>IF('Final Dataset'!$G509=1,"Clear/Few clouds",IF('Final Dataset'!$G509=2,"Mist/Cloudy",IF('Final Dataset'!$G509=3,"Light Snow/Rain","Heavy Rain/Snow/Storm")))</f>
        <v>Mist/Cloudy</v>
      </c>
      <c r="Q509" s="5" t="str">
        <f>IF(OR('Final Dataset'!$F509=0,'Final Dataset'!$F509=6),"Weekend","Weekday")</f>
        <v>Weekend</v>
      </c>
      <c r="R509" s="5" t="str">
        <f>LEFT(TEXT('Final Dataset'!$B509,"yyyy-mm-dd"),4)</f>
        <v>2011</v>
      </c>
      <c r="S509" s="5" t="str">
        <f>MID(TEXT('Final Dataset'!$B509,"yyyy-mm-dd"),6,2)</f>
        <v>01</v>
      </c>
      <c r="T509" s="5" t="str">
        <f>RIGHT(TEXT('Final Dataset'!$B509,"yyyy-mm-dd"),2)</f>
        <v>23</v>
      </c>
      <c r="U509" s="5">
        <f>LEN('Final Dataset'!$D509)</f>
        <v>1</v>
      </c>
      <c r="V509" s="5" t="str">
        <f>TEXT('Final Dataset'!$B509, "mmmm")</f>
        <v>January</v>
      </c>
      <c r="W509" s="5" t="str">
        <f>TEXT('Final Dataset'!$B509, "dddd")</f>
        <v>Sunday</v>
      </c>
      <c r="X509" s="5">
        <f>WEEKNUM('Final Dataset'!$B509, 2)</f>
        <v>4</v>
      </c>
      <c r="Y509" s="5" t="str">
        <f>IF('Final Dataset'!$H509&lt;=0.3,"Cold",IF('Final Dataset'!$H509&lt;=0.6,"Mild","Hot"))</f>
        <v>Cold</v>
      </c>
      <c r="Z509" s="7" t="str">
        <f>IF('Final Dataset'!$L509&gt;'Final Dataset'!$M509,"Casual Dominant","Registered Dominant")</f>
        <v>Registered Dominant</v>
      </c>
      <c r="AA509" s="7">
        <f>'Final Dataset'!$L509/'Final Dataset'!$N509</f>
        <v>0</v>
      </c>
      <c r="AB509" s="7">
        <f>'Final Dataset'!$M509/'Final Dataset'!$N509</f>
        <v>1</v>
      </c>
      <c r="AC509" s="9">
        <f>'Final Dataset'!$J509*100</f>
        <v>56.999999999999993</v>
      </c>
      <c r="AD509" s="7">
        <f>'Final Dataset'!$I509*50</f>
        <v>3.7900000000000005</v>
      </c>
      <c r="AE509" s="9">
        <f>'Final Dataset'!$K509*67</f>
        <v>7.0015000000000001</v>
      </c>
      <c r="AF509" s="7">
        <f>IFERROR('Final Dataset'!$AA509/'Final Dataset'!$AB509,0)</f>
        <v>0</v>
      </c>
      <c r="AG509" s="7" t="str">
        <f>IF('Final Dataset'!$AC509&lt;40,"Low",IF('Final Dataset'!$AC509&lt;=70,"Moderate","High"))</f>
        <v>Moderate</v>
      </c>
      <c r="AH509" s="10" t="str">
        <f>IF('Final Dataset'!$AE509&lt;10,"Calm",IF('Final Dataset'!$AE509&lt;=25,"Breezy","Windy"))</f>
        <v>Calm</v>
      </c>
    </row>
    <row r="510" spans="1:34" ht="14.25" customHeight="1" x14ac:dyDescent="0.3">
      <c r="A510" s="5">
        <v>509</v>
      </c>
      <c r="B510" s="6">
        <v>40566</v>
      </c>
      <c r="C510" s="5">
        <v>1</v>
      </c>
      <c r="D510" s="5">
        <v>7</v>
      </c>
      <c r="E510" s="5" t="b">
        <v>0</v>
      </c>
      <c r="F510" s="5">
        <v>0</v>
      </c>
      <c r="G510" s="5">
        <v>1</v>
      </c>
      <c r="H510" s="5">
        <v>0.08</v>
      </c>
      <c r="I510" s="7">
        <v>0.1061</v>
      </c>
      <c r="J510" s="5">
        <v>0.57999999999999996</v>
      </c>
      <c r="K510" s="5">
        <v>0.16420000000000001</v>
      </c>
      <c r="L510" s="5">
        <v>1</v>
      </c>
      <c r="M510" s="5">
        <v>1</v>
      </c>
      <c r="N510" s="5">
        <v>2</v>
      </c>
      <c r="O510" s="5" t="str">
        <f>IF(AND('Final Dataset'!$D510&gt;=5,'Final Dataset'!$D510&lt;12),"Morning",IF(AND('Final Dataset'!$D510&gt;=12,'Final Dataset'!$D510&lt;17),"Afternoon",IF(AND('Final Dataset'!$D510&gt;=17,'Final Dataset'!$D510&lt;21),"Evening","Night")))</f>
        <v>Morning</v>
      </c>
      <c r="P510" s="8" t="str">
        <f>IF('Final Dataset'!$G510=1,"Clear/Few clouds",IF('Final Dataset'!$G510=2,"Mist/Cloudy",IF('Final Dataset'!$G510=3,"Light Snow/Rain","Heavy Rain/Snow/Storm")))</f>
        <v>Clear/Few clouds</v>
      </c>
      <c r="Q510" s="5" t="str">
        <f>IF(OR('Final Dataset'!$F510=0,'Final Dataset'!$F510=6),"Weekend","Weekday")</f>
        <v>Weekend</v>
      </c>
      <c r="R510" s="5" t="str">
        <f>LEFT(TEXT('Final Dataset'!$B510,"yyyy-mm-dd"),4)</f>
        <v>2011</v>
      </c>
      <c r="S510" s="5" t="str">
        <f>MID(TEXT('Final Dataset'!$B510,"yyyy-mm-dd"),6,2)</f>
        <v>01</v>
      </c>
      <c r="T510" s="5" t="str">
        <f>RIGHT(TEXT('Final Dataset'!$B510,"yyyy-mm-dd"),2)</f>
        <v>23</v>
      </c>
      <c r="U510" s="5">
        <f>LEN('Final Dataset'!$D510)</f>
        <v>1</v>
      </c>
      <c r="V510" s="5" t="str">
        <f>TEXT('Final Dataset'!$B510, "mmmm")</f>
        <v>January</v>
      </c>
      <c r="W510" s="5" t="str">
        <f>TEXT('Final Dataset'!$B510, "dddd")</f>
        <v>Sunday</v>
      </c>
      <c r="X510" s="5">
        <f>WEEKNUM('Final Dataset'!$B510, 2)</f>
        <v>4</v>
      </c>
      <c r="Y510" s="5" t="str">
        <f>IF('Final Dataset'!$H510&lt;=0.3,"Cold",IF('Final Dataset'!$H510&lt;=0.6,"Mild","Hot"))</f>
        <v>Cold</v>
      </c>
      <c r="Z510" s="7" t="str">
        <f>IF('Final Dataset'!$L510&gt;'Final Dataset'!$M510,"Casual Dominant","Registered Dominant")</f>
        <v>Registered Dominant</v>
      </c>
      <c r="AA510" s="7">
        <f>'Final Dataset'!$L510/'Final Dataset'!$N510</f>
        <v>0.5</v>
      </c>
      <c r="AB510" s="7">
        <f>'Final Dataset'!$M510/'Final Dataset'!$N510</f>
        <v>0.5</v>
      </c>
      <c r="AC510" s="9">
        <f>'Final Dataset'!$J510*100</f>
        <v>57.999999999999993</v>
      </c>
      <c r="AD510" s="7">
        <f>'Final Dataset'!$I510*50</f>
        <v>5.3049999999999997</v>
      </c>
      <c r="AE510" s="9">
        <f>'Final Dataset'!$K510*67</f>
        <v>11.0014</v>
      </c>
      <c r="AF510" s="7">
        <f>IFERROR('Final Dataset'!$AA510/'Final Dataset'!$AB510,0)</f>
        <v>1</v>
      </c>
      <c r="AG510" s="7" t="str">
        <f>IF('Final Dataset'!$AC510&lt;40,"Low",IF('Final Dataset'!$AC510&lt;=70,"Moderate","High"))</f>
        <v>Moderate</v>
      </c>
      <c r="AH510" s="10" t="str">
        <f>IF('Final Dataset'!$AE510&lt;10,"Calm",IF('Final Dataset'!$AE510&lt;=25,"Breezy","Windy"))</f>
        <v>Breezy</v>
      </c>
    </row>
    <row r="511" spans="1:34" ht="14.25" customHeight="1" x14ac:dyDescent="0.3">
      <c r="A511" s="11">
        <v>510</v>
      </c>
      <c r="B511" s="12">
        <v>40566</v>
      </c>
      <c r="C511" s="11">
        <v>1</v>
      </c>
      <c r="D511" s="11">
        <v>8</v>
      </c>
      <c r="E511" s="11" t="b">
        <v>0</v>
      </c>
      <c r="F511" s="11">
        <v>0</v>
      </c>
      <c r="G511" s="11">
        <v>1</v>
      </c>
      <c r="H511" s="11">
        <v>0.06</v>
      </c>
      <c r="I511" s="13">
        <v>7.5800000000000006E-2</v>
      </c>
      <c r="J511" s="11">
        <v>0.62</v>
      </c>
      <c r="K511" s="11">
        <v>0.16420000000000001</v>
      </c>
      <c r="L511" s="11">
        <v>2</v>
      </c>
      <c r="M511" s="11">
        <v>17</v>
      </c>
      <c r="N511" s="11">
        <v>19</v>
      </c>
      <c r="O511" s="5" t="str">
        <f>IF(AND('Final Dataset'!$D511&gt;=5,'Final Dataset'!$D511&lt;12),"Morning",IF(AND('Final Dataset'!$D511&gt;=12,'Final Dataset'!$D511&lt;17),"Afternoon",IF(AND('Final Dataset'!$D511&gt;=17,'Final Dataset'!$D511&lt;21),"Evening","Night")))</f>
        <v>Morning</v>
      </c>
      <c r="P511" s="8" t="str">
        <f>IF('Final Dataset'!$G511=1,"Clear/Few clouds",IF('Final Dataset'!$G511=2,"Mist/Cloudy",IF('Final Dataset'!$G511=3,"Light Snow/Rain","Heavy Rain/Snow/Storm")))</f>
        <v>Clear/Few clouds</v>
      </c>
      <c r="Q511" s="5" t="str">
        <f>IF(OR('Final Dataset'!$F511=0,'Final Dataset'!$F511=6),"Weekend","Weekday")</f>
        <v>Weekend</v>
      </c>
      <c r="R511" s="5" t="str">
        <f>LEFT(TEXT('Final Dataset'!$B511,"yyyy-mm-dd"),4)</f>
        <v>2011</v>
      </c>
      <c r="S511" s="5" t="str">
        <f>MID(TEXT('Final Dataset'!$B511,"yyyy-mm-dd"),6,2)</f>
        <v>01</v>
      </c>
      <c r="T511" s="5" t="str">
        <f>RIGHT(TEXT('Final Dataset'!$B511,"yyyy-mm-dd"),2)</f>
        <v>23</v>
      </c>
      <c r="U511" s="5">
        <f>LEN('Final Dataset'!$D511)</f>
        <v>1</v>
      </c>
      <c r="V511" s="5" t="str">
        <f>TEXT('Final Dataset'!$B511, "mmmm")</f>
        <v>January</v>
      </c>
      <c r="W511" s="5" t="str">
        <f>TEXT('Final Dataset'!$B511, "dddd")</f>
        <v>Sunday</v>
      </c>
      <c r="X511" s="5">
        <f>WEEKNUM('Final Dataset'!$B511, 2)</f>
        <v>4</v>
      </c>
      <c r="Y511" s="5" t="str">
        <f>IF('Final Dataset'!$H511&lt;=0.3,"Cold",IF('Final Dataset'!$H511&lt;=0.6,"Mild","Hot"))</f>
        <v>Cold</v>
      </c>
      <c r="Z511" s="7" t="str">
        <f>IF('Final Dataset'!$L511&gt;'Final Dataset'!$M511,"Casual Dominant","Registered Dominant")</f>
        <v>Registered Dominant</v>
      </c>
      <c r="AA511" s="7">
        <f>'Final Dataset'!$L511/'Final Dataset'!$N511</f>
        <v>0.10526315789473684</v>
      </c>
      <c r="AB511" s="7">
        <f>'Final Dataset'!$M511/'Final Dataset'!$N511</f>
        <v>0.89473684210526316</v>
      </c>
      <c r="AC511" s="9">
        <f>'Final Dataset'!$J511*100</f>
        <v>62</v>
      </c>
      <c r="AD511" s="7">
        <f>'Final Dataset'!$I511*50</f>
        <v>3.7900000000000005</v>
      </c>
      <c r="AE511" s="9">
        <f>'Final Dataset'!$K511*67</f>
        <v>11.0014</v>
      </c>
      <c r="AF511" s="7">
        <f>IFERROR('Final Dataset'!$AA511/'Final Dataset'!$AB511,0)</f>
        <v>0.11764705882352941</v>
      </c>
      <c r="AG511" s="7" t="str">
        <f>IF('Final Dataset'!$AC511&lt;40,"Low",IF('Final Dataset'!$AC511&lt;=70,"Moderate","High"))</f>
        <v>Moderate</v>
      </c>
      <c r="AH511" s="10" t="str">
        <f>IF('Final Dataset'!$AE511&lt;10,"Calm",IF('Final Dataset'!$AE511&lt;=25,"Breezy","Windy"))</f>
        <v>Breezy</v>
      </c>
    </row>
    <row r="512" spans="1:34" ht="14.25" customHeight="1" x14ac:dyDescent="0.3">
      <c r="A512" s="5">
        <v>511</v>
      </c>
      <c r="B512" s="6">
        <v>40566</v>
      </c>
      <c r="C512" s="5">
        <v>1</v>
      </c>
      <c r="D512" s="5">
        <v>9</v>
      </c>
      <c r="E512" s="5" t="b">
        <v>0</v>
      </c>
      <c r="F512" s="5">
        <v>0</v>
      </c>
      <c r="G512" s="5">
        <v>1</v>
      </c>
      <c r="H512" s="5">
        <v>0.1</v>
      </c>
      <c r="I512" s="7">
        <v>7.5800000000000006E-2</v>
      </c>
      <c r="J512" s="5">
        <v>0.54</v>
      </c>
      <c r="K512" s="5">
        <v>0.35820000000000002</v>
      </c>
      <c r="L512" s="5">
        <v>3</v>
      </c>
      <c r="M512" s="5">
        <v>25</v>
      </c>
      <c r="N512" s="5">
        <v>28</v>
      </c>
      <c r="O512" s="5" t="str">
        <f>IF(AND('Final Dataset'!$D512&gt;=5,'Final Dataset'!$D512&lt;12),"Morning",IF(AND('Final Dataset'!$D512&gt;=12,'Final Dataset'!$D512&lt;17),"Afternoon",IF(AND('Final Dataset'!$D512&gt;=17,'Final Dataset'!$D512&lt;21),"Evening","Night")))</f>
        <v>Morning</v>
      </c>
      <c r="P512" s="8" t="str">
        <f>IF('Final Dataset'!$G512=1,"Clear/Few clouds",IF('Final Dataset'!$G512=2,"Mist/Cloudy",IF('Final Dataset'!$G512=3,"Light Snow/Rain","Heavy Rain/Snow/Storm")))</f>
        <v>Clear/Few clouds</v>
      </c>
      <c r="Q512" s="5" t="str">
        <f>IF(OR('Final Dataset'!$F512=0,'Final Dataset'!$F512=6),"Weekend","Weekday")</f>
        <v>Weekend</v>
      </c>
      <c r="R512" s="5" t="str">
        <f>LEFT(TEXT('Final Dataset'!$B512,"yyyy-mm-dd"),4)</f>
        <v>2011</v>
      </c>
      <c r="S512" s="5" t="str">
        <f>MID(TEXT('Final Dataset'!$B512,"yyyy-mm-dd"),6,2)</f>
        <v>01</v>
      </c>
      <c r="T512" s="5" t="str">
        <f>RIGHT(TEXT('Final Dataset'!$B512,"yyyy-mm-dd"),2)</f>
        <v>23</v>
      </c>
      <c r="U512" s="5">
        <f>LEN('Final Dataset'!$D512)</f>
        <v>1</v>
      </c>
      <c r="V512" s="5" t="str">
        <f>TEXT('Final Dataset'!$B512, "mmmm")</f>
        <v>January</v>
      </c>
      <c r="W512" s="5" t="str">
        <f>TEXT('Final Dataset'!$B512, "dddd")</f>
        <v>Sunday</v>
      </c>
      <c r="X512" s="5">
        <f>WEEKNUM('Final Dataset'!$B512, 2)</f>
        <v>4</v>
      </c>
      <c r="Y512" s="5" t="str">
        <f>IF('Final Dataset'!$H512&lt;=0.3,"Cold",IF('Final Dataset'!$H512&lt;=0.6,"Mild","Hot"))</f>
        <v>Cold</v>
      </c>
      <c r="Z512" s="7" t="str">
        <f>IF('Final Dataset'!$L512&gt;'Final Dataset'!$M512,"Casual Dominant","Registered Dominant")</f>
        <v>Registered Dominant</v>
      </c>
      <c r="AA512" s="7">
        <f>'Final Dataset'!$L512/'Final Dataset'!$N512</f>
        <v>0.10714285714285714</v>
      </c>
      <c r="AB512" s="7">
        <f>'Final Dataset'!$M512/'Final Dataset'!$N512</f>
        <v>0.8928571428571429</v>
      </c>
      <c r="AC512" s="9">
        <f>'Final Dataset'!$J512*100</f>
        <v>54</v>
      </c>
      <c r="AD512" s="7">
        <f>'Final Dataset'!$I512*50</f>
        <v>3.7900000000000005</v>
      </c>
      <c r="AE512" s="9">
        <f>'Final Dataset'!$K512*67</f>
        <v>23.999400000000001</v>
      </c>
      <c r="AF512" s="7">
        <f>IFERROR('Final Dataset'!$AA512/'Final Dataset'!$AB512,0)</f>
        <v>0.11999999999999998</v>
      </c>
      <c r="AG512" s="7" t="str">
        <f>IF('Final Dataset'!$AC512&lt;40,"Low",IF('Final Dataset'!$AC512&lt;=70,"Moderate","High"))</f>
        <v>Moderate</v>
      </c>
      <c r="AH512" s="10" t="str">
        <f>IF('Final Dataset'!$AE512&lt;10,"Calm",IF('Final Dataset'!$AE512&lt;=25,"Breezy","Windy"))</f>
        <v>Breezy</v>
      </c>
    </row>
    <row r="513" spans="1:34" ht="14.25" customHeight="1" x14ac:dyDescent="0.3">
      <c r="A513" s="11">
        <v>512</v>
      </c>
      <c r="B513" s="12">
        <v>40566</v>
      </c>
      <c r="C513" s="11">
        <v>1</v>
      </c>
      <c r="D513" s="11">
        <v>10</v>
      </c>
      <c r="E513" s="11" t="b">
        <v>0</v>
      </c>
      <c r="F513" s="11">
        <v>0</v>
      </c>
      <c r="G513" s="11">
        <v>1</v>
      </c>
      <c r="H513" s="11">
        <v>0.14000000000000001</v>
      </c>
      <c r="I513" s="13">
        <v>0.1061</v>
      </c>
      <c r="J513" s="11">
        <v>0.46</v>
      </c>
      <c r="K513" s="11">
        <v>0.3881</v>
      </c>
      <c r="L513" s="11">
        <v>7</v>
      </c>
      <c r="M513" s="11">
        <v>51</v>
      </c>
      <c r="N513" s="11">
        <v>58</v>
      </c>
      <c r="O513" s="5" t="str">
        <f>IF(AND('Final Dataset'!$D513&gt;=5,'Final Dataset'!$D513&lt;12),"Morning",IF(AND('Final Dataset'!$D513&gt;=12,'Final Dataset'!$D513&lt;17),"Afternoon",IF(AND('Final Dataset'!$D513&gt;=17,'Final Dataset'!$D513&lt;21),"Evening","Night")))</f>
        <v>Morning</v>
      </c>
      <c r="P513" s="8" t="str">
        <f>IF('Final Dataset'!$G513=1,"Clear/Few clouds",IF('Final Dataset'!$G513=2,"Mist/Cloudy",IF('Final Dataset'!$G513=3,"Light Snow/Rain","Heavy Rain/Snow/Storm")))</f>
        <v>Clear/Few clouds</v>
      </c>
      <c r="Q513" s="5" t="str">
        <f>IF(OR('Final Dataset'!$F513=0,'Final Dataset'!$F513=6),"Weekend","Weekday")</f>
        <v>Weekend</v>
      </c>
      <c r="R513" s="5" t="str">
        <f>LEFT(TEXT('Final Dataset'!$B513,"yyyy-mm-dd"),4)</f>
        <v>2011</v>
      </c>
      <c r="S513" s="5" t="str">
        <f>MID(TEXT('Final Dataset'!$B513,"yyyy-mm-dd"),6,2)</f>
        <v>01</v>
      </c>
      <c r="T513" s="5" t="str">
        <f>RIGHT(TEXT('Final Dataset'!$B513,"yyyy-mm-dd"),2)</f>
        <v>23</v>
      </c>
      <c r="U513" s="5">
        <f>LEN('Final Dataset'!$D513)</f>
        <v>2</v>
      </c>
      <c r="V513" s="5" t="str">
        <f>TEXT('Final Dataset'!$B513, "mmmm")</f>
        <v>January</v>
      </c>
      <c r="W513" s="5" t="str">
        <f>TEXT('Final Dataset'!$B513, "dddd")</f>
        <v>Sunday</v>
      </c>
      <c r="X513" s="5">
        <f>WEEKNUM('Final Dataset'!$B513, 2)</f>
        <v>4</v>
      </c>
      <c r="Y513" s="5" t="str">
        <f>IF('Final Dataset'!$H513&lt;=0.3,"Cold",IF('Final Dataset'!$H513&lt;=0.6,"Mild","Hot"))</f>
        <v>Cold</v>
      </c>
      <c r="Z513" s="7" t="str">
        <f>IF('Final Dataset'!$L513&gt;'Final Dataset'!$M513,"Casual Dominant","Registered Dominant")</f>
        <v>Registered Dominant</v>
      </c>
      <c r="AA513" s="7">
        <f>'Final Dataset'!$L513/'Final Dataset'!$N513</f>
        <v>0.1206896551724138</v>
      </c>
      <c r="AB513" s="7">
        <f>'Final Dataset'!$M513/'Final Dataset'!$N513</f>
        <v>0.87931034482758619</v>
      </c>
      <c r="AC513" s="9">
        <f>'Final Dataset'!$J513*100</f>
        <v>46</v>
      </c>
      <c r="AD513" s="7">
        <f>'Final Dataset'!$I513*50</f>
        <v>5.3049999999999997</v>
      </c>
      <c r="AE513" s="9">
        <f>'Final Dataset'!$K513*67</f>
        <v>26.002700000000001</v>
      </c>
      <c r="AF513" s="7">
        <f>IFERROR('Final Dataset'!$AA513/'Final Dataset'!$AB513,0)</f>
        <v>0.13725490196078433</v>
      </c>
      <c r="AG513" s="7" t="str">
        <f>IF('Final Dataset'!$AC513&lt;40,"Low",IF('Final Dataset'!$AC513&lt;=70,"Moderate","High"))</f>
        <v>Moderate</v>
      </c>
      <c r="AH513" s="10" t="str">
        <f>IF('Final Dataset'!$AE513&lt;10,"Calm",IF('Final Dataset'!$AE513&lt;=25,"Breezy","Windy"))</f>
        <v>Windy</v>
      </c>
    </row>
    <row r="514" spans="1:34" ht="14.25" customHeight="1" x14ac:dyDescent="0.3">
      <c r="A514" s="5">
        <v>513</v>
      </c>
      <c r="B514" s="6">
        <v>40566</v>
      </c>
      <c r="C514" s="5">
        <v>1</v>
      </c>
      <c r="D514" s="5">
        <v>11</v>
      </c>
      <c r="E514" s="5" t="b">
        <v>0</v>
      </c>
      <c r="F514" s="5">
        <v>0</v>
      </c>
      <c r="G514" s="5">
        <v>1</v>
      </c>
      <c r="H514" s="5">
        <v>0.14000000000000001</v>
      </c>
      <c r="I514" s="7">
        <v>0.13639999999999999</v>
      </c>
      <c r="J514" s="5">
        <v>0.43</v>
      </c>
      <c r="K514" s="5">
        <v>0.22389999999999999</v>
      </c>
      <c r="L514" s="5">
        <v>22</v>
      </c>
      <c r="M514" s="5">
        <v>77</v>
      </c>
      <c r="N514" s="5">
        <v>99</v>
      </c>
      <c r="O514" s="5" t="str">
        <f>IF(AND('Final Dataset'!$D514&gt;=5,'Final Dataset'!$D514&lt;12),"Morning",IF(AND('Final Dataset'!$D514&gt;=12,'Final Dataset'!$D514&lt;17),"Afternoon",IF(AND('Final Dataset'!$D514&gt;=17,'Final Dataset'!$D514&lt;21),"Evening","Night")))</f>
        <v>Morning</v>
      </c>
      <c r="P514" s="8" t="str">
        <f>IF('Final Dataset'!$G514=1,"Clear/Few clouds",IF('Final Dataset'!$G514=2,"Mist/Cloudy",IF('Final Dataset'!$G514=3,"Light Snow/Rain","Heavy Rain/Snow/Storm")))</f>
        <v>Clear/Few clouds</v>
      </c>
      <c r="Q514" s="5" t="str">
        <f>IF(OR('Final Dataset'!$F514=0,'Final Dataset'!$F514=6),"Weekend","Weekday")</f>
        <v>Weekend</v>
      </c>
      <c r="R514" s="5" t="str">
        <f>LEFT(TEXT('Final Dataset'!$B514,"yyyy-mm-dd"),4)</f>
        <v>2011</v>
      </c>
      <c r="S514" s="5" t="str">
        <f>MID(TEXT('Final Dataset'!$B514,"yyyy-mm-dd"),6,2)</f>
        <v>01</v>
      </c>
      <c r="T514" s="5" t="str">
        <f>RIGHT(TEXT('Final Dataset'!$B514,"yyyy-mm-dd"),2)</f>
        <v>23</v>
      </c>
      <c r="U514" s="5">
        <f>LEN('Final Dataset'!$D514)</f>
        <v>2</v>
      </c>
      <c r="V514" s="5" t="str">
        <f>TEXT('Final Dataset'!$B514, "mmmm")</f>
        <v>January</v>
      </c>
      <c r="W514" s="5" t="str">
        <f>TEXT('Final Dataset'!$B514, "dddd")</f>
        <v>Sunday</v>
      </c>
      <c r="X514" s="5">
        <f>WEEKNUM('Final Dataset'!$B514, 2)</f>
        <v>4</v>
      </c>
      <c r="Y514" s="5" t="str">
        <f>IF('Final Dataset'!$H514&lt;=0.3,"Cold",IF('Final Dataset'!$H514&lt;=0.6,"Mild","Hot"))</f>
        <v>Cold</v>
      </c>
      <c r="Z514" s="7" t="str">
        <f>IF('Final Dataset'!$L514&gt;'Final Dataset'!$M514,"Casual Dominant","Registered Dominant")</f>
        <v>Registered Dominant</v>
      </c>
      <c r="AA514" s="7">
        <f>'Final Dataset'!$L514/'Final Dataset'!$N514</f>
        <v>0.22222222222222221</v>
      </c>
      <c r="AB514" s="7">
        <f>'Final Dataset'!$M514/'Final Dataset'!$N514</f>
        <v>0.77777777777777779</v>
      </c>
      <c r="AC514" s="9">
        <f>'Final Dataset'!$J514*100</f>
        <v>43</v>
      </c>
      <c r="AD514" s="7">
        <f>'Final Dataset'!$I514*50</f>
        <v>6.8199999999999994</v>
      </c>
      <c r="AE514" s="9">
        <f>'Final Dataset'!$K514*67</f>
        <v>15.001299999999999</v>
      </c>
      <c r="AF514" s="7">
        <f>IFERROR('Final Dataset'!$AA514/'Final Dataset'!$AB514,0)</f>
        <v>0.2857142857142857</v>
      </c>
      <c r="AG514" s="7" t="str">
        <f>IF('Final Dataset'!$AC514&lt;40,"Low",IF('Final Dataset'!$AC514&lt;=70,"Moderate","High"))</f>
        <v>Moderate</v>
      </c>
      <c r="AH514" s="10" t="str">
        <f>IF('Final Dataset'!$AE514&lt;10,"Calm",IF('Final Dataset'!$AE514&lt;=25,"Breezy","Windy"))</f>
        <v>Breezy</v>
      </c>
    </row>
    <row r="515" spans="1:34" ht="14.25" customHeight="1" x14ac:dyDescent="0.3">
      <c r="A515" s="11">
        <v>514</v>
      </c>
      <c r="B515" s="12">
        <v>40566</v>
      </c>
      <c r="C515" s="11">
        <v>1</v>
      </c>
      <c r="D515" s="11">
        <v>12</v>
      </c>
      <c r="E515" s="11" t="b">
        <v>0</v>
      </c>
      <c r="F515" s="11">
        <v>0</v>
      </c>
      <c r="G515" s="11">
        <v>1</v>
      </c>
      <c r="H515" s="11">
        <v>0.16</v>
      </c>
      <c r="I515" s="13">
        <v>0.1212</v>
      </c>
      <c r="J515" s="11">
        <v>0.37</v>
      </c>
      <c r="K515" s="11">
        <v>0.4627</v>
      </c>
      <c r="L515" s="11">
        <v>24</v>
      </c>
      <c r="M515" s="11">
        <v>92</v>
      </c>
      <c r="N515" s="11">
        <v>116</v>
      </c>
      <c r="O515" s="5" t="str">
        <f>IF(AND('Final Dataset'!$D515&gt;=5,'Final Dataset'!$D515&lt;12),"Morning",IF(AND('Final Dataset'!$D515&gt;=12,'Final Dataset'!$D515&lt;17),"Afternoon",IF(AND('Final Dataset'!$D515&gt;=17,'Final Dataset'!$D515&lt;21),"Evening","Night")))</f>
        <v>Afternoon</v>
      </c>
      <c r="P515" s="8" t="str">
        <f>IF('Final Dataset'!$G515=1,"Clear/Few clouds",IF('Final Dataset'!$G515=2,"Mist/Cloudy",IF('Final Dataset'!$G515=3,"Light Snow/Rain","Heavy Rain/Snow/Storm")))</f>
        <v>Clear/Few clouds</v>
      </c>
      <c r="Q515" s="5" t="str">
        <f>IF(OR('Final Dataset'!$F515=0,'Final Dataset'!$F515=6),"Weekend","Weekday")</f>
        <v>Weekend</v>
      </c>
      <c r="R515" s="5" t="str">
        <f>LEFT(TEXT('Final Dataset'!$B515,"yyyy-mm-dd"),4)</f>
        <v>2011</v>
      </c>
      <c r="S515" s="5" t="str">
        <f>MID(TEXT('Final Dataset'!$B515,"yyyy-mm-dd"),6,2)</f>
        <v>01</v>
      </c>
      <c r="T515" s="5" t="str">
        <f>RIGHT(TEXT('Final Dataset'!$B515,"yyyy-mm-dd"),2)</f>
        <v>23</v>
      </c>
      <c r="U515" s="5">
        <f>LEN('Final Dataset'!$D515)</f>
        <v>2</v>
      </c>
      <c r="V515" s="5" t="str">
        <f>TEXT('Final Dataset'!$B515, "mmmm")</f>
        <v>January</v>
      </c>
      <c r="W515" s="5" t="str">
        <f>TEXT('Final Dataset'!$B515, "dddd")</f>
        <v>Sunday</v>
      </c>
      <c r="X515" s="5">
        <f>WEEKNUM('Final Dataset'!$B515, 2)</f>
        <v>4</v>
      </c>
      <c r="Y515" s="5" t="str">
        <f>IF('Final Dataset'!$H515&lt;=0.3,"Cold",IF('Final Dataset'!$H515&lt;=0.6,"Mild","Hot"))</f>
        <v>Cold</v>
      </c>
      <c r="Z515" s="7" t="str">
        <f>IF('Final Dataset'!$L515&gt;'Final Dataset'!$M515,"Casual Dominant","Registered Dominant")</f>
        <v>Registered Dominant</v>
      </c>
      <c r="AA515" s="7">
        <f>'Final Dataset'!$L515/'Final Dataset'!$N515</f>
        <v>0.20689655172413793</v>
      </c>
      <c r="AB515" s="7">
        <f>'Final Dataset'!$M515/'Final Dataset'!$N515</f>
        <v>0.7931034482758621</v>
      </c>
      <c r="AC515" s="9">
        <f>'Final Dataset'!$J515*100</f>
        <v>37</v>
      </c>
      <c r="AD515" s="7">
        <f>'Final Dataset'!$I515*50</f>
        <v>6.0600000000000005</v>
      </c>
      <c r="AE515" s="9">
        <f>'Final Dataset'!$K515*67</f>
        <v>31.000900000000001</v>
      </c>
      <c r="AF515" s="7">
        <f>IFERROR('Final Dataset'!$AA515/'Final Dataset'!$AB515,0)</f>
        <v>0.2608695652173913</v>
      </c>
      <c r="AG515" s="7" t="str">
        <f>IF('Final Dataset'!$AC515&lt;40,"Low",IF('Final Dataset'!$AC515&lt;=70,"Moderate","High"))</f>
        <v>Low</v>
      </c>
      <c r="AH515" s="10" t="str">
        <f>IF('Final Dataset'!$AE515&lt;10,"Calm",IF('Final Dataset'!$AE515&lt;=25,"Breezy","Windy"))</f>
        <v>Windy</v>
      </c>
    </row>
    <row r="516" spans="1:34" ht="14.25" customHeight="1" x14ac:dyDescent="0.3">
      <c r="A516" s="5">
        <v>515</v>
      </c>
      <c r="B516" s="6">
        <v>40566</v>
      </c>
      <c r="C516" s="5">
        <v>1</v>
      </c>
      <c r="D516" s="5">
        <v>13</v>
      </c>
      <c r="E516" s="5" t="b">
        <v>0</v>
      </c>
      <c r="F516" s="5">
        <v>0</v>
      </c>
      <c r="G516" s="5">
        <v>1</v>
      </c>
      <c r="H516" s="5">
        <v>0.14000000000000001</v>
      </c>
      <c r="I516" s="7">
        <v>0.1061</v>
      </c>
      <c r="J516" s="5">
        <v>0.33</v>
      </c>
      <c r="K516" s="5">
        <v>0.3881</v>
      </c>
      <c r="L516" s="5">
        <v>12</v>
      </c>
      <c r="M516" s="5">
        <v>75</v>
      </c>
      <c r="N516" s="5">
        <v>87</v>
      </c>
      <c r="O516" s="5" t="str">
        <f>IF(AND('Final Dataset'!$D516&gt;=5,'Final Dataset'!$D516&lt;12),"Morning",IF(AND('Final Dataset'!$D516&gt;=12,'Final Dataset'!$D516&lt;17),"Afternoon",IF(AND('Final Dataset'!$D516&gt;=17,'Final Dataset'!$D516&lt;21),"Evening","Night")))</f>
        <v>Afternoon</v>
      </c>
      <c r="P516" s="8" t="str">
        <f>IF('Final Dataset'!$G516=1,"Clear/Few clouds",IF('Final Dataset'!$G516=2,"Mist/Cloudy",IF('Final Dataset'!$G516=3,"Light Snow/Rain","Heavy Rain/Snow/Storm")))</f>
        <v>Clear/Few clouds</v>
      </c>
      <c r="Q516" s="5" t="str">
        <f>IF(OR('Final Dataset'!$F516=0,'Final Dataset'!$F516=6),"Weekend","Weekday")</f>
        <v>Weekend</v>
      </c>
      <c r="R516" s="5" t="str">
        <f>LEFT(TEXT('Final Dataset'!$B516,"yyyy-mm-dd"),4)</f>
        <v>2011</v>
      </c>
      <c r="S516" s="5" t="str">
        <f>MID(TEXT('Final Dataset'!$B516,"yyyy-mm-dd"),6,2)</f>
        <v>01</v>
      </c>
      <c r="T516" s="5" t="str">
        <f>RIGHT(TEXT('Final Dataset'!$B516,"yyyy-mm-dd"),2)</f>
        <v>23</v>
      </c>
      <c r="U516" s="5">
        <f>LEN('Final Dataset'!$D516)</f>
        <v>2</v>
      </c>
      <c r="V516" s="5" t="str">
        <f>TEXT('Final Dataset'!$B516, "mmmm")</f>
        <v>January</v>
      </c>
      <c r="W516" s="5" t="str">
        <f>TEXT('Final Dataset'!$B516, "dddd")</f>
        <v>Sunday</v>
      </c>
      <c r="X516" s="5">
        <f>WEEKNUM('Final Dataset'!$B516, 2)</f>
        <v>4</v>
      </c>
      <c r="Y516" s="5" t="str">
        <f>IF('Final Dataset'!$H516&lt;=0.3,"Cold",IF('Final Dataset'!$H516&lt;=0.6,"Mild","Hot"))</f>
        <v>Cold</v>
      </c>
      <c r="Z516" s="7" t="str">
        <f>IF('Final Dataset'!$L516&gt;'Final Dataset'!$M516,"Casual Dominant","Registered Dominant")</f>
        <v>Registered Dominant</v>
      </c>
      <c r="AA516" s="7">
        <f>'Final Dataset'!$L516/'Final Dataset'!$N516</f>
        <v>0.13793103448275862</v>
      </c>
      <c r="AB516" s="7">
        <f>'Final Dataset'!$M516/'Final Dataset'!$N516</f>
        <v>0.86206896551724133</v>
      </c>
      <c r="AC516" s="9">
        <f>'Final Dataset'!$J516*100</f>
        <v>33</v>
      </c>
      <c r="AD516" s="7">
        <f>'Final Dataset'!$I516*50</f>
        <v>5.3049999999999997</v>
      </c>
      <c r="AE516" s="9">
        <f>'Final Dataset'!$K516*67</f>
        <v>26.002700000000001</v>
      </c>
      <c r="AF516" s="7">
        <f>IFERROR('Final Dataset'!$AA516/'Final Dataset'!$AB516,0)</f>
        <v>0.16</v>
      </c>
      <c r="AG516" s="7" t="str">
        <f>IF('Final Dataset'!$AC516&lt;40,"Low",IF('Final Dataset'!$AC516&lt;=70,"Moderate","High"))</f>
        <v>Low</v>
      </c>
      <c r="AH516" s="10" t="str">
        <f>IF('Final Dataset'!$AE516&lt;10,"Calm",IF('Final Dataset'!$AE516&lt;=25,"Breezy","Windy"))</f>
        <v>Windy</v>
      </c>
    </row>
    <row r="517" spans="1:34" ht="14.25" customHeight="1" x14ac:dyDescent="0.3">
      <c r="A517" s="11">
        <v>516</v>
      </c>
      <c r="B517" s="12">
        <v>40566</v>
      </c>
      <c r="C517" s="11">
        <v>1</v>
      </c>
      <c r="D517" s="11">
        <v>14</v>
      </c>
      <c r="E517" s="11" t="b">
        <v>0</v>
      </c>
      <c r="F517" s="11">
        <v>0</v>
      </c>
      <c r="G517" s="11">
        <v>1</v>
      </c>
      <c r="H517" s="11">
        <v>0.16</v>
      </c>
      <c r="I517" s="13">
        <v>0.13639999999999999</v>
      </c>
      <c r="J517" s="11">
        <v>0.28000000000000003</v>
      </c>
      <c r="K517" s="11">
        <v>0.35820000000000002</v>
      </c>
      <c r="L517" s="11">
        <v>17</v>
      </c>
      <c r="M517" s="11">
        <v>93</v>
      </c>
      <c r="N517" s="11">
        <v>110</v>
      </c>
      <c r="O517" s="5" t="str">
        <f>IF(AND('Final Dataset'!$D517&gt;=5,'Final Dataset'!$D517&lt;12),"Morning",IF(AND('Final Dataset'!$D517&gt;=12,'Final Dataset'!$D517&lt;17),"Afternoon",IF(AND('Final Dataset'!$D517&gt;=17,'Final Dataset'!$D517&lt;21),"Evening","Night")))</f>
        <v>Afternoon</v>
      </c>
      <c r="P517" s="8" t="str">
        <f>IF('Final Dataset'!$G517=1,"Clear/Few clouds",IF('Final Dataset'!$G517=2,"Mist/Cloudy",IF('Final Dataset'!$G517=3,"Light Snow/Rain","Heavy Rain/Snow/Storm")))</f>
        <v>Clear/Few clouds</v>
      </c>
      <c r="Q517" s="5" t="str">
        <f>IF(OR('Final Dataset'!$F517=0,'Final Dataset'!$F517=6),"Weekend","Weekday")</f>
        <v>Weekend</v>
      </c>
      <c r="R517" s="5" t="str">
        <f>LEFT(TEXT('Final Dataset'!$B517,"yyyy-mm-dd"),4)</f>
        <v>2011</v>
      </c>
      <c r="S517" s="5" t="str">
        <f>MID(TEXT('Final Dataset'!$B517,"yyyy-mm-dd"),6,2)</f>
        <v>01</v>
      </c>
      <c r="T517" s="5" t="str">
        <f>RIGHT(TEXT('Final Dataset'!$B517,"yyyy-mm-dd"),2)</f>
        <v>23</v>
      </c>
      <c r="U517" s="5">
        <f>LEN('Final Dataset'!$D517)</f>
        <v>2</v>
      </c>
      <c r="V517" s="5" t="str">
        <f>TEXT('Final Dataset'!$B517, "mmmm")</f>
        <v>January</v>
      </c>
      <c r="W517" s="5" t="str">
        <f>TEXT('Final Dataset'!$B517, "dddd")</f>
        <v>Sunday</v>
      </c>
      <c r="X517" s="5">
        <f>WEEKNUM('Final Dataset'!$B517, 2)</f>
        <v>4</v>
      </c>
      <c r="Y517" s="5" t="str">
        <f>IF('Final Dataset'!$H517&lt;=0.3,"Cold",IF('Final Dataset'!$H517&lt;=0.6,"Mild","Hot"))</f>
        <v>Cold</v>
      </c>
      <c r="Z517" s="7" t="str">
        <f>IF('Final Dataset'!$L517&gt;'Final Dataset'!$M517,"Casual Dominant","Registered Dominant")</f>
        <v>Registered Dominant</v>
      </c>
      <c r="AA517" s="7">
        <f>'Final Dataset'!$L517/'Final Dataset'!$N517</f>
        <v>0.15454545454545454</v>
      </c>
      <c r="AB517" s="7">
        <f>'Final Dataset'!$M517/'Final Dataset'!$N517</f>
        <v>0.84545454545454546</v>
      </c>
      <c r="AC517" s="9">
        <f>'Final Dataset'!$J517*100</f>
        <v>28.000000000000004</v>
      </c>
      <c r="AD517" s="7">
        <f>'Final Dataset'!$I517*50</f>
        <v>6.8199999999999994</v>
      </c>
      <c r="AE517" s="9">
        <f>'Final Dataset'!$K517*67</f>
        <v>23.999400000000001</v>
      </c>
      <c r="AF517" s="7">
        <f>IFERROR('Final Dataset'!$AA517/'Final Dataset'!$AB517,0)</f>
        <v>0.18279569892473119</v>
      </c>
      <c r="AG517" s="7" t="str">
        <f>IF('Final Dataset'!$AC517&lt;40,"Low",IF('Final Dataset'!$AC517&lt;=70,"Moderate","High"))</f>
        <v>Low</v>
      </c>
      <c r="AH517" s="10" t="str">
        <f>IF('Final Dataset'!$AE517&lt;10,"Calm",IF('Final Dataset'!$AE517&lt;=25,"Breezy","Windy"))</f>
        <v>Breezy</v>
      </c>
    </row>
    <row r="518" spans="1:34" ht="14.25" customHeight="1" x14ac:dyDescent="0.3">
      <c r="A518" s="5">
        <v>517</v>
      </c>
      <c r="B518" s="6">
        <v>40566</v>
      </c>
      <c r="C518" s="5">
        <v>1</v>
      </c>
      <c r="D518" s="5">
        <v>15</v>
      </c>
      <c r="E518" s="5" t="b">
        <v>0</v>
      </c>
      <c r="F518" s="5">
        <v>0</v>
      </c>
      <c r="G518" s="5">
        <v>1</v>
      </c>
      <c r="H518" s="5">
        <v>0.16</v>
      </c>
      <c r="I518" s="7">
        <v>0.13639999999999999</v>
      </c>
      <c r="J518" s="5">
        <v>0.28000000000000003</v>
      </c>
      <c r="K518" s="5">
        <v>0.35820000000000002</v>
      </c>
      <c r="L518" s="5">
        <v>13</v>
      </c>
      <c r="M518" s="5">
        <v>64</v>
      </c>
      <c r="N518" s="5">
        <v>77</v>
      </c>
      <c r="O518" s="5" t="str">
        <f>IF(AND('Final Dataset'!$D518&gt;=5,'Final Dataset'!$D518&lt;12),"Morning",IF(AND('Final Dataset'!$D518&gt;=12,'Final Dataset'!$D518&lt;17),"Afternoon",IF(AND('Final Dataset'!$D518&gt;=17,'Final Dataset'!$D518&lt;21),"Evening","Night")))</f>
        <v>Afternoon</v>
      </c>
      <c r="P518" s="8" t="str">
        <f>IF('Final Dataset'!$G518=1,"Clear/Few clouds",IF('Final Dataset'!$G518=2,"Mist/Cloudy",IF('Final Dataset'!$G518=3,"Light Snow/Rain","Heavy Rain/Snow/Storm")))</f>
        <v>Clear/Few clouds</v>
      </c>
      <c r="Q518" s="5" t="str">
        <f>IF(OR('Final Dataset'!$F518=0,'Final Dataset'!$F518=6),"Weekend","Weekday")</f>
        <v>Weekend</v>
      </c>
      <c r="R518" s="5" t="str">
        <f>LEFT(TEXT('Final Dataset'!$B518,"yyyy-mm-dd"),4)</f>
        <v>2011</v>
      </c>
      <c r="S518" s="5" t="str">
        <f>MID(TEXT('Final Dataset'!$B518,"yyyy-mm-dd"),6,2)</f>
        <v>01</v>
      </c>
      <c r="T518" s="5" t="str">
        <f>RIGHT(TEXT('Final Dataset'!$B518,"yyyy-mm-dd"),2)</f>
        <v>23</v>
      </c>
      <c r="U518" s="5">
        <f>LEN('Final Dataset'!$D518)</f>
        <v>2</v>
      </c>
      <c r="V518" s="5" t="str">
        <f>TEXT('Final Dataset'!$B518, "mmmm")</f>
        <v>January</v>
      </c>
      <c r="W518" s="5" t="str">
        <f>TEXT('Final Dataset'!$B518, "dddd")</f>
        <v>Sunday</v>
      </c>
      <c r="X518" s="5">
        <f>WEEKNUM('Final Dataset'!$B518, 2)</f>
        <v>4</v>
      </c>
      <c r="Y518" s="5" t="str">
        <f>IF('Final Dataset'!$H518&lt;=0.3,"Cold",IF('Final Dataset'!$H518&lt;=0.6,"Mild","Hot"))</f>
        <v>Cold</v>
      </c>
      <c r="Z518" s="7" t="str">
        <f>IF('Final Dataset'!$L518&gt;'Final Dataset'!$M518,"Casual Dominant","Registered Dominant")</f>
        <v>Registered Dominant</v>
      </c>
      <c r="AA518" s="7">
        <f>'Final Dataset'!$L518/'Final Dataset'!$N518</f>
        <v>0.16883116883116883</v>
      </c>
      <c r="AB518" s="7">
        <f>'Final Dataset'!$M518/'Final Dataset'!$N518</f>
        <v>0.83116883116883122</v>
      </c>
      <c r="AC518" s="9">
        <f>'Final Dataset'!$J518*100</f>
        <v>28.000000000000004</v>
      </c>
      <c r="AD518" s="7">
        <f>'Final Dataset'!$I518*50</f>
        <v>6.8199999999999994</v>
      </c>
      <c r="AE518" s="9">
        <f>'Final Dataset'!$K518*67</f>
        <v>23.999400000000001</v>
      </c>
      <c r="AF518" s="7">
        <f>IFERROR('Final Dataset'!$AA518/'Final Dataset'!$AB518,0)</f>
        <v>0.203125</v>
      </c>
      <c r="AG518" s="7" t="str">
        <f>IF('Final Dataset'!$AC518&lt;40,"Low",IF('Final Dataset'!$AC518&lt;=70,"Moderate","High"))</f>
        <v>Low</v>
      </c>
      <c r="AH518" s="10" t="str">
        <f>IF('Final Dataset'!$AE518&lt;10,"Calm",IF('Final Dataset'!$AE518&lt;=25,"Breezy","Windy"))</f>
        <v>Breezy</v>
      </c>
    </row>
    <row r="519" spans="1:34" ht="14.25" customHeight="1" x14ac:dyDescent="0.3">
      <c r="A519" s="11">
        <v>518</v>
      </c>
      <c r="B519" s="12">
        <v>40566</v>
      </c>
      <c r="C519" s="11">
        <v>1</v>
      </c>
      <c r="D519" s="11">
        <v>16</v>
      </c>
      <c r="E519" s="11" t="b">
        <v>0</v>
      </c>
      <c r="F519" s="11">
        <v>0</v>
      </c>
      <c r="G519" s="11">
        <v>1</v>
      </c>
      <c r="H519" s="11">
        <v>0.16</v>
      </c>
      <c r="I519" s="13">
        <v>0.13639999999999999</v>
      </c>
      <c r="J519" s="11">
        <v>0.26</v>
      </c>
      <c r="K519" s="11">
        <v>0.32840000000000003</v>
      </c>
      <c r="L519" s="11">
        <v>9</v>
      </c>
      <c r="M519" s="11">
        <v>56</v>
      </c>
      <c r="N519" s="11">
        <v>65</v>
      </c>
      <c r="O519" s="5" t="str">
        <f>IF(AND('Final Dataset'!$D519&gt;=5,'Final Dataset'!$D519&lt;12),"Morning",IF(AND('Final Dataset'!$D519&gt;=12,'Final Dataset'!$D519&lt;17),"Afternoon",IF(AND('Final Dataset'!$D519&gt;=17,'Final Dataset'!$D519&lt;21),"Evening","Night")))</f>
        <v>Afternoon</v>
      </c>
      <c r="P519" s="8" t="str">
        <f>IF('Final Dataset'!$G519=1,"Clear/Few clouds",IF('Final Dataset'!$G519=2,"Mist/Cloudy",IF('Final Dataset'!$G519=3,"Light Snow/Rain","Heavy Rain/Snow/Storm")))</f>
        <v>Clear/Few clouds</v>
      </c>
      <c r="Q519" s="5" t="str">
        <f>IF(OR('Final Dataset'!$F519=0,'Final Dataset'!$F519=6),"Weekend","Weekday")</f>
        <v>Weekend</v>
      </c>
      <c r="R519" s="5" t="str">
        <f>LEFT(TEXT('Final Dataset'!$B519,"yyyy-mm-dd"),4)</f>
        <v>2011</v>
      </c>
      <c r="S519" s="5" t="str">
        <f>MID(TEXT('Final Dataset'!$B519,"yyyy-mm-dd"),6,2)</f>
        <v>01</v>
      </c>
      <c r="T519" s="5" t="str">
        <f>RIGHT(TEXT('Final Dataset'!$B519,"yyyy-mm-dd"),2)</f>
        <v>23</v>
      </c>
      <c r="U519" s="5">
        <f>LEN('Final Dataset'!$D519)</f>
        <v>2</v>
      </c>
      <c r="V519" s="5" t="str">
        <f>TEXT('Final Dataset'!$B519, "mmmm")</f>
        <v>January</v>
      </c>
      <c r="W519" s="5" t="str">
        <f>TEXT('Final Dataset'!$B519, "dddd")</f>
        <v>Sunday</v>
      </c>
      <c r="X519" s="5">
        <f>WEEKNUM('Final Dataset'!$B519, 2)</f>
        <v>4</v>
      </c>
      <c r="Y519" s="5" t="str">
        <f>IF('Final Dataset'!$H519&lt;=0.3,"Cold",IF('Final Dataset'!$H519&lt;=0.6,"Mild","Hot"))</f>
        <v>Cold</v>
      </c>
      <c r="Z519" s="7" t="str">
        <f>IF('Final Dataset'!$L519&gt;'Final Dataset'!$M519,"Casual Dominant","Registered Dominant")</f>
        <v>Registered Dominant</v>
      </c>
      <c r="AA519" s="7">
        <f>'Final Dataset'!$L519/'Final Dataset'!$N519</f>
        <v>0.13846153846153847</v>
      </c>
      <c r="AB519" s="7">
        <f>'Final Dataset'!$M519/'Final Dataset'!$N519</f>
        <v>0.86153846153846159</v>
      </c>
      <c r="AC519" s="9">
        <f>'Final Dataset'!$J519*100</f>
        <v>26</v>
      </c>
      <c r="AD519" s="7">
        <f>'Final Dataset'!$I519*50</f>
        <v>6.8199999999999994</v>
      </c>
      <c r="AE519" s="9">
        <f>'Final Dataset'!$K519*67</f>
        <v>22.002800000000001</v>
      </c>
      <c r="AF519" s="7">
        <f>IFERROR('Final Dataset'!$AA519/'Final Dataset'!$AB519,0)</f>
        <v>0.16071428571428573</v>
      </c>
      <c r="AG519" s="7" t="str">
        <f>IF('Final Dataset'!$AC519&lt;40,"Low",IF('Final Dataset'!$AC519&lt;=70,"Moderate","High"))</f>
        <v>Low</v>
      </c>
      <c r="AH519" s="10" t="str">
        <f>IF('Final Dataset'!$AE519&lt;10,"Calm",IF('Final Dataset'!$AE519&lt;=25,"Breezy","Windy"))</f>
        <v>Breezy</v>
      </c>
    </row>
    <row r="520" spans="1:34" ht="14.25" customHeight="1" x14ac:dyDescent="0.3">
      <c r="A520" s="5">
        <v>519</v>
      </c>
      <c r="B520" s="6">
        <v>40566</v>
      </c>
      <c r="C520" s="5">
        <v>1</v>
      </c>
      <c r="D520" s="5">
        <v>17</v>
      </c>
      <c r="E520" s="5" t="b">
        <v>0</v>
      </c>
      <c r="F520" s="5">
        <v>0</v>
      </c>
      <c r="G520" s="5">
        <v>1</v>
      </c>
      <c r="H520" s="5">
        <v>0.14000000000000001</v>
      </c>
      <c r="I520" s="7">
        <v>0.1061</v>
      </c>
      <c r="J520" s="5">
        <v>0.26</v>
      </c>
      <c r="K520" s="5">
        <v>0.3881</v>
      </c>
      <c r="L520" s="5">
        <v>5</v>
      </c>
      <c r="M520" s="5">
        <v>50</v>
      </c>
      <c r="N520" s="5">
        <v>55</v>
      </c>
      <c r="O520" s="5" t="str">
        <f>IF(AND('Final Dataset'!$D520&gt;=5,'Final Dataset'!$D520&lt;12),"Morning",IF(AND('Final Dataset'!$D520&gt;=12,'Final Dataset'!$D520&lt;17),"Afternoon",IF(AND('Final Dataset'!$D520&gt;=17,'Final Dataset'!$D520&lt;21),"Evening","Night")))</f>
        <v>Evening</v>
      </c>
      <c r="P520" s="8" t="str">
        <f>IF('Final Dataset'!$G520=1,"Clear/Few clouds",IF('Final Dataset'!$G520=2,"Mist/Cloudy",IF('Final Dataset'!$G520=3,"Light Snow/Rain","Heavy Rain/Snow/Storm")))</f>
        <v>Clear/Few clouds</v>
      </c>
      <c r="Q520" s="5" t="str">
        <f>IF(OR('Final Dataset'!$F520=0,'Final Dataset'!$F520=6),"Weekend","Weekday")</f>
        <v>Weekend</v>
      </c>
      <c r="R520" s="5" t="str">
        <f>LEFT(TEXT('Final Dataset'!$B520,"yyyy-mm-dd"),4)</f>
        <v>2011</v>
      </c>
      <c r="S520" s="5" t="str">
        <f>MID(TEXT('Final Dataset'!$B520,"yyyy-mm-dd"),6,2)</f>
        <v>01</v>
      </c>
      <c r="T520" s="5" t="str">
        <f>RIGHT(TEXT('Final Dataset'!$B520,"yyyy-mm-dd"),2)</f>
        <v>23</v>
      </c>
      <c r="U520" s="5">
        <f>LEN('Final Dataset'!$D520)</f>
        <v>2</v>
      </c>
      <c r="V520" s="5" t="str">
        <f>TEXT('Final Dataset'!$B520, "mmmm")</f>
        <v>January</v>
      </c>
      <c r="W520" s="5" t="str">
        <f>TEXT('Final Dataset'!$B520, "dddd")</f>
        <v>Sunday</v>
      </c>
      <c r="X520" s="5">
        <f>WEEKNUM('Final Dataset'!$B520, 2)</f>
        <v>4</v>
      </c>
      <c r="Y520" s="5" t="str">
        <f>IF('Final Dataset'!$H520&lt;=0.3,"Cold",IF('Final Dataset'!$H520&lt;=0.6,"Mild","Hot"))</f>
        <v>Cold</v>
      </c>
      <c r="Z520" s="7" t="str">
        <f>IF('Final Dataset'!$L520&gt;'Final Dataset'!$M520,"Casual Dominant","Registered Dominant")</f>
        <v>Registered Dominant</v>
      </c>
      <c r="AA520" s="7">
        <f>'Final Dataset'!$L520/'Final Dataset'!$N520</f>
        <v>9.0909090909090912E-2</v>
      </c>
      <c r="AB520" s="7">
        <f>'Final Dataset'!$M520/'Final Dataset'!$N520</f>
        <v>0.90909090909090906</v>
      </c>
      <c r="AC520" s="9">
        <f>'Final Dataset'!$J520*100</f>
        <v>26</v>
      </c>
      <c r="AD520" s="7">
        <f>'Final Dataset'!$I520*50</f>
        <v>5.3049999999999997</v>
      </c>
      <c r="AE520" s="9">
        <f>'Final Dataset'!$K520*67</f>
        <v>26.002700000000001</v>
      </c>
      <c r="AF520" s="7">
        <f>IFERROR('Final Dataset'!$AA520/'Final Dataset'!$AB520,0)</f>
        <v>0.1</v>
      </c>
      <c r="AG520" s="7" t="str">
        <f>IF('Final Dataset'!$AC520&lt;40,"Low",IF('Final Dataset'!$AC520&lt;=70,"Moderate","High"))</f>
        <v>Low</v>
      </c>
      <c r="AH520" s="10" t="str">
        <f>IF('Final Dataset'!$AE520&lt;10,"Calm",IF('Final Dataset'!$AE520&lt;=25,"Breezy","Windy"))</f>
        <v>Windy</v>
      </c>
    </row>
    <row r="521" spans="1:34" ht="14.25" customHeight="1" x14ac:dyDescent="0.3">
      <c r="A521" s="11">
        <v>520</v>
      </c>
      <c r="B521" s="12">
        <v>40566</v>
      </c>
      <c r="C521" s="11">
        <v>1</v>
      </c>
      <c r="D521" s="11">
        <v>18</v>
      </c>
      <c r="E521" s="11" t="b">
        <v>0</v>
      </c>
      <c r="F521" s="11">
        <v>0</v>
      </c>
      <c r="G521" s="11">
        <v>1</v>
      </c>
      <c r="H521" s="11">
        <v>0.12</v>
      </c>
      <c r="I521" s="13">
        <v>0.1212</v>
      </c>
      <c r="J521" s="11">
        <v>0.3</v>
      </c>
      <c r="K521" s="11">
        <v>0.25369999999999998</v>
      </c>
      <c r="L521" s="11">
        <v>5</v>
      </c>
      <c r="M521" s="11">
        <v>44</v>
      </c>
      <c r="N521" s="11">
        <v>49</v>
      </c>
      <c r="O521" s="5" t="str">
        <f>IF(AND('Final Dataset'!$D521&gt;=5,'Final Dataset'!$D521&lt;12),"Morning",IF(AND('Final Dataset'!$D521&gt;=12,'Final Dataset'!$D521&lt;17),"Afternoon",IF(AND('Final Dataset'!$D521&gt;=17,'Final Dataset'!$D521&lt;21),"Evening","Night")))</f>
        <v>Evening</v>
      </c>
      <c r="P521" s="8" t="str">
        <f>IF('Final Dataset'!$G521=1,"Clear/Few clouds",IF('Final Dataset'!$G521=2,"Mist/Cloudy",IF('Final Dataset'!$G521=3,"Light Snow/Rain","Heavy Rain/Snow/Storm")))</f>
        <v>Clear/Few clouds</v>
      </c>
      <c r="Q521" s="5" t="str">
        <f>IF(OR('Final Dataset'!$F521=0,'Final Dataset'!$F521=6),"Weekend","Weekday")</f>
        <v>Weekend</v>
      </c>
      <c r="R521" s="5" t="str">
        <f>LEFT(TEXT('Final Dataset'!$B521,"yyyy-mm-dd"),4)</f>
        <v>2011</v>
      </c>
      <c r="S521" s="5" t="str">
        <f>MID(TEXT('Final Dataset'!$B521,"yyyy-mm-dd"),6,2)</f>
        <v>01</v>
      </c>
      <c r="T521" s="5" t="str">
        <f>RIGHT(TEXT('Final Dataset'!$B521,"yyyy-mm-dd"),2)</f>
        <v>23</v>
      </c>
      <c r="U521" s="5">
        <f>LEN('Final Dataset'!$D521)</f>
        <v>2</v>
      </c>
      <c r="V521" s="5" t="str">
        <f>TEXT('Final Dataset'!$B521, "mmmm")</f>
        <v>January</v>
      </c>
      <c r="W521" s="5" t="str">
        <f>TEXT('Final Dataset'!$B521, "dddd")</f>
        <v>Sunday</v>
      </c>
      <c r="X521" s="5">
        <f>WEEKNUM('Final Dataset'!$B521, 2)</f>
        <v>4</v>
      </c>
      <c r="Y521" s="5" t="str">
        <f>IF('Final Dataset'!$H521&lt;=0.3,"Cold",IF('Final Dataset'!$H521&lt;=0.6,"Mild","Hot"))</f>
        <v>Cold</v>
      </c>
      <c r="Z521" s="7" t="str">
        <f>IF('Final Dataset'!$L521&gt;'Final Dataset'!$M521,"Casual Dominant","Registered Dominant")</f>
        <v>Registered Dominant</v>
      </c>
      <c r="AA521" s="7">
        <f>'Final Dataset'!$L521/'Final Dataset'!$N521</f>
        <v>0.10204081632653061</v>
      </c>
      <c r="AB521" s="7">
        <f>'Final Dataset'!$M521/'Final Dataset'!$N521</f>
        <v>0.89795918367346939</v>
      </c>
      <c r="AC521" s="9">
        <f>'Final Dataset'!$J521*100</f>
        <v>30</v>
      </c>
      <c r="AD521" s="7">
        <f>'Final Dataset'!$I521*50</f>
        <v>6.0600000000000005</v>
      </c>
      <c r="AE521" s="9">
        <f>'Final Dataset'!$K521*67</f>
        <v>16.997899999999998</v>
      </c>
      <c r="AF521" s="7">
        <f>IFERROR('Final Dataset'!$AA521/'Final Dataset'!$AB521,0)</f>
        <v>0.11363636363636363</v>
      </c>
      <c r="AG521" s="7" t="str">
        <f>IF('Final Dataset'!$AC521&lt;40,"Low",IF('Final Dataset'!$AC521&lt;=70,"Moderate","High"))</f>
        <v>Low</v>
      </c>
      <c r="AH521" s="10" t="str">
        <f>IF('Final Dataset'!$AE521&lt;10,"Calm",IF('Final Dataset'!$AE521&lt;=25,"Breezy","Windy"))</f>
        <v>Breezy</v>
      </c>
    </row>
    <row r="522" spans="1:34" ht="14.25" customHeight="1" x14ac:dyDescent="0.3">
      <c r="A522" s="5">
        <v>521</v>
      </c>
      <c r="B522" s="6">
        <v>40566</v>
      </c>
      <c r="C522" s="5">
        <v>1</v>
      </c>
      <c r="D522" s="5">
        <v>19</v>
      </c>
      <c r="E522" s="5" t="b">
        <v>0</v>
      </c>
      <c r="F522" s="5">
        <v>0</v>
      </c>
      <c r="G522" s="5">
        <v>1</v>
      </c>
      <c r="H522" s="5">
        <v>0.12</v>
      </c>
      <c r="I522" s="7">
        <v>0.1212</v>
      </c>
      <c r="J522" s="5">
        <v>0.3</v>
      </c>
      <c r="K522" s="5">
        <v>0.28360000000000002</v>
      </c>
      <c r="L522" s="5">
        <v>5</v>
      </c>
      <c r="M522" s="5">
        <v>45</v>
      </c>
      <c r="N522" s="5">
        <v>50</v>
      </c>
      <c r="O522" s="5" t="str">
        <f>IF(AND('Final Dataset'!$D522&gt;=5,'Final Dataset'!$D522&lt;12),"Morning",IF(AND('Final Dataset'!$D522&gt;=12,'Final Dataset'!$D522&lt;17),"Afternoon",IF(AND('Final Dataset'!$D522&gt;=17,'Final Dataset'!$D522&lt;21),"Evening","Night")))</f>
        <v>Evening</v>
      </c>
      <c r="P522" s="8" t="str">
        <f>IF('Final Dataset'!$G522=1,"Clear/Few clouds",IF('Final Dataset'!$G522=2,"Mist/Cloudy",IF('Final Dataset'!$G522=3,"Light Snow/Rain","Heavy Rain/Snow/Storm")))</f>
        <v>Clear/Few clouds</v>
      </c>
      <c r="Q522" s="5" t="str">
        <f>IF(OR('Final Dataset'!$F522=0,'Final Dataset'!$F522=6),"Weekend","Weekday")</f>
        <v>Weekend</v>
      </c>
      <c r="R522" s="5" t="str">
        <f>LEFT(TEXT('Final Dataset'!$B522,"yyyy-mm-dd"),4)</f>
        <v>2011</v>
      </c>
      <c r="S522" s="5" t="str">
        <f>MID(TEXT('Final Dataset'!$B522,"yyyy-mm-dd"),6,2)</f>
        <v>01</v>
      </c>
      <c r="T522" s="5" t="str">
        <f>RIGHT(TEXT('Final Dataset'!$B522,"yyyy-mm-dd"),2)</f>
        <v>23</v>
      </c>
      <c r="U522" s="5">
        <f>LEN('Final Dataset'!$D522)</f>
        <v>2</v>
      </c>
      <c r="V522" s="5" t="str">
        <f>TEXT('Final Dataset'!$B522, "mmmm")</f>
        <v>January</v>
      </c>
      <c r="W522" s="5" t="str">
        <f>TEXT('Final Dataset'!$B522, "dddd")</f>
        <v>Sunday</v>
      </c>
      <c r="X522" s="5">
        <f>WEEKNUM('Final Dataset'!$B522, 2)</f>
        <v>4</v>
      </c>
      <c r="Y522" s="5" t="str">
        <f>IF('Final Dataset'!$H522&lt;=0.3,"Cold",IF('Final Dataset'!$H522&lt;=0.6,"Mild","Hot"))</f>
        <v>Cold</v>
      </c>
      <c r="Z522" s="7" t="str">
        <f>IF('Final Dataset'!$L522&gt;'Final Dataset'!$M522,"Casual Dominant","Registered Dominant")</f>
        <v>Registered Dominant</v>
      </c>
      <c r="AA522" s="7">
        <f>'Final Dataset'!$L522/'Final Dataset'!$N522</f>
        <v>0.1</v>
      </c>
      <c r="AB522" s="7">
        <f>'Final Dataset'!$M522/'Final Dataset'!$N522</f>
        <v>0.9</v>
      </c>
      <c r="AC522" s="9">
        <f>'Final Dataset'!$J522*100</f>
        <v>30</v>
      </c>
      <c r="AD522" s="7">
        <f>'Final Dataset'!$I522*50</f>
        <v>6.0600000000000005</v>
      </c>
      <c r="AE522" s="9">
        <f>'Final Dataset'!$K522*67</f>
        <v>19.001200000000001</v>
      </c>
      <c r="AF522" s="7">
        <f>IFERROR('Final Dataset'!$AA522/'Final Dataset'!$AB522,0)</f>
        <v>0.11111111111111112</v>
      </c>
      <c r="AG522" s="7" t="str">
        <f>IF('Final Dataset'!$AC522&lt;40,"Low",IF('Final Dataset'!$AC522&lt;=70,"Moderate","High"))</f>
        <v>Low</v>
      </c>
      <c r="AH522" s="10" t="str">
        <f>IF('Final Dataset'!$AE522&lt;10,"Calm",IF('Final Dataset'!$AE522&lt;=25,"Breezy","Windy"))</f>
        <v>Breezy</v>
      </c>
    </row>
    <row r="523" spans="1:34" ht="14.25" customHeight="1" x14ac:dyDescent="0.3">
      <c r="A523" s="11">
        <v>522</v>
      </c>
      <c r="B523" s="12">
        <v>40566</v>
      </c>
      <c r="C523" s="11">
        <v>1</v>
      </c>
      <c r="D523" s="11">
        <v>20</v>
      </c>
      <c r="E523" s="11" t="b">
        <v>0</v>
      </c>
      <c r="F523" s="11">
        <v>0</v>
      </c>
      <c r="G523" s="11">
        <v>1</v>
      </c>
      <c r="H523" s="11">
        <v>0.1</v>
      </c>
      <c r="I523" s="13">
        <v>0.1061</v>
      </c>
      <c r="J523" s="11">
        <v>0.36</v>
      </c>
      <c r="K523" s="11">
        <v>0.25369999999999998</v>
      </c>
      <c r="L523" s="11">
        <v>4</v>
      </c>
      <c r="M523" s="11">
        <v>31</v>
      </c>
      <c r="N523" s="11">
        <v>35</v>
      </c>
      <c r="O523" s="5" t="str">
        <f>IF(AND('Final Dataset'!$D523&gt;=5,'Final Dataset'!$D523&lt;12),"Morning",IF(AND('Final Dataset'!$D523&gt;=12,'Final Dataset'!$D523&lt;17),"Afternoon",IF(AND('Final Dataset'!$D523&gt;=17,'Final Dataset'!$D523&lt;21),"Evening","Night")))</f>
        <v>Evening</v>
      </c>
      <c r="P523" s="8" t="str">
        <f>IF('Final Dataset'!$G523=1,"Clear/Few clouds",IF('Final Dataset'!$G523=2,"Mist/Cloudy",IF('Final Dataset'!$G523=3,"Light Snow/Rain","Heavy Rain/Snow/Storm")))</f>
        <v>Clear/Few clouds</v>
      </c>
      <c r="Q523" s="5" t="str">
        <f>IF(OR('Final Dataset'!$F523=0,'Final Dataset'!$F523=6),"Weekend","Weekday")</f>
        <v>Weekend</v>
      </c>
      <c r="R523" s="5" t="str">
        <f>LEFT(TEXT('Final Dataset'!$B523,"yyyy-mm-dd"),4)</f>
        <v>2011</v>
      </c>
      <c r="S523" s="5" t="str">
        <f>MID(TEXT('Final Dataset'!$B523,"yyyy-mm-dd"),6,2)</f>
        <v>01</v>
      </c>
      <c r="T523" s="5" t="str">
        <f>RIGHT(TEXT('Final Dataset'!$B523,"yyyy-mm-dd"),2)</f>
        <v>23</v>
      </c>
      <c r="U523" s="5">
        <f>LEN('Final Dataset'!$D523)</f>
        <v>2</v>
      </c>
      <c r="V523" s="5" t="str">
        <f>TEXT('Final Dataset'!$B523, "mmmm")</f>
        <v>January</v>
      </c>
      <c r="W523" s="5" t="str">
        <f>TEXT('Final Dataset'!$B523, "dddd")</f>
        <v>Sunday</v>
      </c>
      <c r="X523" s="5">
        <f>WEEKNUM('Final Dataset'!$B523, 2)</f>
        <v>4</v>
      </c>
      <c r="Y523" s="5" t="str">
        <f>IF('Final Dataset'!$H523&lt;=0.3,"Cold",IF('Final Dataset'!$H523&lt;=0.6,"Mild","Hot"))</f>
        <v>Cold</v>
      </c>
      <c r="Z523" s="7" t="str">
        <f>IF('Final Dataset'!$L523&gt;'Final Dataset'!$M523,"Casual Dominant","Registered Dominant")</f>
        <v>Registered Dominant</v>
      </c>
      <c r="AA523" s="7">
        <f>'Final Dataset'!$L523/'Final Dataset'!$N523</f>
        <v>0.11428571428571428</v>
      </c>
      <c r="AB523" s="7">
        <f>'Final Dataset'!$M523/'Final Dataset'!$N523</f>
        <v>0.88571428571428568</v>
      </c>
      <c r="AC523" s="9">
        <f>'Final Dataset'!$J523*100</f>
        <v>36</v>
      </c>
      <c r="AD523" s="7">
        <f>'Final Dataset'!$I523*50</f>
        <v>5.3049999999999997</v>
      </c>
      <c r="AE523" s="9">
        <f>'Final Dataset'!$K523*67</f>
        <v>16.997899999999998</v>
      </c>
      <c r="AF523" s="7">
        <f>IFERROR('Final Dataset'!$AA523/'Final Dataset'!$AB523,0)</f>
        <v>0.12903225806451613</v>
      </c>
      <c r="AG523" s="7" t="str">
        <f>IF('Final Dataset'!$AC523&lt;40,"Low",IF('Final Dataset'!$AC523&lt;=70,"Moderate","High"))</f>
        <v>Low</v>
      </c>
      <c r="AH523" s="10" t="str">
        <f>IF('Final Dataset'!$AE523&lt;10,"Calm",IF('Final Dataset'!$AE523&lt;=25,"Breezy","Windy"))</f>
        <v>Breezy</v>
      </c>
    </row>
    <row r="524" spans="1:34" ht="14.25" customHeight="1" x14ac:dyDescent="0.3">
      <c r="A524" s="5">
        <v>523</v>
      </c>
      <c r="B524" s="6">
        <v>40566</v>
      </c>
      <c r="C524" s="5">
        <v>1</v>
      </c>
      <c r="D524" s="5">
        <v>21</v>
      </c>
      <c r="E524" s="5" t="b">
        <v>0</v>
      </c>
      <c r="F524" s="5">
        <v>0</v>
      </c>
      <c r="G524" s="5">
        <v>1</v>
      </c>
      <c r="H524" s="5">
        <v>0.1</v>
      </c>
      <c r="I524" s="7">
        <v>0.1061</v>
      </c>
      <c r="J524" s="5">
        <v>0.36</v>
      </c>
      <c r="K524" s="5">
        <v>0.19400000000000001</v>
      </c>
      <c r="L524" s="5">
        <v>5</v>
      </c>
      <c r="M524" s="5">
        <v>20</v>
      </c>
      <c r="N524" s="5">
        <v>25</v>
      </c>
      <c r="O524" s="5" t="str">
        <f>IF(AND('Final Dataset'!$D524&gt;=5,'Final Dataset'!$D524&lt;12),"Morning",IF(AND('Final Dataset'!$D524&gt;=12,'Final Dataset'!$D524&lt;17),"Afternoon",IF(AND('Final Dataset'!$D524&gt;=17,'Final Dataset'!$D524&lt;21),"Evening","Night")))</f>
        <v>Night</v>
      </c>
      <c r="P524" s="8" t="str">
        <f>IF('Final Dataset'!$G524=1,"Clear/Few clouds",IF('Final Dataset'!$G524=2,"Mist/Cloudy",IF('Final Dataset'!$G524=3,"Light Snow/Rain","Heavy Rain/Snow/Storm")))</f>
        <v>Clear/Few clouds</v>
      </c>
      <c r="Q524" s="5" t="str">
        <f>IF(OR('Final Dataset'!$F524=0,'Final Dataset'!$F524=6),"Weekend","Weekday")</f>
        <v>Weekend</v>
      </c>
      <c r="R524" s="5" t="str">
        <f>LEFT(TEXT('Final Dataset'!$B524,"yyyy-mm-dd"),4)</f>
        <v>2011</v>
      </c>
      <c r="S524" s="5" t="str">
        <f>MID(TEXT('Final Dataset'!$B524,"yyyy-mm-dd"),6,2)</f>
        <v>01</v>
      </c>
      <c r="T524" s="5" t="str">
        <f>RIGHT(TEXT('Final Dataset'!$B524,"yyyy-mm-dd"),2)</f>
        <v>23</v>
      </c>
      <c r="U524" s="5">
        <f>LEN('Final Dataset'!$D524)</f>
        <v>2</v>
      </c>
      <c r="V524" s="5" t="str">
        <f>TEXT('Final Dataset'!$B524, "mmmm")</f>
        <v>January</v>
      </c>
      <c r="W524" s="5" t="str">
        <f>TEXT('Final Dataset'!$B524, "dddd")</f>
        <v>Sunday</v>
      </c>
      <c r="X524" s="5">
        <f>WEEKNUM('Final Dataset'!$B524, 2)</f>
        <v>4</v>
      </c>
      <c r="Y524" s="5" t="str">
        <f>IF('Final Dataset'!$H524&lt;=0.3,"Cold",IF('Final Dataset'!$H524&lt;=0.6,"Mild","Hot"))</f>
        <v>Cold</v>
      </c>
      <c r="Z524" s="7" t="str">
        <f>IF('Final Dataset'!$L524&gt;'Final Dataset'!$M524,"Casual Dominant","Registered Dominant")</f>
        <v>Registered Dominant</v>
      </c>
      <c r="AA524" s="7">
        <f>'Final Dataset'!$L524/'Final Dataset'!$N524</f>
        <v>0.2</v>
      </c>
      <c r="AB524" s="7">
        <f>'Final Dataset'!$M524/'Final Dataset'!$N524</f>
        <v>0.8</v>
      </c>
      <c r="AC524" s="9">
        <f>'Final Dataset'!$J524*100</f>
        <v>36</v>
      </c>
      <c r="AD524" s="7">
        <f>'Final Dataset'!$I524*50</f>
        <v>5.3049999999999997</v>
      </c>
      <c r="AE524" s="9">
        <f>'Final Dataset'!$K524*67</f>
        <v>12.998000000000001</v>
      </c>
      <c r="AF524" s="7">
        <f>IFERROR('Final Dataset'!$AA524/'Final Dataset'!$AB524,0)</f>
        <v>0.25</v>
      </c>
      <c r="AG524" s="7" t="str">
        <f>IF('Final Dataset'!$AC524&lt;40,"Low",IF('Final Dataset'!$AC524&lt;=70,"Moderate","High"))</f>
        <v>Low</v>
      </c>
      <c r="AH524" s="10" t="str">
        <f>IF('Final Dataset'!$AE524&lt;10,"Calm",IF('Final Dataset'!$AE524&lt;=25,"Breezy","Windy"))</f>
        <v>Breezy</v>
      </c>
    </row>
    <row r="525" spans="1:34" ht="14.25" customHeight="1" x14ac:dyDescent="0.3">
      <c r="A525" s="11">
        <v>524</v>
      </c>
      <c r="B525" s="12">
        <v>40566</v>
      </c>
      <c r="C525" s="11">
        <v>1</v>
      </c>
      <c r="D525" s="11">
        <v>22</v>
      </c>
      <c r="E525" s="11" t="b">
        <v>0</v>
      </c>
      <c r="F525" s="11">
        <v>0</v>
      </c>
      <c r="G525" s="11">
        <v>1</v>
      </c>
      <c r="H525" s="11">
        <v>0.08</v>
      </c>
      <c r="I525" s="13">
        <v>9.0899999999999995E-2</v>
      </c>
      <c r="J525" s="11">
        <v>0.38</v>
      </c>
      <c r="K525" s="11">
        <v>0.19400000000000001</v>
      </c>
      <c r="L525" s="11">
        <v>5</v>
      </c>
      <c r="M525" s="11">
        <v>23</v>
      </c>
      <c r="N525" s="11">
        <v>28</v>
      </c>
      <c r="O525" s="5" t="str">
        <f>IF(AND('Final Dataset'!$D525&gt;=5,'Final Dataset'!$D525&lt;12),"Morning",IF(AND('Final Dataset'!$D525&gt;=12,'Final Dataset'!$D525&lt;17),"Afternoon",IF(AND('Final Dataset'!$D525&gt;=17,'Final Dataset'!$D525&lt;21),"Evening","Night")))</f>
        <v>Night</v>
      </c>
      <c r="P525" s="8" t="str">
        <f>IF('Final Dataset'!$G525=1,"Clear/Few clouds",IF('Final Dataset'!$G525=2,"Mist/Cloudy",IF('Final Dataset'!$G525=3,"Light Snow/Rain","Heavy Rain/Snow/Storm")))</f>
        <v>Clear/Few clouds</v>
      </c>
      <c r="Q525" s="5" t="str">
        <f>IF(OR('Final Dataset'!$F525=0,'Final Dataset'!$F525=6),"Weekend","Weekday")</f>
        <v>Weekend</v>
      </c>
      <c r="R525" s="5" t="str">
        <f>LEFT(TEXT('Final Dataset'!$B525,"yyyy-mm-dd"),4)</f>
        <v>2011</v>
      </c>
      <c r="S525" s="5" t="str">
        <f>MID(TEXT('Final Dataset'!$B525,"yyyy-mm-dd"),6,2)</f>
        <v>01</v>
      </c>
      <c r="T525" s="5" t="str">
        <f>RIGHT(TEXT('Final Dataset'!$B525,"yyyy-mm-dd"),2)</f>
        <v>23</v>
      </c>
      <c r="U525" s="5">
        <f>LEN('Final Dataset'!$D525)</f>
        <v>2</v>
      </c>
      <c r="V525" s="5" t="str">
        <f>TEXT('Final Dataset'!$B525, "mmmm")</f>
        <v>January</v>
      </c>
      <c r="W525" s="5" t="str">
        <f>TEXT('Final Dataset'!$B525, "dddd")</f>
        <v>Sunday</v>
      </c>
      <c r="X525" s="5">
        <f>WEEKNUM('Final Dataset'!$B525, 2)</f>
        <v>4</v>
      </c>
      <c r="Y525" s="5" t="str">
        <f>IF('Final Dataset'!$H525&lt;=0.3,"Cold",IF('Final Dataset'!$H525&lt;=0.6,"Mild","Hot"))</f>
        <v>Cold</v>
      </c>
      <c r="Z525" s="7" t="str">
        <f>IF('Final Dataset'!$L525&gt;'Final Dataset'!$M525,"Casual Dominant","Registered Dominant")</f>
        <v>Registered Dominant</v>
      </c>
      <c r="AA525" s="7">
        <f>'Final Dataset'!$L525/'Final Dataset'!$N525</f>
        <v>0.17857142857142858</v>
      </c>
      <c r="AB525" s="7">
        <f>'Final Dataset'!$M525/'Final Dataset'!$N525</f>
        <v>0.8214285714285714</v>
      </c>
      <c r="AC525" s="9">
        <f>'Final Dataset'!$J525*100</f>
        <v>38</v>
      </c>
      <c r="AD525" s="7">
        <f>'Final Dataset'!$I525*50</f>
        <v>4.5449999999999999</v>
      </c>
      <c r="AE525" s="9">
        <f>'Final Dataset'!$K525*67</f>
        <v>12.998000000000001</v>
      </c>
      <c r="AF525" s="7">
        <f>IFERROR('Final Dataset'!$AA525/'Final Dataset'!$AB525,0)</f>
        <v>0.21739130434782611</v>
      </c>
      <c r="AG525" s="7" t="str">
        <f>IF('Final Dataset'!$AC525&lt;40,"Low",IF('Final Dataset'!$AC525&lt;=70,"Moderate","High"))</f>
        <v>Low</v>
      </c>
      <c r="AH525" s="10" t="str">
        <f>IF('Final Dataset'!$AE525&lt;10,"Calm",IF('Final Dataset'!$AE525&lt;=25,"Breezy","Windy"))</f>
        <v>Breezy</v>
      </c>
    </row>
    <row r="526" spans="1:34" ht="14.25" customHeight="1" x14ac:dyDescent="0.3">
      <c r="A526" s="5">
        <v>525</v>
      </c>
      <c r="B526" s="6">
        <v>40566</v>
      </c>
      <c r="C526" s="5">
        <v>1</v>
      </c>
      <c r="D526" s="5">
        <v>23</v>
      </c>
      <c r="E526" s="5" t="b">
        <v>0</v>
      </c>
      <c r="F526" s="5">
        <v>0</v>
      </c>
      <c r="G526" s="5">
        <v>1</v>
      </c>
      <c r="H526" s="5">
        <v>0.06</v>
      </c>
      <c r="I526" s="7">
        <v>6.0600000000000001E-2</v>
      </c>
      <c r="J526" s="5">
        <v>0.41</v>
      </c>
      <c r="K526" s="5">
        <v>0.22389999999999999</v>
      </c>
      <c r="L526" s="5">
        <v>4</v>
      </c>
      <c r="M526" s="5">
        <v>17</v>
      </c>
      <c r="N526" s="5">
        <v>21</v>
      </c>
      <c r="O526" s="5" t="str">
        <f>IF(AND('Final Dataset'!$D526&gt;=5,'Final Dataset'!$D526&lt;12),"Morning",IF(AND('Final Dataset'!$D526&gt;=12,'Final Dataset'!$D526&lt;17),"Afternoon",IF(AND('Final Dataset'!$D526&gt;=17,'Final Dataset'!$D526&lt;21),"Evening","Night")))</f>
        <v>Night</v>
      </c>
      <c r="P526" s="8" t="str">
        <f>IF('Final Dataset'!$G526=1,"Clear/Few clouds",IF('Final Dataset'!$G526=2,"Mist/Cloudy",IF('Final Dataset'!$G526=3,"Light Snow/Rain","Heavy Rain/Snow/Storm")))</f>
        <v>Clear/Few clouds</v>
      </c>
      <c r="Q526" s="5" t="str">
        <f>IF(OR('Final Dataset'!$F526=0,'Final Dataset'!$F526=6),"Weekend","Weekday")</f>
        <v>Weekend</v>
      </c>
      <c r="R526" s="5" t="str">
        <f>LEFT(TEXT('Final Dataset'!$B526,"yyyy-mm-dd"),4)</f>
        <v>2011</v>
      </c>
      <c r="S526" s="5" t="str">
        <f>MID(TEXT('Final Dataset'!$B526,"yyyy-mm-dd"),6,2)</f>
        <v>01</v>
      </c>
      <c r="T526" s="5" t="str">
        <f>RIGHT(TEXT('Final Dataset'!$B526,"yyyy-mm-dd"),2)</f>
        <v>23</v>
      </c>
      <c r="U526" s="5">
        <f>LEN('Final Dataset'!$D526)</f>
        <v>2</v>
      </c>
      <c r="V526" s="5" t="str">
        <f>TEXT('Final Dataset'!$B526, "mmmm")</f>
        <v>January</v>
      </c>
      <c r="W526" s="5" t="str">
        <f>TEXT('Final Dataset'!$B526, "dddd")</f>
        <v>Sunday</v>
      </c>
      <c r="X526" s="5">
        <f>WEEKNUM('Final Dataset'!$B526, 2)</f>
        <v>4</v>
      </c>
      <c r="Y526" s="5" t="str">
        <f>IF('Final Dataset'!$H526&lt;=0.3,"Cold",IF('Final Dataset'!$H526&lt;=0.6,"Mild","Hot"))</f>
        <v>Cold</v>
      </c>
      <c r="Z526" s="7" t="str">
        <f>IF('Final Dataset'!$L526&gt;'Final Dataset'!$M526,"Casual Dominant","Registered Dominant")</f>
        <v>Registered Dominant</v>
      </c>
      <c r="AA526" s="7">
        <f>'Final Dataset'!$L526/'Final Dataset'!$N526</f>
        <v>0.19047619047619047</v>
      </c>
      <c r="AB526" s="7">
        <f>'Final Dataset'!$M526/'Final Dataset'!$N526</f>
        <v>0.80952380952380953</v>
      </c>
      <c r="AC526" s="9">
        <f>'Final Dataset'!$J526*100</f>
        <v>41</v>
      </c>
      <c r="AD526" s="7">
        <f>'Final Dataset'!$I526*50</f>
        <v>3.0300000000000002</v>
      </c>
      <c r="AE526" s="9">
        <f>'Final Dataset'!$K526*67</f>
        <v>15.001299999999999</v>
      </c>
      <c r="AF526" s="7">
        <f>IFERROR('Final Dataset'!$AA526/'Final Dataset'!$AB526,0)</f>
        <v>0.23529411764705882</v>
      </c>
      <c r="AG526" s="7" t="str">
        <f>IF('Final Dataset'!$AC526&lt;40,"Low",IF('Final Dataset'!$AC526&lt;=70,"Moderate","High"))</f>
        <v>Moderate</v>
      </c>
      <c r="AH526" s="10" t="str">
        <f>IF('Final Dataset'!$AE526&lt;10,"Calm",IF('Final Dataset'!$AE526&lt;=25,"Breezy","Windy"))</f>
        <v>Breezy</v>
      </c>
    </row>
    <row r="527" spans="1:34" ht="14.25" customHeight="1" x14ac:dyDescent="0.3">
      <c r="A527" s="11">
        <v>526</v>
      </c>
      <c r="B527" s="12">
        <v>40567</v>
      </c>
      <c r="C527" s="11">
        <v>1</v>
      </c>
      <c r="D527" s="11">
        <v>0</v>
      </c>
      <c r="E527" s="11" t="b">
        <v>0</v>
      </c>
      <c r="F527" s="11">
        <v>1</v>
      </c>
      <c r="G527" s="11">
        <v>1</v>
      </c>
      <c r="H527" s="11">
        <v>0.06</v>
      </c>
      <c r="I527" s="13">
        <v>6.0600000000000001E-2</v>
      </c>
      <c r="J527" s="11">
        <v>0.41</v>
      </c>
      <c r="K527" s="11">
        <v>0.19400000000000001</v>
      </c>
      <c r="L527" s="11">
        <v>0</v>
      </c>
      <c r="M527" s="11">
        <v>7</v>
      </c>
      <c r="N527" s="11">
        <v>7</v>
      </c>
      <c r="O527" s="5" t="str">
        <f>IF(AND('Final Dataset'!$D527&gt;=5,'Final Dataset'!$D527&lt;12),"Morning",IF(AND('Final Dataset'!$D527&gt;=12,'Final Dataset'!$D527&lt;17),"Afternoon",IF(AND('Final Dataset'!$D527&gt;=17,'Final Dataset'!$D527&lt;21),"Evening","Night")))</f>
        <v>Night</v>
      </c>
      <c r="P527" s="8" t="str">
        <f>IF('Final Dataset'!$G527=1,"Clear/Few clouds",IF('Final Dataset'!$G527=2,"Mist/Cloudy",IF('Final Dataset'!$G527=3,"Light Snow/Rain","Heavy Rain/Snow/Storm")))</f>
        <v>Clear/Few clouds</v>
      </c>
      <c r="Q527" s="5" t="str">
        <f>IF(OR('Final Dataset'!$F527=0,'Final Dataset'!$F527=6),"Weekend","Weekday")</f>
        <v>Weekday</v>
      </c>
      <c r="R527" s="5" t="str">
        <f>LEFT(TEXT('Final Dataset'!$B527,"yyyy-mm-dd"),4)</f>
        <v>2011</v>
      </c>
      <c r="S527" s="5" t="str">
        <f>MID(TEXT('Final Dataset'!$B527,"yyyy-mm-dd"),6,2)</f>
        <v>01</v>
      </c>
      <c r="T527" s="5" t="str">
        <f>RIGHT(TEXT('Final Dataset'!$B527,"yyyy-mm-dd"),2)</f>
        <v>24</v>
      </c>
      <c r="U527" s="5">
        <f>LEN('Final Dataset'!$D527)</f>
        <v>1</v>
      </c>
      <c r="V527" s="5" t="str">
        <f>TEXT('Final Dataset'!$B527, "mmmm")</f>
        <v>January</v>
      </c>
      <c r="W527" s="5" t="str">
        <f>TEXT('Final Dataset'!$B527, "dddd")</f>
        <v>Monday</v>
      </c>
      <c r="X527" s="5">
        <f>WEEKNUM('Final Dataset'!$B527, 2)</f>
        <v>5</v>
      </c>
      <c r="Y527" s="5" t="str">
        <f>IF('Final Dataset'!$H527&lt;=0.3,"Cold",IF('Final Dataset'!$H527&lt;=0.6,"Mild","Hot"))</f>
        <v>Cold</v>
      </c>
      <c r="Z527" s="7" t="str">
        <f>IF('Final Dataset'!$L527&gt;'Final Dataset'!$M527,"Casual Dominant","Registered Dominant")</f>
        <v>Registered Dominant</v>
      </c>
      <c r="AA527" s="7">
        <f>'Final Dataset'!$L527/'Final Dataset'!$N527</f>
        <v>0</v>
      </c>
      <c r="AB527" s="7">
        <f>'Final Dataset'!$M527/'Final Dataset'!$N527</f>
        <v>1</v>
      </c>
      <c r="AC527" s="9">
        <f>'Final Dataset'!$J527*100</f>
        <v>41</v>
      </c>
      <c r="AD527" s="7">
        <f>'Final Dataset'!$I527*50</f>
        <v>3.0300000000000002</v>
      </c>
      <c r="AE527" s="9">
        <f>'Final Dataset'!$K527*67</f>
        <v>12.998000000000001</v>
      </c>
      <c r="AF527" s="7">
        <f>IFERROR('Final Dataset'!$AA527/'Final Dataset'!$AB527,0)</f>
        <v>0</v>
      </c>
      <c r="AG527" s="7" t="str">
        <f>IF('Final Dataset'!$AC527&lt;40,"Low",IF('Final Dataset'!$AC527&lt;=70,"Moderate","High"))</f>
        <v>Moderate</v>
      </c>
      <c r="AH527" s="10" t="str">
        <f>IF('Final Dataset'!$AE527&lt;10,"Calm",IF('Final Dataset'!$AE527&lt;=25,"Breezy","Windy"))</f>
        <v>Breezy</v>
      </c>
    </row>
    <row r="528" spans="1:34" ht="14.25" customHeight="1" x14ac:dyDescent="0.3">
      <c r="A528" s="5">
        <v>527</v>
      </c>
      <c r="B528" s="6">
        <v>40567</v>
      </c>
      <c r="C528" s="5">
        <v>1</v>
      </c>
      <c r="D528" s="5">
        <v>1</v>
      </c>
      <c r="E528" s="5" t="b">
        <v>0</v>
      </c>
      <c r="F528" s="5">
        <v>1</v>
      </c>
      <c r="G528" s="5">
        <v>1</v>
      </c>
      <c r="H528" s="5">
        <v>0.04</v>
      </c>
      <c r="I528" s="7">
        <v>4.5499999999999999E-2</v>
      </c>
      <c r="J528" s="5">
        <v>0.45</v>
      </c>
      <c r="K528" s="5">
        <v>0.19400000000000001</v>
      </c>
      <c r="L528" s="5">
        <v>0</v>
      </c>
      <c r="M528" s="5">
        <v>1</v>
      </c>
      <c r="N528" s="5">
        <v>1</v>
      </c>
      <c r="O528" s="5" t="str">
        <f>IF(AND('Final Dataset'!$D528&gt;=5,'Final Dataset'!$D528&lt;12),"Morning",IF(AND('Final Dataset'!$D528&gt;=12,'Final Dataset'!$D528&lt;17),"Afternoon",IF(AND('Final Dataset'!$D528&gt;=17,'Final Dataset'!$D528&lt;21),"Evening","Night")))</f>
        <v>Night</v>
      </c>
      <c r="P528" s="8" t="str">
        <f>IF('Final Dataset'!$G528=1,"Clear/Few clouds",IF('Final Dataset'!$G528=2,"Mist/Cloudy",IF('Final Dataset'!$G528=3,"Light Snow/Rain","Heavy Rain/Snow/Storm")))</f>
        <v>Clear/Few clouds</v>
      </c>
      <c r="Q528" s="5" t="str">
        <f>IF(OR('Final Dataset'!$F528=0,'Final Dataset'!$F528=6),"Weekend","Weekday")</f>
        <v>Weekday</v>
      </c>
      <c r="R528" s="5" t="str">
        <f>LEFT(TEXT('Final Dataset'!$B528,"yyyy-mm-dd"),4)</f>
        <v>2011</v>
      </c>
      <c r="S528" s="5" t="str">
        <f>MID(TEXT('Final Dataset'!$B528,"yyyy-mm-dd"),6,2)</f>
        <v>01</v>
      </c>
      <c r="T528" s="5" t="str">
        <f>RIGHT(TEXT('Final Dataset'!$B528,"yyyy-mm-dd"),2)</f>
        <v>24</v>
      </c>
      <c r="U528" s="5">
        <f>LEN('Final Dataset'!$D528)</f>
        <v>1</v>
      </c>
      <c r="V528" s="5" t="str">
        <f>TEXT('Final Dataset'!$B528, "mmmm")</f>
        <v>January</v>
      </c>
      <c r="W528" s="5" t="str">
        <f>TEXT('Final Dataset'!$B528, "dddd")</f>
        <v>Monday</v>
      </c>
      <c r="X528" s="5">
        <f>WEEKNUM('Final Dataset'!$B528, 2)</f>
        <v>5</v>
      </c>
      <c r="Y528" s="5" t="str">
        <f>IF('Final Dataset'!$H528&lt;=0.3,"Cold",IF('Final Dataset'!$H528&lt;=0.6,"Mild","Hot"))</f>
        <v>Cold</v>
      </c>
      <c r="Z528" s="7" t="str">
        <f>IF('Final Dataset'!$L528&gt;'Final Dataset'!$M528,"Casual Dominant","Registered Dominant")</f>
        <v>Registered Dominant</v>
      </c>
      <c r="AA528" s="7">
        <f>'Final Dataset'!$L528/'Final Dataset'!$N528</f>
        <v>0</v>
      </c>
      <c r="AB528" s="7">
        <f>'Final Dataset'!$M528/'Final Dataset'!$N528</f>
        <v>1</v>
      </c>
      <c r="AC528" s="9">
        <f>'Final Dataset'!$J528*100</f>
        <v>45</v>
      </c>
      <c r="AD528" s="7">
        <f>'Final Dataset'!$I528*50</f>
        <v>2.2749999999999999</v>
      </c>
      <c r="AE528" s="9">
        <f>'Final Dataset'!$K528*67</f>
        <v>12.998000000000001</v>
      </c>
      <c r="AF528" s="7">
        <f>IFERROR('Final Dataset'!$AA528/'Final Dataset'!$AB528,0)</f>
        <v>0</v>
      </c>
      <c r="AG528" s="7" t="str">
        <f>IF('Final Dataset'!$AC528&lt;40,"Low",IF('Final Dataset'!$AC528&lt;=70,"Moderate","High"))</f>
        <v>Moderate</v>
      </c>
      <c r="AH528" s="10" t="str">
        <f>IF('Final Dataset'!$AE528&lt;10,"Calm",IF('Final Dataset'!$AE528&lt;=25,"Breezy","Windy"))</f>
        <v>Breezy</v>
      </c>
    </row>
    <row r="529" spans="1:34" ht="14.25" customHeight="1" x14ac:dyDescent="0.3">
      <c r="A529" s="11">
        <v>528</v>
      </c>
      <c r="B529" s="12">
        <v>40567</v>
      </c>
      <c r="C529" s="11">
        <v>1</v>
      </c>
      <c r="D529" s="11">
        <v>3</v>
      </c>
      <c r="E529" s="11" t="b">
        <v>0</v>
      </c>
      <c r="F529" s="11">
        <v>1</v>
      </c>
      <c r="G529" s="11">
        <v>1</v>
      </c>
      <c r="H529" s="11">
        <v>0.04</v>
      </c>
      <c r="I529" s="13">
        <v>3.0300000000000001E-2</v>
      </c>
      <c r="J529" s="11">
        <v>0.45</v>
      </c>
      <c r="K529" s="11">
        <v>0.25369999999999998</v>
      </c>
      <c r="L529" s="11">
        <v>0</v>
      </c>
      <c r="M529" s="11">
        <v>1</v>
      </c>
      <c r="N529" s="11">
        <v>1</v>
      </c>
      <c r="O529" s="5" t="str">
        <f>IF(AND('Final Dataset'!$D529&gt;=5,'Final Dataset'!$D529&lt;12),"Morning",IF(AND('Final Dataset'!$D529&gt;=12,'Final Dataset'!$D529&lt;17),"Afternoon",IF(AND('Final Dataset'!$D529&gt;=17,'Final Dataset'!$D529&lt;21),"Evening","Night")))</f>
        <v>Night</v>
      </c>
      <c r="P529" s="8" t="str">
        <f>IF('Final Dataset'!$G529=1,"Clear/Few clouds",IF('Final Dataset'!$G529=2,"Mist/Cloudy",IF('Final Dataset'!$G529=3,"Light Snow/Rain","Heavy Rain/Snow/Storm")))</f>
        <v>Clear/Few clouds</v>
      </c>
      <c r="Q529" s="5" t="str">
        <f>IF(OR('Final Dataset'!$F529=0,'Final Dataset'!$F529=6),"Weekend","Weekday")</f>
        <v>Weekday</v>
      </c>
      <c r="R529" s="5" t="str">
        <f>LEFT(TEXT('Final Dataset'!$B529,"yyyy-mm-dd"),4)</f>
        <v>2011</v>
      </c>
      <c r="S529" s="5" t="str">
        <f>MID(TEXT('Final Dataset'!$B529,"yyyy-mm-dd"),6,2)</f>
        <v>01</v>
      </c>
      <c r="T529" s="5" t="str">
        <f>RIGHT(TEXT('Final Dataset'!$B529,"yyyy-mm-dd"),2)</f>
        <v>24</v>
      </c>
      <c r="U529" s="5">
        <f>LEN('Final Dataset'!$D529)</f>
        <v>1</v>
      </c>
      <c r="V529" s="5" t="str">
        <f>TEXT('Final Dataset'!$B529, "mmmm")</f>
        <v>January</v>
      </c>
      <c r="W529" s="5" t="str">
        <f>TEXT('Final Dataset'!$B529, "dddd")</f>
        <v>Monday</v>
      </c>
      <c r="X529" s="5">
        <f>WEEKNUM('Final Dataset'!$B529, 2)</f>
        <v>5</v>
      </c>
      <c r="Y529" s="5" t="str">
        <f>IF('Final Dataset'!$H529&lt;=0.3,"Cold",IF('Final Dataset'!$H529&lt;=0.6,"Mild","Hot"))</f>
        <v>Cold</v>
      </c>
      <c r="Z529" s="7" t="str">
        <f>IF('Final Dataset'!$L529&gt;'Final Dataset'!$M529,"Casual Dominant","Registered Dominant")</f>
        <v>Registered Dominant</v>
      </c>
      <c r="AA529" s="7">
        <f>'Final Dataset'!$L529/'Final Dataset'!$N529</f>
        <v>0</v>
      </c>
      <c r="AB529" s="7">
        <f>'Final Dataset'!$M529/'Final Dataset'!$N529</f>
        <v>1</v>
      </c>
      <c r="AC529" s="9">
        <f>'Final Dataset'!$J529*100</f>
        <v>45</v>
      </c>
      <c r="AD529" s="7">
        <f>'Final Dataset'!$I529*50</f>
        <v>1.5150000000000001</v>
      </c>
      <c r="AE529" s="9">
        <f>'Final Dataset'!$K529*67</f>
        <v>16.997899999999998</v>
      </c>
      <c r="AF529" s="7">
        <f>IFERROR('Final Dataset'!$AA529/'Final Dataset'!$AB529,0)</f>
        <v>0</v>
      </c>
      <c r="AG529" s="7" t="str">
        <f>IF('Final Dataset'!$AC529&lt;40,"Low",IF('Final Dataset'!$AC529&lt;=70,"Moderate","High"))</f>
        <v>Moderate</v>
      </c>
      <c r="AH529" s="10" t="str">
        <f>IF('Final Dataset'!$AE529&lt;10,"Calm",IF('Final Dataset'!$AE529&lt;=25,"Breezy","Windy"))</f>
        <v>Breezy</v>
      </c>
    </row>
    <row r="530" spans="1:34" ht="14.25" customHeight="1" x14ac:dyDescent="0.3">
      <c r="A530" s="5">
        <v>529</v>
      </c>
      <c r="B530" s="6">
        <v>40567</v>
      </c>
      <c r="C530" s="5">
        <v>1</v>
      </c>
      <c r="D530" s="5">
        <v>4</v>
      </c>
      <c r="E530" s="5" t="b">
        <v>0</v>
      </c>
      <c r="F530" s="5">
        <v>1</v>
      </c>
      <c r="G530" s="5">
        <v>1</v>
      </c>
      <c r="H530" s="5">
        <v>0.02</v>
      </c>
      <c r="I530" s="7">
        <v>6.0600000000000001E-2</v>
      </c>
      <c r="J530" s="5">
        <v>0.48</v>
      </c>
      <c r="K530" s="5">
        <v>0.1343</v>
      </c>
      <c r="L530" s="5">
        <v>0</v>
      </c>
      <c r="M530" s="5">
        <v>1</v>
      </c>
      <c r="N530" s="5">
        <v>1</v>
      </c>
      <c r="O530" s="5" t="str">
        <f>IF(AND('Final Dataset'!$D530&gt;=5,'Final Dataset'!$D530&lt;12),"Morning",IF(AND('Final Dataset'!$D530&gt;=12,'Final Dataset'!$D530&lt;17),"Afternoon",IF(AND('Final Dataset'!$D530&gt;=17,'Final Dataset'!$D530&lt;21),"Evening","Night")))</f>
        <v>Night</v>
      </c>
      <c r="P530" s="8" t="str">
        <f>IF('Final Dataset'!$G530=1,"Clear/Few clouds",IF('Final Dataset'!$G530=2,"Mist/Cloudy",IF('Final Dataset'!$G530=3,"Light Snow/Rain","Heavy Rain/Snow/Storm")))</f>
        <v>Clear/Few clouds</v>
      </c>
      <c r="Q530" s="5" t="str">
        <f>IF(OR('Final Dataset'!$F530=0,'Final Dataset'!$F530=6),"Weekend","Weekday")</f>
        <v>Weekday</v>
      </c>
      <c r="R530" s="5" t="str">
        <f>LEFT(TEXT('Final Dataset'!$B530,"yyyy-mm-dd"),4)</f>
        <v>2011</v>
      </c>
      <c r="S530" s="5" t="str">
        <f>MID(TEXT('Final Dataset'!$B530,"yyyy-mm-dd"),6,2)</f>
        <v>01</v>
      </c>
      <c r="T530" s="5" t="str">
        <f>RIGHT(TEXT('Final Dataset'!$B530,"yyyy-mm-dd"),2)</f>
        <v>24</v>
      </c>
      <c r="U530" s="5">
        <f>LEN('Final Dataset'!$D530)</f>
        <v>1</v>
      </c>
      <c r="V530" s="5" t="str">
        <f>TEXT('Final Dataset'!$B530, "mmmm")</f>
        <v>January</v>
      </c>
      <c r="W530" s="5" t="str">
        <f>TEXT('Final Dataset'!$B530, "dddd")</f>
        <v>Monday</v>
      </c>
      <c r="X530" s="5">
        <f>WEEKNUM('Final Dataset'!$B530, 2)</f>
        <v>5</v>
      </c>
      <c r="Y530" s="5" t="str">
        <f>IF('Final Dataset'!$H530&lt;=0.3,"Cold",IF('Final Dataset'!$H530&lt;=0.6,"Mild","Hot"))</f>
        <v>Cold</v>
      </c>
      <c r="Z530" s="7" t="str">
        <f>IF('Final Dataset'!$L530&gt;'Final Dataset'!$M530,"Casual Dominant","Registered Dominant")</f>
        <v>Registered Dominant</v>
      </c>
      <c r="AA530" s="7">
        <f>'Final Dataset'!$L530/'Final Dataset'!$N530</f>
        <v>0</v>
      </c>
      <c r="AB530" s="7">
        <f>'Final Dataset'!$M530/'Final Dataset'!$N530</f>
        <v>1</v>
      </c>
      <c r="AC530" s="9">
        <f>'Final Dataset'!$J530*100</f>
        <v>48</v>
      </c>
      <c r="AD530" s="7">
        <f>'Final Dataset'!$I530*50</f>
        <v>3.0300000000000002</v>
      </c>
      <c r="AE530" s="9">
        <f>'Final Dataset'!$K530*67</f>
        <v>8.9981000000000009</v>
      </c>
      <c r="AF530" s="7">
        <f>IFERROR('Final Dataset'!$AA530/'Final Dataset'!$AB530,0)</f>
        <v>0</v>
      </c>
      <c r="AG530" s="7" t="str">
        <f>IF('Final Dataset'!$AC530&lt;40,"Low",IF('Final Dataset'!$AC530&lt;=70,"Moderate","High"))</f>
        <v>Moderate</v>
      </c>
      <c r="AH530" s="10" t="str">
        <f>IF('Final Dataset'!$AE530&lt;10,"Calm",IF('Final Dataset'!$AE530&lt;=25,"Breezy","Windy"))</f>
        <v>Calm</v>
      </c>
    </row>
    <row r="531" spans="1:34" ht="14.25" customHeight="1" x14ac:dyDescent="0.3">
      <c r="A531" s="11">
        <v>530</v>
      </c>
      <c r="B531" s="12">
        <v>40567</v>
      </c>
      <c r="C531" s="11">
        <v>1</v>
      </c>
      <c r="D531" s="11">
        <v>5</v>
      </c>
      <c r="E531" s="11" t="b">
        <v>0</v>
      </c>
      <c r="F531" s="11">
        <v>1</v>
      </c>
      <c r="G531" s="11">
        <v>1</v>
      </c>
      <c r="H531" s="11">
        <v>0.02</v>
      </c>
      <c r="I531" s="13">
        <v>6.0600000000000001E-2</v>
      </c>
      <c r="J531" s="11">
        <v>0.48</v>
      </c>
      <c r="K531" s="11">
        <v>0.1343</v>
      </c>
      <c r="L531" s="11">
        <v>0</v>
      </c>
      <c r="M531" s="11">
        <v>5</v>
      </c>
      <c r="N531" s="11">
        <v>5</v>
      </c>
      <c r="O531" s="5" t="str">
        <f>IF(AND('Final Dataset'!$D531&gt;=5,'Final Dataset'!$D531&lt;12),"Morning",IF(AND('Final Dataset'!$D531&gt;=12,'Final Dataset'!$D531&lt;17),"Afternoon",IF(AND('Final Dataset'!$D531&gt;=17,'Final Dataset'!$D531&lt;21),"Evening","Night")))</f>
        <v>Morning</v>
      </c>
      <c r="P531" s="8" t="str">
        <f>IF('Final Dataset'!$G531=1,"Clear/Few clouds",IF('Final Dataset'!$G531=2,"Mist/Cloudy",IF('Final Dataset'!$G531=3,"Light Snow/Rain","Heavy Rain/Snow/Storm")))</f>
        <v>Clear/Few clouds</v>
      </c>
      <c r="Q531" s="5" t="str">
        <f>IF(OR('Final Dataset'!$F531=0,'Final Dataset'!$F531=6),"Weekend","Weekday")</f>
        <v>Weekday</v>
      </c>
      <c r="R531" s="5" t="str">
        <f>LEFT(TEXT('Final Dataset'!$B531,"yyyy-mm-dd"),4)</f>
        <v>2011</v>
      </c>
      <c r="S531" s="5" t="str">
        <f>MID(TEXT('Final Dataset'!$B531,"yyyy-mm-dd"),6,2)</f>
        <v>01</v>
      </c>
      <c r="T531" s="5" t="str">
        <f>RIGHT(TEXT('Final Dataset'!$B531,"yyyy-mm-dd"),2)</f>
        <v>24</v>
      </c>
      <c r="U531" s="5">
        <f>LEN('Final Dataset'!$D531)</f>
        <v>1</v>
      </c>
      <c r="V531" s="5" t="str">
        <f>TEXT('Final Dataset'!$B531, "mmmm")</f>
        <v>January</v>
      </c>
      <c r="W531" s="5" t="str">
        <f>TEXT('Final Dataset'!$B531, "dddd")</f>
        <v>Monday</v>
      </c>
      <c r="X531" s="5">
        <f>WEEKNUM('Final Dataset'!$B531, 2)</f>
        <v>5</v>
      </c>
      <c r="Y531" s="5" t="str">
        <f>IF('Final Dataset'!$H531&lt;=0.3,"Cold",IF('Final Dataset'!$H531&lt;=0.6,"Mild","Hot"))</f>
        <v>Cold</v>
      </c>
      <c r="Z531" s="7" t="str">
        <f>IF('Final Dataset'!$L531&gt;'Final Dataset'!$M531,"Casual Dominant","Registered Dominant")</f>
        <v>Registered Dominant</v>
      </c>
      <c r="AA531" s="7">
        <f>'Final Dataset'!$L531/'Final Dataset'!$N531</f>
        <v>0</v>
      </c>
      <c r="AB531" s="7">
        <f>'Final Dataset'!$M531/'Final Dataset'!$N531</f>
        <v>1</v>
      </c>
      <c r="AC531" s="9">
        <f>'Final Dataset'!$J531*100</f>
        <v>48</v>
      </c>
      <c r="AD531" s="7">
        <f>'Final Dataset'!$I531*50</f>
        <v>3.0300000000000002</v>
      </c>
      <c r="AE531" s="9">
        <f>'Final Dataset'!$K531*67</f>
        <v>8.9981000000000009</v>
      </c>
      <c r="AF531" s="7">
        <f>IFERROR('Final Dataset'!$AA531/'Final Dataset'!$AB531,0)</f>
        <v>0</v>
      </c>
      <c r="AG531" s="7" t="str">
        <f>IF('Final Dataset'!$AC531&lt;40,"Low",IF('Final Dataset'!$AC531&lt;=70,"Moderate","High"))</f>
        <v>Moderate</v>
      </c>
      <c r="AH531" s="10" t="str">
        <f>IF('Final Dataset'!$AE531&lt;10,"Calm",IF('Final Dataset'!$AE531&lt;=25,"Breezy","Windy"))</f>
        <v>Calm</v>
      </c>
    </row>
    <row r="532" spans="1:34" ht="14.25" customHeight="1" x14ac:dyDescent="0.3">
      <c r="A532" s="5">
        <v>531</v>
      </c>
      <c r="B532" s="6">
        <v>40567</v>
      </c>
      <c r="C532" s="5">
        <v>1</v>
      </c>
      <c r="D532" s="5">
        <v>6</v>
      </c>
      <c r="E532" s="5" t="b">
        <v>0</v>
      </c>
      <c r="F532" s="5">
        <v>1</v>
      </c>
      <c r="G532" s="5">
        <v>1</v>
      </c>
      <c r="H532" s="5">
        <v>0.02</v>
      </c>
      <c r="I532" s="7">
        <v>7.5800000000000006E-2</v>
      </c>
      <c r="J532" s="5">
        <v>0.48</v>
      </c>
      <c r="K532" s="5">
        <v>8.9599999999999999E-2</v>
      </c>
      <c r="L532" s="5">
        <v>0</v>
      </c>
      <c r="M532" s="5">
        <v>15</v>
      </c>
      <c r="N532" s="5">
        <v>15</v>
      </c>
      <c r="O532" s="5" t="str">
        <f>IF(AND('Final Dataset'!$D532&gt;=5,'Final Dataset'!$D532&lt;12),"Morning",IF(AND('Final Dataset'!$D532&gt;=12,'Final Dataset'!$D532&lt;17),"Afternoon",IF(AND('Final Dataset'!$D532&gt;=17,'Final Dataset'!$D532&lt;21),"Evening","Night")))</f>
        <v>Morning</v>
      </c>
      <c r="P532" s="8" t="str">
        <f>IF('Final Dataset'!$G532=1,"Clear/Few clouds",IF('Final Dataset'!$G532=2,"Mist/Cloudy",IF('Final Dataset'!$G532=3,"Light Snow/Rain","Heavy Rain/Snow/Storm")))</f>
        <v>Clear/Few clouds</v>
      </c>
      <c r="Q532" s="5" t="str">
        <f>IF(OR('Final Dataset'!$F532=0,'Final Dataset'!$F532=6),"Weekend","Weekday")</f>
        <v>Weekday</v>
      </c>
      <c r="R532" s="5" t="str">
        <f>LEFT(TEXT('Final Dataset'!$B532,"yyyy-mm-dd"),4)</f>
        <v>2011</v>
      </c>
      <c r="S532" s="5" t="str">
        <f>MID(TEXT('Final Dataset'!$B532,"yyyy-mm-dd"),6,2)</f>
        <v>01</v>
      </c>
      <c r="T532" s="5" t="str">
        <f>RIGHT(TEXT('Final Dataset'!$B532,"yyyy-mm-dd"),2)</f>
        <v>24</v>
      </c>
      <c r="U532" s="5">
        <f>LEN('Final Dataset'!$D532)</f>
        <v>1</v>
      </c>
      <c r="V532" s="5" t="str">
        <f>TEXT('Final Dataset'!$B532, "mmmm")</f>
        <v>January</v>
      </c>
      <c r="W532" s="5" t="str">
        <f>TEXT('Final Dataset'!$B532, "dddd")</f>
        <v>Monday</v>
      </c>
      <c r="X532" s="5">
        <f>WEEKNUM('Final Dataset'!$B532, 2)</f>
        <v>5</v>
      </c>
      <c r="Y532" s="5" t="str">
        <f>IF('Final Dataset'!$H532&lt;=0.3,"Cold",IF('Final Dataset'!$H532&lt;=0.6,"Mild","Hot"))</f>
        <v>Cold</v>
      </c>
      <c r="Z532" s="7" t="str">
        <f>IF('Final Dataset'!$L532&gt;'Final Dataset'!$M532,"Casual Dominant","Registered Dominant")</f>
        <v>Registered Dominant</v>
      </c>
      <c r="AA532" s="7">
        <f>'Final Dataset'!$L532/'Final Dataset'!$N532</f>
        <v>0</v>
      </c>
      <c r="AB532" s="7">
        <f>'Final Dataset'!$M532/'Final Dataset'!$N532</f>
        <v>1</v>
      </c>
      <c r="AC532" s="9">
        <f>'Final Dataset'!$J532*100</f>
        <v>48</v>
      </c>
      <c r="AD532" s="7">
        <f>'Final Dataset'!$I532*50</f>
        <v>3.7900000000000005</v>
      </c>
      <c r="AE532" s="9">
        <f>'Final Dataset'!$K532*67</f>
        <v>6.0031999999999996</v>
      </c>
      <c r="AF532" s="7">
        <f>IFERROR('Final Dataset'!$AA532/'Final Dataset'!$AB532,0)</f>
        <v>0</v>
      </c>
      <c r="AG532" s="7" t="str">
        <f>IF('Final Dataset'!$AC532&lt;40,"Low",IF('Final Dataset'!$AC532&lt;=70,"Moderate","High"))</f>
        <v>Moderate</v>
      </c>
      <c r="AH532" s="10" t="str">
        <f>IF('Final Dataset'!$AE532&lt;10,"Calm",IF('Final Dataset'!$AE532&lt;=25,"Breezy","Windy"))</f>
        <v>Calm</v>
      </c>
    </row>
    <row r="533" spans="1:34" ht="14.25" customHeight="1" x14ac:dyDescent="0.3">
      <c r="A533" s="11">
        <v>532</v>
      </c>
      <c r="B533" s="12">
        <v>40567</v>
      </c>
      <c r="C533" s="11">
        <v>1</v>
      </c>
      <c r="D533" s="11">
        <v>7</v>
      </c>
      <c r="E533" s="11" t="b">
        <v>0</v>
      </c>
      <c r="F533" s="11">
        <v>1</v>
      </c>
      <c r="G533" s="11">
        <v>1</v>
      </c>
      <c r="H533" s="11">
        <v>0.02</v>
      </c>
      <c r="I533" s="13">
        <v>0.1212</v>
      </c>
      <c r="J533" s="11">
        <v>0.48</v>
      </c>
      <c r="K533" s="11">
        <v>0</v>
      </c>
      <c r="L533" s="11">
        <v>5</v>
      </c>
      <c r="M533" s="11">
        <v>79</v>
      </c>
      <c r="N533" s="11">
        <v>84</v>
      </c>
      <c r="O533" s="5" t="str">
        <f>IF(AND('Final Dataset'!$D533&gt;=5,'Final Dataset'!$D533&lt;12),"Morning",IF(AND('Final Dataset'!$D533&gt;=12,'Final Dataset'!$D533&lt;17),"Afternoon",IF(AND('Final Dataset'!$D533&gt;=17,'Final Dataset'!$D533&lt;21),"Evening","Night")))</f>
        <v>Morning</v>
      </c>
      <c r="P533" s="8" t="str">
        <f>IF('Final Dataset'!$G533=1,"Clear/Few clouds",IF('Final Dataset'!$G533=2,"Mist/Cloudy",IF('Final Dataset'!$G533=3,"Light Snow/Rain","Heavy Rain/Snow/Storm")))</f>
        <v>Clear/Few clouds</v>
      </c>
      <c r="Q533" s="5" t="str">
        <f>IF(OR('Final Dataset'!$F533=0,'Final Dataset'!$F533=6),"Weekend","Weekday")</f>
        <v>Weekday</v>
      </c>
      <c r="R533" s="5" t="str">
        <f>LEFT(TEXT('Final Dataset'!$B533,"yyyy-mm-dd"),4)</f>
        <v>2011</v>
      </c>
      <c r="S533" s="5" t="str">
        <f>MID(TEXT('Final Dataset'!$B533,"yyyy-mm-dd"),6,2)</f>
        <v>01</v>
      </c>
      <c r="T533" s="5" t="str">
        <f>RIGHT(TEXT('Final Dataset'!$B533,"yyyy-mm-dd"),2)</f>
        <v>24</v>
      </c>
      <c r="U533" s="5">
        <f>LEN('Final Dataset'!$D533)</f>
        <v>1</v>
      </c>
      <c r="V533" s="5" t="str">
        <f>TEXT('Final Dataset'!$B533, "mmmm")</f>
        <v>January</v>
      </c>
      <c r="W533" s="5" t="str">
        <f>TEXT('Final Dataset'!$B533, "dddd")</f>
        <v>Monday</v>
      </c>
      <c r="X533" s="5">
        <f>WEEKNUM('Final Dataset'!$B533, 2)</f>
        <v>5</v>
      </c>
      <c r="Y533" s="5" t="str">
        <f>IF('Final Dataset'!$H533&lt;=0.3,"Cold",IF('Final Dataset'!$H533&lt;=0.6,"Mild","Hot"))</f>
        <v>Cold</v>
      </c>
      <c r="Z533" s="7" t="str">
        <f>IF('Final Dataset'!$L533&gt;'Final Dataset'!$M533,"Casual Dominant","Registered Dominant")</f>
        <v>Registered Dominant</v>
      </c>
      <c r="AA533" s="7">
        <f>'Final Dataset'!$L533/'Final Dataset'!$N533</f>
        <v>5.9523809523809521E-2</v>
      </c>
      <c r="AB533" s="7">
        <f>'Final Dataset'!$M533/'Final Dataset'!$N533</f>
        <v>0.94047619047619047</v>
      </c>
      <c r="AC533" s="9">
        <f>'Final Dataset'!$J533*100</f>
        <v>48</v>
      </c>
      <c r="AD533" s="7">
        <f>'Final Dataset'!$I533*50</f>
        <v>6.0600000000000005</v>
      </c>
      <c r="AE533" s="9">
        <f>'Final Dataset'!$K533*67</f>
        <v>0</v>
      </c>
      <c r="AF533" s="7">
        <f>IFERROR('Final Dataset'!$AA533/'Final Dataset'!$AB533,0)</f>
        <v>6.3291139240506319E-2</v>
      </c>
      <c r="AG533" s="7" t="str">
        <f>IF('Final Dataset'!$AC533&lt;40,"Low",IF('Final Dataset'!$AC533&lt;=70,"Moderate","High"))</f>
        <v>Moderate</v>
      </c>
      <c r="AH533" s="10" t="str">
        <f>IF('Final Dataset'!$AE533&lt;10,"Calm",IF('Final Dataset'!$AE533&lt;=25,"Breezy","Windy"))</f>
        <v>Calm</v>
      </c>
    </row>
    <row r="534" spans="1:34" ht="14.25" customHeight="1" x14ac:dyDescent="0.3">
      <c r="A534" s="5">
        <v>533</v>
      </c>
      <c r="B534" s="6">
        <v>40567</v>
      </c>
      <c r="C534" s="5">
        <v>1</v>
      </c>
      <c r="D534" s="5">
        <v>8</v>
      </c>
      <c r="E534" s="5" t="b">
        <v>0</v>
      </c>
      <c r="F534" s="5">
        <v>1</v>
      </c>
      <c r="G534" s="5">
        <v>1</v>
      </c>
      <c r="H534" s="5">
        <v>0.04</v>
      </c>
      <c r="I534" s="7">
        <v>0.13639999999999999</v>
      </c>
      <c r="J534" s="5">
        <v>0.49</v>
      </c>
      <c r="K534" s="5">
        <v>0</v>
      </c>
      <c r="L534" s="5">
        <v>6</v>
      </c>
      <c r="M534" s="5">
        <v>171</v>
      </c>
      <c r="N534" s="5">
        <v>177</v>
      </c>
      <c r="O534" s="5" t="str">
        <f>IF(AND('Final Dataset'!$D534&gt;=5,'Final Dataset'!$D534&lt;12),"Morning",IF(AND('Final Dataset'!$D534&gt;=12,'Final Dataset'!$D534&lt;17),"Afternoon",IF(AND('Final Dataset'!$D534&gt;=17,'Final Dataset'!$D534&lt;21),"Evening","Night")))</f>
        <v>Morning</v>
      </c>
      <c r="P534" s="8" t="str">
        <f>IF('Final Dataset'!$G534=1,"Clear/Few clouds",IF('Final Dataset'!$G534=2,"Mist/Cloudy",IF('Final Dataset'!$G534=3,"Light Snow/Rain","Heavy Rain/Snow/Storm")))</f>
        <v>Clear/Few clouds</v>
      </c>
      <c r="Q534" s="5" t="str">
        <f>IF(OR('Final Dataset'!$F534=0,'Final Dataset'!$F534=6),"Weekend","Weekday")</f>
        <v>Weekday</v>
      </c>
      <c r="R534" s="5" t="str">
        <f>LEFT(TEXT('Final Dataset'!$B534,"yyyy-mm-dd"),4)</f>
        <v>2011</v>
      </c>
      <c r="S534" s="5" t="str">
        <f>MID(TEXT('Final Dataset'!$B534,"yyyy-mm-dd"),6,2)</f>
        <v>01</v>
      </c>
      <c r="T534" s="5" t="str">
        <f>RIGHT(TEXT('Final Dataset'!$B534,"yyyy-mm-dd"),2)</f>
        <v>24</v>
      </c>
      <c r="U534" s="5">
        <f>LEN('Final Dataset'!$D534)</f>
        <v>1</v>
      </c>
      <c r="V534" s="5" t="str">
        <f>TEXT('Final Dataset'!$B534, "mmmm")</f>
        <v>January</v>
      </c>
      <c r="W534" s="5" t="str">
        <f>TEXT('Final Dataset'!$B534, "dddd")</f>
        <v>Monday</v>
      </c>
      <c r="X534" s="5">
        <f>WEEKNUM('Final Dataset'!$B534, 2)</f>
        <v>5</v>
      </c>
      <c r="Y534" s="5" t="str">
        <f>IF('Final Dataset'!$H534&lt;=0.3,"Cold",IF('Final Dataset'!$H534&lt;=0.6,"Mild","Hot"))</f>
        <v>Cold</v>
      </c>
      <c r="Z534" s="7" t="str">
        <f>IF('Final Dataset'!$L534&gt;'Final Dataset'!$M534,"Casual Dominant","Registered Dominant")</f>
        <v>Registered Dominant</v>
      </c>
      <c r="AA534" s="7">
        <f>'Final Dataset'!$L534/'Final Dataset'!$N534</f>
        <v>3.3898305084745763E-2</v>
      </c>
      <c r="AB534" s="7">
        <f>'Final Dataset'!$M534/'Final Dataset'!$N534</f>
        <v>0.96610169491525422</v>
      </c>
      <c r="AC534" s="9">
        <f>'Final Dataset'!$J534*100</f>
        <v>49</v>
      </c>
      <c r="AD534" s="7">
        <f>'Final Dataset'!$I534*50</f>
        <v>6.8199999999999994</v>
      </c>
      <c r="AE534" s="9">
        <f>'Final Dataset'!$K534*67</f>
        <v>0</v>
      </c>
      <c r="AF534" s="7">
        <f>IFERROR('Final Dataset'!$AA534/'Final Dataset'!$AB534,0)</f>
        <v>3.5087719298245612E-2</v>
      </c>
      <c r="AG534" s="7" t="str">
        <f>IF('Final Dataset'!$AC534&lt;40,"Low",IF('Final Dataset'!$AC534&lt;=70,"Moderate","High"))</f>
        <v>Moderate</v>
      </c>
      <c r="AH534" s="10" t="str">
        <f>IF('Final Dataset'!$AE534&lt;10,"Calm",IF('Final Dataset'!$AE534&lt;=25,"Breezy","Windy"))</f>
        <v>Calm</v>
      </c>
    </row>
    <row r="535" spans="1:34" ht="14.25" customHeight="1" x14ac:dyDescent="0.3">
      <c r="A535" s="11">
        <v>534</v>
      </c>
      <c r="B535" s="12">
        <v>40567</v>
      </c>
      <c r="C535" s="11">
        <v>1</v>
      </c>
      <c r="D535" s="11">
        <v>9</v>
      </c>
      <c r="E535" s="11" t="b">
        <v>0</v>
      </c>
      <c r="F535" s="11">
        <v>1</v>
      </c>
      <c r="G535" s="11">
        <v>1</v>
      </c>
      <c r="H535" s="11">
        <v>0.06</v>
      </c>
      <c r="I535" s="13">
        <v>0.1515</v>
      </c>
      <c r="J535" s="11">
        <v>0.41</v>
      </c>
      <c r="K535" s="11">
        <v>0</v>
      </c>
      <c r="L535" s="11">
        <v>4</v>
      </c>
      <c r="M535" s="11">
        <v>98</v>
      </c>
      <c r="N535" s="11">
        <v>102</v>
      </c>
      <c r="O535" s="5" t="str">
        <f>IF(AND('Final Dataset'!$D535&gt;=5,'Final Dataset'!$D535&lt;12),"Morning",IF(AND('Final Dataset'!$D535&gt;=12,'Final Dataset'!$D535&lt;17),"Afternoon",IF(AND('Final Dataset'!$D535&gt;=17,'Final Dataset'!$D535&lt;21),"Evening","Night")))</f>
        <v>Morning</v>
      </c>
      <c r="P535" s="8" t="str">
        <f>IF('Final Dataset'!$G535=1,"Clear/Few clouds",IF('Final Dataset'!$G535=2,"Mist/Cloudy",IF('Final Dataset'!$G535=3,"Light Snow/Rain","Heavy Rain/Snow/Storm")))</f>
        <v>Clear/Few clouds</v>
      </c>
      <c r="Q535" s="5" t="str">
        <f>IF(OR('Final Dataset'!$F535=0,'Final Dataset'!$F535=6),"Weekend","Weekday")</f>
        <v>Weekday</v>
      </c>
      <c r="R535" s="5" t="str">
        <f>LEFT(TEXT('Final Dataset'!$B535,"yyyy-mm-dd"),4)</f>
        <v>2011</v>
      </c>
      <c r="S535" s="5" t="str">
        <f>MID(TEXT('Final Dataset'!$B535,"yyyy-mm-dd"),6,2)</f>
        <v>01</v>
      </c>
      <c r="T535" s="5" t="str">
        <f>RIGHT(TEXT('Final Dataset'!$B535,"yyyy-mm-dd"),2)</f>
        <v>24</v>
      </c>
      <c r="U535" s="5">
        <f>LEN('Final Dataset'!$D535)</f>
        <v>1</v>
      </c>
      <c r="V535" s="5" t="str">
        <f>TEXT('Final Dataset'!$B535, "mmmm")</f>
        <v>January</v>
      </c>
      <c r="W535" s="5" t="str">
        <f>TEXT('Final Dataset'!$B535, "dddd")</f>
        <v>Monday</v>
      </c>
      <c r="X535" s="5">
        <f>WEEKNUM('Final Dataset'!$B535, 2)</f>
        <v>5</v>
      </c>
      <c r="Y535" s="5" t="str">
        <f>IF('Final Dataset'!$H535&lt;=0.3,"Cold",IF('Final Dataset'!$H535&lt;=0.6,"Mild","Hot"))</f>
        <v>Cold</v>
      </c>
      <c r="Z535" s="7" t="str">
        <f>IF('Final Dataset'!$L535&gt;'Final Dataset'!$M535,"Casual Dominant","Registered Dominant")</f>
        <v>Registered Dominant</v>
      </c>
      <c r="AA535" s="7">
        <f>'Final Dataset'!$L535/'Final Dataset'!$N535</f>
        <v>3.9215686274509803E-2</v>
      </c>
      <c r="AB535" s="7">
        <f>'Final Dataset'!$M535/'Final Dataset'!$N535</f>
        <v>0.96078431372549022</v>
      </c>
      <c r="AC535" s="9">
        <f>'Final Dataset'!$J535*100</f>
        <v>41</v>
      </c>
      <c r="AD535" s="7">
        <f>'Final Dataset'!$I535*50</f>
        <v>7.5750000000000002</v>
      </c>
      <c r="AE535" s="9">
        <f>'Final Dataset'!$K535*67</f>
        <v>0</v>
      </c>
      <c r="AF535" s="7">
        <f>IFERROR('Final Dataset'!$AA535/'Final Dataset'!$AB535,0)</f>
        <v>4.0816326530612242E-2</v>
      </c>
      <c r="AG535" s="7" t="str">
        <f>IF('Final Dataset'!$AC535&lt;40,"Low",IF('Final Dataset'!$AC535&lt;=70,"Moderate","High"))</f>
        <v>Moderate</v>
      </c>
      <c r="AH535" s="10" t="str">
        <f>IF('Final Dataset'!$AE535&lt;10,"Calm",IF('Final Dataset'!$AE535&lt;=25,"Breezy","Windy"))</f>
        <v>Calm</v>
      </c>
    </row>
    <row r="536" spans="1:34" ht="14.25" customHeight="1" x14ac:dyDescent="0.3">
      <c r="A536" s="5">
        <v>535</v>
      </c>
      <c r="B536" s="6">
        <v>40567</v>
      </c>
      <c r="C536" s="5">
        <v>1</v>
      </c>
      <c r="D536" s="5">
        <v>10</v>
      </c>
      <c r="E536" s="5" t="b">
        <v>0</v>
      </c>
      <c r="F536" s="5">
        <v>1</v>
      </c>
      <c r="G536" s="5">
        <v>1</v>
      </c>
      <c r="H536" s="5">
        <v>0.1</v>
      </c>
      <c r="I536" s="7">
        <v>0.13639999999999999</v>
      </c>
      <c r="J536" s="5">
        <v>0.42</v>
      </c>
      <c r="K536" s="5">
        <v>0</v>
      </c>
      <c r="L536" s="5">
        <v>6</v>
      </c>
      <c r="M536" s="5">
        <v>34</v>
      </c>
      <c r="N536" s="5">
        <v>40</v>
      </c>
      <c r="O536" s="5" t="str">
        <f>IF(AND('Final Dataset'!$D536&gt;=5,'Final Dataset'!$D536&lt;12),"Morning",IF(AND('Final Dataset'!$D536&gt;=12,'Final Dataset'!$D536&lt;17),"Afternoon",IF(AND('Final Dataset'!$D536&gt;=17,'Final Dataset'!$D536&lt;21),"Evening","Night")))</f>
        <v>Morning</v>
      </c>
      <c r="P536" s="8" t="str">
        <f>IF('Final Dataset'!$G536=1,"Clear/Few clouds",IF('Final Dataset'!$G536=2,"Mist/Cloudy",IF('Final Dataset'!$G536=3,"Light Snow/Rain","Heavy Rain/Snow/Storm")))</f>
        <v>Clear/Few clouds</v>
      </c>
      <c r="Q536" s="5" t="str">
        <f>IF(OR('Final Dataset'!$F536=0,'Final Dataset'!$F536=6),"Weekend","Weekday")</f>
        <v>Weekday</v>
      </c>
      <c r="R536" s="5" t="str">
        <f>LEFT(TEXT('Final Dataset'!$B536,"yyyy-mm-dd"),4)</f>
        <v>2011</v>
      </c>
      <c r="S536" s="5" t="str">
        <f>MID(TEXT('Final Dataset'!$B536,"yyyy-mm-dd"),6,2)</f>
        <v>01</v>
      </c>
      <c r="T536" s="5" t="str">
        <f>RIGHT(TEXT('Final Dataset'!$B536,"yyyy-mm-dd"),2)</f>
        <v>24</v>
      </c>
      <c r="U536" s="5">
        <f>LEN('Final Dataset'!$D536)</f>
        <v>2</v>
      </c>
      <c r="V536" s="5" t="str">
        <f>TEXT('Final Dataset'!$B536, "mmmm")</f>
        <v>January</v>
      </c>
      <c r="W536" s="5" t="str">
        <f>TEXT('Final Dataset'!$B536, "dddd")</f>
        <v>Monday</v>
      </c>
      <c r="X536" s="5">
        <f>WEEKNUM('Final Dataset'!$B536, 2)</f>
        <v>5</v>
      </c>
      <c r="Y536" s="5" t="str">
        <f>IF('Final Dataset'!$H536&lt;=0.3,"Cold",IF('Final Dataset'!$H536&lt;=0.6,"Mild","Hot"))</f>
        <v>Cold</v>
      </c>
      <c r="Z536" s="7" t="str">
        <f>IF('Final Dataset'!$L536&gt;'Final Dataset'!$M536,"Casual Dominant","Registered Dominant")</f>
        <v>Registered Dominant</v>
      </c>
      <c r="AA536" s="7">
        <f>'Final Dataset'!$L536/'Final Dataset'!$N536</f>
        <v>0.15</v>
      </c>
      <c r="AB536" s="7">
        <f>'Final Dataset'!$M536/'Final Dataset'!$N536</f>
        <v>0.85</v>
      </c>
      <c r="AC536" s="9">
        <f>'Final Dataset'!$J536*100</f>
        <v>42</v>
      </c>
      <c r="AD536" s="7">
        <f>'Final Dataset'!$I536*50</f>
        <v>6.8199999999999994</v>
      </c>
      <c r="AE536" s="9">
        <f>'Final Dataset'!$K536*67</f>
        <v>0</v>
      </c>
      <c r="AF536" s="7">
        <f>IFERROR('Final Dataset'!$AA536/'Final Dataset'!$AB536,0)</f>
        <v>0.17647058823529413</v>
      </c>
      <c r="AG536" s="7" t="str">
        <f>IF('Final Dataset'!$AC536&lt;40,"Low",IF('Final Dataset'!$AC536&lt;=70,"Moderate","High"))</f>
        <v>Moderate</v>
      </c>
      <c r="AH536" s="10" t="str">
        <f>IF('Final Dataset'!$AE536&lt;10,"Calm",IF('Final Dataset'!$AE536&lt;=25,"Breezy","Windy"))</f>
        <v>Calm</v>
      </c>
    </row>
    <row r="537" spans="1:34" ht="14.25" customHeight="1" x14ac:dyDescent="0.3">
      <c r="A537" s="11">
        <v>536</v>
      </c>
      <c r="B537" s="12">
        <v>40567</v>
      </c>
      <c r="C537" s="11">
        <v>1</v>
      </c>
      <c r="D537" s="11">
        <v>11</v>
      </c>
      <c r="E537" s="11" t="b">
        <v>0</v>
      </c>
      <c r="F537" s="11">
        <v>1</v>
      </c>
      <c r="G537" s="11">
        <v>1</v>
      </c>
      <c r="H537" s="11">
        <v>0.1</v>
      </c>
      <c r="I537" s="13">
        <v>0.1212</v>
      </c>
      <c r="J537" s="11">
        <v>0.46</v>
      </c>
      <c r="K537" s="11">
        <v>0.1343</v>
      </c>
      <c r="L537" s="11">
        <v>3</v>
      </c>
      <c r="M537" s="11">
        <v>43</v>
      </c>
      <c r="N537" s="11">
        <v>46</v>
      </c>
      <c r="O537" s="5" t="str">
        <f>IF(AND('Final Dataset'!$D537&gt;=5,'Final Dataset'!$D537&lt;12),"Morning",IF(AND('Final Dataset'!$D537&gt;=12,'Final Dataset'!$D537&lt;17),"Afternoon",IF(AND('Final Dataset'!$D537&gt;=17,'Final Dataset'!$D537&lt;21),"Evening","Night")))</f>
        <v>Morning</v>
      </c>
      <c r="P537" s="8" t="str">
        <f>IF('Final Dataset'!$G537=1,"Clear/Few clouds",IF('Final Dataset'!$G537=2,"Mist/Cloudy",IF('Final Dataset'!$G537=3,"Light Snow/Rain","Heavy Rain/Snow/Storm")))</f>
        <v>Clear/Few clouds</v>
      </c>
      <c r="Q537" s="5" t="str">
        <f>IF(OR('Final Dataset'!$F537=0,'Final Dataset'!$F537=6),"Weekend","Weekday")</f>
        <v>Weekday</v>
      </c>
      <c r="R537" s="5" t="str">
        <f>LEFT(TEXT('Final Dataset'!$B537,"yyyy-mm-dd"),4)</f>
        <v>2011</v>
      </c>
      <c r="S537" s="5" t="str">
        <f>MID(TEXT('Final Dataset'!$B537,"yyyy-mm-dd"),6,2)</f>
        <v>01</v>
      </c>
      <c r="T537" s="5" t="str">
        <f>RIGHT(TEXT('Final Dataset'!$B537,"yyyy-mm-dd"),2)</f>
        <v>24</v>
      </c>
      <c r="U537" s="5">
        <f>LEN('Final Dataset'!$D537)</f>
        <v>2</v>
      </c>
      <c r="V537" s="5" t="str">
        <f>TEXT('Final Dataset'!$B537, "mmmm")</f>
        <v>January</v>
      </c>
      <c r="W537" s="5" t="str">
        <f>TEXT('Final Dataset'!$B537, "dddd")</f>
        <v>Monday</v>
      </c>
      <c r="X537" s="5">
        <f>WEEKNUM('Final Dataset'!$B537, 2)</f>
        <v>5</v>
      </c>
      <c r="Y537" s="5" t="str">
        <f>IF('Final Dataset'!$H537&lt;=0.3,"Cold",IF('Final Dataset'!$H537&lt;=0.6,"Mild","Hot"))</f>
        <v>Cold</v>
      </c>
      <c r="Z537" s="7" t="str">
        <f>IF('Final Dataset'!$L537&gt;'Final Dataset'!$M537,"Casual Dominant","Registered Dominant")</f>
        <v>Registered Dominant</v>
      </c>
      <c r="AA537" s="7">
        <f>'Final Dataset'!$L537/'Final Dataset'!$N537</f>
        <v>6.5217391304347824E-2</v>
      </c>
      <c r="AB537" s="7">
        <f>'Final Dataset'!$M537/'Final Dataset'!$N537</f>
        <v>0.93478260869565222</v>
      </c>
      <c r="AC537" s="9">
        <f>'Final Dataset'!$J537*100</f>
        <v>46</v>
      </c>
      <c r="AD537" s="7">
        <f>'Final Dataset'!$I537*50</f>
        <v>6.0600000000000005</v>
      </c>
      <c r="AE537" s="9">
        <f>'Final Dataset'!$K537*67</f>
        <v>8.9981000000000009</v>
      </c>
      <c r="AF537" s="7">
        <f>IFERROR('Final Dataset'!$AA537/'Final Dataset'!$AB537,0)</f>
        <v>6.9767441860465115E-2</v>
      </c>
      <c r="AG537" s="7" t="str">
        <f>IF('Final Dataset'!$AC537&lt;40,"Low",IF('Final Dataset'!$AC537&lt;=70,"Moderate","High"))</f>
        <v>Moderate</v>
      </c>
      <c r="AH537" s="10" t="str">
        <f>IF('Final Dataset'!$AE537&lt;10,"Calm",IF('Final Dataset'!$AE537&lt;=25,"Breezy","Windy"))</f>
        <v>Calm</v>
      </c>
    </row>
    <row r="538" spans="1:34" ht="14.25" customHeight="1" x14ac:dyDescent="0.3">
      <c r="A538" s="5">
        <v>537</v>
      </c>
      <c r="B538" s="6">
        <v>40567</v>
      </c>
      <c r="C538" s="5">
        <v>1</v>
      </c>
      <c r="D538" s="5">
        <v>12</v>
      </c>
      <c r="E538" s="5" t="b">
        <v>0</v>
      </c>
      <c r="F538" s="5">
        <v>1</v>
      </c>
      <c r="G538" s="5">
        <v>2</v>
      </c>
      <c r="H538" s="5">
        <v>0.12</v>
      </c>
      <c r="I538" s="7">
        <v>0.13639999999999999</v>
      </c>
      <c r="J538" s="5">
        <v>0.42</v>
      </c>
      <c r="K538" s="5">
        <v>0.19400000000000001</v>
      </c>
      <c r="L538" s="5">
        <v>11</v>
      </c>
      <c r="M538" s="5">
        <v>52</v>
      </c>
      <c r="N538" s="5">
        <v>63</v>
      </c>
      <c r="O538" s="5" t="str">
        <f>IF(AND('Final Dataset'!$D538&gt;=5,'Final Dataset'!$D538&lt;12),"Morning",IF(AND('Final Dataset'!$D538&gt;=12,'Final Dataset'!$D538&lt;17),"Afternoon",IF(AND('Final Dataset'!$D538&gt;=17,'Final Dataset'!$D538&lt;21),"Evening","Night")))</f>
        <v>Afternoon</v>
      </c>
      <c r="P538" s="8" t="str">
        <f>IF('Final Dataset'!$G538=1,"Clear/Few clouds",IF('Final Dataset'!$G538=2,"Mist/Cloudy",IF('Final Dataset'!$G538=3,"Light Snow/Rain","Heavy Rain/Snow/Storm")))</f>
        <v>Mist/Cloudy</v>
      </c>
      <c r="Q538" s="5" t="str">
        <f>IF(OR('Final Dataset'!$F538=0,'Final Dataset'!$F538=6),"Weekend","Weekday")</f>
        <v>Weekday</v>
      </c>
      <c r="R538" s="5" t="str">
        <f>LEFT(TEXT('Final Dataset'!$B538,"yyyy-mm-dd"),4)</f>
        <v>2011</v>
      </c>
      <c r="S538" s="5" t="str">
        <f>MID(TEXT('Final Dataset'!$B538,"yyyy-mm-dd"),6,2)</f>
        <v>01</v>
      </c>
      <c r="T538" s="5" t="str">
        <f>RIGHT(TEXT('Final Dataset'!$B538,"yyyy-mm-dd"),2)</f>
        <v>24</v>
      </c>
      <c r="U538" s="5">
        <f>LEN('Final Dataset'!$D538)</f>
        <v>2</v>
      </c>
      <c r="V538" s="5" t="str">
        <f>TEXT('Final Dataset'!$B538, "mmmm")</f>
        <v>January</v>
      </c>
      <c r="W538" s="5" t="str">
        <f>TEXT('Final Dataset'!$B538, "dddd")</f>
        <v>Monday</v>
      </c>
      <c r="X538" s="5">
        <f>WEEKNUM('Final Dataset'!$B538, 2)</f>
        <v>5</v>
      </c>
      <c r="Y538" s="5" t="str">
        <f>IF('Final Dataset'!$H538&lt;=0.3,"Cold",IF('Final Dataset'!$H538&lt;=0.6,"Mild","Hot"))</f>
        <v>Cold</v>
      </c>
      <c r="Z538" s="7" t="str">
        <f>IF('Final Dataset'!$L538&gt;'Final Dataset'!$M538,"Casual Dominant","Registered Dominant")</f>
        <v>Registered Dominant</v>
      </c>
      <c r="AA538" s="7">
        <f>'Final Dataset'!$L538/'Final Dataset'!$N538</f>
        <v>0.17460317460317459</v>
      </c>
      <c r="AB538" s="7">
        <f>'Final Dataset'!$M538/'Final Dataset'!$N538</f>
        <v>0.82539682539682535</v>
      </c>
      <c r="AC538" s="9">
        <f>'Final Dataset'!$J538*100</f>
        <v>42</v>
      </c>
      <c r="AD538" s="7">
        <f>'Final Dataset'!$I538*50</f>
        <v>6.8199999999999994</v>
      </c>
      <c r="AE538" s="9">
        <f>'Final Dataset'!$K538*67</f>
        <v>12.998000000000001</v>
      </c>
      <c r="AF538" s="7">
        <f>IFERROR('Final Dataset'!$AA538/'Final Dataset'!$AB538,0)</f>
        <v>0.21153846153846154</v>
      </c>
      <c r="AG538" s="7" t="str">
        <f>IF('Final Dataset'!$AC538&lt;40,"Low",IF('Final Dataset'!$AC538&lt;=70,"Moderate","High"))</f>
        <v>Moderate</v>
      </c>
      <c r="AH538" s="10" t="str">
        <f>IF('Final Dataset'!$AE538&lt;10,"Calm",IF('Final Dataset'!$AE538&lt;=25,"Breezy","Windy"))</f>
        <v>Breezy</v>
      </c>
    </row>
    <row r="539" spans="1:34" ht="14.25" customHeight="1" x14ac:dyDescent="0.3">
      <c r="A539" s="11">
        <v>538</v>
      </c>
      <c r="B539" s="12">
        <v>40567</v>
      </c>
      <c r="C539" s="11">
        <v>1</v>
      </c>
      <c r="D539" s="11">
        <v>13</v>
      </c>
      <c r="E539" s="11" t="b">
        <v>0</v>
      </c>
      <c r="F539" s="11">
        <v>1</v>
      </c>
      <c r="G539" s="11">
        <v>2</v>
      </c>
      <c r="H539" s="11">
        <v>0.14000000000000001</v>
      </c>
      <c r="I539" s="13">
        <v>0.13639999999999999</v>
      </c>
      <c r="J539" s="11">
        <v>0.43</v>
      </c>
      <c r="K539" s="11">
        <v>0.22389999999999999</v>
      </c>
      <c r="L539" s="11">
        <v>6</v>
      </c>
      <c r="M539" s="11">
        <v>54</v>
      </c>
      <c r="N539" s="11">
        <v>60</v>
      </c>
      <c r="O539" s="5" t="str">
        <f>IF(AND('Final Dataset'!$D539&gt;=5,'Final Dataset'!$D539&lt;12),"Morning",IF(AND('Final Dataset'!$D539&gt;=12,'Final Dataset'!$D539&lt;17),"Afternoon",IF(AND('Final Dataset'!$D539&gt;=17,'Final Dataset'!$D539&lt;21),"Evening","Night")))</f>
        <v>Afternoon</v>
      </c>
      <c r="P539" s="8" t="str">
        <f>IF('Final Dataset'!$G539=1,"Clear/Few clouds",IF('Final Dataset'!$G539=2,"Mist/Cloudy",IF('Final Dataset'!$G539=3,"Light Snow/Rain","Heavy Rain/Snow/Storm")))</f>
        <v>Mist/Cloudy</v>
      </c>
      <c r="Q539" s="5" t="str">
        <f>IF(OR('Final Dataset'!$F539=0,'Final Dataset'!$F539=6),"Weekend","Weekday")</f>
        <v>Weekday</v>
      </c>
      <c r="R539" s="5" t="str">
        <f>LEFT(TEXT('Final Dataset'!$B539,"yyyy-mm-dd"),4)</f>
        <v>2011</v>
      </c>
      <c r="S539" s="5" t="str">
        <f>MID(TEXT('Final Dataset'!$B539,"yyyy-mm-dd"),6,2)</f>
        <v>01</v>
      </c>
      <c r="T539" s="5" t="str">
        <f>RIGHT(TEXT('Final Dataset'!$B539,"yyyy-mm-dd"),2)</f>
        <v>24</v>
      </c>
      <c r="U539" s="5">
        <f>LEN('Final Dataset'!$D539)</f>
        <v>2</v>
      </c>
      <c r="V539" s="5" t="str">
        <f>TEXT('Final Dataset'!$B539, "mmmm")</f>
        <v>January</v>
      </c>
      <c r="W539" s="5" t="str">
        <f>TEXT('Final Dataset'!$B539, "dddd")</f>
        <v>Monday</v>
      </c>
      <c r="X539" s="5">
        <f>WEEKNUM('Final Dataset'!$B539, 2)</f>
        <v>5</v>
      </c>
      <c r="Y539" s="5" t="str">
        <f>IF('Final Dataset'!$H539&lt;=0.3,"Cold",IF('Final Dataset'!$H539&lt;=0.6,"Mild","Hot"))</f>
        <v>Cold</v>
      </c>
      <c r="Z539" s="7" t="str">
        <f>IF('Final Dataset'!$L539&gt;'Final Dataset'!$M539,"Casual Dominant","Registered Dominant")</f>
        <v>Registered Dominant</v>
      </c>
      <c r="AA539" s="7">
        <f>'Final Dataset'!$L539/'Final Dataset'!$N539</f>
        <v>0.1</v>
      </c>
      <c r="AB539" s="7">
        <f>'Final Dataset'!$M539/'Final Dataset'!$N539</f>
        <v>0.9</v>
      </c>
      <c r="AC539" s="9">
        <f>'Final Dataset'!$J539*100</f>
        <v>43</v>
      </c>
      <c r="AD539" s="7">
        <f>'Final Dataset'!$I539*50</f>
        <v>6.8199999999999994</v>
      </c>
      <c r="AE539" s="9">
        <f>'Final Dataset'!$K539*67</f>
        <v>15.001299999999999</v>
      </c>
      <c r="AF539" s="7">
        <f>IFERROR('Final Dataset'!$AA539/'Final Dataset'!$AB539,0)</f>
        <v>0.11111111111111112</v>
      </c>
      <c r="AG539" s="7" t="str">
        <f>IF('Final Dataset'!$AC539&lt;40,"Low",IF('Final Dataset'!$AC539&lt;=70,"Moderate","High"))</f>
        <v>Moderate</v>
      </c>
      <c r="AH539" s="10" t="str">
        <f>IF('Final Dataset'!$AE539&lt;10,"Calm",IF('Final Dataset'!$AE539&lt;=25,"Breezy","Windy"))</f>
        <v>Breezy</v>
      </c>
    </row>
    <row r="540" spans="1:34" ht="14.25" customHeight="1" x14ac:dyDescent="0.3">
      <c r="A540" s="5">
        <v>539</v>
      </c>
      <c r="B540" s="6">
        <v>40567</v>
      </c>
      <c r="C540" s="5">
        <v>1</v>
      </c>
      <c r="D540" s="5">
        <v>14</v>
      </c>
      <c r="E540" s="5" t="b">
        <v>0</v>
      </c>
      <c r="F540" s="5">
        <v>1</v>
      </c>
      <c r="G540" s="5">
        <v>2</v>
      </c>
      <c r="H540" s="5">
        <v>0.14000000000000001</v>
      </c>
      <c r="I540" s="7">
        <v>0.13639999999999999</v>
      </c>
      <c r="J540" s="5">
        <v>0.46</v>
      </c>
      <c r="K540" s="5">
        <v>0.22389999999999999</v>
      </c>
      <c r="L540" s="5">
        <v>2</v>
      </c>
      <c r="M540" s="5">
        <v>43</v>
      </c>
      <c r="N540" s="5">
        <v>45</v>
      </c>
      <c r="O540" s="5" t="str">
        <f>IF(AND('Final Dataset'!$D540&gt;=5,'Final Dataset'!$D540&lt;12),"Morning",IF(AND('Final Dataset'!$D540&gt;=12,'Final Dataset'!$D540&lt;17),"Afternoon",IF(AND('Final Dataset'!$D540&gt;=17,'Final Dataset'!$D540&lt;21),"Evening","Night")))</f>
        <v>Afternoon</v>
      </c>
      <c r="P540" s="8" t="str">
        <f>IF('Final Dataset'!$G540=1,"Clear/Few clouds",IF('Final Dataset'!$G540=2,"Mist/Cloudy",IF('Final Dataset'!$G540=3,"Light Snow/Rain","Heavy Rain/Snow/Storm")))</f>
        <v>Mist/Cloudy</v>
      </c>
      <c r="Q540" s="5" t="str">
        <f>IF(OR('Final Dataset'!$F540=0,'Final Dataset'!$F540=6),"Weekend","Weekday")</f>
        <v>Weekday</v>
      </c>
      <c r="R540" s="5" t="str">
        <f>LEFT(TEXT('Final Dataset'!$B540,"yyyy-mm-dd"),4)</f>
        <v>2011</v>
      </c>
      <c r="S540" s="5" t="str">
        <f>MID(TEXT('Final Dataset'!$B540,"yyyy-mm-dd"),6,2)</f>
        <v>01</v>
      </c>
      <c r="T540" s="5" t="str">
        <f>RIGHT(TEXT('Final Dataset'!$B540,"yyyy-mm-dd"),2)</f>
        <v>24</v>
      </c>
      <c r="U540" s="5">
        <f>LEN('Final Dataset'!$D540)</f>
        <v>2</v>
      </c>
      <c r="V540" s="5" t="str">
        <f>TEXT('Final Dataset'!$B540, "mmmm")</f>
        <v>January</v>
      </c>
      <c r="W540" s="5" t="str">
        <f>TEXT('Final Dataset'!$B540, "dddd")</f>
        <v>Monday</v>
      </c>
      <c r="X540" s="5">
        <f>WEEKNUM('Final Dataset'!$B540, 2)</f>
        <v>5</v>
      </c>
      <c r="Y540" s="5" t="str">
        <f>IF('Final Dataset'!$H540&lt;=0.3,"Cold",IF('Final Dataset'!$H540&lt;=0.6,"Mild","Hot"))</f>
        <v>Cold</v>
      </c>
      <c r="Z540" s="7" t="str">
        <f>IF('Final Dataset'!$L540&gt;'Final Dataset'!$M540,"Casual Dominant","Registered Dominant")</f>
        <v>Registered Dominant</v>
      </c>
      <c r="AA540" s="7">
        <f>'Final Dataset'!$L540/'Final Dataset'!$N540</f>
        <v>4.4444444444444446E-2</v>
      </c>
      <c r="AB540" s="7">
        <f>'Final Dataset'!$M540/'Final Dataset'!$N540</f>
        <v>0.9555555555555556</v>
      </c>
      <c r="AC540" s="9">
        <f>'Final Dataset'!$J540*100</f>
        <v>46</v>
      </c>
      <c r="AD540" s="7">
        <f>'Final Dataset'!$I540*50</f>
        <v>6.8199999999999994</v>
      </c>
      <c r="AE540" s="9">
        <f>'Final Dataset'!$K540*67</f>
        <v>15.001299999999999</v>
      </c>
      <c r="AF540" s="7">
        <f>IFERROR('Final Dataset'!$AA540/'Final Dataset'!$AB540,0)</f>
        <v>4.6511627906976744E-2</v>
      </c>
      <c r="AG540" s="7" t="str">
        <f>IF('Final Dataset'!$AC540&lt;40,"Low",IF('Final Dataset'!$AC540&lt;=70,"Moderate","High"))</f>
        <v>Moderate</v>
      </c>
      <c r="AH540" s="10" t="str">
        <f>IF('Final Dataset'!$AE540&lt;10,"Calm",IF('Final Dataset'!$AE540&lt;=25,"Breezy","Windy"))</f>
        <v>Breezy</v>
      </c>
    </row>
    <row r="541" spans="1:34" ht="14.25" customHeight="1" x14ac:dyDescent="0.3">
      <c r="A541" s="11">
        <v>540</v>
      </c>
      <c r="B541" s="12">
        <v>40567</v>
      </c>
      <c r="C541" s="11">
        <v>1</v>
      </c>
      <c r="D541" s="11">
        <v>15</v>
      </c>
      <c r="E541" s="11" t="b">
        <v>0</v>
      </c>
      <c r="F541" s="11">
        <v>1</v>
      </c>
      <c r="G541" s="11">
        <v>1</v>
      </c>
      <c r="H541" s="11">
        <v>0.16</v>
      </c>
      <c r="I541" s="13">
        <v>0.16669999999999999</v>
      </c>
      <c r="J541" s="11">
        <v>0.4</v>
      </c>
      <c r="K541" s="11">
        <v>0.16420000000000001</v>
      </c>
      <c r="L541" s="11">
        <v>7</v>
      </c>
      <c r="M541" s="11">
        <v>50</v>
      </c>
      <c r="N541" s="11">
        <v>57</v>
      </c>
      <c r="O541" s="5" t="str">
        <f>IF(AND('Final Dataset'!$D541&gt;=5,'Final Dataset'!$D541&lt;12),"Morning",IF(AND('Final Dataset'!$D541&gt;=12,'Final Dataset'!$D541&lt;17),"Afternoon",IF(AND('Final Dataset'!$D541&gt;=17,'Final Dataset'!$D541&lt;21),"Evening","Night")))</f>
        <v>Afternoon</v>
      </c>
      <c r="P541" s="8" t="str">
        <f>IF('Final Dataset'!$G541=1,"Clear/Few clouds",IF('Final Dataset'!$G541=2,"Mist/Cloudy",IF('Final Dataset'!$G541=3,"Light Snow/Rain","Heavy Rain/Snow/Storm")))</f>
        <v>Clear/Few clouds</v>
      </c>
      <c r="Q541" s="5" t="str">
        <f>IF(OR('Final Dataset'!$F541=0,'Final Dataset'!$F541=6),"Weekend","Weekday")</f>
        <v>Weekday</v>
      </c>
      <c r="R541" s="5" t="str">
        <f>LEFT(TEXT('Final Dataset'!$B541,"yyyy-mm-dd"),4)</f>
        <v>2011</v>
      </c>
      <c r="S541" s="5" t="str">
        <f>MID(TEXT('Final Dataset'!$B541,"yyyy-mm-dd"),6,2)</f>
        <v>01</v>
      </c>
      <c r="T541" s="5" t="str">
        <f>RIGHT(TEXT('Final Dataset'!$B541,"yyyy-mm-dd"),2)</f>
        <v>24</v>
      </c>
      <c r="U541" s="5">
        <f>LEN('Final Dataset'!$D541)</f>
        <v>2</v>
      </c>
      <c r="V541" s="5" t="str">
        <f>TEXT('Final Dataset'!$B541, "mmmm")</f>
        <v>January</v>
      </c>
      <c r="W541" s="5" t="str">
        <f>TEXT('Final Dataset'!$B541, "dddd")</f>
        <v>Monday</v>
      </c>
      <c r="X541" s="5">
        <f>WEEKNUM('Final Dataset'!$B541, 2)</f>
        <v>5</v>
      </c>
      <c r="Y541" s="5" t="str">
        <f>IF('Final Dataset'!$H541&lt;=0.3,"Cold",IF('Final Dataset'!$H541&lt;=0.6,"Mild","Hot"))</f>
        <v>Cold</v>
      </c>
      <c r="Z541" s="7" t="str">
        <f>IF('Final Dataset'!$L541&gt;'Final Dataset'!$M541,"Casual Dominant","Registered Dominant")</f>
        <v>Registered Dominant</v>
      </c>
      <c r="AA541" s="7">
        <f>'Final Dataset'!$L541/'Final Dataset'!$N541</f>
        <v>0.12280701754385964</v>
      </c>
      <c r="AB541" s="7">
        <f>'Final Dataset'!$M541/'Final Dataset'!$N541</f>
        <v>0.8771929824561403</v>
      </c>
      <c r="AC541" s="9">
        <f>'Final Dataset'!$J541*100</f>
        <v>40</v>
      </c>
      <c r="AD541" s="7">
        <f>'Final Dataset'!$I541*50</f>
        <v>8.3349999999999991</v>
      </c>
      <c r="AE541" s="9">
        <f>'Final Dataset'!$K541*67</f>
        <v>11.0014</v>
      </c>
      <c r="AF541" s="7">
        <f>IFERROR('Final Dataset'!$AA541/'Final Dataset'!$AB541,0)</f>
        <v>0.14000000000000001</v>
      </c>
      <c r="AG541" s="7" t="str">
        <f>IF('Final Dataset'!$AC541&lt;40,"Low",IF('Final Dataset'!$AC541&lt;=70,"Moderate","High"))</f>
        <v>Moderate</v>
      </c>
      <c r="AH541" s="10" t="str">
        <f>IF('Final Dataset'!$AE541&lt;10,"Calm",IF('Final Dataset'!$AE541&lt;=25,"Breezy","Windy"))</f>
        <v>Breezy</v>
      </c>
    </row>
    <row r="542" spans="1:34" ht="14.25" customHeight="1" x14ac:dyDescent="0.3">
      <c r="A542" s="5">
        <v>541</v>
      </c>
      <c r="B542" s="6">
        <v>40567</v>
      </c>
      <c r="C542" s="5">
        <v>1</v>
      </c>
      <c r="D542" s="5">
        <v>16</v>
      </c>
      <c r="E542" s="5" t="b">
        <v>0</v>
      </c>
      <c r="F542" s="5">
        <v>1</v>
      </c>
      <c r="G542" s="5">
        <v>1</v>
      </c>
      <c r="H542" s="5">
        <v>0.16</v>
      </c>
      <c r="I542" s="7">
        <v>0.1515</v>
      </c>
      <c r="J542" s="5">
        <v>0.47</v>
      </c>
      <c r="K542" s="5">
        <v>0.25369999999999998</v>
      </c>
      <c r="L542" s="5">
        <v>4</v>
      </c>
      <c r="M542" s="5">
        <v>66</v>
      </c>
      <c r="N542" s="5">
        <v>70</v>
      </c>
      <c r="O542" s="5" t="str">
        <f>IF(AND('Final Dataset'!$D542&gt;=5,'Final Dataset'!$D542&lt;12),"Morning",IF(AND('Final Dataset'!$D542&gt;=12,'Final Dataset'!$D542&lt;17),"Afternoon",IF(AND('Final Dataset'!$D542&gt;=17,'Final Dataset'!$D542&lt;21),"Evening","Night")))</f>
        <v>Afternoon</v>
      </c>
      <c r="P542" s="8" t="str">
        <f>IF('Final Dataset'!$G542=1,"Clear/Few clouds",IF('Final Dataset'!$G542=2,"Mist/Cloudy",IF('Final Dataset'!$G542=3,"Light Snow/Rain","Heavy Rain/Snow/Storm")))</f>
        <v>Clear/Few clouds</v>
      </c>
      <c r="Q542" s="5" t="str">
        <f>IF(OR('Final Dataset'!$F542=0,'Final Dataset'!$F542=6),"Weekend","Weekday")</f>
        <v>Weekday</v>
      </c>
      <c r="R542" s="5" t="str">
        <f>LEFT(TEXT('Final Dataset'!$B542,"yyyy-mm-dd"),4)</f>
        <v>2011</v>
      </c>
      <c r="S542" s="5" t="str">
        <f>MID(TEXT('Final Dataset'!$B542,"yyyy-mm-dd"),6,2)</f>
        <v>01</v>
      </c>
      <c r="T542" s="5" t="str">
        <f>RIGHT(TEXT('Final Dataset'!$B542,"yyyy-mm-dd"),2)</f>
        <v>24</v>
      </c>
      <c r="U542" s="5">
        <f>LEN('Final Dataset'!$D542)</f>
        <v>2</v>
      </c>
      <c r="V542" s="5" t="str">
        <f>TEXT('Final Dataset'!$B542, "mmmm")</f>
        <v>January</v>
      </c>
      <c r="W542" s="5" t="str">
        <f>TEXT('Final Dataset'!$B542, "dddd")</f>
        <v>Monday</v>
      </c>
      <c r="X542" s="5">
        <f>WEEKNUM('Final Dataset'!$B542, 2)</f>
        <v>5</v>
      </c>
      <c r="Y542" s="5" t="str">
        <f>IF('Final Dataset'!$H542&lt;=0.3,"Cold",IF('Final Dataset'!$H542&lt;=0.6,"Mild","Hot"))</f>
        <v>Cold</v>
      </c>
      <c r="Z542" s="7" t="str">
        <f>IF('Final Dataset'!$L542&gt;'Final Dataset'!$M542,"Casual Dominant","Registered Dominant")</f>
        <v>Registered Dominant</v>
      </c>
      <c r="AA542" s="7">
        <f>'Final Dataset'!$L542/'Final Dataset'!$N542</f>
        <v>5.7142857142857141E-2</v>
      </c>
      <c r="AB542" s="7">
        <f>'Final Dataset'!$M542/'Final Dataset'!$N542</f>
        <v>0.94285714285714284</v>
      </c>
      <c r="AC542" s="9">
        <f>'Final Dataset'!$J542*100</f>
        <v>47</v>
      </c>
      <c r="AD542" s="7">
        <f>'Final Dataset'!$I542*50</f>
        <v>7.5750000000000002</v>
      </c>
      <c r="AE542" s="9">
        <f>'Final Dataset'!$K542*67</f>
        <v>16.997899999999998</v>
      </c>
      <c r="AF542" s="7">
        <f>IFERROR('Final Dataset'!$AA542/'Final Dataset'!$AB542,0)</f>
        <v>6.0606060606060608E-2</v>
      </c>
      <c r="AG542" s="7" t="str">
        <f>IF('Final Dataset'!$AC542&lt;40,"Low",IF('Final Dataset'!$AC542&lt;=70,"Moderate","High"))</f>
        <v>Moderate</v>
      </c>
      <c r="AH542" s="10" t="str">
        <f>IF('Final Dataset'!$AE542&lt;10,"Calm",IF('Final Dataset'!$AE542&lt;=25,"Breezy","Windy"))</f>
        <v>Breezy</v>
      </c>
    </row>
    <row r="543" spans="1:34" ht="14.25" customHeight="1" x14ac:dyDescent="0.3">
      <c r="A543" s="11">
        <v>542</v>
      </c>
      <c r="B543" s="12">
        <v>40567</v>
      </c>
      <c r="C543" s="11">
        <v>1</v>
      </c>
      <c r="D543" s="11">
        <v>17</v>
      </c>
      <c r="E543" s="11" t="b">
        <v>0</v>
      </c>
      <c r="F543" s="11">
        <v>1</v>
      </c>
      <c r="G543" s="11">
        <v>1</v>
      </c>
      <c r="H543" s="11">
        <v>0.14000000000000001</v>
      </c>
      <c r="I543" s="13">
        <v>0.1212</v>
      </c>
      <c r="J543" s="11">
        <v>0.5</v>
      </c>
      <c r="K543" s="11">
        <v>0.25369999999999998</v>
      </c>
      <c r="L543" s="11">
        <v>6</v>
      </c>
      <c r="M543" s="11">
        <v>178</v>
      </c>
      <c r="N543" s="11">
        <v>184</v>
      </c>
      <c r="O543" s="5" t="str">
        <f>IF(AND('Final Dataset'!$D543&gt;=5,'Final Dataset'!$D543&lt;12),"Morning",IF(AND('Final Dataset'!$D543&gt;=12,'Final Dataset'!$D543&lt;17),"Afternoon",IF(AND('Final Dataset'!$D543&gt;=17,'Final Dataset'!$D543&lt;21),"Evening","Night")))</f>
        <v>Evening</v>
      </c>
      <c r="P543" s="8" t="str">
        <f>IF('Final Dataset'!$G543=1,"Clear/Few clouds",IF('Final Dataset'!$G543=2,"Mist/Cloudy",IF('Final Dataset'!$G543=3,"Light Snow/Rain","Heavy Rain/Snow/Storm")))</f>
        <v>Clear/Few clouds</v>
      </c>
      <c r="Q543" s="5" t="str">
        <f>IF(OR('Final Dataset'!$F543=0,'Final Dataset'!$F543=6),"Weekend","Weekday")</f>
        <v>Weekday</v>
      </c>
      <c r="R543" s="5" t="str">
        <f>LEFT(TEXT('Final Dataset'!$B543,"yyyy-mm-dd"),4)</f>
        <v>2011</v>
      </c>
      <c r="S543" s="5" t="str">
        <f>MID(TEXT('Final Dataset'!$B543,"yyyy-mm-dd"),6,2)</f>
        <v>01</v>
      </c>
      <c r="T543" s="5" t="str">
        <f>RIGHT(TEXT('Final Dataset'!$B543,"yyyy-mm-dd"),2)</f>
        <v>24</v>
      </c>
      <c r="U543" s="5">
        <f>LEN('Final Dataset'!$D543)</f>
        <v>2</v>
      </c>
      <c r="V543" s="5" t="str">
        <f>TEXT('Final Dataset'!$B543, "mmmm")</f>
        <v>January</v>
      </c>
      <c r="W543" s="5" t="str">
        <f>TEXT('Final Dataset'!$B543, "dddd")</f>
        <v>Monday</v>
      </c>
      <c r="X543" s="5">
        <f>WEEKNUM('Final Dataset'!$B543, 2)</f>
        <v>5</v>
      </c>
      <c r="Y543" s="5" t="str">
        <f>IF('Final Dataset'!$H543&lt;=0.3,"Cold",IF('Final Dataset'!$H543&lt;=0.6,"Mild","Hot"))</f>
        <v>Cold</v>
      </c>
      <c r="Z543" s="7" t="str">
        <f>IF('Final Dataset'!$L543&gt;'Final Dataset'!$M543,"Casual Dominant","Registered Dominant")</f>
        <v>Registered Dominant</v>
      </c>
      <c r="AA543" s="7">
        <f>'Final Dataset'!$L543/'Final Dataset'!$N543</f>
        <v>3.2608695652173912E-2</v>
      </c>
      <c r="AB543" s="7">
        <f>'Final Dataset'!$M543/'Final Dataset'!$N543</f>
        <v>0.96739130434782605</v>
      </c>
      <c r="AC543" s="9">
        <f>'Final Dataset'!$J543*100</f>
        <v>50</v>
      </c>
      <c r="AD543" s="7">
        <f>'Final Dataset'!$I543*50</f>
        <v>6.0600000000000005</v>
      </c>
      <c r="AE543" s="9">
        <f>'Final Dataset'!$K543*67</f>
        <v>16.997899999999998</v>
      </c>
      <c r="AF543" s="7">
        <f>IFERROR('Final Dataset'!$AA543/'Final Dataset'!$AB543,0)</f>
        <v>3.3707865168539325E-2</v>
      </c>
      <c r="AG543" s="7" t="str">
        <f>IF('Final Dataset'!$AC543&lt;40,"Low",IF('Final Dataset'!$AC543&lt;=70,"Moderate","High"))</f>
        <v>Moderate</v>
      </c>
      <c r="AH543" s="10" t="str">
        <f>IF('Final Dataset'!$AE543&lt;10,"Calm",IF('Final Dataset'!$AE543&lt;=25,"Breezy","Windy"))</f>
        <v>Breezy</v>
      </c>
    </row>
    <row r="544" spans="1:34" ht="14.25" customHeight="1" x14ac:dyDescent="0.3">
      <c r="A544" s="5">
        <v>543</v>
      </c>
      <c r="B544" s="6">
        <v>40567</v>
      </c>
      <c r="C544" s="5">
        <v>1</v>
      </c>
      <c r="D544" s="5">
        <v>18</v>
      </c>
      <c r="E544" s="5" t="b">
        <v>0</v>
      </c>
      <c r="F544" s="5">
        <v>1</v>
      </c>
      <c r="G544" s="5">
        <v>1</v>
      </c>
      <c r="H544" s="5">
        <v>0.14000000000000001</v>
      </c>
      <c r="I544" s="7">
        <v>0.13639999999999999</v>
      </c>
      <c r="J544" s="5">
        <v>0.59</v>
      </c>
      <c r="K544" s="5">
        <v>0.19400000000000001</v>
      </c>
      <c r="L544" s="5">
        <v>8</v>
      </c>
      <c r="M544" s="5">
        <v>145</v>
      </c>
      <c r="N544" s="5">
        <v>153</v>
      </c>
      <c r="O544" s="5" t="str">
        <f>IF(AND('Final Dataset'!$D544&gt;=5,'Final Dataset'!$D544&lt;12),"Morning",IF(AND('Final Dataset'!$D544&gt;=12,'Final Dataset'!$D544&lt;17),"Afternoon",IF(AND('Final Dataset'!$D544&gt;=17,'Final Dataset'!$D544&lt;21),"Evening","Night")))</f>
        <v>Evening</v>
      </c>
      <c r="P544" s="8" t="str">
        <f>IF('Final Dataset'!$G544=1,"Clear/Few clouds",IF('Final Dataset'!$G544=2,"Mist/Cloudy",IF('Final Dataset'!$G544=3,"Light Snow/Rain","Heavy Rain/Snow/Storm")))</f>
        <v>Clear/Few clouds</v>
      </c>
      <c r="Q544" s="5" t="str">
        <f>IF(OR('Final Dataset'!$F544=0,'Final Dataset'!$F544=6),"Weekend","Weekday")</f>
        <v>Weekday</v>
      </c>
      <c r="R544" s="5" t="str">
        <f>LEFT(TEXT('Final Dataset'!$B544,"yyyy-mm-dd"),4)</f>
        <v>2011</v>
      </c>
      <c r="S544" s="5" t="str">
        <f>MID(TEXT('Final Dataset'!$B544,"yyyy-mm-dd"),6,2)</f>
        <v>01</v>
      </c>
      <c r="T544" s="5" t="str">
        <f>RIGHT(TEXT('Final Dataset'!$B544,"yyyy-mm-dd"),2)</f>
        <v>24</v>
      </c>
      <c r="U544" s="5">
        <f>LEN('Final Dataset'!$D544)</f>
        <v>2</v>
      </c>
      <c r="V544" s="5" t="str">
        <f>TEXT('Final Dataset'!$B544, "mmmm")</f>
        <v>January</v>
      </c>
      <c r="W544" s="5" t="str">
        <f>TEXT('Final Dataset'!$B544, "dddd")</f>
        <v>Monday</v>
      </c>
      <c r="X544" s="5">
        <f>WEEKNUM('Final Dataset'!$B544, 2)</f>
        <v>5</v>
      </c>
      <c r="Y544" s="5" t="str">
        <f>IF('Final Dataset'!$H544&lt;=0.3,"Cold",IF('Final Dataset'!$H544&lt;=0.6,"Mild","Hot"))</f>
        <v>Cold</v>
      </c>
      <c r="Z544" s="7" t="str">
        <f>IF('Final Dataset'!$L544&gt;'Final Dataset'!$M544,"Casual Dominant","Registered Dominant")</f>
        <v>Registered Dominant</v>
      </c>
      <c r="AA544" s="7">
        <f>'Final Dataset'!$L544/'Final Dataset'!$N544</f>
        <v>5.2287581699346407E-2</v>
      </c>
      <c r="AB544" s="7">
        <f>'Final Dataset'!$M544/'Final Dataset'!$N544</f>
        <v>0.94771241830065356</v>
      </c>
      <c r="AC544" s="9">
        <f>'Final Dataset'!$J544*100</f>
        <v>59</v>
      </c>
      <c r="AD544" s="7">
        <f>'Final Dataset'!$I544*50</f>
        <v>6.8199999999999994</v>
      </c>
      <c r="AE544" s="9">
        <f>'Final Dataset'!$K544*67</f>
        <v>12.998000000000001</v>
      </c>
      <c r="AF544" s="7">
        <f>IFERROR('Final Dataset'!$AA544/'Final Dataset'!$AB544,0)</f>
        <v>5.5172413793103454E-2</v>
      </c>
      <c r="AG544" s="7" t="str">
        <f>IF('Final Dataset'!$AC544&lt;40,"Low",IF('Final Dataset'!$AC544&lt;=70,"Moderate","High"))</f>
        <v>Moderate</v>
      </c>
      <c r="AH544" s="10" t="str">
        <f>IF('Final Dataset'!$AE544&lt;10,"Calm",IF('Final Dataset'!$AE544&lt;=25,"Breezy","Windy"))</f>
        <v>Breezy</v>
      </c>
    </row>
    <row r="545" spans="1:34" ht="14.25" customHeight="1" x14ac:dyDescent="0.3">
      <c r="A545" s="11">
        <v>544</v>
      </c>
      <c r="B545" s="12">
        <v>40567</v>
      </c>
      <c r="C545" s="11">
        <v>1</v>
      </c>
      <c r="D545" s="11">
        <v>19</v>
      </c>
      <c r="E545" s="11" t="b">
        <v>0</v>
      </c>
      <c r="F545" s="11">
        <v>1</v>
      </c>
      <c r="G545" s="11">
        <v>1</v>
      </c>
      <c r="H545" s="11">
        <v>0.14000000000000001</v>
      </c>
      <c r="I545" s="13">
        <v>0.1515</v>
      </c>
      <c r="J545" s="11">
        <v>0.54</v>
      </c>
      <c r="K545" s="11">
        <v>0.16420000000000001</v>
      </c>
      <c r="L545" s="11">
        <v>5</v>
      </c>
      <c r="M545" s="11">
        <v>101</v>
      </c>
      <c r="N545" s="11">
        <v>106</v>
      </c>
      <c r="O545" s="5" t="str">
        <f>IF(AND('Final Dataset'!$D545&gt;=5,'Final Dataset'!$D545&lt;12),"Morning",IF(AND('Final Dataset'!$D545&gt;=12,'Final Dataset'!$D545&lt;17),"Afternoon",IF(AND('Final Dataset'!$D545&gt;=17,'Final Dataset'!$D545&lt;21),"Evening","Night")))</f>
        <v>Evening</v>
      </c>
      <c r="P545" s="8" t="str">
        <f>IF('Final Dataset'!$G545=1,"Clear/Few clouds",IF('Final Dataset'!$G545=2,"Mist/Cloudy",IF('Final Dataset'!$G545=3,"Light Snow/Rain","Heavy Rain/Snow/Storm")))</f>
        <v>Clear/Few clouds</v>
      </c>
      <c r="Q545" s="5" t="str">
        <f>IF(OR('Final Dataset'!$F545=0,'Final Dataset'!$F545=6),"Weekend","Weekday")</f>
        <v>Weekday</v>
      </c>
      <c r="R545" s="5" t="str">
        <f>LEFT(TEXT('Final Dataset'!$B545,"yyyy-mm-dd"),4)</f>
        <v>2011</v>
      </c>
      <c r="S545" s="5" t="str">
        <f>MID(TEXT('Final Dataset'!$B545,"yyyy-mm-dd"),6,2)</f>
        <v>01</v>
      </c>
      <c r="T545" s="5" t="str">
        <f>RIGHT(TEXT('Final Dataset'!$B545,"yyyy-mm-dd"),2)</f>
        <v>24</v>
      </c>
      <c r="U545" s="5">
        <f>LEN('Final Dataset'!$D545)</f>
        <v>2</v>
      </c>
      <c r="V545" s="5" t="str">
        <f>TEXT('Final Dataset'!$B545, "mmmm")</f>
        <v>January</v>
      </c>
      <c r="W545" s="5" t="str">
        <f>TEXT('Final Dataset'!$B545, "dddd")</f>
        <v>Monday</v>
      </c>
      <c r="X545" s="5">
        <f>WEEKNUM('Final Dataset'!$B545, 2)</f>
        <v>5</v>
      </c>
      <c r="Y545" s="5" t="str">
        <f>IF('Final Dataset'!$H545&lt;=0.3,"Cold",IF('Final Dataset'!$H545&lt;=0.6,"Mild","Hot"))</f>
        <v>Cold</v>
      </c>
      <c r="Z545" s="7" t="str">
        <f>IF('Final Dataset'!$L545&gt;'Final Dataset'!$M545,"Casual Dominant","Registered Dominant")</f>
        <v>Registered Dominant</v>
      </c>
      <c r="AA545" s="7">
        <f>'Final Dataset'!$L545/'Final Dataset'!$N545</f>
        <v>4.716981132075472E-2</v>
      </c>
      <c r="AB545" s="7">
        <f>'Final Dataset'!$M545/'Final Dataset'!$N545</f>
        <v>0.95283018867924529</v>
      </c>
      <c r="AC545" s="9">
        <f>'Final Dataset'!$J545*100</f>
        <v>54</v>
      </c>
      <c r="AD545" s="7">
        <f>'Final Dataset'!$I545*50</f>
        <v>7.5750000000000002</v>
      </c>
      <c r="AE545" s="9">
        <f>'Final Dataset'!$K545*67</f>
        <v>11.0014</v>
      </c>
      <c r="AF545" s="7">
        <f>IFERROR('Final Dataset'!$AA545/'Final Dataset'!$AB545,0)</f>
        <v>4.9504950495049507E-2</v>
      </c>
      <c r="AG545" s="7" t="str">
        <f>IF('Final Dataset'!$AC545&lt;40,"Low",IF('Final Dataset'!$AC545&lt;=70,"Moderate","High"))</f>
        <v>Moderate</v>
      </c>
      <c r="AH545" s="10" t="str">
        <f>IF('Final Dataset'!$AE545&lt;10,"Calm",IF('Final Dataset'!$AE545&lt;=25,"Breezy","Windy"))</f>
        <v>Breezy</v>
      </c>
    </row>
    <row r="546" spans="1:34" ht="14.25" customHeight="1" x14ac:dyDescent="0.3">
      <c r="A546" s="5">
        <v>545</v>
      </c>
      <c r="B546" s="6">
        <v>40567</v>
      </c>
      <c r="C546" s="5">
        <v>1</v>
      </c>
      <c r="D546" s="5">
        <v>20</v>
      </c>
      <c r="E546" s="5" t="b">
        <v>0</v>
      </c>
      <c r="F546" s="5">
        <v>1</v>
      </c>
      <c r="G546" s="5">
        <v>1</v>
      </c>
      <c r="H546" s="5">
        <v>0.14000000000000001</v>
      </c>
      <c r="I546" s="7">
        <v>0.13639999999999999</v>
      </c>
      <c r="J546" s="5">
        <v>0.59</v>
      </c>
      <c r="K546" s="5">
        <v>0.19400000000000001</v>
      </c>
      <c r="L546" s="5">
        <v>1</v>
      </c>
      <c r="M546" s="5">
        <v>80</v>
      </c>
      <c r="N546" s="5">
        <v>81</v>
      </c>
      <c r="O546" s="5" t="str">
        <f>IF(AND('Final Dataset'!$D546&gt;=5,'Final Dataset'!$D546&lt;12),"Morning",IF(AND('Final Dataset'!$D546&gt;=12,'Final Dataset'!$D546&lt;17),"Afternoon",IF(AND('Final Dataset'!$D546&gt;=17,'Final Dataset'!$D546&lt;21),"Evening","Night")))</f>
        <v>Evening</v>
      </c>
      <c r="P546" s="8" t="str">
        <f>IF('Final Dataset'!$G546=1,"Clear/Few clouds",IF('Final Dataset'!$G546=2,"Mist/Cloudy",IF('Final Dataset'!$G546=3,"Light Snow/Rain","Heavy Rain/Snow/Storm")))</f>
        <v>Clear/Few clouds</v>
      </c>
      <c r="Q546" s="5" t="str">
        <f>IF(OR('Final Dataset'!$F546=0,'Final Dataset'!$F546=6),"Weekend","Weekday")</f>
        <v>Weekday</v>
      </c>
      <c r="R546" s="5" t="str">
        <f>LEFT(TEXT('Final Dataset'!$B546,"yyyy-mm-dd"),4)</f>
        <v>2011</v>
      </c>
      <c r="S546" s="5" t="str">
        <f>MID(TEXT('Final Dataset'!$B546,"yyyy-mm-dd"),6,2)</f>
        <v>01</v>
      </c>
      <c r="T546" s="5" t="str">
        <f>RIGHT(TEXT('Final Dataset'!$B546,"yyyy-mm-dd"),2)</f>
        <v>24</v>
      </c>
      <c r="U546" s="5">
        <f>LEN('Final Dataset'!$D546)</f>
        <v>2</v>
      </c>
      <c r="V546" s="5" t="str">
        <f>TEXT('Final Dataset'!$B546, "mmmm")</f>
        <v>January</v>
      </c>
      <c r="W546" s="5" t="str">
        <f>TEXT('Final Dataset'!$B546, "dddd")</f>
        <v>Monday</v>
      </c>
      <c r="X546" s="5">
        <f>WEEKNUM('Final Dataset'!$B546, 2)</f>
        <v>5</v>
      </c>
      <c r="Y546" s="5" t="str">
        <f>IF('Final Dataset'!$H546&lt;=0.3,"Cold",IF('Final Dataset'!$H546&lt;=0.6,"Mild","Hot"))</f>
        <v>Cold</v>
      </c>
      <c r="Z546" s="7" t="str">
        <f>IF('Final Dataset'!$L546&gt;'Final Dataset'!$M546,"Casual Dominant","Registered Dominant")</f>
        <v>Registered Dominant</v>
      </c>
      <c r="AA546" s="7">
        <f>'Final Dataset'!$L546/'Final Dataset'!$N546</f>
        <v>1.2345679012345678E-2</v>
      </c>
      <c r="AB546" s="7">
        <f>'Final Dataset'!$M546/'Final Dataset'!$N546</f>
        <v>0.98765432098765427</v>
      </c>
      <c r="AC546" s="9">
        <f>'Final Dataset'!$J546*100</f>
        <v>59</v>
      </c>
      <c r="AD546" s="7">
        <f>'Final Dataset'!$I546*50</f>
        <v>6.8199999999999994</v>
      </c>
      <c r="AE546" s="9">
        <f>'Final Dataset'!$K546*67</f>
        <v>12.998000000000001</v>
      </c>
      <c r="AF546" s="7">
        <f>IFERROR('Final Dataset'!$AA546/'Final Dataset'!$AB546,0)</f>
        <v>1.2500000000000001E-2</v>
      </c>
      <c r="AG546" s="7" t="str">
        <f>IF('Final Dataset'!$AC546&lt;40,"Low",IF('Final Dataset'!$AC546&lt;=70,"Moderate","High"))</f>
        <v>Moderate</v>
      </c>
      <c r="AH546" s="10" t="str">
        <f>IF('Final Dataset'!$AE546&lt;10,"Calm",IF('Final Dataset'!$AE546&lt;=25,"Breezy","Windy"))</f>
        <v>Breezy</v>
      </c>
    </row>
    <row r="547" spans="1:34" ht="14.25" customHeight="1" x14ac:dyDescent="0.3">
      <c r="A547" s="11">
        <v>546</v>
      </c>
      <c r="B547" s="12">
        <v>40567</v>
      </c>
      <c r="C547" s="11">
        <v>1</v>
      </c>
      <c r="D547" s="11">
        <v>21</v>
      </c>
      <c r="E547" s="11" t="b">
        <v>0</v>
      </c>
      <c r="F547" s="11">
        <v>1</v>
      </c>
      <c r="G547" s="11">
        <v>1</v>
      </c>
      <c r="H547" s="11">
        <v>0.14000000000000001</v>
      </c>
      <c r="I547" s="13">
        <v>0.1515</v>
      </c>
      <c r="J547" s="11">
        <v>0.63</v>
      </c>
      <c r="K547" s="11">
        <v>0.16420000000000001</v>
      </c>
      <c r="L547" s="11">
        <v>6</v>
      </c>
      <c r="M547" s="11">
        <v>53</v>
      </c>
      <c r="N547" s="11">
        <v>59</v>
      </c>
      <c r="O547" s="5" t="str">
        <f>IF(AND('Final Dataset'!$D547&gt;=5,'Final Dataset'!$D547&lt;12),"Morning",IF(AND('Final Dataset'!$D547&gt;=12,'Final Dataset'!$D547&lt;17),"Afternoon",IF(AND('Final Dataset'!$D547&gt;=17,'Final Dataset'!$D547&lt;21),"Evening","Night")))</f>
        <v>Night</v>
      </c>
      <c r="P547" s="8" t="str">
        <f>IF('Final Dataset'!$G547=1,"Clear/Few clouds",IF('Final Dataset'!$G547=2,"Mist/Cloudy",IF('Final Dataset'!$G547=3,"Light Snow/Rain","Heavy Rain/Snow/Storm")))</f>
        <v>Clear/Few clouds</v>
      </c>
      <c r="Q547" s="5" t="str">
        <f>IF(OR('Final Dataset'!$F547=0,'Final Dataset'!$F547=6),"Weekend","Weekday")</f>
        <v>Weekday</v>
      </c>
      <c r="R547" s="5" t="str">
        <f>LEFT(TEXT('Final Dataset'!$B547,"yyyy-mm-dd"),4)</f>
        <v>2011</v>
      </c>
      <c r="S547" s="5" t="str">
        <f>MID(TEXT('Final Dataset'!$B547,"yyyy-mm-dd"),6,2)</f>
        <v>01</v>
      </c>
      <c r="T547" s="5" t="str">
        <f>RIGHT(TEXT('Final Dataset'!$B547,"yyyy-mm-dd"),2)</f>
        <v>24</v>
      </c>
      <c r="U547" s="5">
        <f>LEN('Final Dataset'!$D547)</f>
        <v>2</v>
      </c>
      <c r="V547" s="5" t="str">
        <f>TEXT('Final Dataset'!$B547, "mmmm")</f>
        <v>January</v>
      </c>
      <c r="W547" s="5" t="str">
        <f>TEXT('Final Dataset'!$B547, "dddd")</f>
        <v>Monday</v>
      </c>
      <c r="X547" s="5">
        <f>WEEKNUM('Final Dataset'!$B547, 2)</f>
        <v>5</v>
      </c>
      <c r="Y547" s="5" t="str">
        <f>IF('Final Dataset'!$H547&lt;=0.3,"Cold",IF('Final Dataset'!$H547&lt;=0.6,"Mild","Hot"))</f>
        <v>Cold</v>
      </c>
      <c r="Z547" s="7" t="str">
        <f>IF('Final Dataset'!$L547&gt;'Final Dataset'!$M547,"Casual Dominant","Registered Dominant")</f>
        <v>Registered Dominant</v>
      </c>
      <c r="AA547" s="7">
        <f>'Final Dataset'!$L547/'Final Dataset'!$N547</f>
        <v>0.10169491525423729</v>
      </c>
      <c r="AB547" s="7">
        <f>'Final Dataset'!$M547/'Final Dataset'!$N547</f>
        <v>0.89830508474576276</v>
      </c>
      <c r="AC547" s="9">
        <f>'Final Dataset'!$J547*100</f>
        <v>63</v>
      </c>
      <c r="AD547" s="7">
        <f>'Final Dataset'!$I547*50</f>
        <v>7.5750000000000002</v>
      </c>
      <c r="AE547" s="9">
        <f>'Final Dataset'!$K547*67</f>
        <v>11.0014</v>
      </c>
      <c r="AF547" s="7">
        <f>IFERROR('Final Dataset'!$AA547/'Final Dataset'!$AB547,0)</f>
        <v>0.11320754716981132</v>
      </c>
      <c r="AG547" s="7" t="str">
        <f>IF('Final Dataset'!$AC547&lt;40,"Low",IF('Final Dataset'!$AC547&lt;=70,"Moderate","High"))</f>
        <v>Moderate</v>
      </c>
      <c r="AH547" s="10" t="str">
        <f>IF('Final Dataset'!$AE547&lt;10,"Calm",IF('Final Dataset'!$AE547&lt;=25,"Breezy","Windy"))</f>
        <v>Breezy</v>
      </c>
    </row>
    <row r="548" spans="1:34" ht="14.25" customHeight="1" x14ac:dyDescent="0.3">
      <c r="A548" s="5">
        <v>547</v>
      </c>
      <c r="B548" s="6">
        <v>40567</v>
      </c>
      <c r="C548" s="5">
        <v>1</v>
      </c>
      <c r="D548" s="5">
        <v>22</v>
      </c>
      <c r="E548" s="5" t="b">
        <v>0</v>
      </c>
      <c r="F548" s="5">
        <v>1</v>
      </c>
      <c r="G548" s="5">
        <v>2</v>
      </c>
      <c r="H548" s="5">
        <v>0.14000000000000001</v>
      </c>
      <c r="I548" s="7">
        <v>0.13639999999999999</v>
      </c>
      <c r="J548" s="5">
        <v>0.63</v>
      </c>
      <c r="K548" s="5">
        <v>0.22389999999999999</v>
      </c>
      <c r="L548" s="5">
        <v>3</v>
      </c>
      <c r="M548" s="5">
        <v>32</v>
      </c>
      <c r="N548" s="5">
        <v>35</v>
      </c>
      <c r="O548" s="5" t="str">
        <f>IF(AND('Final Dataset'!$D548&gt;=5,'Final Dataset'!$D548&lt;12),"Morning",IF(AND('Final Dataset'!$D548&gt;=12,'Final Dataset'!$D548&lt;17),"Afternoon",IF(AND('Final Dataset'!$D548&gt;=17,'Final Dataset'!$D548&lt;21),"Evening","Night")))</f>
        <v>Night</v>
      </c>
      <c r="P548" s="8" t="str">
        <f>IF('Final Dataset'!$G548=1,"Clear/Few clouds",IF('Final Dataset'!$G548=2,"Mist/Cloudy",IF('Final Dataset'!$G548=3,"Light Snow/Rain","Heavy Rain/Snow/Storm")))</f>
        <v>Mist/Cloudy</v>
      </c>
      <c r="Q548" s="5" t="str">
        <f>IF(OR('Final Dataset'!$F548=0,'Final Dataset'!$F548=6),"Weekend","Weekday")</f>
        <v>Weekday</v>
      </c>
      <c r="R548" s="5" t="str">
        <f>LEFT(TEXT('Final Dataset'!$B548,"yyyy-mm-dd"),4)</f>
        <v>2011</v>
      </c>
      <c r="S548" s="5" t="str">
        <f>MID(TEXT('Final Dataset'!$B548,"yyyy-mm-dd"),6,2)</f>
        <v>01</v>
      </c>
      <c r="T548" s="5" t="str">
        <f>RIGHT(TEXT('Final Dataset'!$B548,"yyyy-mm-dd"),2)</f>
        <v>24</v>
      </c>
      <c r="U548" s="5">
        <f>LEN('Final Dataset'!$D548)</f>
        <v>2</v>
      </c>
      <c r="V548" s="5" t="str">
        <f>TEXT('Final Dataset'!$B548, "mmmm")</f>
        <v>January</v>
      </c>
      <c r="W548" s="5" t="str">
        <f>TEXT('Final Dataset'!$B548, "dddd")</f>
        <v>Monday</v>
      </c>
      <c r="X548" s="5">
        <f>WEEKNUM('Final Dataset'!$B548, 2)</f>
        <v>5</v>
      </c>
      <c r="Y548" s="5" t="str">
        <f>IF('Final Dataset'!$H548&lt;=0.3,"Cold",IF('Final Dataset'!$H548&lt;=0.6,"Mild","Hot"))</f>
        <v>Cold</v>
      </c>
      <c r="Z548" s="7" t="str">
        <f>IF('Final Dataset'!$L548&gt;'Final Dataset'!$M548,"Casual Dominant","Registered Dominant")</f>
        <v>Registered Dominant</v>
      </c>
      <c r="AA548" s="7">
        <f>'Final Dataset'!$L548/'Final Dataset'!$N548</f>
        <v>8.5714285714285715E-2</v>
      </c>
      <c r="AB548" s="7">
        <f>'Final Dataset'!$M548/'Final Dataset'!$N548</f>
        <v>0.91428571428571426</v>
      </c>
      <c r="AC548" s="9">
        <f>'Final Dataset'!$J548*100</f>
        <v>63</v>
      </c>
      <c r="AD548" s="7">
        <f>'Final Dataset'!$I548*50</f>
        <v>6.8199999999999994</v>
      </c>
      <c r="AE548" s="9">
        <f>'Final Dataset'!$K548*67</f>
        <v>15.001299999999999</v>
      </c>
      <c r="AF548" s="7">
        <f>IFERROR('Final Dataset'!$AA548/'Final Dataset'!$AB548,0)</f>
        <v>9.375E-2</v>
      </c>
      <c r="AG548" s="7" t="str">
        <f>IF('Final Dataset'!$AC548&lt;40,"Low",IF('Final Dataset'!$AC548&lt;=70,"Moderate","High"))</f>
        <v>Moderate</v>
      </c>
      <c r="AH548" s="10" t="str">
        <f>IF('Final Dataset'!$AE548&lt;10,"Calm",IF('Final Dataset'!$AE548&lt;=25,"Breezy","Windy"))</f>
        <v>Breezy</v>
      </c>
    </row>
    <row r="549" spans="1:34" ht="14.25" customHeight="1" x14ac:dyDescent="0.3">
      <c r="A549" s="11">
        <v>548</v>
      </c>
      <c r="B549" s="12">
        <v>40567</v>
      </c>
      <c r="C549" s="11">
        <v>1</v>
      </c>
      <c r="D549" s="11">
        <v>23</v>
      </c>
      <c r="E549" s="11" t="b">
        <v>0</v>
      </c>
      <c r="F549" s="11">
        <v>1</v>
      </c>
      <c r="G549" s="11">
        <v>2</v>
      </c>
      <c r="H549" s="11">
        <v>0.16</v>
      </c>
      <c r="I549" s="13">
        <v>0.1515</v>
      </c>
      <c r="J549" s="11">
        <v>0.64</v>
      </c>
      <c r="K549" s="11">
        <v>0.25369999999999998</v>
      </c>
      <c r="L549" s="11">
        <v>3</v>
      </c>
      <c r="M549" s="11">
        <v>21</v>
      </c>
      <c r="N549" s="11">
        <v>24</v>
      </c>
      <c r="O549" s="5" t="str">
        <f>IF(AND('Final Dataset'!$D549&gt;=5,'Final Dataset'!$D549&lt;12),"Morning",IF(AND('Final Dataset'!$D549&gt;=12,'Final Dataset'!$D549&lt;17),"Afternoon",IF(AND('Final Dataset'!$D549&gt;=17,'Final Dataset'!$D549&lt;21),"Evening","Night")))</f>
        <v>Night</v>
      </c>
      <c r="P549" s="8" t="str">
        <f>IF('Final Dataset'!$G549=1,"Clear/Few clouds",IF('Final Dataset'!$G549=2,"Mist/Cloudy",IF('Final Dataset'!$G549=3,"Light Snow/Rain","Heavy Rain/Snow/Storm")))</f>
        <v>Mist/Cloudy</v>
      </c>
      <c r="Q549" s="5" t="str">
        <f>IF(OR('Final Dataset'!$F549=0,'Final Dataset'!$F549=6),"Weekend","Weekday")</f>
        <v>Weekday</v>
      </c>
      <c r="R549" s="5" t="str">
        <f>LEFT(TEXT('Final Dataset'!$B549,"yyyy-mm-dd"),4)</f>
        <v>2011</v>
      </c>
      <c r="S549" s="5" t="str">
        <f>MID(TEXT('Final Dataset'!$B549,"yyyy-mm-dd"),6,2)</f>
        <v>01</v>
      </c>
      <c r="T549" s="5" t="str">
        <f>RIGHT(TEXT('Final Dataset'!$B549,"yyyy-mm-dd"),2)</f>
        <v>24</v>
      </c>
      <c r="U549" s="5">
        <f>LEN('Final Dataset'!$D549)</f>
        <v>2</v>
      </c>
      <c r="V549" s="5" t="str">
        <f>TEXT('Final Dataset'!$B549, "mmmm")</f>
        <v>January</v>
      </c>
      <c r="W549" s="5" t="str">
        <f>TEXT('Final Dataset'!$B549, "dddd")</f>
        <v>Monday</v>
      </c>
      <c r="X549" s="5">
        <f>WEEKNUM('Final Dataset'!$B549, 2)</f>
        <v>5</v>
      </c>
      <c r="Y549" s="5" t="str">
        <f>IF('Final Dataset'!$H549&lt;=0.3,"Cold",IF('Final Dataset'!$H549&lt;=0.6,"Mild","Hot"))</f>
        <v>Cold</v>
      </c>
      <c r="Z549" s="7" t="str">
        <f>IF('Final Dataset'!$L549&gt;'Final Dataset'!$M549,"Casual Dominant","Registered Dominant")</f>
        <v>Registered Dominant</v>
      </c>
      <c r="AA549" s="7">
        <f>'Final Dataset'!$L549/'Final Dataset'!$N549</f>
        <v>0.125</v>
      </c>
      <c r="AB549" s="7">
        <f>'Final Dataset'!$M549/'Final Dataset'!$N549</f>
        <v>0.875</v>
      </c>
      <c r="AC549" s="9">
        <f>'Final Dataset'!$J549*100</f>
        <v>64</v>
      </c>
      <c r="AD549" s="7">
        <f>'Final Dataset'!$I549*50</f>
        <v>7.5750000000000002</v>
      </c>
      <c r="AE549" s="9">
        <f>'Final Dataset'!$K549*67</f>
        <v>16.997899999999998</v>
      </c>
      <c r="AF549" s="7">
        <f>IFERROR('Final Dataset'!$AA549/'Final Dataset'!$AB549,0)</f>
        <v>0.14285714285714285</v>
      </c>
      <c r="AG549" s="7" t="str">
        <f>IF('Final Dataset'!$AC549&lt;40,"Low",IF('Final Dataset'!$AC549&lt;=70,"Moderate","High"))</f>
        <v>Moderate</v>
      </c>
      <c r="AH549" s="10" t="str">
        <f>IF('Final Dataset'!$AE549&lt;10,"Calm",IF('Final Dataset'!$AE549&lt;=25,"Breezy","Windy"))</f>
        <v>Breezy</v>
      </c>
    </row>
    <row r="550" spans="1:34" ht="14.25" customHeight="1" x14ac:dyDescent="0.3">
      <c r="A550" s="5">
        <v>549</v>
      </c>
      <c r="B550" s="6">
        <v>40568</v>
      </c>
      <c r="C550" s="5">
        <v>1</v>
      </c>
      <c r="D550" s="5">
        <v>0</v>
      </c>
      <c r="E550" s="5" t="b">
        <v>0</v>
      </c>
      <c r="F550" s="5">
        <v>2</v>
      </c>
      <c r="G550" s="5">
        <v>2</v>
      </c>
      <c r="H550" s="5">
        <v>0.16</v>
      </c>
      <c r="I550" s="7">
        <v>0.13639999999999999</v>
      </c>
      <c r="J550" s="5">
        <v>0.69</v>
      </c>
      <c r="K550" s="5">
        <v>0.28360000000000002</v>
      </c>
      <c r="L550" s="5">
        <v>3</v>
      </c>
      <c r="M550" s="5">
        <v>6</v>
      </c>
      <c r="N550" s="5">
        <v>9</v>
      </c>
      <c r="O550" s="5" t="str">
        <f>IF(AND('Final Dataset'!$D550&gt;=5,'Final Dataset'!$D550&lt;12),"Morning",IF(AND('Final Dataset'!$D550&gt;=12,'Final Dataset'!$D550&lt;17),"Afternoon",IF(AND('Final Dataset'!$D550&gt;=17,'Final Dataset'!$D550&lt;21),"Evening","Night")))</f>
        <v>Night</v>
      </c>
      <c r="P550" s="8" t="str">
        <f>IF('Final Dataset'!$G550=1,"Clear/Few clouds",IF('Final Dataset'!$G550=2,"Mist/Cloudy",IF('Final Dataset'!$G550=3,"Light Snow/Rain","Heavy Rain/Snow/Storm")))</f>
        <v>Mist/Cloudy</v>
      </c>
      <c r="Q550" s="5" t="str">
        <f>IF(OR('Final Dataset'!$F550=0,'Final Dataset'!$F550=6),"Weekend","Weekday")</f>
        <v>Weekday</v>
      </c>
      <c r="R550" s="5" t="str">
        <f>LEFT(TEXT('Final Dataset'!$B550,"yyyy-mm-dd"),4)</f>
        <v>2011</v>
      </c>
      <c r="S550" s="5" t="str">
        <f>MID(TEXT('Final Dataset'!$B550,"yyyy-mm-dd"),6,2)</f>
        <v>01</v>
      </c>
      <c r="T550" s="5" t="str">
        <f>RIGHT(TEXT('Final Dataset'!$B550,"yyyy-mm-dd"),2)</f>
        <v>25</v>
      </c>
      <c r="U550" s="5">
        <f>LEN('Final Dataset'!$D550)</f>
        <v>1</v>
      </c>
      <c r="V550" s="5" t="str">
        <f>TEXT('Final Dataset'!$B550, "mmmm")</f>
        <v>January</v>
      </c>
      <c r="W550" s="5" t="str">
        <f>TEXT('Final Dataset'!$B550, "dddd")</f>
        <v>Tuesday</v>
      </c>
      <c r="X550" s="5">
        <f>WEEKNUM('Final Dataset'!$B550, 2)</f>
        <v>5</v>
      </c>
      <c r="Y550" s="5" t="str">
        <f>IF('Final Dataset'!$H550&lt;=0.3,"Cold",IF('Final Dataset'!$H550&lt;=0.6,"Mild","Hot"))</f>
        <v>Cold</v>
      </c>
      <c r="Z550" s="7" t="str">
        <f>IF('Final Dataset'!$L550&gt;'Final Dataset'!$M550,"Casual Dominant","Registered Dominant")</f>
        <v>Registered Dominant</v>
      </c>
      <c r="AA550" s="7">
        <f>'Final Dataset'!$L550/'Final Dataset'!$N550</f>
        <v>0.33333333333333331</v>
      </c>
      <c r="AB550" s="7">
        <f>'Final Dataset'!$M550/'Final Dataset'!$N550</f>
        <v>0.66666666666666663</v>
      </c>
      <c r="AC550" s="9">
        <f>'Final Dataset'!$J550*100</f>
        <v>69</v>
      </c>
      <c r="AD550" s="7">
        <f>'Final Dataset'!$I550*50</f>
        <v>6.8199999999999994</v>
      </c>
      <c r="AE550" s="9">
        <f>'Final Dataset'!$K550*67</f>
        <v>19.001200000000001</v>
      </c>
      <c r="AF550" s="7">
        <f>IFERROR('Final Dataset'!$AA550/'Final Dataset'!$AB550,0)</f>
        <v>0.5</v>
      </c>
      <c r="AG550" s="7" t="str">
        <f>IF('Final Dataset'!$AC550&lt;40,"Low",IF('Final Dataset'!$AC550&lt;=70,"Moderate","High"))</f>
        <v>Moderate</v>
      </c>
      <c r="AH550" s="10" t="str">
        <f>IF('Final Dataset'!$AE550&lt;10,"Calm",IF('Final Dataset'!$AE550&lt;=25,"Breezy","Windy"))</f>
        <v>Breezy</v>
      </c>
    </row>
    <row r="551" spans="1:34" ht="14.25" customHeight="1" x14ac:dyDescent="0.3">
      <c r="A551" s="11">
        <v>550</v>
      </c>
      <c r="B551" s="12">
        <v>40568</v>
      </c>
      <c r="C551" s="11">
        <v>1</v>
      </c>
      <c r="D551" s="11">
        <v>1</v>
      </c>
      <c r="E551" s="11" t="b">
        <v>0</v>
      </c>
      <c r="F551" s="11">
        <v>2</v>
      </c>
      <c r="G551" s="11">
        <v>2</v>
      </c>
      <c r="H551" s="11">
        <v>0.16</v>
      </c>
      <c r="I551" s="13">
        <v>0.16669999999999999</v>
      </c>
      <c r="J551" s="11">
        <v>0.69</v>
      </c>
      <c r="K551" s="11">
        <v>0.16420000000000001</v>
      </c>
      <c r="L551" s="11">
        <v>0</v>
      </c>
      <c r="M551" s="11">
        <v>5</v>
      </c>
      <c r="N551" s="11">
        <v>5</v>
      </c>
      <c r="O551" s="5" t="str">
        <f>IF(AND('Final Dataset'!$D551&gt;=5,'Final Dataset'!$D551&lt;12),"Morning",IF(AND('Final Dataset'!$D551&gt;=12,'Final Dataset'!$D551&lt;17),"Afternoon",IF(AND('Final Dataset'!$D551&gt;=17,'Final Dataset'!$D551&lt;21),"Evening","Night")))</f>
        <v>Night</v>
      </c>
      <c r="P551" s="8" t="str">
        <f>IF('Final Dataset'!$G551=1,"Clear/Few clouds",IF('Final Dataset'!$G551=2,"Mist/Cloudy",IF('Final Dataset'!$G551=3,"Light Snow/Rain","Heavy Rain/Snow/Storm")))</f>
        <v>Mist/Cloudy</v>
      </c>
      <c r="Q551" s="5" t="str">
        <f>IF(OR('Final Dataset'!$F551=0,'Final Dataset'!$F551=6),"Weekend","Weekday")</f>
        <v>Weekday</v>
      </c>
      <c r="R551" s="5" t="str">
        <f>LEFT(TEXT('Final Dataset'!$B551,"yyyy-mm-dd"),4)</f>
        <v>2011</v>
      </c>
      <c r="S551" s="5" t="str">
        <f>MID(TEXT('Final Dataset'!$B551,"yyyy-mm-dd"),6,2)</f>
        <v>01</v>
      </c>
      <c r="T551" s="5" t="str">
        <f>RIGHT(TEXT('Final Dataset'!$B551,"yyyy-mm-dd"),2)</f>
        <v>25</v>
      </c>
      <c r="U551" s="5">
        <f>LEN('Final Dataset'!$D551)</f>
        <v>1</v>
      </c>
      <c r="V551" s="5" t="str">
        <f>TEXT('Final Dataset'!$B551, "mmmm")</f>
        <v>January</v>
      </c>
      <c r="W551" s="5" t="str">
        <f>TEXT('Final Dataset'!$B551, "dddd")</f>
        <v>Tuesday</v>
      </c>
      <c r="X551" s="5">
        <f>WEEKNUM('Final Dataset'!$B551, 2)</f>
        <v>5</v>
      </c>
      <c r="Y551" s="5" t="str">
        <f>IF('Final Dataset'!$H551&lt;=0.3,"Cold",IF('Final Dataset'!$H551&lt;=0.6,"Mild","Hot"))</f>
        <v>Cold</v>
      </c>
      <c r="Z551" s="7" t="str">
        <f>IF('Final Dataset'!$L551&gt;'Final Dataset'!$M551,"Casual Dominant","Registered Dominant")</f>
        <v>Registered Dominant</v>
      </c>
      <c r="AA551" s="7">
        <f>'Final Dataset'!$L551/'Final Dataset'!$N551</f>
        <v>0</v>
      </c>
      <c r="AB551" s="7">
        <f>'Final Dataset'!$M551/'Final Dataset'!$N551</f>
        <v>1</v>
      </c>
      <c r="AC551" s="9">
        <f>'Final Dataset'!$J551*100</f>
        <v>69</v>
      </c>
      <c r="AD551" s="7">
        <f>'Final Dataset'!$I551*50</f>
        <v>8.3349999999999991</v>
      </c>
      <c r="AE551" s="9">
        <f>'Final Dataset'!$K551*67</f>
        <v>11.0014</v>
      </c>
      <c r="AF551" s="7">
        <f>IFERROR('Final Dataset'!$AA551/'Final Dataset'!$AB551,0)</f>
        <v>0</v>
      </c>
      <c r="AG551" s="7" t="str">
        <f>IF('Final Dataset'!$AC551&lt;40,"Low",IF('Final Dataset'!$AC551&lt;=70,"Moderate","High"))</f>
        <v>Moderate</v>
      </c>
      <c r="AH551" s="10" t="str">
        <f>IF('Final Dataset'!$AE551&lt;10,"Calm",IF('Final Dataset'!$AE551&lt;=25,"Breezy","Windy"))</f>
        <v>Breezy</v>
      </c>
    </row>
    <row r="552" spans="1:34" ht="14.25" customHeight="1" x14ac:dyDescent="0.3">
      <c r="A552" s="5">
        <v>551</v>
      </c>
      <c r="B552" s="6">
        <v>40568</v>
      </c>
      <c r="C552" s="5">
        <v>1</v>
      </c>
      <c r="D552" s="5">
        <v>2</v>
      </c>
      <c r="E552" s="5" t="b">
        <v>0</v>
      </c>
      <c r="F552" s="5">
        <v>2</v>
      </c>
      <c r="G552" s="5">
        <v>1</v>
      </c>
      <c r="H552" s="5">
        <v>0.16</v>
      </c>
      <c r="I552" s="7">
        <v>0.1515</v>
      </c>
      <c r="J552" s="5">
        <v>0.69</v>
      </c>
      <c r="K552" s="5">
        <v>0.22389999999999999</v>
      </c>
      <c r="L552" s="5">
        <v>0</v>
      </c>
      <c r="M552" s="5">
        <v>2</v>
      </c>
      <c r="N552" s="5">
        <v>2</v>
      </c>
      <c r="O552" s="5" t="str">
        <f>IF(AND('Final Dataset'!$D552&gt;=5,'Final Dataset'!$D552&lt;12),"Morning",IF(AND('Final Dataset'!$D552&gt;=12,'Final Dataset'!$D552&lt;17),"Afternoon",IF(AND('Final Dataset'!$D552&gt;=17,'Final Dataset'!$D552&lt;21),"Evening","Night")))</f>
        <v>Night</v>
      </c>
      <c r="P552" s="8" t="str">
        <f>IF('Final Dataset'!$G552=1,"Clear/Few clouds",IF('Final Dataset'!$G552=2,"Mist/Cloudy",IF('Final Dataset'!$G552=3,"Light Snow/Rain","Heavy Rain/Snow/Storm")))</f>
        <v>Clear/Few clouds</v>
      </c>
      <c r="Q552" s="5" t="str">
        <f>IF(OR('Final Dataset'!$F552=0,'Final Dataset'!$F552=6),"Weekend","Weekday")</f>
        <v>Weekday</v>
      </c>
      <c r="R552" s="5" t="str">
        <f>LEFT(TEXT('Final Dataset'!$B552,"yyyy-mm-dd"),4)</f>
        <v>2011</v>
      </c>
      <c r="S552" s="5" t="str">
        <f>MID(TEXT('Final Dataset'!$B552,"yyyy-mm-dd"),6,2)</f>
        <v>01</v>
      </c>
      <c r="T552" s="5" t="str">
        <f>RIGHT(TEXT('Final Dataset'!$B552,"yyyy-mm-dd"),2)</f>
        <v>25</v>
      </c>
      <c r="U552" s="5">
        <f>LEN('Final Dataset'!$D552)</f>
        <v>1</v>
      </c>
      <c r="V552" s="5" t="str">
        <f>TEXT('Final Dataset'!$B552, "mmmm")</f>
        <v>January</v>
      </c>
      <c r="W552" s="5" t="str">
        <f>TEXT('Final Dataset'!$B552, "dddd")</f>
        <v>Tuesday</v>
      </c>
      <c r="X552" s="5">
        <f>WEEKNUM('Final Dataset'!$B552, 2)</f>
        <v>5</v>
      </c>
      <c r="Y552" s="5" t="str">
        <f>IF('Final Dataset'!$H552&lt;=0.3,"Cold",IF('Final Dataset'!$H552&lt;=0.6,"Mild","Hot"))</f>
        <v>Cold</v>
      </c>
      <c r="Z552" s="7" t="str">
        <f>IF('Final Dataset'!$L552&gt;'Final Dataset'!$M552,"Casual Dominant","Registered Dominant")</f>
        <v>Registered Dominant</v>
      </c>
      <c r="AA552" s="7">
        <f>'Final Dataset'!$L552/'Final Dataset'!$N552</f>
        <v>0</v>
      </c>
      <c r="AB552" s="7">
        <f>'Final Dataset'!$M552/'Final Dataset'!$N552</f>
        <v>1</v>
      </c>
      <c r="AC552" s="9">
        <f>'Final Dataset'!$J552*100</f>
        <v>69</v>
      </c>
      <c r="AD552" s="7">
        <f>'Final Dataset'!$I552*50</f>
        <v>7.5750000000000002</v>
      </c>
      <c r="AE552" s="9">
        <f>'Final Dataset'!$K552*67</f>
        <v>15.001299999999999</v>
      </c>
      <c r="AF552" s="7">
        <f>IFERROR('Final Dataset'!$AA552/'Final Dataset'!$AB552,0)</f>
        <v>0</v>
      </c>
      <c r="AG552" s="7" t="str">
        <f>IF('Final Dataset'!$AC552&lt;40,"Low",IF('Final Dataset'!$AC552&lt;=70,"Moderate","High"))</f>
        <v>Moderate</v>
      </c>
      <c r="AH552" s="10" t="str">
        <f>IF('Final Dataset'!$AE552&lt;10,"Calm",IF('Final Dataset'!$AE552&lt;=25,"Breezy","Windy"))</f>
        <v>Breezy</v>
      </c>
    </row>
    <row r="553" spans="1:34" ht="14.25" customHeight="1" x14ac:dyDescent="0.3">
      <c r="A553" s="11">
        <v>552</v>
      </c>
      <c r="B553" s="12">
        <v>40568</v>
      </c>
      <c r="C553" s="11">
        <v>1</v>
      </c>
      <c r="D553" s="11">
        <v>4</v>
      </c>
      <c r="E553" s="11" t="b">
        <v>0</v>
      </c>
      <c r="F553" s="11">
        <v>2</v>
      </c>
      <c r="G553" s="11">
        <v>1</v>
      </c>
      <c r="H553" s="11">
        <v>0.14000000000000001</v>
      </c>
      <c r="I553" s="13">
        <v>0.16669999999999999</v>
      </c>
      <c r="J553" s="11">
        <v>0.74</v>
      </c>
      <c r="K553" s="11">
        <v>0.1045</v>
      </c>
      <c r="L553" s="11">
        <v>0</v>
      </c>
      <c r="M553" s="11">
        <v>1</v>
      </c>
      <c r="N553" s="11">
        <v>1</v>
      </c>
      <c r="O553" s="5" t="str">
        <f>IF(AND('Final Dataset'!$D553&gt;=5,'Final Dataset'!$D553&lt;12),"Morning",IF(AND('Final Dataset'!$D553&gt;=12,'Final Dataset'!$D553&lt;17),"Afternoon",IF(AND('Final Dataset'!$D553&gt;=17,'Final Dataset'!$D553&lt;21),"Evening","Night")))</f>
        <v>Night</v>
      </c>
      <c r="P553" s="8" t="str">
        <f>IF('Final Dataset'!$G553=1,"Clear/Few clouds",IF('Final Dataset'!$G553=2,"Mist/Cloudy",IF('Final Dataset'!$G553=3,"Light Snow/Rain","Heavy Rain/Snow/Storm")))</f>
        <v>Clear/Few clouds</v>
      </c>
      <c r="Q553" s="5" t="str">
        <f>IF(OR('Final Dataset'!$F553=0,'Final Dataset'!$F553=6),"Weekend","Weekday")</f>
        <v>Weekday</v>
      </c>
      <c r="R553" s="5" t="str">
        <f>LEFT(TEXT('Final Dataset'!$B553,"yyyy-mm-dd"),4)</f>
        <v>2011</v>
      </c>
      <c r="S553" s="5" t="str">
        <f>MID(TEXT('Final Dataset'!$B553,"yyyy-mm-dd"),6,2)</f>
        <v>01</v>
      </c>
      <c r="T553" s="5" t="str">
        <f>RIGHT(TEXT('Final Dataset'!$B553,"yyyy-mm-dd"),2)</f>
        <v>25</v>
      </c>
      <c r="U553" s="5">
        <f>LEN('Final Dataset'!$D553)</f>
        <v>1</v>
      </c>
      <c r="V553" s="5" t="str">
        <f>TEXT('Final Dataset'!$B553, "mmmm")</f>
        <v>January</v>
      </c>
      <c r="W553" s="5" t="str">
        <f>TEXT('Final Dataset'!$B553, "dddd")</f>
        <v>Tuesday</v>
      </c>
      <c r="X553" s="5">
        <f>WEEKNUM('Final Dataset'!$B553, 2)</f>
        <v>5</v>
      </c>
      <c r="Y553" s="5" t="str">
        <f>IF('Final Dataset'!$H553&lt;=0.3,"Cold",IF('Final Dataset'!$H553&lt;=0.6,"Mild","Hot"))</f>
        <v>Cold</v>
      </c>
      <c r="Z553" s="7" t="str">
        <f>IF('Final Dataset'!$L553&gt;'Final Dataset'!$M553,"Casual Dominant","Registered Dominant")</f>
        <v>Registered Dominant</v>
      </c>
      <c r="AA553" s="7">
        <f>'Final Dataset'!$L553/'Final Dataset'!$N553</f>
        <v>0</v>
      </c>
      <c r="AB553" s="7">
        <f>'Final Dataset'!$M553/'Final Dataset'!$N553</f>
        <v>1</v>
      </c>
      <c r="AC553" s="9">
        <f>'Final Dataset'!$J553*100</f>
        <v>74</v>
      </c>
      <c r="AD553" s="7">
        <f>'Final Dataset'!$I553*50</f>
        <v>8.3349999999999991</v>
      </c>
      <c r="AE553" s="9">
        <f>'Final Dataset'!$K553*67</f>
        <v>7.0015000000000001</v>
      </c>
      <c r="AF553" s="7">
        <f>IFERROR('Final Dataset'!$AA553/'Final Dataset'!$AB553,0)</f>
        <v>0</v>
      </c>
      <c r="AG553" s="7" t="str">
        <f>IF('Final Dataset'!$AC553&lt;40,"Low",IF('Final Dataset'!$AC553&lt;=70,"Moderate","High"))</f>
        <v>High</v>
      </c>
      <c r="AH553" s="10" t="str">
        <f>IF('Final Dataset'!$AE553&lt;10,"Calm",IF('Final Dataset'!$AE553&lt;=25,"Breezy","Windy"))</f>
        <v>Calm</v>
      </c>
    </row>
    <row r="554" spans="1:34" ht="14.25" customHeight="1" x14ac:dyDescent="0.3">
      <c r="A554" s="5">
        <v>553</v>
      </c>
      <c r="B554" s="6">
        <v>40568</v>
      </c>
      <c r="C554" s="5">
        <v>1</v>
      </c>
      <c r="D554" s="5">
        <v>5</v>
      </c>
      <c r="E554" s="5" t="b">
        <v>0</v>
      </c>
      <c r="F554" s="5">
        <v>2</v>
      </c>
      <c r="G554" s="5">
        <v>1</v>
      </c>
      <c r="H554" s="5">
        <v>0.14000000000000001</v>
      </c>
      <c r="I554" s="7">
        <v>0.13639999999999999</v>
      </c>
      <c r="J554" s="5">
        <v>0.74</v>
      </c>
      <c r="K554" s="5">
        <v>0.22389999999999999</v>
      </c>
      <c r="L554" s="5">
        <v>0</v>
      </c>
      <c r="M554" s="5">
        <v>9</v>
      </c>
      <c r="N554" s="5">
        <v>9</v>
      </c>
      <c r="O554" s="5" t="str">
        <f>IF(AND('Final Dataset'!$D554&gt;=5,'Final Dataset'!$D554&lt;12),"Morning",IF(AND('Final Dataset'!$D554&gt;=12,'Final Dataset'!$D554&lt;17),"Afternoon",IF(AND('Final Dataset'!$D554&gt;=17,'Final Dataset'!$D554&lt;21),"Evening","Night")))</f>
        <v>Morning</v>
      </c>
      <c r="P554" s="8" t="str">
        <f>IF('Final Dataset'!$G554=1,"Clear/Few clouds",IF('Final Dataset'!$G554=2,"Mist/Cloudy",IF('Final Dataset'!$G554=3,"Light Snow/Rain","Heavy Rain/Snow/Storm")))</f>
        <v>Clear/Few clouds</v>
      </c>
      <c r="Q554" s="5" t="str">
        <f>IF(OR('Final Dataset'!$F554=0,'Final Dataset'!$F554=6),"Weekend","Weekday")</f>
        <v>Weekday</v>
      </c>
      <c r="R554" s="5" t="str">
        <f>LEFT(TEXT('Final Dataset'!$B554,"yyyy-mm-dd"),4)</f>
        <v>2011</v>
      </c>
      <c r="S554" s="5" t="str">
        <f>MID(TEXT('Final Dataset'!$B554,"yyyy-mm-dd"),6,2)</f>
        <v>01</v>
      </c>
      <c r="T554" s="5" t="str">
        <f>RIGHT(TEXT('Final Dataset'!$B554,"yyyy-mm-dd"),2)</f>
        <v>25</v>
      </c>
      <c r="U554" s="5">
        <f>LEN('Final Dataset'!$D554)</f>
        <v>1</v>
      </c>
      <c r="V554" s="5" t="str">
        <f>TEXT('Final Dataset'!$B554, "mmmm")</f>
        <v>January</v>
      </c>
      <c r="W554" s="5" t="str">
        <f>TEXT('Final Dataset'!$B554, "dddd")</f>
        <v>Tuesday</v>
      </c>
      <c r="X554" s="5">
        <f>WEEKNUM('Final Dataset'!$B554, 2)</f>
        <v>5</v>
      </c>
      <c r="Y554" s="5" t="str">
        <f>IF('Final Dataset'!$H554&lt;=0.3,"Cold",IF('Final Dataset'!$H554&lt;=0.6,"Mild","Hot"))</f>
        <v>Cold</v>
      </c>
      <c r="Z554" s="7" t="str">
        <f>IF('Final Dataset'!$L554&gt;'Final Dataset'!$M554,"Casual Dominant","Registered Dominant")</f>
        <v>Registered Dominant</v>
      </c>
      <c r="AA554" s="7">
        <f>'Final Dataset'!$L554/'Final Dataset'!$N554</f>
        <v>0</v>
      </c>
      <c r="AB554" s="7">
        <f>'Final Dataset'!$M554/'Final Dataset'!$N554</f>
        <v>1</v>
      </c>
      <c r="AC554" s="9">
        <f>'Final Dataset'!$J554*100</f>
        <v>74</v>
      </c>
      <c r="AD554" s="7">
        <f>'Final Dataset'!$I554*50</f>
        <v>6.8199999999999994</v>
      </c>
      <c r="AE554" s="9">
        <f>'Final Dataset'!$K554*67</f>
        <v>15.001299999999999</v>
      </c>
      <c r="AF554" s="7">
        <f>IFERROR('Final Dataset'!$AA554/'Final Dataset'!$AB554,0)</f>
        <v>0</v>
      </c>
      <c r="AG554" s="7" t="str">
        <f>IF('Final Dataset'!$AC554&lt;40,"Low",IF('Final Dataset'!$AC554&lt;=70,"Moderate","High"))</f>
        <v>High</v>
      </c>
      <c r="AH554" s="10" t="str">
        <f>IF('Final Dataset'!$AE554&lt;10,"Calm",IF('Final Dataset'!$AE554&lt;=25,"Breezy","Windy"))</f>
        <v>Breezy</v>
      </c>
    </row>
    <row r="555" spans="1:34" ht="14.25" customHeight="1" x14ac:dyDescent="0.3">
      <c r="A555" s="11">
        <v>554</v>
      </c>
      <c r="B555" s="12">
        <v>40568</v>
      </c>
      <c r="C555" s="11">
        <v>1</v>
      </c>
      <c r="D555" s="11">
        <v>6</v>
      </c>
      <c r="E555" s="11" t="b">
        <v>0</v>
      </c>
      <c r="F555" s="11">
        <v>2</v>
      </c>
      <c r="G555" s="11">
        <v>1</v>
      </c>
      <c r="H555" s="11">
        <v>0.16</v>
      </c>
      <c r="I555" s="13">
        <v>0.18179999999999999</v>
      </c>
      <c r="J555" s="11">
        <v>0.74</v>
      </c>
      <c r="K555" s="11">
        <v>0.1045</v>
      </c>
      <c r="L555" s="11">
        <v>1</v>
      </c>
      <c r="M555" s="11">
        <v>35</v>
      </c>
      <c r="N555" s="11">
        <v>36</v>
      </c>
      <c r="O555" s="5" t="str">
        <f>IF(AND('Final Dataset'!$D555&gt;=5,'Final Dataset'!$D555&lt;12),"Morning",IF(AND('Final Dataset'!$D555&gt;=12,'Final Dataset'!$D555&lt;17),"Afternoon",IF(AND('Final Dataset'!$D555&gt;=17,'Final Dataset'!$D555&lt;21),"Evening","Night")))</f>
        <v>Morning</v>
      </c>
      <c r="P555" s="8" t="str">
        <f>IF('Final Dataset'!$G555=1,"Clear/Few clouds",IF('Final Dataset'!$G555=2,"Mist/Cloudy",IF('Final Dataset'!$G555=3,"Light Snow/Rain","Heavy Rain/Snow/Storm")))</f>
        <v>Clear/Few clouds</v>
      </c>
      <c r="Q555" s="5" t="str">
        <f>IF(OR('Final Dataset'!$F555=0,'Final Dataset'!$F555=6),"Weekend","Weekday")</f>
        <v>Weekday</v>
      </c>
      <c r="R555" s="5" t="str">
        <f>LEFT(TEXT('Final Dataset'!$B555,"yyyy-mm-dd"),4)</f>
        <v>2011</v>
      </c>
      <c r="S555" s="5" t="str">
        <f>MID(TEXT('Final Dataset'!$B555,"yyyy-mm-dd"),6,2)</f>
        <v>01</v>
      </c>
      <c r="T555" s="5" t="str">
        <f>RIGHT(TEXT('Final Dataset'!$B555,"yyyy-mm-dd"),2)</f>
        <v>25</v>
      </c>
      <c r="U555" s="5">
        <f>LEN('Final Dataset'!$D555)</f>
        <v>1</v>
      </c>
      <c r="V555" s="5" t="str">
        <f>TEXT('Final Dataset'!$B555, "mmmm")</f>
        <v>January</v>
      </c>
      <c r="W555" s="5" t="str">
        <f>TEXT('Final Dataset'!$B555, "dddd")</f>
        <v>Tuesday</v>
      </c>
      <c r="X555" s="5">
        <f>WEEKNUM('Final Dataset'!$B555, 2)</f>
        <v>5</v>
      </c>
      <c r="Y555" s="5" t="str">
        <f>IF('Final Dataset'!$H555&lt;=0.3,"Cold",IF('Final Dataset'!$H555&lt;=0.6,"Mild","Hot"))</f>
        <v>Cold</v>
      </c>
      <c r="Z555" s="7" t="str">
        <f>IF('Final Dataset'!$L555&gt;'Final Dataset'!$M555,"Casual Dominant","Registered Dominant")</f>
        <v>Registered Dominant</v>
      </c>
      <c r="AA555" s="7">
        <f>'Final Dataset'!$L555/'Final Dataset'!$N555</f>
        <v>2.7777777777777776E-2</v>
      </c>
      <c r="AB555" s="7">
        <f>'Final Dataset'!$M555/'Final Dataset'!$N555</f>
        <v>0.97222222222222221</v>
      </c>
      <c r="AC555" s="9">
        <f>'Final Dataset'!$J555*100</f>
        <v>74</v>
      </c>
      <c r="AD555" s="7">
        <f>'Final Dataset'!$I555*50</f>
        <v>9.09</v>
      </c>
      <c r="AE555" s="9">
        <f>'Final Dataset'!$K555*67</f>
        <v>7.0015000000000001</v>
      </c>
      <c r="AF555" s="7">
        <f>IFERROR('Final Dataset'!$AA555/'Final Dataset'!$AB555,0)</f>
        <v>2.8571428571428571E-2</v>
      </c>
      <c r="AG555" s="7" t="str">
        <f>IF('Final Dataset'!$AC555&lt;40,"Low",IF('Final Dataset'!$AC555&lt;=70,"Moderate","High"))</f>
        <v>High</v>
      </c>
      <c r="AH555" s="10" t="str">
        <f>IF('Final Dataset'!$AE555&lt;10,"Calm",IF('Final Dataset'!$AE555&lt;=25,"Breezy","Windy"))</f>
        <v>Calm</v>
      </c>
    </row>
    <row r="556" spans="1:34" ht="14.25" customHeight="1" x14ac:dyDescent="0.3">
      <c r="A556" s="5">
        <v>555</v>
      </c>
      <c r="B556" s="6">
        <v>40568</v>
      </c>
      <c r="C556" s="5">
        <v>1</v>
      </c>
      <c r="D556" s="5">
        <v>7</v>
      </c>
      <c r="E556" s="5" t="b">
        <v>0</v>
      </c>
      <c r="F556" s="5">
        <v>2</v>
      </c>
      <c r="G556" s="5">
        <v>1</v>
      </c>
      <c r="H556" s="5">
        <v>0.16</v>
      </c>
      <c r="I556" s="7">
        <v>0.1515</v>
      </c>
      <c r="J556" s="5">
        <v>0.74</v>
      </c>
      <c r="K556" s="5">
        <v>0.22389999999999999</v>
      </c>
      <c r="L556" s="5">
        <v>5</v>
      </c>
      <c r="M556" s="5">
        <v>103</v>
      </c>
      <c r="N556" s="5">
        <v>108</v>
      </c>
      <c r="O556" s="5" t="str">
        <f>IF(AND('Final Dataset'!$D556&gt;=5,'Final Dataset'!$D556&lt;12),"Morning",IF(AND('Final Dataset'!$D556&gt;=12,'Final Dataset'!$D556&lt;17),"Afternoon",IF(AND('Final Dataset'!$D556&gt;=17,'Final Dataset'!$D556&lt;21),"Evening","Night")))</f>
        <v>Morning</v>
      </c>
      <c r="P556" s="8" t="str">
        <f>IF('Final Dataset'!$G556=1,"Clear/Few clouds",IF('Final Dataset'!$G556=2,"Mist/Cloudy",IF('Final Dataset'!$G556=3,"Light Snow/Rain","Heavy Rain/Snow/Storm")))</f>
        <v>Clear/Few clouds</v>
      </c>
      <c r="Q556" s="5" t="str">
        <f>IF(OR('Final Dataset'!$F556=0,'Final Dataset'!$F556=6),"Weekend","Weekday")</f>
        <v>Weekday</v>
      </c>
      <c r="R556" s="5" t="str">
        <f>LEFT(TEXT('Final Dataset'!$B556,"yyyy-mm-dd"),4)</f>
        <v>2011</v>
      </c>
      <c r="S556" s="5" t="str">
        <f>MID(TEXT('Final Dataset'!$B556,"yyyy-mm-dd"),6,2)</f>
        <v>01</v>
      </c>
      <c r="T556" s="5" t="str">
        <f>RIGHT(TEXT('Final Dataset'!$B556,"yyyy-mm-dd"),2)</f>
        <v>25</v>
      </c>
      <c r="U556" s="5">
        <f>LEN('Final Dataset'!$D556)</f>
        <v>1</v>
      </c>
      <c r="V556" s="5" t="str">
        <f>TEXT('Final Dataset'!$B556, "mmmm")</f>
        <v>January</v>
      </c>
      <c r="W556" s="5" t="str">
        <f>TEXT('Final Dataset'!$B556, "dddd")</f>
        <v>Tuesday</v>
      </c>
      <c r="X556" s="5">
        <f>WEEKNUM('Final Dataset'!$B556, 2)</f>
        <v>5</v>
      </c>
      <c r="Y556" s="5" t="str">
        <f>IF('Final Dataset'!$H556&lt;=0.3,"Cold",IF('Final Dataset'!$H556&lt;=0.6,"Mild","Hot"))</f>
        <v>Cold</v>
      </c>
      <c r="Z556" s="7" t="str">
        <f>IF('Final Dataset'!$L556&gt;'Final Dataset'!$M556,"Casual Dominant","Registered Dominant")</f>
        <v>Registered Dominant</v>
      </c>
      <c r="AA556" s="7">
        <f>'Final Dataset'!$L556/'Final Dataset'!$N556</f>
        <v>4.6296296296296294E-2</v>
      </c>
      <c r="AB556" s="7">
        <f>'Final Dataset'!$M556/'Final Dataset'!$N556</f>
        <v>0.95370370370370372</v>
      </c>
      <c r="AC556" s="9">
        <f>'Final Dataset'!$J556*100</f>
        <v>74</v>
      </c>
      <c r="AD556" s="7">
        <f>'Final Dataset'!$I556*50</f>
        <v>7.5750000000000002</v>
      </c>
      <c r="AE556" s="9">
        <f>'Final Dataset'!$K556*67</f>
        <v>15.001299999999999</v>
      </c>
      <c r="AF556" s="7">
        <f>IFERROR('Final Dataset'!$AA556/'Final Dataset'!$AB556,0)</f>
        <v>4.8543689320388349E-2</v>
      </c>
      <c r="AG556" s="7" t="str">
        <f>IF('Final Dataset'!$AC556&lt;40,"Low",IF('Final Dataset'!$AC556&lt;=70,"Moderate","High"))</f>
        <v>High</v>
      </c>
      <c r="AH556" s="10" t="str">
        <f>IF('Final Dataset'!$AE556&lt;10,"Calm",IF('Final Dataset'!$AE556&lt;=25,"Breezy","Windy"))</f>
        <v>Breezy</v>
      </c>
    </row>
    <row r="557" spans="1:34" ht="14.25" customHeight="1" x14ac:dyDescent="0.3">
      <c r="A557" s="11">
        <v>556</v>
      </c>
      <c r="B557" s="12">
        <v>40568</v>
      </c>
      <c r="C557" s="11">
        <v>1</v>
      </c>
      <c r="D557" s="11">
        <v>8</v>
      </c>
      <c r="E557" s="11" t="b">
        <v>0</v>
      </c>
      <c r="F557" s="11">
        <v>2</v>
      </c>
      <c r="G557" s="11">
        <v>2</v>
      </c>
      <c r="H557" s="11">
        <v>0.16</v>
      </c>
      <c r="I557" s="13">
        <v>0.18179999999999999</v>
      </c>
      <c r="J557" s="11">
        <v>0.74</v>
      </c>
      <c r="K557" s="11">
        <v>0.1343</v>
      </c>
      <c r="L557" s="11">
        <v>5</v>
      </c>
      <c r="M557" s="11">
        <v>233</v>
      </c>
      <c r="N557" s="11">
        <v>238</v>
      </c>
      <c r="O557" s="5" t="str">
        <f>IF(AND('Final Dataset'!$D557&gt;=5,'Final Dataset'!$D557&lt;12),"Morning",IF(AND('Final Dataset'!$D557&gt;=12,'Final Dataset'!$D557&lt;17),"Afternoon",IF(AND('Final Dataset'!$D557&gt;=17,'Final Dataset'!$D557&lt;21),"Evening","Night")))</f>
        <v>Morning</v>
      </c>
      <c r="P557" s="8" t="str">
        <f>IF('Final Dataset'!$G557=1,"Clear/Few clouds",IF('Final Dataset'!$G557=2,"Mist/Cloudy",IF('Final Dataset'!$G557=3,"Light Snow/Rain","Heavy Rain/Snow/Storm")))</f>
        <v>Mist/Cloudy</v>
      </c>
      <c r="Q557" s="5" t="str">
        <f>IF(OR('Final Dataset'!$F557=0,'Final Dataset'!$F557=6),"Weekend","Weekday")</f>
        <v>Weekday</v>
      </c>
      <c r="R557" s="5" t="str">
        <f>LEFT(TEXT('Final Dataset'!$B557,"yyyy-mm-dd"),4)</f>
        <v>2011</v>
      </c>
      <c r="S557" s="5" t="str">
        <f>MID(TEXT('Final Dataset'!$B557,"yyyy-mm-dd"),6,2)</f>
        <v>01</v>
      </c>
      <c r="T557" s="5" t="str">
        <f>RIGHT(TEXT('Final Dataset'!$B557,"yyyy-mm-dd"),2)</f>
        <v>25</v>
      </c>
      <c r="U557" s="5">
        <f>LEN('Final Dataset'!$D557)</f>
        <v>1</v>
      </c>
      <c r="V557" s="5" t="str">
        <f>TEXT('Final Dataset'!$B557, "mmmm")</f>
        <v>January</v>
      </c>
      <c r="W557" s="5" t="str">
        <f>TEXT('Final Dataset'!$B557, "dddd")</f>
        <v>Tuesday</v>
      </c>
      <c r="X557" s="5">
        <f>WEEKNUM('Final Dataset'!$B557, 2)</f>
        <v>5</v>
      </c>
      <c r="Y557" s="5" t="str">
        <f>IF('Final Dataset'!$H557&lt;=0.3,"Cold",IF('Final Dataset'!$H557&lt;=0.6,"Mild","Hot"))</f>
        <v>Cold</v>
      </c>
      <c r="Z557" s="7" t="str">
        <f>IF('Final Dataset'!$L557&gt;'Final Dataset'!$M557,"Casual Dominant","Registered Dominant")</f>
        <v>Registered Dominant</v>
      </c>
      <c r="AA557" s="7">
        <f>'Final Dataset'!$L557/'Final Dataset'!$N557</f>
        <v>2.100840336134454E-2</v>
      </c>
      <c r="AB557" s="7">
        <f>'Final Dataset'!$M557/'Final Dataset'!$N557</f>
        <v>0.97899159663865543</v>
      </c>
      <c r="AC557" s="9">
        <f>'Final Dataset'!$J557*100</f>
        <v>74</v>
      </c>
      <c r="AD557" s="7">
        <f>'Final Dataset'!$I557*50</f>
        <v>9.09</v>
      </c>
      <c r="AE557" s="9">
        <f>'Final Dataset'!$K557*67</f>
        <v>8.9981000000000009</v>
      </c>
      <c r="AF557" s="7">
        <f>IFERROR('Final Dataset'!$AA557/'Final Dataset'!$AB557,0)</f>
        <v>2.1459227467811162E-2</v>
      </c>
      <c r="AG557" s="7" t="str">
        <f>IF('Final Dataset'!$AC557&lt;40,"Low",IF('Final Dataset'!$AC557&lt;=70,"Moderate","High"))</f>
        <v>High</v>
      </c>
      <c r="AH557" s="10" t="str">
        <f>IF('Final Dataset'!$AE557&lt;10,"Calm",IF('Final Dataset'!$AE557&lt;=25,"Breezy","Windy"))</f>
        <v>Calm</v>
      </c>
    </row>
    <row r="558" spans="1:34" ht="14.25" customHeight="1" x14ac:dyDescent="0.3">
      <c r="A558" s="5">
        <v>557</v>
      </c>
      <c r="B558" s="6">
        <v>40568</v>
      </c>
      <c r="C558" s="5">
        <v>1</v>
      </c>
      <c r="D558" s="5">
        <v>9</v>
      </c>
      <c r="E558" s="5" t="b">
        <v>0</v>
      </c>
      <c r="F558" s="5">
        <v>2</v>
      </c>
      <c r="G558" s="5">
        <v>2</v>
      </c>
      <c r="H558" s="5">
        <v>0.2</v>
      </c>
      <c r="I558" s="7">
        <v>0.2273</v>
      </c>
      <c r="J558" s="5">
        <v>0.64</v>
      </c>
      <c r="K558" s="5">
        <v>8.9599999999999999E-2</v>
      </c>
      <c r="L558" s="5">
        <v>10</v>
      </c>
      <c r="M558" s="5">
        <v>134</v>
      </c>
      <c r="N558" s="5">
        <v>144</v>
      </c>
      <c r="O558" s="5" t="str">
        <f>IF(AND('Final Dataset'!$D558&gt;=5,'Final Dataset'!$D558&lt;12),"Morning",IF(AND('Final Dataset'!$D558&gt;=12,'Final Dataset'!$D558&lt;17),"Afternoon",IF(AND('Final Dataset'!$D558&gt;=17,'Final Dataset'!$D558&lt;21),"Evening","Night")))</f>
        <v>Morning</v>
      </c>
      <c r="P558" s="8" t="str">
        <f>IF('Final Dataset'!$G558=1,"Clear/Few clouds",IF('Final Dataset'!$G558=2,"Mist/Cloudy",IF('Final Dataset'!$G558=3,"Light Snow/Rain","Heavy Rain/Snow/Storm")))</f>
        <v>Mist/Cloudy</v>
      </c>
      <c r="Q558" s="5" t="str">
        <f>IF(OR('Final Dataset'!$F558=0,'Final Dataset'!$F558=6),"Weekend","Weekday")</f>
        <v>Weekday</v>
      </c>
      <c r="R558" s="5" t="str">
        <f>LEFT(TEXT('Final Dataset'!$B558,"yyyy-mm-dd"),4)</f>
        <v>2011</v>
      </c>
      <c r="S558" s="5" t="str">
        <f>MID(TEXT('Final Dataset'!$B558,"yyyy-mm-dd"),6,2)</f>
        <v>01</v>
      </c>
      <c r="T558" s="5" t="str">
        <f>RIGHT(TEXT('Final Dataset'!$B558,"yyyy-mm-dd"),2)</f>
        <v>25</v>
      </c>
      <c r="U558" s="5">
        <f>LEN('Final Dataset'!$D558)</f>
        <v>1</v>
      </c>
      <c r="V558" s="5" t="str">
        <f>TEXT('Final Dataset'!$B558, "mmmm")</f>
        <v>January</v>
      </c>
      <c r="W558" s="5" t="str">
        <f>TEXT('Final Dataset'!$B558, "dddd")</f>
        <v>Tuesday</v>
      </c>
      <c r="X558" s="5">
        <f>WEEKNUM('Final Dataset'!$B558, 2)</f>
        <v>5</v>
      </c>
      <c r="Y558" s="5" t="str">
        <f>IF('Final Dataset'!$H558&lt;=0.3,"Cold",IF('Final Dataset'!$H558&lt;=0.6,"Mild","Hot"))</f>
        <v>Cold</v>
      </c>
      <c r="Z558" s="7" t="str">
        <f>IF('Final Dataset'!$L558&gt;'Final Dataset'!$M558,"Casual Dominant","Registered Dominant")</f>
        <v>Registered Dominant</v>
      </c>
      <c r="AA558" s="7">
        <f>'Final Dataset'!$L558/'Final Dataset'!$N558</f>
        <v>6.9444444444444448E-2</v>
      </c>
      <c r="AB558" s="7">
        <f>'Final Dataset'!$M558/'Final Dataset'!$N558</f>
        <v>0.93055555555555558</v>
      </c>
      <c r="AC558" s="9">
        <f>'Final Dataset'!$J558*100</f>
        <v>64</v>
      </c>
      <c r="AD558" s="7">
        <f>'Final Dataset'!$I558*50</f>
        <v>11.365</v>
      </c>
      <c r="AE558" s="9">
        <f>'Final Dataset'!$K558*67</f>
        <v>6.0031999999999996</v>
      </c>
      <c r="AF558" s="7">
        <f>IFERROR('Final Dataset'!$AA558/'Final Dataset'!$AB558,0)</f>
        <v>7.4626865671641798E-2</v>
      </c>
      <c r="AG558" s="7" t="str">
        <f>IF('Final Dataset'!$AC558&lt;40,"Low",IF('Final Dataset'!$AC558&lt;=70,"Moderate","High"))</f>
        <v>Moderate</v>
      </c>
      <c r="AH558" s="10" t="str">
        <f>IF('Final Dataset'!$AE558&lt;10,"Calm",IF('Final Dataset'!$AE558&lt;=25,"Breezy","Windy"))</f>
        <v>Calm</v>
      </c>
    </row>
    <row r="559" spans="1:34" ht="14.25" customHeight="1" x14ac:dyDescent="0.3">
      <c r="A559" s="11">
        <v>558</v>
      </c>
      <c r="B559" s="12">
        <v>40568</v>
      </c>
      <c r="C559" s="11">
        <v>1</v>
      </c>
      <c r="D559" s="11">
        <v>10</v>
      </c>
      <c r="E559" s="11" t="b">
        <v>0</v>
      </c>
      <c r="F559" s="11">
        <v>2</v>
      </c>
      <c r="G559" s="11">
        <v>2</v>
      </c>
      <c r="H559" s="11">
        <v>0.22</v>
      </c>
      <c r="I559" s="13">
        <v>0.2424</v>
      </c>
      <c r="J559" s="11">
        <v>0.6</v>
      </c>
      <c r="K559" s="11">
        <v>0.1045</v>
      </c>
      <c r="L559" s="11">
        <v>6</v>
      </c>
      <c r="M559" s="11">
        <v>49</v>
      </c>
      <c r="N559" s="11">
        <v>55</v>
      </c>
      <c r="O559" s="5" t="str">
        <f>IF(AND('Final Dataset'!$D559&gt;=5,'Final Dataset'!$D559&lt;12),"Morning",IF(AND('Final Dataset'!$D559&gt;=12,'Final Dataset'!$D559&lt;17),"Afternoon",IF(AND('Final Dataset'!$D559&gt;=17,'Final Dataset'!$D559&lt;21),"Evening","Night")))</f>
        <v>Morning</v>
      </c>
      <c r="P559" s="8" t="str">
        <f>IF('Final Dataset'!$G559=1,"Clear/Few clouds",IF('Final Dataset'!$G559=2,"Mist/Cloudy",IF('Final Dataset'!$G559=3,"Light Snow/Rain","Heavy Rain/Snow/Storm")))</f>
        <v>Mist/Cloudy</v>
      </c>
      <c r="Q559" s="5" t="str">
        <f>IF(OR('Final Dataset'!$F559=0,'Final Dataset'!$F559=6),"Weekend","Weekday")</f>
        <v>Weekday</v>
      </c>
      <c r="R559" s="5" t="str">
        <f>LEFT(TEXT('Final Dataset'!$B559,"yyyy-mm-dd"),4)</f>
        <v>2011</v>
      </c>
      <c r="S559" s="5" t="str">
        <f>MID(TEXT('Final Dataset'!$B559,"yyyy-mm-dd"),6,2)</f>
        <v>01</v>
      </c>
      <c r="T559" s="5" t="str">
        <f>RIGHT(TEXT('Final Dataset'!$B559,"yyyy-mm-dd"),2)</f>
        <v>25</v>
      </c>
      <c r="U559" s="5">
        <f>LEN('Final Dataset'!$D559)</f>
        <v>2</v>
      </c>
      <c r="V559" s="5" t="str">
        <f>TEXT('Final Dataset'!$B559, "mmmm")</f>
        <v>January</v>
      </c>
      <c r="W559" s="5" t="str">
        <f>TEXT('Final Dataset'!$B559, "dddd")</f>
        <v>Tuesday</v>
      </c>
      <c r="X559" s="5">
        <f>WEEKNUM('Final Dataset'!$B559, 2)</f>
        <v>5</v>
      </c>
      <c r="Y559" s="5" t="str">
        <f>IF('Final Dataset'!$H559&lt;=0.3,"Cold",IF('Final Dataset'!$H559&lt;=0.6,"Mild","Hot"))</f>
        <v>Cold</v>
      </c>
      <c r="Z559" s="7" t="str">
        <f>IF('Final Dataset'!$L559&gt;'Final Dataset'!$M559,"Casual Dominant","Registered Dominant")</f>
        <v>Registered Dominant</v>
      </c>
      <c r="AA559" s="7">
        <f>'Final Dataset'!$L559/'Final Dataset'!$N559</f>
        <v>0.10909090909090909</v>
      </c>
      <c r="AB559" s="7">
        <f>'Final Dataset'!$M559/'Final Dataset'!$N559</f>
        <v>0.89090909090909087</v>
      </c>
      <c r="AC559" s="9">
        <f>'Final Dataset'!$J559*100</f>
        <v>60</v>
      </c>
      <c r="AD559" s="7">
        <f>'Final Dataset'!$I559*50</f>
        <v>12.120000000000001</v>
      </c>
      <c r="AE559" s="9">
        <f>'Final Dataset'!$K559*67</f>
        <v>7.0015000000000001</v>
      </c>
      <c r="AF559" s="7">
        <f>IFERROR('Final Dataset'!$AA559/'Final Dataset'!$AB559,0)</f>
        <v>0.12244897959183673</v>
      </c>
      <c r="AG559" s="7" t="str">
        <f>IF('Final Dataset'!$AC559&lt;40,"Low",IF('Final Dataset'!$AC559&lt;=70,"Moderate","High"))</f>
        <v>Moderate</v>
      </c>
      <c r="AH559" s="10" t="str">
        <f>IF('Final Dataset'!$AE559&lt;10,"Calm",IF('Final Dataset'!$AE559&lt;=25,"Breezy","Windy"))</f>
        <v>Calm</v>
      </c>
    </row>
    <row r="560" spans="1:34" ht="14.25" customHeight="1" x14ac:dyDescent="0.3">
      <c r="A560" s="5">
        <v>559</v>
      </c>
      <c r="B560" s="6">
        <v>40568</v>
      </c>
      <c r="C560" s="5">
        <v>1</v>
      </c>
      <c r="D560" s="5">
        <v>11</v>
      </c>
      <c r="E560" s="5" t="b">
        <v>0</v>
      </c>
      <c r="F560" s="5">
        <v>2</v>
      </c>
      <c r="G560" s="5">
        <v>2</v>
      </c>
      <c r="H560" s="5">
        <v>0.24</v>
      </c>
      <c r="I560" s="7">
        <v>0.2424</v>
      </c>
      <c r="J560" s="5">
        <v>0.6</v>
      </c>
      <c r="K560" s="5">
        <v>0.1343</v>
      </c>
      <c r="L560" s="5">
        <v>6</v>
      </c>
      <c r="M560" s="5">
        <v>55</v>
      </c>
      <c r="N560" s="5">
        <v>61</v>
      </c>
      <c r="O560" s="5" t="str">
        <f>IF(AND('Final Dataset'!$D560&gt;=5,'Final Dataset'!$D560&lt;12),"Morning",IF(AND('Final Dataset'!$D560&gt;=12,'Final Dataset'!$D560&lt;17),"Afternoon",IF(AND('Final Dataset'!$D560&gt;=17,'Final Dataset'!$D560&lt;21),"Evening","Night")))</f>
        <v>Morning</v>
      </c>
      <c r="P560" s="8" t="str">
        <f>IF('Final Dataset'!$G560=1,"Clear/Few clouds",IF('Final Dataset'!$G560=2,"Mist/Cloudy",IF('Final Dataset'!$G560=3,"Light Snow/Rain","Heavy Rain/Snow/Storm")))</f>
        <v>Mist/Cloudy</v>
      </c>
      <c r="Q560" s="5" t="str">
        <f>IF(OR('Final Dataset'!$F560=0,'Final Dataset'!$F560=6),"Weekend","Weekday")</f>
        <v>Weekday</v>
      </c>
      <c r="R560" s="5" t="str">
        <f>LEFT(TEXT('Final Dataset'!$B560,"yyyy-mm-dd"),4)</f>
        <v>2011</v>
      </c>
      <c r="S560" s="5" t="str">
        <f>MID(TEXT('Final Dataset'!$B560,"yyyy-mm-dd"),6,2)</f>
        <v>01</v>
      </c>
      <c r="T560" s="5" t="str">
        <f>RIGHT(TEXT('Final Dataset'!$B560,"yyyy-mm-dd"),2)</f>
        <v>25</v>
      </c>
      <c r="U560" s="5">
        <f>LEN('Final Dataset'!$D560)</f>
        <v>2</v>
      </c>
      <c r="V560" s="5" t="str">
        <f>TEXT('Final Dataset'!$B560, "mmmm")</f>
        <v>January</v>
      </c>
      <c r="W560" s="5" t="str">
        <f>TEXT('Final Dataset'!$B560, "dddd")</f>
        <v>Tuesday</v>
      </c>
      <c r="X560" s="5">
        <f>WEEKNUM('Final Dataset'!$B560, 2)</f>
        <v>5</v>
      </c>
      <c r="Y560" s="5" t="str">
        <f>IF('Final Dataset'!$H560&lt;=0.3,"Cold",IF('Final Dataset'!$H560&lt;=0.6,"Mild","Hot"))</f>
        <v>Cold</v>
      </c>
      <c r="Z560" s="7" t="str">
        <f>IF('Final Dataset'!$L560&gt;'Final Dataset'!$M560,"Casual Dominant","Registered Dominant")</f>
        <v>Registered Dominant</v>
      </c>
      <c r="AA560" s="7">
        <f>'Final Dataset'!$L560/'Final Dataset'!$N560</f>
        <v>9.8360655737704916E-2</v>
      </c>
      <c r="AB560" s="7">
        <f>'Final Dataset'!$M560/'Final Dataset'!$N560</f>
        <v>0.90163934426229508</v>
      </c>
      <c r="AC560" s="9">
        <f>'Final Dataset'!$J560*100</f>
        <v>60</v>
      </c>
      <c r="AD560" s="7">
        <f>'Final Dataset'!$I560*50</f>
        <v>12.120000000000001</v>
      </c>
      <c r="AE560" s="9">
        <f>'Final Dataset'!$K560*67</f>
        <v>8.9981000000000009</v>
      </c>
      <c r="AF560" s="7">
        <f>IFERROR('Final Dataset'!$AA560/'Final Dataset'!$AB560,0)</f>
        <v>0.10909090909090909</v>
      </c>
      <c r="AG560" s="7" t="str">
        <f>IF('Final Dataset'!$AC560&lt;40,"Low",IF('Final Dataset'!$AC560&lt;=70,"Moderate","High"))</f>
        <v>Moderate</v>
      </c>
      <c r="AH560" s="10" t="str">
        <f>IF('Final Dataset'!$AE560&lt;10,"Calm",IF('Final Dataset'!$AE560&lt;=25,"Breezy","Windy"))</f>
        <v>Calm</v>
      </c>
    </row>
    <row r="561" spans="1:34" ht="14.25" customHeight="1" x14ac:dyDescent="0.3">
      <c r="A561" s="11">
        <v>560</v>
      </c>
      <c r="B561" s="12">
        <v>40568</v>
      </c>
      <c r="C561" s="11">
        <v>1</v>
      </c>
      <c r="D561" s="11">
        <v>12</v>
      </c>
      <c r="E561" s="11" t="b">
        <v>0</v>
      </c>
      <c r="F561" s="11">
        <v>2</v>
      </c>
      <c r="G561" s="11">
        <v>2</v>
      </c>
      <c r="H561" s="11">
        <v>0.26</v>
      </c>
      <c r="I561" s="13">
        <v>0.28789999999999999</v>
      </c>
      <c r="J561" s="11">
        <v>0.56000000000000005</v>
      </c>
      <c r="K561" s="11">
        <v>8.9599999999999999E-2</v>
      </c>
      <c r="L561" s="11">
        <v>21</v>
      </c>
      <c r="M561" s="11">
        <v>85</v>
      </c>
      <c r="N561" s="11">
        <v>106</v>
      </c>
      <c r="O561" s="5" t="str">
        <f>IF(AND('Final Dataset'!$D561&gt;=5,'Final Dataset'!$D561&lt;12),"Morning",IF(AND('Final Dataset'!$D561&gt;=12,'Final Dataset'!$D561&lt;17),"Afternoon",IF(AND('Final Dataset'!$D561&gt;=17,'Final Dataset'!$D561&lt;21),"Evening","Night")))</f>
        <v>Afternoon</v>
      </c>
      <c r="P561" s="8" t="str">
        <f>IF('Final Dataset'!$G561=1,"Clear/Few clouds",IF('Final Dataset'!$G561=2,"Mist/Cloudy",IF('Final Dataset'!$G561=3,"Light Snow/Rain","Heavy Rain/Snow/Storm")))</f>
        <v>Mist/Cloudy</v>
      </c>
      <c r="Q561" s="5" t="str">
        <f>IF(OR('Final Dataset'!$F561=0,'Final Dataset'!$F561=6),"Weekend","Weekday")</f>
        <v>Weekday</v>
      </c>
      <c r="R561" s="5" t="str">
        <f>LEFT(TEXT('Final Dataset'!$B561,"yyyy-mm-dd"),4)</f>
        <v>2011</v>
      </c>
      <c r="S561" s="5" t="str">
        <f>MID(TEXT('Final Dataset'!$B561,"yyyy-mm-dd"),6,2)</f>
        <v>01</v>
      </c>
      <c r="T561" s="5" t="str">
        <f>RIGHT(TEXT('Final Dataset'!$B561,"yyyy-mm-dd"),2)</f>
        <v>25</v>
      </c>
      <c r="U561" s="5">
        <f>LEN('Final Dataset'!$D561)</f>
        <v>2</v>
      </c>
      <c r="V561" s="5" t="str">
        <f>TEXT('Final Dataset'!$B561, "mmmm")</f>
        <v>January</v>
      </c>
      <c r="W561" s="5" t="str">
        <f>TEXT('Final Dataset'!$B561, "dddd")</f>
        <v>Tuesday</v>
      </c>
      <c r="X561" s="5">
        <f>WEEKNUM('Final Dataset'!$B561, 2)</f>
        <v>5</v>
      </c>
      <c r="Y561" s="5" t="str">
        <f>IF('Final Dataset'!$H561&lt;=0.3,"Cold",IF('Final Dataset'!$H561&lt;=0.6,"Mild","Hot"))</f>
        <v>Cold</v>
      </c>
      <c r="Z561" s="7" t="str">
        <f>IF('Final Dataset'!$L561&gt;'Final Dataset'!$M561,"Casual Dominant","Registered Dominant")</f>
        <v>Registered Dominant</v>
      </c>
      <c r="AA561" s="7">
        <f>'Final Dataset'!$L561/'Final Dataset'!$N561</f>
        <v>0.19811320754716982</v>
      </c>
      <c r="AB561" s="7">
        <f>'Final Dataset'!$M561/'Final Dataset'!$N561</f>
        <v>0.80188679245283023</v>
      </c>
      <c r="AC561" s="9">
        <f>'Final Dataset'!$J561*100</f>
        <v>56.000000000000007</v>
      </c>
      <c r="AD561" s="7">
        <f>'Final Dataset'!$I561*50</f>
        <v>14.395</v>
      </c>
      <c r="AE561" s="9">
        <f>'Final Dataset'!$K561*67</f>
        <v>6.0031999999999996</v>
      </c>
      <c r="AF561" s="7">
        <f>IFERROR('Final Dataset'!$AA561/'Final Dataset'!$AB561,0)</f>
        <v>0.24705882352941178</v>
      </c>
      <c r="AG561" s="7" t="str">
        <f>IF('Final Dataset'!$AC561&lt;40,"Low",IF('Final Dataset'!$AC561&lt;=70,"Moderate","High"))</f>
        <v>Moderate</v>
      </c>
      <c r="AH561" s="10" t="str">
        <f>IF('Final Dataset'!$AE561&lt;10,"Calm",IF('Final Dataset'!$AE561&lt;=25,"Breezy","Windy"))</f>
        <v>Calm</v>
      </c>
    </row>
    <row r="562" spans="1:34" ht="14.25" customHeight="1" x14ac:dyDescent="0.3">
      <c r="A562" s="5">
        <v>561</v>
      </c>
      <c r="B562" s="6">
        <v>40568</v>
      </c>
      <c r="C562" s="5">
        <v>1</v>
      </c>
      <c r="D562" s="5">
        <v>13</v>
      </c>
      <c r="E562" s="5" t="b">
        <v>0</v>
      </c>
      <c r="F562" s="5">
        <v>2</v>
      </c>
      <c r="G562" s="5">
        <v>2</v>
      </c>
      <c r="H562" s="5">
        <v>0.26</v>
      </c>
      <c r="I562" s="7">
        <v>0.2727</v>
      </c>
      <c r="J562" s="5">
        <v>0.56000000000000005</v>
      </c>
      <c r="K562" s="5">
        <v>0.1343</v>
      </c>
      <c r="L562" s="5">
        <v>21</v>
      </c>
      <c r="M562" s="5">
        <v>72</v>
      </c>
      <c r="N562" s="5">
        <v>93</v>
      </c>
      <c r="O562" s="5" t="str">
        <f>IF(AND('Final Dataset'!$D562&gt;=5,'Final Dataset'!$D562&lt;12),"Morning",IF(AND('Final Dataset'!$D562&gt;=12,'Final Dataset'!$D562&lt;17),"Afternoon",IF(AND('Final Dataset'!$D562&gt;=17,'Final Dataset'!$D562&lt;21),"Evening","Night")))</f>
        <v>Afternoon</v>
      </c>
      <c r="P562" s="8" t="str">
        <f>IF('Final Dataset'!$G562=1,"Clear/Few clouds",IF('Final Dataset'!$G562=2,"Mist/Cloudy",IF('Final Dataset'!$G562=3,"Light Snow/Rain","Heavy Rain/Snow/Storm")))</f>
        <v>Mist/Cloudy</v>
      </c>
      <c r="Q562" s="5" t="str">
        <f>IF(OR('Final Dataset'!$F562=0,'Final Dataset'!$F562=6),"Weekend","Weekday")</f>
        <v>Weekday</v>
      </c>
      <c r="R562" s="5" t="str">
        <f>LEFT(TEXT('Final Dataset'!$B562,"yyyy-mm-dd"),4)</f>
        <v>2011</v>
      </c>
      <c r="S562" s="5" t="str">
        <f>MID(TEXT('Final Dataset'!$B562,"yyyy-mm-dd"),6,2)</f>
        <v>01</v>
      </c>
      <c r="T562" s="5" t="str">
        <f>RIGHT(TEXT('Final Dataset'!$B562,"yyyy-mm-dd"),2)</f>
        <v>25</v>
      </c>
      <c r="U562" s="5">
        <f>LEN('Final Dataset'!$D562)</f>
        <v>2</v>
      </c>
      <c r="V562" s="5" t="str">
        <f>TEXT('Final Dataset'!$B562, "mmmm")</f>
        <v>January</v>
      </c>
      <c r="W562" s="5" t="str">
        <f>TEXT('Final Dataset'!$B562, "dddd")</f>
        <v>Tuesday</v>
      </c>
      <c r="X562" s="5">
        <f>WEEKNUM('Final Dataset'!$B562, 2)</f>
        <v>5</v>
      </c>
      <c r="Y562" s="5" t="str">
        <f>IF('Final Dataset'!$H562&lt;=0.3,"Cold",IF('Final Dataset'!$H562&lt;=0.6,"Mild","Hot"))</f>
        <v>Cold</v>
      </c>
      <c r="Z562" s="7" t="str">
        <f>IF('Final Dataset'!$L562&gt;'Final Dataset'!$M562,"Casual Dominant","Registered Dominant")</f>
        <v>Registered Dominant</v>
      </c>
      <c r="AA562" s="7">
        <f>'Final Dataset'!$L562/'Final Dataset'!$N562</f>
        <v>0.22580645161290322</v>
      </c>
      <c r="AB562" s="7">
        <f>'Final Dataset'!$M562/'Final Dataset'!$N562</f>
        <v>0.77419354838709675</v>
      </c>
      <c r="AC562" s="9">
        <f>'Final Dataset'!$J562*100</f>
        <v>56.000000000000007</v>
      </c>
      <c r="AD562" s="7">
        <f>'Final Dataset'!$I562*50</f>
        <v>13.635</v>
      </c>
      <c r="AE562" s="9">
        <f>'Final Dataset'!$K562*67</f>
        <v>8.9981000000000009</v>
      </c>
      <c r="AF562" s="7">
        <f>IFERROR('Final Dataset'!$AA562/'Final Dataset'!$AB562,0)</f>
        <v>0.29166666666666669</v>
      </c>
      <c r="AG562" s="7" t="str">
        <f>IF('Final Dataset'!$AC562&lt;40,"Low",IF('Final Dataset'!$AC562&lt;=70,"Moderate","High"))</f>
        <v>Moderate</v>
      </c>
      <c r="AH562" s="10" t="str">
        <f>IF('Final Dataset'!$AE562&lt;10,"Calm",IF('Final Dataset'!$AE562&lt;=25,"Breezy","Windy"))</f>
        <v>Calm</v>
      </c>
    </row>
    <row r="563" spans="1:34" ht="14.25" customHeight="1" x14ac:dyDescent="0.3">
      <c r="A563" s="11">
        <v>562</v>
      </c>
      <c r="B563" s="12">
        <v>40568</v>
      </c>
      <c r="C563" s="11">
        <v>1</v>
      </c>
      <c r="D563" s="11">
        <v>14</v>
      </c>
      <c r="E563" s="11" t="b">
        <v>0</v>
      </c>
      <c r="F563" s="11">
        <v>2</v>
      </c>
      <c r="G563" s="11">
        <v>2</v>
      </c>
      <c r="H563" s="11">
        <v>0.3</v>
      </c>
      <c r="I563" s="13">
        <v>0.33329999999999999</v>
      </c>
      <c r="J563" s="11">
        <v>0.45</v>
      </c>
      <c r="K563" s="11">
        <v>0</v>
      </c>
      <c r="L563" s="11">
        <v>11</v>
      </c>
      <c r="M563" s="11">
        <v>57</v>
      </c>
      <c r="N563" s="11">
        <v>68</v>
      </c>
      <c r="O563" s="5" t="str">
        <f>IF(AND('Final Dataset'!$D563&gt;=5,'Final Dataset'!$D563&lt;12),"Morning",IF(AND('Final Dataset'!$D563&gt;=12,'Final Dataset'!$D563&lt;17),"Afternoon",IF(AND('Final Dataset'!$D563&gt;=17,'Final Dataset'!$D563&lt;21),"Evening","Night")))</f>
        <v>Afternoon</v>
      </c>
      <c r="P563" s="8" t="str">
        <f>IF('Final Dataset'!$G563=1,"Clear/Few clouds",IF('Final Dataset'!$G563=2,"Mist/Cloudy",IF('Final Dataset'!$G563=3,"Light Snow/Rain","Heavy Rain/Snow/Storm")))</f>
        <v>Mist/Cloudy</v>
      </c>
      <c r="Q563" s="5" t="str">
        <f>IF(OR('Final Dataset'!$F563=0,'Final Dataset'!$F563=6),"Weekend","Weekday")</f>
        <v>Weekday</v>
      </c>
      <c r="R563" s="5" t="str">
        <f>LEFT(TEXT('Final Dataset'!$B563,"yyyy-mm-dd"),4)</f>
        <v>2011</v>
      </c>
      <c r="S563" s="5" t="str">
        <f>MID(TEXT('Final Dataset'!$B563,"yyyy-mm-dd"),6,2)</f>
        <v>01</v>
      </c>
      <c r="T563" s="5" t="str">
        <f>RIGHT(TEXT('Final Dataset'!$B563,"yyyy-mm-dd"),2)</f>
        <v>25</v>
      </c>
      <c r="U563" s="5">
        <f>LEN('Final Dataset'!$D563)</f>
        <v>2</v>
      </c>
      <c r="V563" s="5" t="str">
        <f>TEXT('Final Dataset'!$B563, "mmmm")</f>
        <v>January</v>
      </c>
      <c r="W563" s="5" t="str">
        <f>TEXT('Final Dataset'!$B563, "dddd")</f>
        <v>Tuesday</v>
      </c>
      <c r="X563" s="5">
        <f>WEEKNUM('Final Dataset'!$B563, 2)</f>
        <v>5</v>
      </c>
      <c r="Y563" s="5" t="str">
        <f>IF('Final Dataset'!$H563&lt;=0.3,"Cold",IF('Final Dataset'!$H563&lt;=0.6,"Mild","Hot"))</f>
        <v>Cold</v>
      </c>
      <c r="Z563" s="7" t="str">
        <f>IF('Final Dataset'!$L563&gt;'Final Dataset'!$M563,"Casual Dominant","Registered Dominant")</f>
        <v>Registered Dominant</v>
      </c>
      <c r="AA563" s="7">
        <f>'Final Dataset'!$L563/'Final Dataset'!$N563</f>
        <v>0.16176470588235295</v>
      </c>
      <c r="AB563" s="7">
        <f>'Final Dataset'!$M563/'Final Dataset'!$N563</f>
        <v>0.83823529411764708</v>
      </c>
      <c r="AC563" s="9">
        <f>'Final Dataset'!$J563*100</f>
        <v>45</v>
      </c>
      <c r="AD563" s="7">
        <f>'Final Dataset'!$I563*50</f>
        <v>16.664999999999999</v>
      </c>
      <c r="AE563" s="9">
        <f>'Final Dataset'!$K563*67</f>
        <v>0</v>
      </c>
      <c r="AF563" s="7">
        <f>IFERROR('Final Dataset'!$AA563/'Final Dataset'!$AB563,0)</f>
        <v>0.19298245614035089</v>
      </c>
      <c r="AG563" s="7" t="str">
        <f>IF('Final Dataset'!$AC563&lt;40,"Low",IF('Final Dataset'!$AC563&lt;=70,"Moderate","High"))</f>
        <v>Moderate</v>
      </c>
      <c r="AH563" s="10" t="str">
        <f>IF('Final Dataset'!$AE563&lt;10,"Calm",IF('Final Dataset'!$AE563&lt;=25,"Breezy","Windy"))</f>
        <v>Calm</v>
      </c>
    </row>
    <row r="564" spans="1:34" ht="14.25" customHeight="1" x14ac:dyDescent="0.3">
      <c r="A564" s="5">
        <v>563</v>
      </c>
      <c r="B564" s="6">
        <v>40568</v>
      </c>
      <c r="C564" s="5">
        <v>1</v>
      </c>
      <c r="D564" s="5">
        <v>15</v>
      </c>
      <c r="E564" s="5" t="b">
        <v>0</v>
      </c>
      <c r="F564" s="5">
        <v>2</v>
      </c>
      <c r="G564" s="5">
        <v>2</v>
      </c>
      <c r="H564" s="5">
        <v>0.32</v>
      </c>
      <c r="I564" s="7">
        <v>0.34849999999999998</v>
      </c>
      <c r="J564" s="5">
        <v>0.42</v>
      </c>
      <c r="K564" s="5">
        <v>0</v>
      </c>
      <c r="L564" s="5">
        <v>21</v>
      </c>
      <c r="M564" s="5">
        <v>63</v>
      </c>
      <c r="N564" s="5">
        <v>84</v>
      </c>
      <c r="O564" s="5" t="str">
        <f>IF(AND('Final Dataset'!$D564&gt;=5,'Final Dataset'!$D564&lt;12),"Morning",IF(AND('Final Dataset'!$D564&gt;=12,'Final Dataset'!$D564&lt;17),"Afternoon",IF(AND('Final Dataset'!$D564&gt;=17,'Final Dataset'!$D564&lt;21),"Evening","Night")))</f>
        <v>Afternoon</v>
      </c>
      <c r="P564" s="8" t="str">
        <f>IF('Final Dataset'!$G564=1,"Clear/Few clouds",IF('Final Dataset'!$G564=2,"Mist/Cloudy",IF('Final Dataset'!$G564=3,"Light Snow/Rain","Heavy Rain/Snow/Storm")))</f>
        <v>Mist/Cloudy</v>
      </c>
      <c r="Q564" s="5" t="str">
        <f>IF(OR('Final Dataset'!$F564=0,'Final Dataset'!$F564=6),"Weekend","Weekday")</f>
        <v>Weekday</v>
      </c>
      <c r="R564" s="5" t="str">
        <f>LEFT(TEXT('Final Dataset'!$B564,"yyyy-mm-dd"),4)</f>
        <v>2011</v>
      </c>
      <c r="S564" s="5" t="str">
        <f>MID(TEXT('Final Dataset'!$B564,"yyyy-mm-dd"),6,2)</f>
        <v>01</v>
      </c>
      <c r="T564" s="5" t="str">
        <f>RIGHT(TEXT('Final Dataset'!$B564,"yyyy-mm-dd"),2)</f>
        <v>25</v>
      </c>
      <c r="U564" s="5">
        <f>LEN('Final Dataset'!$D564)</f>
        <v>2</v>
      </c>
      <c r="V564" s="5" t="str">
        <f>TEXT('Final Dataset'!$B564, "mmmm")</f>
        <v>January</v>
      </c>
      <c r="W564" s="5" t="str">
        <f>TEXT('Final Dataset'!$B564, "dddd")</f>
        <v>Tuesday</v>
      </c>
      <c r="X564" s="5">
        <f>WEEKNUM('Final Dataset'!$B564, 2)</f>
        <v>5</v>
      </c>
      <c r="Y564" s="5" t="str">
        <f>IF('Final Dataset'!$H564&lt;=0.3,"Cold",IF('Final Dataset'!$H564&lt;=0.6,"Mild","Hot"))</f>
        <v>Mild</v>
      </c>
      <c r="Z564" s="7" t="str">
        <f>IF('Final Dataset'!$L564&gt;'Final Dataset'!$M564,"Casual Dominant","Registered Dominant")</f>
        <v>Registered Dominant</v>
      </c>
      <c r="AA564" s="7">
        <f>'Final Dataset'!$L564/'Final Dataset'!$N564</f>
        <v>0.25</v>
      </c>
      <c r="AB564" s="7">
        <f>'Final Dataset'!$M564/'Final Dataset'!$N564</f>
        <v>0.75</v>
      </c>
      <c r="AC564" s="9">
        <f>'Final Dataset'!$J564*100</f>
        <v>42</v>
      </c>
      <c r="AD564" s="7">
        <f>'Final Dataset'!$I564*50</f>
        <v>17.424999999999997</v>
      </c>
      <c r="AE564" s="9">
        <f>'Final Dataset'!$K564*67</f>
        <v>0</v>
      </c>
      <c r="AF564" s="7">
        <f>IFERROR('Final Dataset'!$AA564/'Final Dataset'!$AB564,0)</f>
        <v>0.33333333333333331</v>
      </c>
      <c r="AG564" s="7" t="str">
        <f>IF('Final Dataset'!$AC564&lt;40,"Low",IF('Final Dataset'!$AC564&lt;=70,"Moderate","High"))</f>
        <v>Moderate</v>
      </c>
      <c r="AH564" s="10" t="str">
        <f>IF('Final Dataset'!$AE564&lt;10,"Calm",IF('Final Dataset'!$AE564&lt;=25,"Breezy","Windy"))</f>
        <v>Calm</v>
      </c>
    </row>
    <row r="565" spans="1:34" ht="14.25" customHeight="1" x14ac:dyDescent="0.3">
      <c r="A565" s="11">
        <v>564</v>
      </c>
      <c r="B565" s="12">
        <v>40568</v>
      </c>
      <c r="C565" s="11">
        <v>1</v>
      </c>
      <c r="D565" s="11">
        <v>16</v>
      </c>
      <c r="E565" s="11" t="b">
        <v>0</v>
      </c>
      <c r="F565" s="11">
        <v>2</v>
      </c>
      <c r="G565" s="11">
        <v>2</v>
      </c>
      <c r="H565" s="11">
        <v>0.32</v>
      </c>
      <c r="I565" s="13">
        <v>0.34849999999999998</v>
      </c>
      <c r="J565" s="11">
        <v>0.42</v>
      </c>
      <c r="K565" s="11">
        <v>0</v>
      </c>
      <c r="L565" s="11">
        <v>14</v>
      </c>
      <c r="M565" s="11">
        <v>102</v>
      </c>
      <c r="N565" s="11">
        <v>116</v>
      </c>
      <c r="O565" s="5" t="str">
        <f>IF(AND('Final Dataset'!$D565&gt;=5,'Final Dataset'!$D565&lt;12),"Morning",IF(AND('Final Dataset'!$D565&gt;=12,'Final Dataset'!$D565&lt;17),"Afternoon",IF(AND('Final Dataset'!$D565&gt;=17,'Final Dataset'!$D565&lt;21),"Evening","Night")))</f>
        <v>Afternoon</v>
      </c>
      <c r="P565" s="8" t="str">
        <f>IF('Final Dataset'!$G565=1,"Clear/Few clouds",IF('Final Dataset'!$G565=2,"Mist/Cloudy",IF('Final Dataset'!$G565=3,"Light Snow/Rain","Heavy Rain/Snow/Storm")))</f>
        <v>Mist/Cloudy</v>
      </c>
      <c r="Q565" s="5" t="str">
        <f>IF(OR('Final Dataset'!$F565=0,'Final Dataset'!$F565=6),"Weekend","Weekday")</f>
        <v>Weekday</v>
      </c>
      <c r="R565" s="5" t="str">
        <f>LEFT(TEXT('Final Dataset'!$B565,"yyyy-mm-dd"),4)</f>
        <v>2011</v>
      </c>
      <c r="S565" s="5" t="str">
        <f>MID(TEXT('Final Dataset'!$B565,"yyyy-mm-dd"),6,2)</f>
        <v>01</v>
      </c>
      <c r="T565" s="5" t="str">
        <f>RIGHT(TEXT('Final Dataset'!$B565,"yyyy-mm-dd"),2)</f>
        <v>25</v>
      </c>
      <c r="U565" s="5">
        <f>LEN('Final Dataset'!$D565)</f>
        <v>2</v>
      </c>
      <c r="V565" s="5" t="str">
        <f>TEXT('Final Dataset'!$B565, "mmmm")</f>
        <v>January</v>
      </c>
      <c r="W565" s="5" t="str">
        <f>TEXT('Final Dataset'!$B565, "dddd")</f>
        <v>Tuesday</v>
      </c>
      <c r="X565" s="5">
        <f>WEEKNUM('Final Dataset'!$B565, 2)</f>
        <v>5</v>
      </c>
      <c r="Y565" s="5" t="str">
        <f>IF('Final Dataset'!$H565&lt;=0.3,"Cold",IF('Final Dataset'!$H565&lt;=0.6,"Mild","Hot"))</f>
        <v>Mild</v>
      </c>
      <c r="Z565" s="7" t="str">
        <f>IF('Final Dataset'!$L565&gt;'Final Dataset'!$M565,"Casual Dominant","Registered Dominant")</f>
        <v>Registered Dominant</v>
      </c>
      <c r="AA565" s="7">
        <f>'Final Dataset'!$L565/'Final Dataset'!$N565</f>
        <v>0.1206896551724138</v>
      </c>
      <c r="AB565" s="7">
        <f>'Final Dataset'!$M565/'Final Dataset'!$N565</f>
        <v>0.87931034482758619</v>
      </c>
      <c r="AC565" s="9">
        <f>'Final Dataset'!$J565*100</f>
        <v>42</v>
      </c>
      <c r="AD565" s="7">
        <f>'Final Dataset'!$I565*50</f>
        <v>17.424999999999997</v>
      </c>
      <c r="AE565" s="9">
        <f>'Final Dataset'!$K565*67</f>
        <v>0</v>
      </c>
      <c r="AF565" s="7">
        <f>IFERROR('Final Dataset'!$AA565/'Final Dataset'!$AB565,0)</f>
        <v>0.13725490196078433</v>
      </c>
      <c r="AG565" s="7" t="str">
        <f>IF('Final Dataset'!$AC565&lt;40,"Low",IF('Final Dataset'!$AC565&lt;=70,"Moderate","High"))</f>
        <v>Moderate</v>
      </c>
      <c r="AH565" s="10" t="str">
        <f>IF('Final Dataset'!$AE565&lt;10,"Calm",IF('Final Dataset'!$AE565&lt;=25,"Breezy","Windy"))</f>
        <v>Calm</v>
      </c>
    </row>
    <row r="566" spans="1:34" ht="14.25" customHeight="1" x14ac:dyDescent="0.3">
      <c r="A566" s="5">
        <v>565</v>
      </c>
      <c r="B566" s="6">
        <v>40568</v>
      </c>
      <c r="C566" s="5">
        <v>1</v>
      </c>
      <c r="D566" s="5">
        <v>17</v>
      </c>
      <c r="E566" s="5" t="b">
        <v>0</v>
      </c>
      <c r="F566" s="5">
        <v>2</v>
      </c>
      <c r="G566" s="5">
        <v>1</v>
      </c>
      <c r="H566" s="5">
        <v>0.3</v>
      </c>
      <c r="I566" s="7">
        <v>0.33329999999999999</v>
      </c>
      <c r="J566" s="5">
        <v>0.45</v>
      </c>
      <c r="K566" s="5">
        <v>0</v>
      </c>
      <c r="L566" s="5">
        <v>14</v>
      </c>
      <c r="M566" s="5">
        <v>208</v>
      </c>
      <c r="N566" s="5">
        <v>222</v>
      </c>
      <c r="O566" s="5" t="str">
        <f>IF(AND('Final Dataset'!$D566&gt;=5,'Final Dataset'!$D566&lt;12),"Morning",IF(AND('Final Dataset'!$D566&gt;=12,'Final Dataset'!$D566&lt;17),"Afternoon",IF(AND('Final Dataset'!$D566&gt;=17,'Final Dataset'!$D566&lt;21),"Evening","Night")))</f>
        <v>Evening</v>
      </c>
      <c r="P566" s="8" t="str">
        <f>IF('Final Dataset'!$G566=1,"Clear/Few clouds",IF('Final Dataset'!$G566=2,"Mist/Cloudy",IF('Final Dataset'!$G566=3,"Light Snow/Rain","Heavy Rain/Snow/Storm")))</f>
        <v>Clear/Few clouds</v>
      </c>
      <c r="Q566" s="5" t="str">
        <f>IF(OR('Final Dataset'!$F566=0,'Final Dataset'!$F566=6),"Weekend","Weekday")</f>
        <v>Weekday</v>
      </c>
      <c r="R566" s="5" t="str">
        <f>LEFT(TEXT('Final Dataset'!$B566,"yyyy-mm-dd"),4)</f>
        <v>2011</v>
      </c>
      <c r="S566" s="5" t="str">
        <f>MID(TEXT('Final Dataset'!$B566,"yyyy-mm-dd"),6,2)</f>
        <v>01</v>
      </c>
      <c r="T566" s="5" t="str">
        <f>RIGHT(TEXT('Final Dataset'!$B566,"yyyy-mm-dd"),2)</f>
        <v>25</v>
      </c>
      <c r="U566" s="5">
        <f>LEN('Final Dataset'!$D566)</f>
        <v>2</v>
      </c>
      <c r="V566" s="5" t="str">
        <f>TEXT('Final Dataset'!$B566, "mmmm")</f>
        <v>January</v>
      </c>
      <c r="W566" s="5" t="str">
        <f>TEXT('Final Dataset'!$B566, "dddd")</f>
        <v>Tuesday</v>
      </c>
      <c r="X566" s="5">
        <f>WEEKNUM('Final Dataset'!$B566, 2)</f>
        <v>5</v>
      </c>
      <c r="Y566" s="5" t="str">
        <f>IF('Final Dataset'!$H566&lt;=0.3,"Cold",IF('Final Dataset'!$H566&lt;=0.6,"Mild","Hot"))</f>
        <v>Cold</v>
      </c>
      <c r="Z566" s="7" t="str">
        <f>IF('Final Dataset'!$L566&gt;'Final Dataset'!$M566,"Casual Dominant","Registered Dominant")</f>
        <v>Registered Dominant</v>
      </c>
      <c r="AA566" s="7">
        <f>'Final Dataset'!$L566/'Final Dataset'!$N566</f>
        <v>6.3063063063063057E-2</v>
      </c>
      <c r="AB566" s="7">
        <f>'Final Dataset'!$M566/'Final Dataset'!$N566</f>
        <v>0.93693693693693691</v>
      </c>
      <c r="AC566" s="9">
        <f>'Final Dataset'!$J566*100</f>
        <v>45</v>
      </c>
      <c r="AD566" s="7">
        <f>'Final Dataset'!$I566*50</f>
        <v>16.664999999999999</v>
      </c>
      <c r="AE566" s="9">
        <f>'Final Dataset'!$K566*67</f>
        <v>0</v>
      </c>
      <c r="AF566" s="7">
        <f>IFERROR('Final Dataset'!$AA566/'Final Dataset'!$AB566,0)</f>
        <v>6.7307692307692304E-2</v>
      </c>
      <c r="AG566" s="7" t="str">
        <f>IF('Final Dataset'!$AC566&lt;40,"Low",IF('Final Dataset'!$AC566&lt;=70,"Moderate","High"))</f>
        <v>Moderate</v>
      </c>
      <c r="AH566" s="10" t="str">
        <f>IF('Final Dataset'!$AE566&lt;10,"Calm",IF('Final Dataset'!$AE566&lt;=25,"Breezy","Windy"))</f>
        <v>Calm</v>
      </c>
    </row>
    <row r="567" spans="1:34" ht="14.25" customHeight="1" x14ac:dyDescent="0.3">
      <c r="A567" s="11">
        <v>566</v>
      </c>
      <c r="B567" s="12">
        <v>40568</v>
      </c>
      <c r="C567" s="11">
        <v>1</v>
      </c>
      <c r="D567" s="11">
        <v>18</v>
      </c>
      <c r="E567" s="11" t="b">
        <v>0</v>
      </c>
      <c r="F567" s="11">
        <v>2</v>
      </c>
      <c r="G567" s="11">
        <v>2</v>
      </c>
      <c r="H567" s="11">
        <v>0.3</v>
      </c>
      <c r="I567" s="13">
        <v>0.31819999999999998</v>
      </c>
      <c r="J567" s="11">
        <v>0.49</v>
      </c>
      <c r="K567" s="11">
        <v>8.9599999999999999E-2</v>
      </c>
      <c r="L567" s="11">
        <v>7</v>
      </c>
      <c r="M567" s="11">
        <v>218</v>
      </c>
      <c r="N567" s="11">
        <v>225</v>
      </c>
      <c r="O567" s="5" t="str">
        <f>IF(AND('Final Dataset'!$D567&gt;=5,'Final Dataset'!$D567&lt;12),"Morning",IF(AND('Final Dataset'!$D567&gt;=12,'Final Dataset'!$D567&lt;17),"Afternoon",IF(AND('Final Dataset'!$D567&gt;=17,'Final Dataset'!$D567&lt;21),"Evening","Night")))</f>
        <v>Evening</v>
      </c>
      <c r="P567" s="8" t="str">
        <f>IF('Final Dataset'!$G567=1,"Clear/Few clouds",IF('Final Dataset'!$G567=2,"Mist/Cloudy",IF('Final Dataset'!$G567=3,"Light Snow/Rain","Heavy Rain/Snow/Storm")))</f>
        <v>Mist/Cloudy</v>
      </c>
      <c r="Q567" s="5" t="str">
        <f>IF(OR('Final Dataset'!$F567=0,'Final Dataset'!$F567=6),"Weekend","Weekday")</f>
        <v>Weekday</v>
      </c>
      <c r="R567" s="5" t="str">
        <f>LEFT(TEXT('Final Dataset'!$B567,"yyyy-mm-dd"),4)</f>
        <v>2011</v>
      </c>
      <c r="S567" s="5" t="str">
        <f>MID(TEXT('Final Dataset'!$B567,"yyyy-mm-dd"),6,2)</f>
        <v>01</v>
      </c>
      <c r="T567" s="5" t="str">
        <f>RIGHT(TEXT('Final Dataset'!$B567,"yyyy-mm-dd"),2)</f>
        <v>25</v>
      </c>
      <c r="U567" s="5">
        <f>LEN('Final Dataset'!$D567)</f>
        <v>2</v>
      </c>
      <c r="V567" s="5" t="str">
        <f>TEXT('Final Dataset'!$B567, "mmmm")</f>
        <v>January</v>
      </c>
      <c r="W567" s="5" t="str">
        <f>TEXT('Final Dataset'!$B567, "dddd")</f>
        <v>Tuesday</v>
      </c>
      <c r="X567" s="5">
        <f>WEEKNUM('Final Dataset'!$B567, 2)</f>
        <v>5</v>
      </c>
      <c r="Y567" s="5" t="str">
        <f>IF('Final Dataset'!$H567&lt;=0.3,"Cold",IF('Final Dataset'!$H567&lt;=0.6,"Mild","Hot"))</f>
        <v>Cold</v>
      </c>
      <c r="Z567" s="7" t="str">
        <f>IF('Final Dataset'!$L567&gt;'Final Dataset'!$M567,"Casual Dominant","Registered Dominant")</f>
        <v>Registered Dominant</v>
      </c>
      <c r="AA567" s="7">
        <f>'Final Dataset'!$L567/'Final Dataset'!$N567</f>
        <v>3.111111111111111E-2</v>
      </c>
      <c r="AB567" s="7">
        <f>'Final Dataset'!$M567/'Final Dataset'!$N567</f>
        <v>0.96888888888888891</v>
      </c>
      <c r="AC567" s="9">
        <f>'Final Dataset'!$J567*100</f>
        <v>49</v>
      </c>
      <c r="AD567" s="7">
        <f>'Final Dataset'!$I567*50</f>
        <v>15.909999999999998</v>
      </c>
      <c r="AE567" s="9">
        <f>'Final Dataset'!$K567*67</f>
        <v>6.0031999999999996</v>
      </c>
      <c r="AF567" s="7">
        <f>IFERROR('Final Dataset'!$AA567/'Final Dataset'!$AB567,0)</f>
        <v>3.2110091743119268E-2</v>
      </c>
      <c r="AG567" s="7" t="str">
        <f>IF('Final Dataset'!$AC567&lt;40,"Low",IF('Final Dataset'!$AC567&lt;=70,"Moderate","High"))</f>
        <v>Moderate</v>
      </c>
      <c r="AH567" s="10" t="str">
        <f>IF('Final Dataset'!$AE567&lt;10,"Calm",IF('Final Dataset'!$AE567&lt;=25,"Breezy","Windy"))</f>
        <v>Calm</v>
      </c>
    </row>
    <row r="568" spans="1:34" ht="14.25" customHeight="1" x14ac:dyDescent="0.3">
      <c r="A568" s="5">
        <v>567</v>
      </c>
      <c r="B568" s="6">
        <v>40568</v>
      </c>
      <c r="C568" s="5">
        <v>1</v>
      </c>
      <c r="D568" s="5">
        <v>19</v>
      </c>
      <c r="E568" s="5" t="b">
        <v>0</v>
      </c>
      <c r="F568" s="5">
        <v>2</v>
      </c>
      <c r="G568" s="5">
        <v>2</v>
      </c>
      <c r="H568" s="5">
        <v>0.26</v>
      </c>
      <c r="I568" s="7">
        <v>0.2576</v>
      </c>
      <c r="J568" s="5">
        <v>0.65</v>
      </c>
      <c r="K568" s="5">
        <v>0.16420000000000001</v>
      </c>
      <c r="L568" s="5">
        <v>13</v>
      </c>
      <c r="M568" s="5">
        <v>133</v>
      </c>
      <c r="N568" s="5">
        <v>146</v>
      </c>
      <c r="O568" s="5" t="str">
        <f>IF(AND('Final Dataset'!$D568&gt;=5,'Final Dataset'!$D568&lt;12),"Morning",IF(AND('Final Dataset'!$D568&gt;=12,'Final Dataset'!$D568&lt;17),"Afternoon",IF(AND('Final Dataset'!$D568&gt;=17,'Final Dataset'!$D568&lt;21),"Evening","Night")))</f>
        <v>Evening</v>
      </c>
      <c r="P568" s="8" t="str">
        <f>IF('Final Dataset'!$G568=1,"Clear/Few clouds",IF('Final Dataset'!$G568=2,"Mist/Cloudy",IF('Final Dataset'!$G568=3,"Light Snow/Rain","Heavy Rain/Snow/Storm")))</f>
        <v>Mist/Cloudy</v>
      </c>
      <c r="Q568" s="5" t="str">
        <f>IF(OR('Final Dataset'!$F568=0,'Final Dataset'!$F568=6),"Weekend","Weekday")</f>
        <v>Weekday</v>
      </c>
      <c r="R568" s="5" t="str">
        <f>LEFT(TEXT('Final Dataset'!$B568,"yyyy-mm-dd"),4)</f>
        <v>2011</v>
      </c>
      <c r="S568" s="5" t="str">
        <f>MID(TEXT('Final Dataset'!$B568,"yyyy-mm-dd"),6,2)</f>
        <v>01</v>
      </c>
      <c r="T568" s="5" t="str">
        <f>RIGHT(TEXT('Final Dataset'!$B568,"yyyy-mm-dd"),2)</f>
        <v>25</v>
      </c>
      <c r="U568" s="5">
        <f>LEN('Final Dataset'!$D568)</f>
        <v>2</v>
      </c>
      <c r="V568" s="5" t="str">
        <f>TEXT('Final Dataset'!$B568, "mmmm")</f>
        <v>January</v>
      </c>
      <c r="W568" s="5" t="str">
        <f>TEXT('Final Dataset'!$B568, "dddd")</f>
        <v>Tuesday</v>
      </c>
      <c r="X568" s="5">
        <f>WEEKNUM('Final Dataset'!$B568, 2)</f>
        <v>5</v>
      </c>
      <c r="Y568" s="5" t="str">
        <f>IF('Final Dataset'!$H568&lt;=0.3,"Cold",IF('Final Dataset'!$H568&lt;=0.6,"Mild","Hot"))</f>
        <v>Cold</v>
      </c>
      <c r="Z568" s="7" t="str">
        <f>IF('Final Dataset'!$L568&gt;'Final Dataset'!$M568,"Casual Dominant","Registered Dominant")</f>
        <v>Registered Dominant</v>
      </c>
      <c r="AA568" s="7">
        <f>'Final Dataset'!$L568/'Final Dataset'!$N568</f>
        <v>8.9041095890410954E-2</v>
      </c>
      <c r="AB568" s="7">
        <f>'Final Dataset'!$M568/'Final Dataset'!$N568</f>
        <v>0.91095890410958902</v>
      </c>
      <c r="AC568" s="9">
        <f>'Final Dataset'!$J568*100</f>
        <v>65</v>
      </c>
      <c r="AD568" s="7">
        <f>'Final Dataset'!$I568*50</f>
        <v>12.879999999999999</v>
      </c>
      <c r="AE568" s="9">
        <f>'Final Dataset'!$K568*67</f>
        <v>11.0014</v>
      </c>
      <c r="AF568" s="7">
        <f>IFERROR('Final Dataset'!$AA568/'Final Dataset'!$AB568,0)</f>
        <v>9.7744360902255634E-2</v>
      </c>
      <c r="AG568" s="7" t="str">
        <f>IF('Final Dataset'!$AC568&lt;40,"Low",IF('Final Dataset'!$AC568&lt;=70,"Moderate","High"))</f>
        <v>Moderate</v>
      </c>
      <c r="AH568" s="10" t="str">
        <f>IF('Final Dataset'!$AE568&lt;10,"Calm",IF('Final Dataset'!$AE568&lt;=25,"Breezy","Windy"))</f>
        <v>Breezy</v>
      </c>
    </row>
    <row r="569" spans="1:34" ht="14.25" customHeight="1" x14ac:dyDescent="0.3">
      <c r="A569" s="11">
        <v>568</v>
      </c>
      <c r="B569" s="12">
        <v>40568</v>
      </c>
      <c r="C569" s="11">
        <v>1</v>
      </c>
      <c r="D569" s="11">
        <v>20</v>
      </c>
      <c r="E569" s="11" t="b">
        <v>0</v>
      </c>
      <c r="F569" s="11">
        <v>2</v>
      </c>
      <c r="G569" s="11">
        <v>1</v>
      </c>
      <c r="H569" s="11">
        <v>0.24</v>
      </c>
      <c r="I569" s="13">
        <v>0.2273</v>
      </c>
      <c r="J569" s="11">
        <v>0.65</v>
      </c>
      <c r="K569" s="11">
        <v>0.19400000000000001</v>
      </c>
      <c r="L569" s="11">
        <v>16</v>
      </c>
      <c r="M569" s="11">
        <v>103</v>
      </c>
      <c r="N569" s="11">
        <v>119</v>
      </c>
      <c r="O569" s="5" t="str">
        <f>IF(AND('Final Dataset'!$D569&gt;=5,'Final Dataset'!$D569&lt;12),"Morning",IF(AND('Final Dataset'!$D569&gt;=12,'Final Dataset'!$D569&lt;17),"Afternoon",IF(AND('Final Dataset'!$D569&gt;=17,'Final Dataset'!$D569&lt;21),"Evening","Night")))</f>
        <v>Evening</v>
      </c>
      <c r="P569" s="8" t="str">
        <f>IF('Final Dataset'!$G569=1,"Clear/Few clouds",IF('Final Dataset'!$G569=2,"Mist/Cloudy",IF('Final Dataset'!$G569=3,"Light Snow/Rain","Heavy Rain/Snow/Storm")))</f>
        <v>Clear/Few clouds</v>
      </c>
      <c r="Q569" s="5" t="str">
        <f>IF(OR('Final Dataset'!$F569=0,'Final Dataset'!$F569=6),"Weekend","Weekday")</f>
        <v>Weekday</v>
      </c>
      <c r="R569" s="5" t="str">
        <f>LEFT(TEXT('Final Dataset'!$B569,"yyyy-mm-dd"),4)</f>
        <v>2011</v>
      </c>
      <c r="S569" s="5" t="str">
        <f>MID(TEXT('Final Dataset'!$B569,"yyyy-mm-dd"),6,2)</f>
        <v>01</v>
      </c>
      <c r="T569" s="5" t="str">
        <f>RIGHT(TEXT('Final Dataset'!$B569,"yyyy-mm-dd"),2)</f>
        <v>25</v>
      </c>
      <c r="U569" s="5">
        <f>LEN('Final Dataset'!$D569)</f>
        <v>2</v>
      </c>
      <c r="V569" s="5" t="str">
        <f>TEXT('Final Dataset'!$B569, "mmmm")</f>
        <v>January</v>
      </c>
      <c r="W569" s="5" t="str">
        <f>TEXT('Final Dataset'!$B569, "dddd")</f>
        <v>Tuesday</v>
      </c>
      <c r="X569" s="5">
        <f>WEEKNUM('Final Dataset'!$B569, 2)</f>
        <v>5</v>
      </c>
      <c r="Y569" s="5" t="str">
        <f>IF('Final Dataset'!$H569&lt;=0.3,"Cold",IF('Final Dataset'!$H569&lt;=0.6,"Mild","Hot"))</f>
        <v>Cold</v>
      </c>
      <c r="Z569" s="7" t="str">
        <f>IF('Final Dataset'!$L569&gt;'Final Dataset'!$M569,"Casual Dominant","Registered Dominant")</f>
        <v>Registered Dominant</v>
      </c>
      <c r="AA569" s="7">
        <f>'Final Dataset'!$L569/'Final Dataset'!$N569</f>
        <v>0.13445378151260504</v>
      </c>
      <c r="AB569" s="7">
        <f>'Final Dataset'!$M569/'Final Dataset'!$N569</f>
        <v>0.86554621848739499</v>
      </c>
      <c r="AC569" s="9">
        <f>'Final Dataset'!$J569*100</f>
        <v>65</v>
      </c>
      <c r="AD569" s="7">
        <f>'Final Dataset'!$I569*50</f>
        <v>11.365</v>
      </c>
      <c r="AE569" s="9">
        <f>'Final Dataset'!$K569*67</f>
        <v>12.998000000000001</v>
      </c>
      <c r="AF569" s="7">
        <f>IFERROR('Final Dataset'!$AA569/'Final Dataset'!$AB569,0)</f>
        <v>0.1553398058252427</v>
      </c>
      <c r="AG569" s="7" t="str">
        <f>IF('Final Dataset'!$AC569&lt;40,"Low",IF('Final Dataset'!$AC569&lt;=70,"Moderate","High"))</f>
        <v>Moderate</v>
      </c>
      <c r="AH569" s="10" t="str">
        <f>IF('Final Dataset'!$AE569&lt;10,"Calm",IF('Final Dataset'!$AE569&lt;=25,"Breezy","Windy"))</f>
        <v>Breezy</v>
      </c>
    </row>
    <row r="570" spans="1:34" ht="14.25" customHeight="1" x14ac:dyDescent="0.3">
      <c r="A570" s="5">
        <v>569</v>
      </c>
      <c r="B570" s="6">
        <v>40568</v>
      </c>
      <c r="C570" s="5">
        <v>1</v>
      </c>
      <c r="D570" s="5">
        <v>21</v>
      </c>
      <c r="E570" s="5" t="b">
        <v>0</v>
      </c>
      <c r="F570" s="5">
        <v>2</v>
      </c>
      <c r="G570" s="5">
        <v>1</v>
      </c>
      <c r="H570" s="5">
        <v>0.24</v>
      </c>
      <c r="I570" s="7">
        <v>0.2273</v>
      </c>
      <c r="J570" s="5">
        <v>0.65</v>
      </c>
      <c r="K570" s="5">
        <v>0.19400000000000001</v>
      </c>
      <c r="L570" s="5">
        <v>5</v>
      </c>
      <c r="M570" s="5">
        <v>40</v>
      </c>
      <c r="N570" s="5">
        <v>45</v>
      </c>
      <c r="O570" s="5" t="str">
        <f>IF(AND('Final Dataset'!$D570&gt;=5,'Final Dataset'!$D570&lt;12),"Morning",IF(AND('Final Dataset'!$D570&gt;=12,'Final Dataset'!$D570&lt;17),"Afternoon",IF(AND('Final Dataset'!$D570&gt;=17,'Final Dataset'!$D570&lt;21),"Evening","Night")))</f>
        <v>Night</v>
      </c>
      <c r="P570" s="8" t="str">
        <f>IF('Final Dataset'!$G570=1,"Clear/Few clouds",IF('Final Dataset'!$G570=2,"Mist/Cloudy",IF('Final Dataset'!$G570=3,"Light Snow/Rain","Heavy Rain/Snow/Storm")))</f>
        <v>Clear/Few clouds</v>
      </c>
      <c r="Q570" s="5" t="str">
        <f>IF(OR('Final Dataset'!$F570=0,'Final Dataset'!$F570=6),"Weekend","Weekday")</f>
        <v>Weekday</v>
      </c>
      <c r="R570" s="5" t="str">
        <f>LEFT(TEXT('Final Dataset'!$B570,"yyyy-mm-dd"),4)</f>
        <v>2011</v>
      </c>
      <c r="S570" s="5" t="str">
        <f>MID(TEXT('Final Dataset'!$B570,"yyyy-mm-dd"),6,2)</f>
        <v>01</v>
      </c>
      <c r="T570" s="5" t="str">
        <f>RIGHT(TEXT('Final Dataset'!$B570,"yyyy-mm-dd"),2)</f>
        <v>25</v>
      </c>
      <c r="U570" s="5">
        <f>LEN('Final Dataset'!$D570)</f>
        <v>2</v>
      </c>
      <c r="V570" s="5" t="str">
        <f>TEXT('Final Dataset'!$B570, "mmmm")</f>
        <v>January</v>
      </c>
      <c r="W570" s="5" t="str">
        <f>TEXT('Final Dataset'!$B570, "dddd")</f>
        <v>Tuesday</v>
      </c>
      <c r="X570" s="5">
        <f>WEEKNUM('Final Dataset'!$B570, 2)</f>
        <v>5</v>
      </c>
      <c r="Y570" s="5" t="str">
        <f>IF('Final Dataset'!$H570&lt;=0.3,"Cold",IF('Final Dataset'!$H570&lt;=0.6,"Mild","Hot"))</f>
        <v>Cold</v>
      </c>
      <c r="Z570" s="7" t="str">
        <f>IF('Final Dataset'!$L570&gt;'Final Dataset'!$M570,"Casual Dominant","Registered Dominant")</f>
        <v>Registered Dominant</v>
      </c>
      <c r="AA570" s="7">
        <f>'Final Dataset'!$L570/'Final Dataset'!$N570</f>
        <v>0.1111111111111111</v>
      </c>
      <c r="AB570" s="7">
        <f>'Final Dataset'!$M570/'Final Dataset'!$N570</f>
        <v>0.88888888888888884</v>
      </c>
      <c r="AC570" s="9">
        <f>'Final Dataset'!$J570*100</f>
        <v>65</v>
      </c>
      <c r="AD570" s="7">
        <f>'Final Dataset'!$I570*50</f>
        <v>11.365</v>
      </c>
      <c r="AE570" s="9">
        <f>'Final Dataset'!$K570*67</f>
        <v>12.998000000000001</v>
      </c>
      <c r="AF570" s="7">
        <f>IFERROR('Final Dataset'!$AA570/'Final Dataset'!$AB570,0)</f>
        <v>0.125</v>
      </c>
      <c r="AG570" s="7" t="str">
        <f>IF('Final Dataset'!$AC570&lt;40,"Low",IF('Final Dataset'!$AC570&lt;=70,"Moderate","High"))</f>
        <v>Moderate</v>
      </c>
      <c r="AH570" s="10" t="str">
        <f>IF('Final Dataset'!$AE570&lt;10,"Calm",IF('Final Dataset'!$AE570&lt;=25,"Breezy","Windy"))</f>
        <v>Breezy</v>
      </c>
    </row>
    <row r="571" spans="1:34" ht="14.25" customHeight="1" x14ac:dyDescent="0.3">
      <c r="A571" s="11">
        <v>570</v>
      </c>
      <c r="B571" s="12">
        <v>40568</v>
      </c>
      <c r="C571" s="11">
        <v>1</v>
      </c>
      <c r="D571" s="11">
        <v>22</v>
      </c>
      <c r="E571" s="11" t="b">
        <v>0</v>
      </c>
      <c r="F571" s="11">
        <v>2</v>
      </c>
      <c r="G571" s="11">
        <v>1</v>
      </c>
      <c r="H571" s="11">
        <v>0.22</v>
      </c>
      <c r="I571" s="13">
        <v>0.2273</v>
      </c>
      <c r="J571" s="11">
        <v>0.64</v>
      </c>
      <c r="K571" s="11">
        <v>0.16420000000000001</v>
      </c>
      <c r="L571" s="11">
        <v>4</v>
      </c>
      <c r="M571" s="11">
        <v>49</v>
      </c>
      <c r="N571" s="11">
        <v>53</v>
      </c>
      <c r="O571" s="5" t="str">
        <f>IF(AND('Final Dataset'!$D571&gt;=5,'Final Dataset'!$D571&lt;12),"Morning",IF(AND('Final Dataset'!$D571&gt;=12,'Final Dataset'!$D571&lt;17),"Afternoon",IF(AND('Final Dataset'!$D571&gt;=17,'Final Dataset'!$D571&lt;21),"Evening","Night")))</f>
        <v>Night</v>
      </c>
      <c r="P571" s="8" t="str">
        <f>IF('Final Dataset'!$G571=1,"Clear/Few clouds",IF('Final Dataset'!$G571=2,"Mist/Cloudy",IF('Final Dataset'!$G571=3,"Light Snow/Rain","Heavy Rain/Snow/Storm")))</f>
        <v>Clear/Few clouds</v>
      </c>
      <c r="Q571" s="5" t="str">
        <f>IF(OR('Final Dataset'!$F571=0,'Final Dataset'!$F571=6),"Weekend","Weekday")</f>
        <v>Weekday</v>
      </c>
      <c r="R571" s="5" t="str">
        <f>LEFT(TEXT('Final Dataset'!$B571,"yyyy-mm-dd"),4)</f>
        <v>2011</v>
      </c>
      <c r="S571" s="5" t="str">
        <f>MID(TEXT('Final Dataset'!$B571,"yyyy-mm-dd"),6,2)</f>
        <v>01</v>
      </c>
      <c r="T571" s="5" t="str">
        <f>RIGHT(TEXT('Final Dataset'!$B571,"yyyy-mm-dd"),2)</f>
        <v>25</v>
      </c>
      <c r="U571" s="5">
        <f>LEN('Final Dataset'!$D571)</f>
        <v>2</v>
      </c>
      <c r="V571" s="5" t="str">
        <f>TEXT('Final Dataset'!$B571, "mmmm")</f>
        <v>January</v>
      </c>
      <c r="W571" s="5" t="str">
        <f>TEXT('Final Dataset'!$B571, "dddd")</f>
        <v>Tuesday</v>
      </c>
      <c r="X571" s="5">
        <f>WEEKNUM('Final Dataset'!$B571, 2)</f>
        <v>5</v>
      </c>
      <c r="Y571" s="5" t="str">
        <f>IF('Final Dataset'!$H571&lt;=0.3,"Cold",IF('Final Dataset'!$H571&lt;=0.6,"Mild","Hot"))</f>
        <v>Cold</v>
      </c>
      <c r="Z571" s="7" t="str">
        <f>IF('Final Dataset'!$L571&gt;'Final Dataset'!$M571,"Casual Dominant","Registered Dominant")</f>
        <v>Registered Dominant</v>
      </c>
      <c r="AA571" s="7">
        <f>'Final Dataset'!$L571/'Final Dataset'!$N571</f>
        <v>7.5471698113207544E-2</v>
      </c>
      <c r="AB571" s="7">
        <f>'Final Dataset'!$M571/'Final Dataset'!$N571</f>
        <v>0.92452830188679247</v>
      </c>
      <c r="AC571" s="9">
        <f>'Final Dataset'!$J571*100</f>
        <v>64</v>
      </c>
      <c r="AD571" s="7">
        <f>'Final Dataset'!$I571*50</f>
        <v>11.365</v>
      </c>
      <c r="AE571" s="9">
        <f>'Final Dataset'!$K571*67</f>
        <v>11.0014</v>
      </c>
      <c r="AF571" s="7">
        <f>IFERROR('Final Dataset'!$AA571/'Final Dataset'!$AB571,0)</f>
        <v>8.1632653061224483E-2</v>
      </c>
      <c r="AG571" s="7" t="str">
        <f>IF('Final Dataset'!$AC571&lt;40,"Low",IF('Final Dataset'!$AC571&lt;=70,"Moderate","High"))</f>
        <v>Moderate</v>
      </c>
      <c r="AH571" s="10" t="str">
        <f>IF('Final Dataset'!$AE571&lt;10,"Calm",IF('Final Dataset'!$AE571&lt;=25,"Breezy","Windy"))</f>
        <v>Breezy</v>
      </c>
    </row>
    <row r="572" spans="1:34" ht="14.25" customHeight="1" x14ac:dyDescent="0.3">
      <c r="A572" s="5">
        <v>571</v>
      </c>
      <c r="B572" s="6">
        <v>40568</v>
      </c>
      <c r="C572" s="5">
        <v>1</v>
      </c>
      <c r="D572" s="5">
        <v>23</v>
      </c>
      <c r="E572" s="5" t="b">
        <v>0</v>
      </c>
      <c r="F572" s="5">
        <v>2</v>
      </c>
      <c r="G572" s="5">
        <v>2</v>
      </c>
      <c r="H572" s="5">
        <v>0.22</v>
      </c>
      <c r="I572" s="7">
        <v>0.2273</v>
      </c>
      <c r="J572" s="5">
        <v>0.64</v>
      </c>
      <c r="K572" s="5">
        <v>0.16420000000000001</v>
      </c>
      <c r="L572" s="5">
        <v>3</v>
      </c>
      <c r="M572" s="5">
        <v>37</v>
      </c>
      <c r="N572" s="5">
        <v>40</v>
      </c>
      <c r="O572" s="5" t="str">
        <f>IF(AND('Final Dataset'!$D572&gt;=5,'Final Dataset'!$D572&lt;12),"Morning",IF(AND('Final Dataset'!$D572&gt;=12,'Final Dataset'!$D572&lt;17),"Afternoon",IF(AND('Final Dataset'!$D572&gt;=17,'Final Dataset'!$D572&lt;21),"Evening","Night")))</f>
        <v>Night</v>
      </c>
      <c r="P572" s="8" t="str">
        <f>IF('Final Dataset'!$G572=1,"Clear/Few clouds",IF('Final Dataset'!$G572=2,"Mist/Cloudy",IF('Final Dataset'!$G572=3,"Light Snow/Rain","Heavy Rain/Snow/Storm")))</f>
        <v>Mist/Cloudy</v>
      </c>
      <c r="Q572" s="5" t="str">
        <f>IF(OR('Final Dataset'!$F572=0,'Final Dataset'!$F572=6),"Weekend","Weekday")</f>
        <v>Weekday</v>
      </c>
      <c r="R572" s="5" t="str">
        <f>LEFT(TEXT('Final Dataset'!$B572,"yyyy-mm-dd"),4)</f>
        <v>2011</v>
      </c>
      <c r="S572" s="5" t="str">
        <f>MID(TEXT('Final Dataset'!$B572,"yyyy-mm-dd"),6,2)</f>
        <v>01</v>
      </c>
      <c r="T572" s="5" t="str">
        <f>RIGHT(TEXT('Final Dataset'!$B572,"yyyy-mm-dd"),2)</f>
        <v>25</v>
      </c>
      <c r="U572" s="5">
        <f>LEN('Final Dataset'!$D572)</f>
        <v>2</v>
      </c>
      <c r="V572" s="5" t="str">
        <f>TEXT('Final Dataset'!$B572, "mmmm")</f>
        <v>January</v>
      </c>
      <c r="W572" s="5" t="str">
        <f>TEXT('Final Dataset'!$B572, "dddd")</f>
        <v>Tuesday</v>
      </c>
      <c r="X572" s="5">
        <f>WEEKNUM('Final Dataset'!$B572, 2)</f>
        <v>5</v>
      </c>
      <c r="Y572" s="5" t="str">
        <f>IF('Final Dataset'!$H572&lt;=0.3,"Cold",IF('Final Dataset'!$H572&lt;=0.6,"Mild","Hot"))</f>
        <v>Cold</v>
      </c>
      <c r="Z572" s="7" t="str">
        <f>IF('Final Dataset'!$L572&gt;'Final Dataset'!$M572,"Casual Dominant","Registered Dominant")</f>
        <v>Registered Dominant</v>
      </c>
      <c r="AA572" s="7">
        <f>'Final Dataset'!$L572/'Final Dataset'!$N572</f>
        <v>7.4999999999999997E-2</v>
      </c>
      <c r="AB572" s="7">
        <f>'Final Dataset'!$M572/'Final Dataset'!$N572</f>
        <v>0.92500000000000004</v>
      </c>
      <c r="AC572" s="9">
        <f>'Final Dataset'!$J572*100</f>
        <v>64</v>
      </c>
      <c r="AD572" s="7">
        <f>'Final Dataset'!$I572*50</f>
        <v>11.365</v>
      </c>
      <c r="AE572" s="9">
        <f>'Final Dataset'!$K572*67</f>
        <v>11.0014</v>
      </c>
      <c r="AF572" s="7">
        <f>IFERROR('Final Dataset'!$AA572/'Final Dataset'!$AB572,0)</f>
        <v>8.1081081081081072E-2</v>
      </c>
      <c r="AG572" s="7" t="str">
        <f>IF('Final Dataset'!$AC572&lt;40,"Low",IF('Final Dataset'!$AC572&lt;=70,"Moderate","High"))</f>
        <v>Moderate</v>
      </c>
      <c r="AH572" s="10" t="str">
        <f>IF('Final Dataset'!$AE572&lt;10,"Calm",IF('Final Dataset'!$AE572&lt;=25,"Breezy","Windy"))</f>
        <v>Breezy</v>
      </c>
    </row>
    <row r="573" spans="1:34" ht="14.25" customHeight="1" x14ac:dyDescent="0.3">
      <c r="A573" s="11">
        <v>572</v>
      </c>
      <c r="B573" s="12">
        <v>40569</v>
      </c>
      <c r="C573" s="11">
        <v>1</v>
      </c>
      <c r="D573" s="11">
        <v>0</v>
      </c>
      <c r="E573" s="11" t="b">
        <v>0</v>
      </c>
      <c r="F573" s="11">
        <v>3</v>
      </c>
      <c r="G573" s="11">
        <v>2</v>
      </c>
      <c r="H573" s="11">
        <v>0.22</v>
      </c>
      <c r="I573" s="13">
        <v>0.2273</v>
      </c>
      <c r="J573" s="11">
        <v>0.69</v>
      </c>
      <c r="K573" s="11">
        <v>0.1343</v>
      </c>
      <c r="L573" s="11">
        <v>3</v>
      </c>
      <c r="M573" s="11">
        <v>14</v>
      </c>
      <c r="N573" s="11">
        <v>17</v>
      </c>
      <c r="O573" s="5" t="str">
        <f>IF(AND('Final Dataset'!$D573&gt;=5,'Final Dataset'!$D573&lt;12),"Morning",IF(AND('Final Dataset'!$D573&gt;=12,'Final Dataset'!$D573&lt;17),"Afternoon",IF(AND('Final Dataset'!$D573&gt;=17,'Final Dataset'!$D573&lt;21),"Evening","Night")))</f>
        <v>Night</v>
      </c>
      <c r="P573" s="8" t="str">
        <f>IF('Final Dataset'!$G573=1,"Clear/Few clouds",IF('Final Dataset'!$G573=2,"Mist/Cloudy",IF('Final Dataset'!$G573=3,"Light Snow/Rain","Heavy Rain/Snow/Storm")))</f>
        <v>Mist/Cloudy</v>
      </c>
      <c r="Q573" s="5" t="str">
        <f>IF(OR('Final Dataset'!$F573=0,'Final Dataset'!$F573=6),"Weekend","Weekday")</f>
        <v>Weekday</v>
      </c>
      <c r="R573" s="5" t="str">
        <f>LEFT(TEXT('Final Dataset'!$B573,"yyyy-mm-dd"),4)</f>
        <v>2011</v>
      </c>
      <c r="S573" s="5" t="str">
        <f>MID(TEXT('Final Dataset'!$B573,"yyyy-mm-dd"),6,2)</f>
        <v>01</v>
      </c>
      <c r="T573" s="5" t="str">
        <f>RIGHT(TEXT('Final Dataset'!$B573,"yyyy-mm-dd"),2)</f>
        <v>26</v>
      </c>
      <c r="U573" s="5">
        <f>LEN('Final Dataset'!$D573)</f>
        <v>1</v>
      </c>
      <c r="V573" s="5" t="str">
        <f>TEXT('Final Dataset'!$B573, "mmmm")</f>
        <v>January</v>
      </c>
      <c r="W573" s="5" t="str">
        <f>TEXT('Final Dataset'!$B573, "dddd")</f>
        <v>Wednesday</v>
      </c>
      <c r="X573" s="5">
        <f>WEEKNUM('Final Dataset'!$B573, 2)</f>
        <v>5</v>
      </c>
      <c r="Y573" s="5" t="str">
        <f>IF('Final Dataset'!$H573&lt;=0.3,"Cold",IF('Final Dataset'!$H573&lt;=0.6,"Mild","Hot"))</f>
        <v>Cold</v>
      </c>
      <c r="Z573" s="7" t="str">
        <f>IF('Final Dataset'!$L573&gt;'Final Dataset'!$M573,"Casual Dominant","Registered Dominant")</f>
        <v>Registered Dominant</v>
      </c>
      <c r="AA573" s="7">
        <f>'Final Dataset'!$L573/'Final Dataset'!$N573</f>
        <v>0.17647058823529413</v>
      </c>
      <c r="AB573" s="7">
        <f>'Final Dataset'!$M573/'Final Dataset'!$N573</f>
        <v>0.82352941176470584</v>
      </c>
      <c r="AC573" s="9">
        <f>'Final Dataset'!$J573*100</f>
        <v>69</v>
      </c>
      <c r="AD573" s="7">
        <f>'Final Dataset'!$I573*50</f>
        <v>11.365</v>
      </c>
      <c r="AE573" s="9">
        <f>'Final Dataset'!$K573*67</f>
        <v>8.9981000000000009</v>
      </c>
      <c r="AF573" s="7">
        <f>IFERROR('Final Dataset'!$AA573/'Final Dataset'!$AB573,0)</f>
        <v>0.2142857142857143</v>
      </c>
      <c r="AG573" s="7" t="str">
        <f>IF('Final Dataset'!$AC573&lt;40,"Low",IF('Final Dataset'!$AC573&lt;=70,"Moderate","High"))</f>
        <v>Moderate</v>
      </c>
      <c r="AH573" s="10" t="str">
        <f>IF('Final Dataset'!$AE573&lt;10,"Calm",IF('Final Dataset'!$AE573&lt;=25,"Breezy","Windy"))</f>
        <v>Calm</v>
      </c>
    </row>
    <row r="574" spans="1:34" ht="14.25" customHeight="1" x14ac:dyDescent="0.3">
      <c r="A574" s="5">
        <v>573</v>
      </c>
      <c r="B574" s="6">
        <v>40569</v>
      </c>
      <c r="C574" s="5">
        <v>1</v>
      </c>
      <c r="D574" s="5">
        <v>1</v>
      </c>
      <c r="E574" s="5" t="b">
        <v>0</v>
      </c>
      <c r="F574" s="5">
        <v>3</v>
      </c>
      <c r="G574" s="5">
        <v>2</v>
      </c>
      <c r="H574" s="5">
        <v>0.24</v>
      </c>
      <c r="I574" s="7">
        <v>0.2424</v>
      </c>
      <c r="J574" s="5">
        <v>0.65</v>
      </c>
      <c r="K574" s="5">
        <v>0.1343</v>
      </c>
      <c r="L574" s="5">
        <v>0</v>
      </c>
      <c r="M574" s="5">
        <v>5</v>
      </c>
      <c r="N574" s="5">
        <v>5</v>
      </c>
      <c r="O574" s="5" t="str">
        <f>IF(AND('Final Dataset'!$D574&gt;=5,'Final Dataset'!$D574&lt;12),"Morning",IF(AND('Final Dataset'!$D574&gt;=12,'Final Dataset'!$D574&lt;17),"Afternoon",IF(AND('Final Dataset'!$D574&gt;=17,'Final Dataset'!$D574&lt;21),"Evening","Night")))</f>
        <v>Night</v>
      </c>
      <c r="P574" s="8" t="str">
        <f>IF('Final Dataset'!$G574=1,"Clear/Few clouds",IF('Final Dataset'!$G574=2,"Mist/Cloudy",IF('Final Dataset'!$G574=3,"Light Snow/Rain","Heavy Rain/Snow/Storm")))</f>
        <v>Mist/Cloudy</v>
      </c>
      <c r="Q574" s="5" t="str">
        <f>IF(OR('Final Dataset'!$F574=0,'Final Dataset'!$F574=6),"Weekend","Weekday")</f>
        <v>Weekday</v>
      </c>
      <c r="R574" s="5" t="str">
        <f>LEFT(TEXT('Final Dataset'!$B574,"yyyy-mm-dd"),4)</f>
        <v>2011</v>
      </c>
      <c r="S574" s="5" t="str">
        <f>MID(TEXT('Final Dataset'!$B574,"yyyy-mm-dd"),6,2)</f>
        <v>01</v>
      </c>
      <c r="T574" s="5" t="str">
        <f>RIGHT(TEXT('Final Dataset'!$B574,"yyyy-mm-dd"),2)</f>
        <v>26</v>
      </c>
      <c r="U574" s="5">
        <f>LEN('Final Dataset'!$D574)</f>
        <v>1</v>
      </c>
      <c r="V574" s="5" t="str">
        <f>TEXT('Final Dataset'!$B574, "mmmm")</f>
        <v>January</v>
      </c>
      <c r="W574" s="5" t="str">
        <f>TEXT('Final Dataset'!$B574, "dddd")</f>
        <v>Wednesday</v>
      </c>
      <c r="X574" s="5">
        <f>WEEKNUM('Final Dataset'!$B574, 2)</f>
        <v>5</v>
      </c>
      <c r="Y574" s="5" t="str">
        <f>IF('Final Dataset'!$H574&lt;=0.3,"Cold",IF('Final Dataset'!$H574&lt;=0.6,"Mild","Hot"))</f>
        <v>Cold</v>
      </c>
      <c r="Z574" s="7" t="str">
        <f>IF('Final Dataset'!$L574&gt;'Final Dataset'!$M574,"Casual Dominant","Registered Dominant")</f>
        <v>Registered Dominant</v>
      </c>
      <c r="AA574" s="7">
        <f>'Final Dataset'!$L574/'Final Dataset'!$N574</f>
        <v>0</v>
      </c>
      <c r="AB574" s="7">
        <f>'Final Dataset'!$M574/'Final Dataset'!$N574</f>
        <v>1</v>
      </c>
      <c r="AC574" s="9">
        <f>'Final Dataset'!$J574*100</f>
        <v>65</v>
      </c>
      <c r="AD574" s="7">
        <f>'Final Dataset'!$I574*50</f>
        <v>12.120000000000001</v>
      </c>
      <c r="AE574" s="9">
        <f>'Final Dataset'!$K574*67</f>
        <v>8.9981000000000009</v>
      </c>
      <c r="AF574" s="7">
        <f>IFERROR('Final Dataset'!$AA574/'Final Dataset'!$AB574,0)</f>
        <v>0</v>
      </c>
      <c r="AG574" s="7" t="str">
        <f>IF('Final Dataset'!$AC574&lt;40,"Low",IF('Final Dataset'!$AC574&lt;=70,"Moderate","High"))</f>
        <v>Moderate</v>
      </c>
      <c r="AH574" s="10" t="str">
        <f>IF('Final Dataset'!$AE574&lt;10,"Calm",IF('Final Dataset'!$AE574&lt;=25,"Breezy","Windy"))</f>
        <v>Calm</v>
      </c>
    </row>
    <row r="575" spans="1:34" ht="14.25" customHeight="1" x14ac:dyDescent="0.3">
      <c r="A575" s="11">
        <v>574</v>
      </c>
      <c r="B575" s="12">
        <v>40569</v>
      </c>
      <c r="C575" s="11">
        <v>1</v>
      </c>
      <c r="D575" s="11">
        <v>2</v>
      </c>
      <c r="E575" s="11" t="b">
        <v>0</v>
      </c>
      <c r="F575" s="11">
        <v>3</v>
      </c>
      <c r="G575" s="11">
        <v>3</v>
      </c>
      <c r="H575" s="11">
        <v>0.22</v>
      </c>
      <c r="I575" s="13">
        <v>0.2273</v>
      </c>
      <c r="J575" s="11">
        <v>0.69</v>
      </c>
      <c r="K575" s="11">
        <v>0.19400000000000001</v>
      </c>
      <c r="L575" s="11">
        <v>3</v>
      </c>
      <c r="M575" s="11">
        <v>7</v>
      </c>
      <c r="N575" s="11">
        <v>10</v>
      </c>
      <c r="O575" s="5" t="str">
        <f>IF(AND('Final Dataset'!$D575&gt;=5,'Final Dataset'!$D575&lt;12),"Morning",IF(AND('Final Dataset'!$D575&gt;=12,'Final Dataset'!$D575&lt;17),"Afternoon",IF(AND('Final Dataset'!$D575&gt;=17,'Final Dataset'!$D575&lt;21),"Evening","Night")))</f>
        <v>Night</v>
      </c>
      <c r="P575" s="8" t="str">
        <f>IF('Final Dataset'!$G575=1,"Clear/Few clouds",IF('Final Dataset'!$G575=2,"Mist/Cloudy",IF('Final Dataset'!$G575=3,"Light Snow/Rain","Heavy Rain/Snow/Storm")))</f>
        <v>Light Snow/Rain</v>
      </c>
      <c r="Q575" s="5" t="str">
        <f>IF(OR('Final Dataset'!$F575=0,'Final Dataset'!$F575=6),"Weekend","Weekday")</f>
        <v>Weekday</v>
      </c>
      <c r="R575" s="5" t="str">
        <f>LEFT(TEXT('Final Dataset'!$B575,"yyyy-mm-dd"),4)</f>
        <v>2011</v>
      </c>
      <c r="S575" s="5" t="str">
        <f>MID(TEXT('Final Dataset'!$B575,"yyyy-mm-dd"),6,2)</f>
        <v>01</v>
      </c>
      <c r="T575" s="5" t="str">
        <f>RIGHT(TEXT('Final Dataset'!$B575,"yyyy-mm-dd"),2)</f>
        <v>26</v>
      </c>
      <c r="U575" s="5">
        <f>LEN('Final Dataset'!$D575)</f>
        <v>1</v>
      </c>
      <c r="V575" s="5" t="str">
        <f>TEXT('Final Dataset'!$B575, "mmmm")</f>
        <v>January</v>
      </c>
      <c r="W575" s="5" t="str">
        <f>TEXT('Final Dataset'!$B575, "dddd")</f>
        <v>Wednesday</v>
      </c>
      <c r="X575" s="5">
        <f>WEEKNUM('Final Dataset'!$B575, 2)</f>
        <v>5</v>
      </c>
      <c r="Y575" s="5" t="str">
        <f>IF('Final Dataset'!$H575&lt;=0.3,"Cold",IF('Final Dataset'!$H575&lt;=0.6,"Mild","Hot"))</f>
        <v>Cold</v>
      </c>
      <c r="Z575" s="7" t="str">
        <f>IF('Final Dataset'!$L575&gt;'Final Dataset'!$M575,"Casual Dominant","Registered Dominant")</f>
        <v>Registered Dominant</v>
      </c>
      <c r="AA575" s="7">
        <f>'Final Dataset'!$L575/'Final Dataset'!$N575</f>
        <v>0.3</v>
      </c>
      <c r="AB575" s="7">
        <f>'Final Dataset'!$M575/'Final Dataset'!$N575</f>
        <v>0.7</v>
      </c>
      <c r="AC575" s="9">
        <f>'Final Dataset'!$J575*100</f>
        <v>69</v>
      </c>
      <c r="AD575" s="7">
        <f>'Final Dataset'!$I575*50</f>
        <v>11.365</v>
      </c>
      <c r="AE575" s="9">
        <f>'Final Dataset'!$K575*67</f>
        <v>12.998000000000001</v>
      </c>
      <c r="AF575" s="7">
        <f>IFERROR('Final Dataset'!$AA575/'Final Dataset'!$AB575,0)</f>
        <v>0.4285714285714286</v>
      </c>
      <c r="AG575" s="7" t="str">
        <f>IF('Final Dataset'!$AC575&lt;40,"Low",IF('Final Dataset'!$AC575&lt;=70,"Moderate","High"))</f>
        <v>Moderate</v>
      </c>
      <c r="AH575" s="10" t="str">
        <f>IF('Final Dataset'!$AE575&lt;10,"Calm",IF('Final Dataset'!$AE575&lt;=25,"Breezy","Windy"))</f>
        <v>Breezy</v>
      </c>
    </row>
    <row r="576" spans="1:34" ht="14.25" customHeight="1" x14ac:dyDescent="0.3">
      <c r="A576" s="5">
        <v>575</v>
      </c>
      <c r="B576" s="6">
        <v>40569</v>
      </c>
      <c r="C576" s="5">
        <v>1</v>
      </c>
      <c r="D576" s="5">
        <v>5</v>
      </c>
      <c r="E576" s="5" t="b">
        <v>0</v>
      </c>
      <c r="F576" s="5">
        <v>3</v>
      </c>
      <c r="G576" s="5">
        <v>3</v>
      </c>
      <c r="H576" s="5">
        <v>0.2</v>
      </c>
      <c r="I576" s="7">
        <v>0.18179999999999999</v>
      </c>
      <c r="J576" s="5">
        <v>0.86</v>
      </c>
      <c r="K576" s="5">
        <v>0.28360000000000002</v>
      </c>
      <c r="L576" s="5">
        <v>0</v>
      </c>
      <c r="M576" s="5">
        <v>1</v>
      </c>
      <c r="N576" s="5">
        <v>1</v>
      </c>
      <c r="O576" s="5" t="str">
        <f>IF(AND('Final Dataset'!$D576&gt;=5,'Final Dataset'!$D576&lt;12),"Morning",IF(AND('Final Dataset'!$D576&gt;=12,'Final Dataset'!$D576&lt;17),"Afternoon",IF(AND('Final Dataset'!$D576&gt;=17,'Final Dataset'!$D576&lt;21),"Evening","Night")))</f>
        <v>Morning</v>
      </c>
      <c r="P576" s="8" t="str">
        <f>IF('Final Dataset'!$G576=1,"Clear/Few clouds",IF('Final Dataset'!$G576=2,"Mist/Cloudy",IF('Final Dataset'!$G576=3,"Light Snow/Rain","Heavy Rain/Snow/Storm")))</f>
        <v>Light Snow/Rain</v>
      </c>
      <c r="Q576" s="5" t="str">
        <f>IF(OR('Final Dataset'!$F576=0,'Final Dataset'!$F576=6),"Weekend","Weekday")</f>
        <v>Weekday</v>
      </c>
      <c r="R576" s="5" t="str">
        <f>LEFT(TEXT('Final Dataset'!$B576,"yyyy-mm-dd"),4)</f>
        <v>2011</v>
      </c>
      <c r="S576" s="5" t="str">
        <f>MID(TEXT('Final Dataset'!$B576,"yyyy-mm-dd"),6,2)</f>
        <v>01</v>
      </c>
      <c r="T576" s="5" t="str">
        <f>RIGHT(TEXT('Final Dataset'!$B576,"yyyy-mm-dd"),2)</f>
        <v>26</v>
      </c>
      <c r="U576" s="5">
        <f>LEN('Final Dataset'!$D576)</f>
        <v>1</v>
      </c>
      <c r="V576" s="5" t="str">
        <f>TEXT('Final Dataset'!$B576, "mmmm")</f>
        <v>January</v>
      </c>
      <c r="W576" s="5" t="str">
        <f>TEXT('Final Dataset'!$B576, "dddd")</f>
        <v>Wednesday</v>
      </c>
      <c r="X576" s="5">
        <f>WEEKNUM('Final Dataset'!$B576, 2)</f>
        <v>5</v>
      </c>
      <c r="Y576" s="5" t="str">
        <f>IF('Final Dataset'!$H576&lt;=0.3,"Cold",IF('Final Dataset'!$H576&lt;=0.6,"Mild","Hot"))</f>
        <v>Cold</v>
      </c>
      <c r="Z576" s="7" t="str">
        <f>IF('Final Dataset'!$L576&gt;'Final Dataset'!$M576,"Casual Dominant","Registered Dominant")</f>
        <v>Registered Dominant</v>
      </c>
      <c r="AA576" s="7">
        <f>'Final Dataset'!$L576/'Final Dataset'!$N576</f>
        <v>0</v>
      </c>
      <c r="AB576" s="7">
        <f>'Final Dataset'!$M576/'Final Dataset'!$N576</f>
        <v>1</v>
      </c>
      <c r="AC576" s="9">
        <f>'Final Dataset'!$J576*100</f>
        <v>86</v>
      </c>
      <c r="AD576" s="7">
        <f>'Final Dataset'!$I576*50</f>
        <v>9.09</v>
      </c>
      <c r="AE576" s="9">
        <f>'Final Dataset'!$K576*67</f>
        <v>19.001200000000001</v>
      </c>
      <c r="AF576" s="7">
        <f>IFERROR('Final Dataset'!$AA576/'Final Dataset'!$AB576,0)</f>
        <v>0</v>
      </c>
      <c r="AG576" s="7" t="str">
        <f>IF('Final Dataset'!$AC576&lt;40,"Low",IF('Final Dataset'!$AC576&lt;=70,"Moderate","High"))</f>
        <v>High</v>
      </c>
      <c r="AH576" s="10" t="str">
        <f>IF('Final Dataset'!$AE576&lt;10,"Calm",IF('Final Dataset'!$AE576&lt;=25,"Breezy","Windy"))</f>
        <v>Breezy</v>
      </c>
    </row>
    <row r="577" spans="1:34" ht="14.25" customHeight="1" x14ac:dyDescent="0.3">
      <c r="A577" s="11">
        <v>576</v>
      </c>
      <c r="B577" s="12">
        <v>40569</v>
      </c>
      <c r="C577" s="11">
        <v>1</v>
      </c>
      <c r="D577" s="11">
        <v>6</v>
      </c>
      <c r="E577" s="11" t="b">
        <v>0</v>
      </c>
      <c r="F577" s="11">
        <v>3</v>
      </c>
      <c r="G577" s="11">
        <v>3</v>
      </c>
      <c r="H577" s="11">
        <v>0.2</v>
      </c>
      <c r="I577" s="13">
        <v>0.18179999999999999</v>
      </c>
      <c r="J577" s="11">
        <v>0.86</v>
      </c>
      <c r="K577" s="11">
        <v>0.28360000000000002</v>
      </c>
      <c r="L577" s="11">
        <v>0</v>
      </c>
      <c r="M577" s="11">
        <v>8</v>
      </c>
      <c r="N577" s="11">
        <v>8</v>
      </c>
      <c r="O577" s="5" t="str">
        <f>IF(AND('Final Dataset'!$D577&gt;=5,'Final Dataset'!$D577&lt;12),"Morning",IF(AND('Final Dataset'!$D577&gt;=12,'Final Dataset'!$D577&lt;17),"Afternoon",IF(AND('Final Dataset'!$D577&gt;=17,'Final Dataset'!$D577&lt;21),"Evening","Night")))</f>
        <v>Morning</v>
      </c>
      <c r="P577" s="8" t="str">
        <f>IF('Final Dataset'!$G577=1,"Clear/Few clouds",IF('Final Dataset'!$G577=2,"Mist/Cloudy",IF('Final Dataset'!$G577=3,"Light Snow/Rain","Heavy Rain/Snow/Storm")))</f>
        <v>Light Snow/Rain</v>
      </c>
      <c r="Q577" s="5" t="str">
        <f>IF(OR('Final Dataset'!$F577=0,'Final Dataset'!$F577=6),"Weekend","Weekday")</f>
        <v>Weekday</v>
      </c>
      <c r="R577" s="5" t="str">
        <f>LEFT(TEXT('Final Dataset'!$B577,"yyyy-mm-dd"),4)</f>
        <v>2011</v>
      </c>
      <c r="S577" s="5" t="str">
        <f>MID(TEXT('Final Dataset'!$B577,"yyyy-mm-dd"),6,2)</f>
        <v>01</v>
      </c>
      <c r="T577" s="5" t="str">
        <f>RIGHT(TEXT('Final Dataset'!$B577,"yyyy-mm-dd"),2)</f>
        <v>26</v>
      </c>
      <c r="U577" s="5">
        <f>LEN('Final Dataset'!$D577)</f>
        <v>1</v>
      </c>
      <c r="V577" s="5" t="str">
        <f>TEXT('Final Dataset'!$B577, "mmmm")</f>
        <v>January</v>
      </c>
      <c r="W577" s="5" t="str">
        <f>TEXT('Final Dataset'!$B577, "dddd")</f>
        <v>Wednesday</v>
      </c>
      <c r="X577" s="5">
        <f>WEEKNUM('Final Dataset'!$B577, 2)</f>
        <v>5</v>
      </c>
      <c r="Y577" s="5" t="str">
        <f>IF('Final Dataset'!$H577&lt;=0.3,"Cold",IF('Final Dataset'!$H577&lt;=0.6,"Mild","Hot"))</f>
        <v>Cold</v>
      </c>
      <c r="Z577" s="7" t="str">
        <f>IF('Final Dataset'!$L577&gt;'Final Dataset'!$M577,"Casual Dominant","Registered Dominant")</f>
        <v>Registered Dominant</v>
      </c>
      <c r="AA577" s="7">
        <f>'Final Dataset'!$L577/'Final Dataset'!$N577</f>
        <v>0</v>
      </c>
      <c r="AB577" s="7">
        <f>'Final Dataset'!$M577/'Final Dataset'!$N577</f>
        <v>1</v>
      </c>
      <c r="AC577" s="9">
        <f>'Final Dataset'!$J577*100</f>
        <v>86</v>
      </c>
      <c r="AD577" s="7">
        <f>'Final Dataset'!$I577*50</f>
        <v>9.09</v>
      </c>
      <c r="AE577" s="9">
        <f>'Final Dataset'!$K577*67</f>
        <v>19.001200000000001</v>
      </c>
      <c r="AF577" s="7">
        <f>IFERROR('Final Dataset'!$AA577/'Final Dataset'!$AB577,0)</f>
        <v>0</v>
      </c>
      <c r="AG577" s="7" t="str">
        <f>IF('Final Dataset'!$AC577&lt;40,"Low",IF('Final Dataset'!$AC577&lt;=70,"Moderate","High"))</f>
        <v>High</v>
      </c>
      <c r="AH577" s="10" t="str">
        <f>IF('Final Dataset'!$AE577&lt;10,"Calm",IF('Final Dataset'!$AE577&lt;=25,"Breezy","Windy"))</f>
        <v>Breezy</v>
      </c>
    </row>
    <row r="578" spans="1:34" ht="14.25" customHeight="1" x14ac:dyDescent="0.3">
      <c r="A578" s="5">
        <v>577</v>
      </c>
      <c r="B578" s="6">
        <v>40569</v>
      </c>
      <c r="C578" s="5">
        <v>1</v>
      </c>
      <c r="D578" s="5">
        <v>7</v>
      </c>
      <c r="E578" s="5" t="b">
        <v>0</v>
      </c>
      <c r="F578" s="5">
        <v>3</v>
      </c>
      <c r="G578" s="5">
        <v>3</v>
      </c>
      <c r="H578" s="5">
        <v>0.22</v>
      </c>
      <c r="I578" s="7">
        <v>0.21210000000000001</v>
      </c>
      <c r="J578" s="5">
        <v>0.87</v>
      </c>
      <c r="K578" s="5">
        <v>0.29849999999999999</v>
      </c>
      <c r="L578" s="5">
        <v>1</v>
      </c>
      <c r="M578" s="5">
        <v>29</v>
      </c>
      <c r="N578" s="5">
        <v>30</v>
      </c>
      <c r="O578" s="5" t="str">
        <f>IF(AND('Final Dataset'!$D578&gt;=5,'Final Dataset'!$D578&lt;12),"Morning",IF(AND('Final Dataset'!$D578&gt;=12,'Final Dataset'!$D578&lt;17),"Afternoon",IF(AND('Final Dataset'!$D578&gt;=17,'Final Dataset'!$D578&lt;21),"Evening","Night")))</f>
        <v>Morning</v>
      </c>
      <c r="P578" s="8" t="str">
        <f>IF('Final Dataset'!$G578=1,"Clear/Few clouds",IF('Final Dataset'!$G578=2,"Mist/Cloudy",IF('Final Dataset'!$G578=3,"Light Snow/Rain","Heavy Rain/Snow/Storm")))</f>
        <v>Light Snow/Rain</v>
      </c>
      <c r="Q578" s="5" t="str">
        <f>IF(OR('Final Dataset'!$F578=0,'Final Dataset'!$F578=6),"Weekend","Weekday")</f>
        <v>Weekday</v>
      </c>
      <c r="R578" s="5" t="str">
        <f>LEFT(TEXT('Final Dataset'!$B578,"yyyy-mm-dd"),4)</f>
        <v>2011</v>
      </c>
      <c r="S578" s="5" t="str">
        <f>MID(TEXT('Final Dataset'!$B578,"yyyy-mm-dd"),6,2)</f>
        <v>01</v>
      </c>
      <c r="T578" s="5" t="str">
        <f>RIGHT(TEXT('Final Dataset'!$B578,"yyyy-mm-dd"),2)</f>
        <v>26</v>
      </c>
      <c r="U578" s="5">
        <f>LEN('Final Dataset'!$D578)</f>
        <v>1</v>
      </c>
      <c r="V578" s="5" t="str">
        <f>TEXT('Final Dataset'!$B578, "mmmm")</f>
        <v>January</v>
      </c>
      <c r="W578" s="5" t="str">
        <f>TEXT('Final Dataset'!$B578, "dddd")</f>
        <v>Wednesday</v>
      </c>
      <c r="X578" s="5">
        <f>WEEKNUM('Final Dataset'!$B578, 2)</f>
        <v>5</v>
      </c>
      <c r="Y578" s="5" t="str">
        <f>IF('Final Dataset'!$H578&lt;=0.3,"Cold",IF('Final Dataset'!$H578&lt;=0.6,"Mild","Hot"))</f>
        <v>Cold</v>
      </c>
      <c r="Z578" s="7" t="str">
        <f>IF('Final Dataset'!$L578&gt;'Final Dataset'!$M578,"Casual Dominant","Registered Dominant")</f>
        <v>Registered Dominant</v>
      </c>
      <c r="AA578" s="7">
        <f>'Final Dataset'!$L578/'Final Dataset'!$N578</f>
        <v>3.3333333333333333E-2</v>
      </c>
      <c r="AB578" s="7">
        <f>'Final Dataset'!$M578/'Final Dataset'!$N578</f>
        <v>0.96666666666666667</v>
      </c>
      <c r="AC578" s="9">
        <f>'Final Dataset'!$J578*100</f>
        <v>87</v>
      </c>
      <c r="AD578" s="7">
        <f>'Final Dataset'!$I578*50</f>
        <v>10.605</v>
      </c>
      <c r="AE578" s="9">
        <f>'Final Dataset'!$K578*67</f>
        <v>19.999499999999998</v>
      </c>
      <c r="AF578" s="7">
        <f>IFERROR('Final Dataset'!$AA578/'Final Dataset'!$AB578,0)</f>
        <v>3.4482758620689655E-2</v>
      </c>
      <c r="AG578" s="7" t="str">
        <f>IF('Final Dataset'!$AC578&lt;40,"Low",IF('Final Dataset'!$AC578&lt;=70,"Moderate","High"))</f>
        <v>High</v>
      </c>
      <c r="AH578" s="10" t="str">
        <f>IF('Final Dataset'!$AE578&lt;10,"Calm",IF('Final Dataset'!$AE578&lt;=25,"Breezy","Windy"))</f>
        <v>Breezy</v>
      </c>
    </row>
    <row r="579" spans="1:34" ht="14.25" customHeight="1" x14ac:dyDescent="0.3">
      <c r="A579" s="11">
        <v>578</v>
      </c>
      <c r="B579" s="12">
        <v>40569</v>
      </c>
      <c r="C579" s="11">
        <v>1</v>
      </c>
      <c r="D579" s="11">
        <v>8</v>
      </c>
      <c r="E579" s="11" t="b">
        <v>0</v>
      </c>
      <c r="F579" s="11">
        <v>3</v>
      </c>
      <c r="G579" s="11">
        <v>3</v>
      </c>
      <c r="H579" s="11">
        <v>0.22</v>
      </c>
      <c r="I579" s="13">
        <v>0.21210000000000001</v>
      </c>
      <c r="J579" s="11">
        <v>0.87</v>
      </c>
      <c r="K579" s="11">
        <v>0.29849999999999999</v>
      </c>
      <c r="L579" s="11">
        <v>3</v>
      </c>
      <c r="M579" s="11">
        <v>69</v>
      </c>
      <c r="N579" s="11">
        <v>72</v>
      </c>
      <c r="O579" s="5" t="str">
        <f>IF(AND('Final Dataset'!$D579&gt;=5,'Final Dataset'!$D579&lt;12),"Morning",IF(AND('Final Dataset'!$D579&gt;=12,'Final Dataset'!$D579&lt;17),"Afternoon",IF(AND('Final Dataset'!$D579&gt;=17,'Final Dataset'!$D579&lt;21),"Evening","Night")))</f>
        <v>Morning</v>
      </c>
      <c r="P579" s="8" t="str">
        <f>IF('Final Dataset'!$G579=1,"Clear/Few clouds",IF('Final Dataset'!$G579=2,"Mist/Cloudy",IF('Final Dataset'!$G579=3,"Light Snow/Rain","Heavy Rain/Snow/Storm")))</f>
        <v>Light Snow/Rain</v>
      </c>
      <c r="Q579" s="5" t="str">
        <f>IF(OR('Final Dataset'!$F579=0,'Final Dataset'!$F579=6),"Weekend","Weekday")</f>
        <v>Weekday</v>
      </c>
      <c r="R579" s="5" t="str">
        <f>LEFT(TEXT('Final Dataset'!$B579,"yyyy-mm-dd"),4)</f>
        <v>2011</v>
      </c>
      <c r="S579" s="5" t="str">
        <f>MID(TEXT('Final Dataset'!$B579,"yyyy-mm-dd"),6,2)</f>
        <v>01</v>
      </c>
      <c r="T579" s="5" t="str">
        <f>RIGHT(TEXT('Final Dataset'!$B579,"yyyy-mm-dd"),2)</f>
        <v>26</v>
      </c>
      <c r="U579" s="5">
        <f>LEN('Final Dataset'!$D579)</f>
        <v>1</v>
      </c>
      <c r="V579" s="5" t="str">
        <f>TEXT('Final Dataset'!$B579, "mmmm")</f>
        <v>January</v>
      </c>
      <c r="W579" s="5" t="str">
        <f>TEXT('Final Dataset'!$B579, "dddd")</f>
        <v>Wednesday</v>
      </c>
      <c r="X579" s="5">
        <f>WEEKNUM('Final Dataset'!$B579, 2)</f>
        <v>5</v>
      </c>
      <c r="Y579" s="5" t="str">
        <f>IF('Final Dataset'!$H579&lt;=0.3,"Cold",IF('Final Dataset'!$H579&lt;=0.6,"Mild","Hot"))</f>
        <v>Cold</v>
      </c>
      <c r="Z579" s="7" t="str">
        <f>IF('Final Dataset'!$L579&gt;'Final Dataset'!$M579,"Casual Dominant","Registered Dominant")</f>
        <v>Registered Dominant</v>
      </c>
      <c r="AA579" s="7">
        <f>'Final Dataset'!$L579/'Final Dataset'!$N579</f>
        <v>4.1666666666666664E-2</v>
      </c>
      <c r="AB579" s="7">
        <f>'Final Dataset'!$M579/'Final Dataset'!$N579</f>
        <v>0.95833333333333337</v>
      </c>
      <c r="AC579" s="9">
        <f>'Final Dataset'!$J579*100</f>
        <v>87</v>
      </c>
      <c r="AD579" s="7">
        <f>'Final Dataset'!$I579*50</f>
        <v>10.605</v>
      </c>
      <c r="AE579" s="9">
        <f>'Final Dataset'!$K579*67</f>
        <v>19.999499999999998</v>
      </c>
      <c r="AF579" s="7">
        <f>IFERROR('Final Dataset'!$AA579/'Final Dataset'!$AB579,0)</f>
        <v>4.3478260869565216E-2</v>
      </c>
      <c r="AG579" s="7" t="str">
        <f>IF('Final Dataset'!$AC579&lt;40,"Low",IF('Final Dataset'!$AC579&lt;=70,"Moderate","High"))</f>
        <v>High</v>
      </c>
      <c r="AH579" s="10" t="str">
        <f>IF('Final Dataset'!$AE579&lt;10,"Calm",IF('Final Dataset'!$AE579&lt;=25,"Breezy","Windy"))</f>
        <v>Breezy</v>
      </c>
    </row>
    <row r="580" spans="1:34" ht="14.25" customHeight="1" x14ac:dyDescent="0.3">
      <c r="A580" s="5">
        <v>579</v>
      </c>
      <c r="B580" s="6">
        <v>40569</v>
      </c>
      <c r="C580" s="5">
        <v>1</v>
      </c>
      <c r="D580" s="5">
        <v>9</v>
      </c>
      <c r="E580" s="5" t="b">
        <v>0</v>
      </c>
      <c r="F580" s="5">
        <v>3</v>
      </c>
      <c r="G580" s="5">
        <v>3</v>
      </c>
      <c r="H580" s="5">
        <v>0.22</v>
      </c>
      <c r="I580" s="7">
        <v>0.21210000000000001</v>
      </c>
      <c r="J580" s="5">
        <v>0.87</v>
      </c>
      <c r="K580" s="5">
        <v>0.29849999999999999</v>
      </c>
      <c r="L580" s="5">
        <v>3</v>
      </c>
      <c r="M580" s="5">
        <v>55</v>
      </c>
      <c r="N580" s="5">
        <v>58</v>
      </c>
      <c r="O580" s="5" t="str">
        <f>IF(AND('Final Dataset'!$D580&gt;=5,'Final Dataset'!$D580&lt;12),"Morning",IF(AND('Final Dataset'!$D580&gt;=12,'Final Dataset'!$D580&lt;17),"Afternoon",IF(AND('Final Dataset'!$D580&gt;=17,'Final Dataset'!$D580&lt;21),"Evening","Night")))</f>
        <v>Morning</v>
      </c>
      <c r="P580" s="8" t="str">
        <f>IF('Final Dataset'!$G580=1,"Clear/Few clouds",IF('Final Dataset'!$G580=2,"Mist/Cloudy",IF('Final Dataset'!$G580=3,"Light Snow/Rain","Heavy Rain/Snow/Storm")))</f>
        <v>Light Snow/Rain</v>
      </c>
      <c r="Q580" s="5" t="str">
        <f>IF(OR('Final Dataset'!$F580=0,'Final Dataset'!$F580=6),"Weekend","Weekday")</f>
        <v>Weekday</v>
      </c>
      <c r="R580" s="5" t="str">
        <f>LEFT(TEXT('Final Dataset'!$B580,"yyyy-mm-dd"),4)</f>
        <v>2011</v>
      </c>
      <c r="S580" s="5" t="str">
        <f>MID(TEXT('Final Dataset'!$B580,"yyyy-mm-dd"),6,2)</f>
        <v>01</v>
      </c>
      <c r="T580" s="5" t="str">
        <f>RIGHT(TEXT('Final Dataset'!$B580,"yyyy-mm-dd"),2)</f>
        <v>26</v>
      </c>
      <c r="U580" s="5">
        <f>LEN('Final Dataset'!$D580)</f>
        <v>1</v>
      </c>
      <c r="V580" s="5" t="str">
        <f>TEXT('Final Dataset'!$B580, "mmmm")</f>
        <v>January</v>
      </c>
      <c r="W580" s="5" t="str">
        <f>TEXT('Final Dataset'!$B580, "dddd")</f>
        <v>Wednesday</v>
      </c>
      <c r="X580" s="5">
        <f>WEEKNUM('Final Dataset'!$B580, 2)</f>
        <v>5</v>
      </c>
      <c r="Y580" s="5" t="str">
        <f>IF('Final Dataset'!$H580&lt;=0.3,"Cold",IF('Final Dataset'!$H580&lt;=0.6,"Mild","Hot"))</f>
        <v>Cold</v>
      </c>
      <c r="Z580" s="7" t="str">
        <f>IF('Final Dataset'!$L580&gt;'Final Dataset'!$M580,"Casual Dominant","Registered Dominant")</f>
        <v>Registered Dominant</v>
      </c>
      <c r="AA580" s="7">
        <f>'Final Dataset'!$L580/'Final Dataset'!$N580</f>
        <v>5.1724137931034482E-2</v>
      </c>
      <c r="AB580" s="7">
        <f>'Final Dataset'!$M580/'Final Dataset'!$N580</f>
        <v>0.94827586206896552</v>
      </c>
      <c r="AC580" s="9">
        <f>'Final Dataset'!$J580*100</f>
        <v>87</v>
      </c>
      <c r="AD580" s="7">
        <f>'Final Dataset'!$I580*50</f>
        <v>10.605</v>
      </c>
      <c r="AE580" s="9">
        <f>'Final Dataset'!$K580*67</f>
        <v>19.999499999999998</v>
      </c>
      <c r="AF580" s="7">
        <f>IFERROR('Final Dataset'!$AA580/'Final Dataset'!$AB580,0)</f>
        <v>5.4545454545454543E-2</v>
      </c>
      <c r="AG580" s="7" t="str">
        <f>IF('Final Dataset'!$AC580&lt;40,"Low",IF('Final Dataset'!$AC580&lt;=70,"Moderate","High"))</f>
        <v>High</v>
      </c>
      <c r="AH580" s="10" t="str">
        <f>IF('Final Dataset'!$AE580&lt;10,"Calm",IF('Final Dataset'!$AE580&lt;=25,"Breezy","Windy"))</f>
        <v>Breezy</v>
      </c>
    </row>
    <row r="581" spans="1:34" ht="14.25" customHeight="1" x14ac:dyDescent="0.3">
      <c r="A581" s="11">
        <v>580</v>
      </c>
      <c r="B581" s="12">
        <v>40569</v>
      </c>
      <c r="C581" s="11">
        <v>1</v>
      </c>
      <c r="D581" s="11">
        <v>10</v>
      </c>
      <c r="E581" s="11" t="b">
        <v>0</v>
      </c>
      <c r="F581" s="11">
        <v>3</v>
      </c>
      <c r="G581" s="11">
        <v>3</v>
      </c>
      <c r="H581" s="11">
        <v>0.22</v>
      </c>
      <c r="I581" s="13">
        <v>0.21210000000000001</v>
      </c>
      <c r="J581" s="11">
        <v>0.93</v>
      </c>
      <c r="K581" s="11">
        <v>0.28360000000000002</v>
      </c>
      <c r="L581" s="11">
        <v>2</v>
      </c>
      <c r="M581" s="11">
        <v>26</v>
      </c>
      <c r="N581" s="11">
        <v>28</v>
      </c>
      <c r="O581" s="5" t="str">
        <f>IF(AND('Final Dataset'!$D581&gt;=5,'Final Dataset'!$D581&lt;12),"Morning",IF(AND('Final Dataset'!$D581&gt;=12,'Final Dataset'!$D581&lt;17),"Afternoon",IF(AND('Final Dataset'!$D581&gt;=17,'Final Dataset'!$D581&lt;21),"Evening","Night")))</f>
        <v>Morning</v>
      </c>
      <c r="P581" s="8" t="str">
        <f>IF('Final Dataset'!$G581=1,"Clear/Few clouds",IF('Final Dataset'!$G581=2,"Mist/Cloudy",IF('Final Dataset'!$G581=3,"Light Snow/Rain","Heavy Rain/Snow/Storm")))</f>
        <v>Light Snow/Rain</v>
      </c>
      <c r="Q581" s="5" t="str">
        <f>IF(OR('Final Dataset'!$F581=0,'Final Dataset'!$F581=6),"Weekend","Weekday")</f>
        <v>Weekday</v>
      </c>
      <c r="R581" s="5" t="str">
        <f>LEFT(TEXT('Final Dataset'!$B581,"yyyy-mm-dd"),4)</f>
        <v>2011</v>
      </c>
      <c r="S581" s="5" t="str">
        <f>MID(TEXT('Final Dataset'!$B581,"yyyy-mm-dd"),6,2)</f>
        <v>01</v>
      </c>
      <c r="T581" s="5" t="str">
        <f>RIGHT(TEXT('Final Dataset'!$B581,"yyyy-mm-dd"),2)</f>
        <v>26</v>
      </c>
      <c r="U581" s="5">
        <f>LEN('Final Dataset'!$D581)</f>
        <v>2</v>
      </c>
      <c r="V581" s="5" t="str">
        <f>TEXT('Final Dataset'!$B581, "mmmm")</f>
        <v>January</v>
      </c>
      <c r="W581" s="5" t="str">
        <f>TEXT('Final Dataset'!$B581, "dddd")</f>
        <v>Wednesday</v>
      </c>
      <c r="X581" s="5">
        <f>WEEKNUM('Final Dataset'!$B581, 2)</f>
        <v>5</v>
      </c>
      <c r="Y581" s="5" t="str">
        <f>IF('Final Dataset'!$H581&lt;=0.3,"Cold",IF('Final Dataset'!$H581&lt;=0.6,"Mild","Hot"))</f>
        <v>Cold</v>
      </c>
      <c r="Z581" s="7" t="str">
        <f>IF('Final Dataset'!$L581&gt;'Final Dataset'!$M581,"Casual Dominant","Registered Dominant")</f>
        <v>Registered Dominant</v>
      </c>
      <c r="AA581" s="7">
        <f>'Final Dataset'!$L581/'Final Dataset'!$N581</f>
        <v>7.1428571428571425E-2</v>
      </c>
      <c r="AB581" s="7">
        <f>'Final Dataset'!$M581/'Final Dataset'!$N581</f>
        <v>0.9285714285714286</v>
      </c>
      <c r="AC581" s="9">
        <f>'Final Dataset'!$J581*100</f>
        <v>93</v>
      </c>
      <c r="AD581" s="7">
        <f>'Final Dataset'!$I581*50</f>
        <v>10.605</v>
      </c>
      <c r="AE581" s="9">
        <f>'Final Dataset'!$K581*67</f>
        <v>19.001200000000001</v>
      </c>
      <c r="AF581" s="7">
        <f>IFERROR('Final Dataset'!$AA581/'Final Dataset'!$AB581,0)</f>
        <v>7.6923076923076913E-2</v>
      </c>
      <c r="AG581" s="7" t="str">
        <f>IF('Final Dataset'!$AC581&lt;40,"Low",IF('Final Dataset'!$AC581&lt;=70,"Moderate","High"))</f>
        <v>High</v>
      </c>
      <c r="AH581" s="10" t="str">
        <f>IF('Final Dataset'!$AE581&lt;10,"Calm",IF('Final Dataset'!$AE581&lt;=25,"Breezy","Windy"))</f>
        <v>Breezy</v>
      </c>
    </row>
    <row r="582" spans="1:34" ht="14.25" customHeight="1" x14ac:dyDescent="0.3">
      <c r="A582" s="5">
        <v>581</v>
      </c>
      <c r="B582" s="6">
        <v>40569</v>
      </c>
      <c r="C582" s="5">
        <v>1</v>
      </c>
      <c r="D582" s="5">
        <v>11</v>
      </c>
      <c r="E582" s="5" t="b">
        <v>0</v>
      </c>
      <c r="F582" s="5">
        <v>3</v>
      </c>
      <c r="G582" s="5">
        <v>3</v>
      </c>
      <c r="H582" s="5">
        <v>0.22</v>
      </c>
      <c r="I582" s="7">
        <v>0.19700000000000001</v>
      </c>
      <c r="J582" s="5">
        <v>0.93</v>
      </c>
      <c r="K582" s="5">
        <v>0.32840000000000003</v>
      </c>
      <c r="L582" s="5">
        <v>6</v>
      </c>
      <c r="M582" s="5">
        <v>35</v>
      </c>
      <c r="N582" s="5">
        <v>41</v>
      </c>
      <c r="O582" s="5" t="str">
        <f>IF(AND('Final Dataset'!$D582&gt;=5,'Final Dataset'!$D582&lt;12),"Morning",IF(AND('Final Dataset'!$D582&gt;=12,'Final Dataset'!$D582&lt;17),"Afternoon",IF(AND('Final Dataset'!$D582&gt;=17,'Final Dataset'!$D582&lt;21),"Evening","Night")))</f>
        <v>Morning</v>
      </c>
      <c r="P582" s="8" t="str">
        <f>IF('Final Dataset'!$G582=1,"Clear/Few clouds",IF('Final Dataset'!$G582=2,"Mist/Cloudy",IF('Final Dataset'!$G582=3,"Light Snow/Rain","Heavy Rain/Snow/Storm")))</f>
        <v>Light Snow/Rain</v>
      </c>
      <c r="Q582" s="5" t="str">
        <f>IF(OR('Final Dataset'!$F582=0,'Final Dataset'!$F582=6),"Weekend","Weekday")</f>
        <v>Weekday</v>
      </c>
      <c r="R582" s="5" t="str">
        <f>LEFT(TEXT('Final Dataset'!$B582,"yyyy-mm-dd"),4)</f>
        <v>2011</v>
      </c>
      <c r="S582" s="5" t="str">
        <f>MID(TEXT('Final Dataset'!$B582,"yyyy-mm-dd"),6,2)</f>
        <v>01</v>
      </c>
      <c r="T582" s="5" t="str">
        <f>RIGHT(TEXT('Final Dataset'!$B582,"yyyy-mm-dd"),2)</f>
        <v>26</v>
      </c>
      <c r="U582" s="5">
        <f>LEN('Final Dataset'!$D582)</f>
        <v>2</v>
      </c>
      <c r="V582" s="5" t="str">
        <f>TEXT('Final Dataset'!$B582, "mmmm")</f>
        <v>January</v>
      </c>
      <c r="W582" s="5" t="str">
        <f>TEXT('Final Dataset'!$B582, "dddd")</f>
        <v>Wednesday</v>
      </c>
      <c r="X582" s="5">
        <f>WEEKNUM('Final Dataset'!$B582, 2)</f>
        <v>5</v>
      </c>
      <c r="Y582" s="5" t="str">
        <f>IF('Final Dataset'!$H582&lt;=0.3,"Cold",IF('Final Dataset'!$H582&lt;=0.6,"Mild","Hot"))</f>
        <v>Cold</v>
      </c>
      <c r="Z582" s="7" t="str">
        <f>IF('Final Dataset'!$L582&gt;'Final Dataset'!$M582,"Casual Dominant","Registered Dominant")</f>
        <v>Registered Dominant</v>
      </c>
      <c r="AA582" s="7">
        <f>'Final Dataset'!$L582/'Final Dataset'!$N582</f>
        <v>0.14634146341463414</v>
      </c>
      <c r="AB582" s="7">
        <f>'Final Dataset'!$M582/'Final Dataset'!$N582</f>
        <v>0.85365853658536583</v>
      </c>
      <c r="AC582" s="9">
        <f>'Final Dataset'!$J582*100</f>
        <v>93</v>
      </c>
      <c r="AD582" s="7">
        <f>'Final Dataset'!$I582*50</f>
        <v>9.85</v>
      </c>
      <c r="AE582" s="9">
        <f>'Final Dataset'!$K582*67</f>
        <v>22.002800000000001</v>
      </c>
      <c r="AF582" s="7">
        <f>IFERROR('Final Dataset'!$AA582/'Final Dataset'!$AB582,0)</f>
        <v>0.17142857142857143</v>
      </c>
      <c r="AG582" s="7" t="str">
        <f>IF('Final Dataset'!$AC582&lt;40,"Low",IF('Final Dataset'!$AC582&lt;=70,"Moderate","High"))</f>
        <v>High</v>
      </c>
      <c r="AH582" s="10" t="str">
        <f>IF('Final Dataset'!$AE582&lt;10,"Calm",IF('Final Dataset'!$AE582&lt;=25,"Breezy","Windy"))</f>
        <v>Breezy</v>
      </c>
    </row>
    <row r="583" spans="1:34" ht="14.25" customHeight="1" x14ac:dyDescent="0.3">
      <c r="A583" s="11">
        <v>582</v>
      </c>
      <c r="B583" s="12">
        <v>40569</v>
      </c>
      <c r="C583" s="11">
        <v>1</v>
      </c>
      <c r="D583" s="11">
        <v>12</v>
      </c>
      <c r="E583" s="11" t="b">
        <v>0</v>
      </c>
      <c r="F583" s="11">
        <v>3</v>
      </c>
      <c r="G583" s="11">
        <v>3</v>
      </c>
      <c r="H583" s="11">
        <v>0.22</v>
      </c>
      <c r="I583" s="13">
        <v>0.19700000000000001</v>
      </c>
      <c r="J583" s="11">
        <v>0.93</v>
      </c>
      <c r="K583" s="11">
        <v>0.32840000000000003</v>
      </c>
      <c r="L583" s="11">
        <v>7</v>
      </c>
      <c r="M583" s="11">
        <v>41</v>
      </c>
      <c r="N583" s="11">
        <v>48</v>
      </c>
      <c r="O583" s="5" t="str">
        <f>IF(AND('Final Dataset'!$D583&gt;=5,'Final Dataset'!$D583&lt;12),"Morning",IF(AND('Final Dataset'!$D583&gt;=12,'Final Dataset'!$D583&lt;17),"Afternoon",IF(AND('Final Dataset'!$D583&gt;=17,'Final Dataset'!$D583&lt;21),"Evening","Night")))</f>
        <v>Afternoon</v>
      </c>
      <c r="P583" s="8" t="str">
        <f>IF('Final Dataset'!$G583=1,"Clear/Few clouds",IF('Final Dataset'!$G583=2,"Mist/Cloudy",IF('Final Dataset'!$G583=3,"Light Snow/Rain","Heavy Rain/Snow/Storm")))</f>
        <v>Light Snow/Rain</v>
      </c>
      <c r="Q583" s="5" t="str">
        <f>IF(OR('Final Dataset'!$F583=0,'Final Dataset'!$F583=6),"Weekend","Weekday")</f>
        <v>Weekday</v>
      </c>
      <c r="R583" s="5" t="str">
        <f>LEFT(TEXT('Final Dataset'!$B583,"yyyy-mm-dd"),4)</f>
        <v>2011</v>
      </c>
      <c r="S583" s="5" t="str">
        <f>MID(TEXT('Final Dataset'!$B583,"yyyy-mm-dd"),6,2)</f>
        <v>01</v>
      </c>
      <c r="T583" s="5" t="str">
        <f>RIGHT(TEXT('Final Dataset'!$B583,"yyyy-mm-dd"),2)</f>
        <v>26</v>
      </c>
      <c r="U583" s="5">
        <f>LEN('Final Dataset'!$D583)</f>
        <v>2</v>
      </c>
      <c r="V583" s="5" t="str">
        <f>TEXT('Final Dataset'!$B583, "mmmm")</f>
        <v>January</v>
      </c>
      <c r="W583" s="5" t="str">
        <f>TEXT('Final Dataset'!$B583, "dddd")</f>
        <v>Wednesday</v>
      </c>
      <c r="X583" s="5">
        <f>WEEKNUM('Final Dataset'!$B583, 2)</f>
        <v>5</v>
      </c>
      <c r="Y583" s="5" t="str">
        <f>IF('Final Dataset'!$H583&lt;=0.3,"Cold",IF('Final Dataset'!$H583&lt;=0.6,"Mild","Hot"))</f>
        <v>Cold</v>
      </c>
      <c r="Z583" s="7" t="str">
        <f>IF('Final Dataset'!$L583&gt;'Final Dataset'!$M583,"Casual Dominant","Registered Dominant")</f>
        <v>Registered Dominant</v>
      </c>
      <c r="AA583" s="7">
        <f>'Final Dataset'!$L583/'Final Dataset'!$N583</f>
        <v>0.14583333333333334</v>
      </c>
      <c r="AB583" s="7">
        <f>'Final Dataset'!$M583/'Final Dataset'!$N583</f>
        <v>0.85416666666666663</v>
      </c>
      <c r="AC583" s="9">
        <f>'Final Dataset'!$J583*100</f>
        <v>93</v>
      </c>
      <c r="AD583" s="7">
        <f>'Final Dataset'!$I583*50</f>
        <v>9.85</v>
      </c>
      <c r="AE583" s="9">
        <f>'Final Dataset'!$K583*67</f>
        <v>22.002800000000001</v>
      </c>
      <c r="AF583" s="7">
        <f>IFERROR('Final Dataset'!$AA583/'Final Dataset'!$AB583,0)</f>
        <v>0.17073170731707318</v>
      </c>
      <c r="AG583" s="7" t="str">
        <f>IF('Final Dataset'!$AC583&lt;40,"Low",IF('Final Dataset'!$AC583&lt;=70,"Moderate","High"))</f>
        <v>High</v>
      </c>
      <c r="AH583" s="10" t="str">
        <f>IF('Final Dataset'!$AE583&lt;10,"Calm",IF('Final Dataset'!$AE583&lt;=25,"Breezy","Windy"))</f>
        <v>Breezy</v>
      </c>
    </row>
    <row r="584" spans="1:34" ht="14.25" customHeight="1" x14ac:dyDescent="0.3">
      <c r="A584" s="5">
        <v>583</v>
      </c>
      <c r="B584" s="6">
        <v>40569</v>
      </c>
      <c r="C584" s="5">
        <v>1</v>
      </c>
      <c r="D584" s="5">
        <v>13</v>
      </c>
      <c r="E584" s="5" t="b">
        <v>0</v>
      </c>
      <c r="F584" s="5">
        <v>3</v>
      </c>
      <c r="G584" s="5">
        <v>3</v>
      </c>
      <c r="H584" s="5">
        <v>0.22</v>
      </c>
      <c r="I584" s="7">
        <v>0.19700000000000001</v>
      </c>
      <c r="J584" s="5">
        <v>0.93</v>
      </c>
      <c r="K584" s="5">
        <v>0.32840000000000003</v>
      </c>
      <c r="L584" s="5">
        <v>4</v>
      </c>
      <c r="M584" s="5">
        <v>43</v>
      </c>
      <c r="N584" s="5">
        <v>47</v>
      </c>
      <c r="O584" s="5" t="str">
        <f>IF(AND('Final Dataset'!$D584&gt;=5,'Final Dataset'!$D584&lt;12),"Morning",IF(AND('Final Dataset'!$D584&gt;=12,'Final Dataset'!$D584&lt;17),"Afternoon",IF(AND('Final Dataset'!$D584&gt;=17,'Final Dataset'!$D584&lt;21),"Evening","Night")))</f>
        <v>Afternoon</v>
      </c>
      <c r="P584" s="8" t="str">
        <f>IF('Final Dataset'!$G584=1,"Clear/Few clouds",IF('Final Dataset'!$G584=2,"Mist/Cloudy",IF('Final Dataset'!$G584=3,"Light Snow/Rain","Heavy Rain/Snow/Storm")))</f>
        <v>Light Snow/Rain</v>
      </c>
      <c r="Q584" s="5" t="str">
        <f>IF(OR('Final Dataset'!$F584=0,'Final Dataset'!$F584=6),"Weekend","Weekday")</f>
        <v>Weekday</v>
      </c>
      <c r="R584" s="5" t="str">
        <f>LEFT(TEXT('Final Dataset'!$B584,"yyyy-mm-dd"),4)</f>
        <v>2011</v>
      </c>
      <c r="S584" s="5" t="str">
        <f>MID(TEXT('Final Dataset'!$B584,"yyyy-mm-dd"),6,2)</f>
        <v>01</v>
      </c>
      <c r="T584" s="5" t="str">
        <f>RIGHT(TEXT('Final Dataset'!$B584,"yyyy-mm-dd"),2)</f>
        <v>26</v>
      </c>
      <c r="U584" s="5">
        <f>LEN('Final Dataset'!$D584)</f>
        <v>2</v>
      </c>
      <c r="V584" s="5" t="str">
        <f>TEXT('Final Dataset'!$B584, "mmmm")</f>
        <v>January</v>
      </c>
      <c r="W584" s="5" t="str">
        <f>TEXT('Final Dataset'!$B584, "dddd")</f>
        <v>Wednesday</v>
      </c>
      <c r="X584" s="5">
        <f>WEEKNUM('Final Dataset'!$B584, 2)</f>
        <v>5</v>
      </c>
      <c r="Y584" s="5" t="str">
        <f>IF('Final Dataset'!$H584&lt;=0.3,"Cold",IF('Final Dataset'!$H584&lt;=0.6,"Mild","Hot"))</f>
        <v>Cold</v>
      </c>
      <c r="Z584" s="7" t="str">
        <f>IF('Final Dataset'!$L584&gt;'Final Dataset'!$M584,"Casual Dominant","Registered Dominant")</f>
        <v>Registered Dominant</v>
      </c>
      <c r="AA584" s="7">
        <f>'Final Dataset'!$L584/'Final Dataset'!$N584</f>
        <v>8.5106382978723402E-2</v>
      </c>
      <c r="AB584" s="7">
        <f>'Final Dataset'!$M584/'Final Dataset'!$N584</f>
        <v>0.91489361702127658</v>
      </c>
      <c r="AC584" s="9">
        <f>'Final Dataset'!$J584*100</f>
        <v>93</v>
      </c>
      <c r="AD584" s="7">
        <f>'Final Dataset'!$I584*50</f>
        <v>9.85</v>
      </c>
      <c r="AE584" s="9">
        <f>'Final Dataset'!$K584*67</f>
        <v>22.002800000000001</v>
      </c>
      <c r="AF584" s="7">
        <f>IFERROR('Final Dataset'!$AA584/'Final Dataset'!$AB584,0)</f>
        <v>9.3023255813953487E-2</v>
      </c>
      <c r="AG584" s="7" t="str">
        <f>IF('Final Dataset'!$AC584&lt;40,"Low",IF('Final Dataset'!$AC584&lt;=70,"Moderate","High"))</f>
        <v>High</v>
      </c>
      <c r="AH584" s="10" t="str">
        <f>IF('Final Dataset'!$AE584&lt;10,"Calm",IF('Final Dataset'!$AE584&lt;=25,"Breezy","Windy"))</f>
        <v>Breezy</v>
      </c>
    </row>
    <row r="585" spans="1:34" ht="14.25" customHeight="1" x14ac:dyDescent="0.3">
      <c r="A585" s="11">
        <v>584</v>
      </c>
      <c r="B585" s="12">
        <v>40569</v>
      </c>
      <c r="C585" s="11">
        <v>1</v>
      </c>
      <c r="D585" s="11">
        <v>14</v>
      </c>
      <c r="E585" s="11" t="b">
        <v>0</v>
      </c>
      <c r="F585" s="11">
        <v>3</v>
      </c>
      <c r="G585" s="11">
        <v>3</v>
      </c>
      <c r="H585" s="11">
        <v>0.22</v>
      </c>
      <c r="I585" s="13">
        <v>0.19700000000000001</v>
      </c>
      <c r="J585" s="11">
        <v>0.93</v>
      </c>
      <c r="K585" s="11">
        <v>0.35820000000000002</v>
      </c>
      <c r="L585" s="11">
        <v>0</v>
      </c>
      <c r="M585" s="11">
        <v>36</v>
      </c>
      <c r="N585" s="11">
        <v>36</v>
      </c>
      <c r="O585" s="5" t="str">
        <f>IF(AND('Final Dataset'!$D585&gt;=5,'Final Dataset'!$D585&lt;12),"Morning",IF(AND('Final Dataset'!$D585&gt;=12,'Final Dataset'!$D585&lt;17),"Afternoon",IF(AND('Final Dataset'!$D585&gt;=17,'Final Dataset'!$D585&lt;21),"Evening","Night")))</f>
        <v>Afternoon</v>
      </c>
      <c r="P585" s="8" t="str">
        <f>IF('Final Dataset'!$G585=1,"Clear/Few clouds",IF('Final Dataset'!$G585=2,"Mist/Cloudy",IF('Final Dataset'!$G585=3,"Light Snow/Rain","Heavy Rain/Snow/Storm")))</f>
        <v>Light Snow/Rain</v>
      </c>
      <c r="Q585" s="5" t="str">
        <f>IF(OR('Final Dataset'!$F585=0,'Final Dataset'!$F585=6),"Weekend","Weekday")</f>
        <v>Weekday</v>
      </c>
      <c r="R585" s="5" t="str">
        <f>LEFT(TEXT('Final Dataset'!$B585,"yyyy-mm-dd"),4)</f>
        <v>2011</v>
      </c>
      <c r="S585" s="5" t="str">
        <f>MID(TEXT('Final Dataset'!$B585,"yyyy-mm-dd"),6,2)</f>
        <v>01</v>
      </c>
      <c r="T585" s="5" t="str">
        <f>RIGHT(TEXT('Final Dataset'!$B585,"yyyy-mm-dd"),2)</f>
        <v>26</v>
      </c>
      <c r="U585" s="5">
        <f>LEN('Final Dataset'!$D585)</f>
        <v>2</v>
      </c>
      <c r="V585" s="5" t="str">
        <f>TEXT('Final Dataset'!$B585, "mmmm")</f>
        <v>January</v>
      </c>
      <c r="W585" s="5" t="str">
        <f>TEXT('Final Dataset'!$B585, "dddd")</f>
        <v>Wednesday</v>
      </c>
      <c r="X585" s="5">
        <f>WEEKNUM('Final Dataset'!$B585, 2)</f>
        <v>5</v>
      </c>
      <c r="Y585" s="5" t="str">
        <f>IF('Final Dataset'!$H585&lt;=0.3,"Cold",IF('Final Dataset'!$H585&lt;=0.6,"Mild","Hot"))</f>
        <v>Cold</v>
      </c>
      <c r="Z585" s="7" t="str">
        <f>IF('Final Dataset'!$L585&gt;'Final Dataset'!$M585,"Casual Dominant","Registered Dominant")</f>
        <v>Registered Dominant</v>
      </c>
      <c r="AA585" s="7">
        <f>'Final Dataset'!$L585/'Final Dataset'!$N585</f>
        <v>0</v>
      </c>
      <c r="AB585" s="7">
        <f>'Final Dataset'!$M585/'Final Dataset'!$N585</f>
        <v>1</v>
      </c>
      <c r="AC585" s="9">
        <f>'Final Dataset'!$J585*100</f>
        <v>93</v>
      </c>
      <c r="AD585" s="7">
        <f>'Final Dataset'!$I585*50</f>
        <v>9.85</v>
      </c>
      <c r="AE585" s="9">
        <f>'Final Dataset'!$K585*67</f>
        <v>23.999400000000001</v>
      </c>
      <c r="AF585" s="7">
        <f>IFERROR('Final Dataset'!$AA585/'Final Dataset'!$AB585,0)</f>
        <v>0</v>
      </c>
      <c r="AG585" s="7" t="str">
        <f>IF('Final Dataset'!$AC585&lt;40,"Low",IF('Final Dataset'!$AC585&lt;=70,"Moderate","High"))</f>
        <v>High</v>
      </c>
      <c r="AH585" s="10" t="str">
        <f>IF('Final Dataset'!$AE585&lt;10,"Calm",IF('Final Dataset'!$AE585&lt;=25,"Breezy","Windy"))</f>
        <v>Breezy</v>
      </c>
    </row>
    <row r="586" spans="1:34" ht="14.25" customHeight="1" x14ac:dyDescent="0.3">
      <c r="A586" s="5">
        <v>585</v>
      </c>
      <c r="B586" s="6">
        <v>40569</v>
      </c>
      <c r="C586" s="5">
        <v>1</v>
      </c>
      <c r="D586" s="5">
        <v>15</v>
      </c>
      <c r="E586" s="5" t="b">
        <v>0</v>
      </c>
      <c r="F586" s="5">
        <v>3</v>
      </c>
      <c r="G586" s="5">
        <v>3</v>
      </c>
      <c r="H586" s="5">
        <v>0.22</v>
      </c>
      <c r="I586" s="7">
        <v>0.18179999999999999</v>
      </c>
      <c r="J586" s="5">
        <v>0.93</v>
      </c>
      <c r="K586" s="5">
        <v>0.4627</v>
      </c>
      <c r="L586" s="5">
        <v>1</v>
      </c>
      <c r="M586" s="5">
        <v>42</v>
      </c>
      <c r="N586" s="5">
        <v>43</v>
      </c>
      <c r="O586" s="5" t="str">
        <f>IF(AND('Final Dataset'!$D586&gt;=5,'Final Dataset'!$D586&lt;12),"Morning",IF(AND('Final Dataset'!$D586&gt;=12,'Final Dataset'!$D586&lt;17),"Afternoon",IF(AND('Final Dataset'!$D586&gt;=17,'Final Dataset'!$D586&lt;21),"Evening","Night")))</f>
        <v>Afternoon</v>
      </c>
      <c r="P586" s="8" t="str">
        <f>IF('Final Dataset'!$G586=1,"Clear/Few clouds",IF('Final Dataset'!$G586=2,"Mist/Cloudy",IF('Final Dataset'!$G586=3,"Light Snow/Rain","Heavy Rain/Snow/Storm")))</f>
        <v>Light Snow/Rain</v>
      </c>
      <c r="Q586" s="5" t="str">
        <f>IF(OR('Final Dataset'!$F586=0,'Final Dataset'!$F586=6),"Weekend","Weekday")</f>
        <v>Weekday</v>
      </c>
      <c r="R586" s="5" t="str">
        <f>LEFT(TEXT('Final Dataset'!$B586,"yyyy-mm-dd"),4)</f>
        <v>2011</v>
      </c>
      <c r="S586" s="5" t="str">
        <f>MID(TEXT('Final Dataset'!$B586,"yyyy-mm-dd"),6,2)</f>
        <v>01</v>
      </c>
      <c r="T586" s="5" t="str">
        <f>RIGHT(TEXT('Final Dataset'!$B586,"yyyy-mm-dd"),2)</f>
        <v>26</v>
      </c>
      <c r="U586" s="5">
        <f>LEN('Final Dataset'!$D586)</f>
        <v>2</v>
      </c>
      <c r="V586" s="5" t="str">
        <f>TEXT('Final Dataset'!$B586, "mmmm")</f>
        <v>January</v>
      </c>
      <c r="W586" s="5" t="str">
        <f>TEXT('Final Dataset'!$B586, "dddd")</f>
        <v>Wednesday</v>
      </c>
      <c r="X586" s="5">
        <f>WEEKNUM('Final Dataset'!$B586, 2)</f>
        <v>5</v>
      </c>
      <c r="Y586" s="5" t="str">
        <f>IF('Final Dataset'!$H586&lt;=0.3,"Cold",IF('Final Dataset'!$H586&lt;=0.6,"Mild","Hot"))</f>
        <v>Cold</v>
      </c>
      <c r="Z586" s="7" t="str">
        <f>IF('Final Dataset'!$L586&gt;'Final Dataset'!$M586,"Casual Dominant","Registered Dominant")</f>
        <v>Registered Dominant</v>
      </c>
      <c r="AA586" s="7">
        <f>'Final Dataset'!$L586/'Final Dataset'!$N586</f>
        <v>2.3255813953488372E-2</v>
      </c>
      <c r="AB586" s="7">
        <f>'Final Dataset'!$M586/'Final Dataset'!$N586</f>
        <v>0.97674418604651159</v>
      </c>
      <c r="AC586" s="9">
        <f>'Final Dataset'!$J586*100</f>
        <v>93</v>
      </c>
      <c r="AD586" s="7">
        <f>'Final Dataset'!$I586*50</f>
        <v>9.09</v>
      </c>
      <c r="AE586" s="9">
        <f>'Final Dataset'!$K586*67</f>
        <v>31.000900000000001</v>
      </c>
      <c r="AF586" s="7">
        <f>IFERROR('Final Dataset'!$AA586/'Final Dataset'!$AB586,0)</f>
        <v>2.3809523809523812E-2</v>
      </c>
      <c r="AG586" s="7" t="str">
        <f>IF('Final Dataset'!$AC586&lt;40,"Low",IF('Final Dataset'!$AC586&lt;=70,"Moderate","High"))</f>
        <v>High</v>
      </c>
      <c r="AH586" s="10" t="str">
        <f>IF('Final Dataset'!$AE586&lt;10,"Calm",IF('Final Dataset'!$AE586&lt;=25,"Breezy","Windy"))</f>
        <v>Windy</v>
      </c>
    </row>
    <row r="587" spans="1:34" ht="14.25" customHeight="1" x14ac:dyDescent="0.3">
      <c r="A587" s="11">
        <v>586</v>
      </c>
      <c r="B587" s="12">
        <v>40569</v>
      </c>
      <c r="C587" s="11">
        <v>1</v>
      </c>
      <c r="D587" s="11">
        <v>16</v>
      </c>
      <c r="E587" s="11" t="b">
        <v>0</v>
      </c>
      <c r="F587" s="11">
        <v>3</v>
      </c>
      <c r="G587" s="11">
        <v>4</v>
      </c>
      <c r="H587" s="11">
        <v>0.22</v>
      </c>
      <c r="I587" s="13">
        <v>0.19700000000000001</v>
      </c>
      <c r="J587" s="11">
        <v>0.93</v>
      </c>
      <c r="K587" s="11">
        <v>0.32840000000000003</v>
      </c>
      <c r="L587" s="11">
        <v>1</v>
      </c>
      <c r="M587" s="11">
        <v>35</v>
      </c>
      <c r="N587" s="11">
        <v>36</v>
      </c>
      <c r="O587" s="5" t="str">
        <f>IF(AND('Final Dataset'!$D587&gt;=5,'Final Dataset'!$D587&lt;12),"Morning",IF(AND('Final Dataset'!$D587&gt;=12,'Final Dataset'!$D587&lt;17),"Afternoon",IF(AND('Final Dataset'!$D587&gt;=17,'Final Dataset'!$D587&lt;21),"Evening","Night")))</f>
        <v>Afternoon</v>
      </c>
      <c r="P587" s="8" t="str">
        <f>IF('Final Dataset'!$G587=1,"Clear/Few clouds",IF('Final Dataset'!$G587=2,"Mist/Cloudy",IF('Final Dataset'!$G587=3,"Light Snow/Rain","Heavy Rain/Snow/Storm")))</f>
        <v>Heavy Rain/Snow/Storm</v>
      </c>
      <c r="Q587" s="5" t="str">
        <f>IF(OR('Final Dataset'!$F587=0,'Final Dataset'!$F587=6),"Weekend","Weekday")</f>
        <v>Weekday</v>
      </c>
      <c r="R587" s="5" t="str">
        <f>LEFT(TEXT('Final Dataset'!$B587,"yyyy-mm-dd"),4)</f>
        <v>2011</v>
      </c>
      <c r="S587" s="5" t="str">
        <f>MID(TEXT('Final Dataset'!$B587,"yyyy-mm-dd"),6,2)</f>
        <v>01</v>
      </c>
      <c r="T587" s="5" t="str">
        <f>RIGHT(TEXT('Final Dataset'!$B587,"yyyy-mm-dd"),2)</f>
        <v>26</v>
      </c>
      <c r="U587" s="5">
        <f>LEN('Final Dataset'!$D587)</f>
        <v>2</v>
      </c>
      <c r="V587" s="5" t="str">
        <f>TEXT('Final Dataset'!$B587, "mmmm")</f>
        <v>January</v>
      </c>
      <c r="W587" s="5" t="str">
        <f>TEXT('Final Dataset'!$B587, "dddd")</f>
        <v>Wednesday</v>
      </c>
      <c r="X587" s="5">
        <f>WEEKNUM('Final Dataset'!$B587, 2)</f>
        <v>5</v>
      </c>
      <c r="Y587" s="5" t="str">
        <f>IF('Final Dataset'!$H587&lt;=0.3,"Cold",IF('Final Dataset'!$H587&lt;=0.6,"Mild","Hot"))</f>
        <v>Cold</v>
      </c>
      <c r="Z587" s="7" t="str">
        <f>IF('Final Dataset'!$L587&gt;'Final Dataset'!$M587,"Casual Dominant","Registered Dominant")</f>
        <v>Registered Dominant</v>
      </c>
      <c r="AA587" s="7">
        <f>'Final Dataset'!$L587/'Final Dataset'!$N587</f>
        <v>2.7777777777777776E-2</v>
      </c>
      <c r="AB587" s="7">
        <f>'Final Dataset'!$M587/'Final Dataset'!$N587</f>
        <v>0.97222222222222221</v>
      </c>
      <c r="AC587" s="9">
        <f>'Final Dataset'!$J587*100</f>
        <v>93</v>
      </c>
      <c r="AD587" s="7">
        <f>'Final Dataset'!$I587*50</f>
        <v>9.85</v>
      </c>
      <c r="AE587" s="9">
        <f>'Final Dataset'!$K587*67</f>
        <v>22.002800000000001</v>
      </c>
      <c r="AF587" s="7">
        <f>IFERROR('Final Dataset'!$AA587/'Final Dataset'!$AB587,0)</f>
        <v>2.8571428571428571E-2</v>
      </c>
      <c r="AG587" s="7" t="str">
        <f>IF('Final Dataset'!$AC587&lt;40,"Low",IF('Final Dataset'!$AC587&lt;=70,"Moderate","High"))</f>
        <v>High</v>
      </c>
      <c r="AH587" s="10" t="str">
        <f>IF('Final Dataset'!$AE587&lt;10,"Calm",IF('Final Dataset'!$AE587&lt;=25,"Breezy","Windy"))</f>
        <v>Breezy</v>
      </c>
    </row>
    <row r="588" spans="1:34" ht="14.25" customHeight="1" x14ac:dyDescent="0.3">
      <c r="A588" s="5">
        <v>587</v>
      </c>
      <c r="B588" s="6">
        <v>40569</v>
      </c>
      <c r="C588" s="5">
        <v>1</v>
      </c>
      <c r="D588" s="5">
        <v>17</v>
      </c>
      <c r="E588" s="5" t="b">
        <v>0</v>
      </c>
      <c r="F588" s="5">
        <v>3</v>
      </c>
      <c r="G588" s="5">
        <v>3</v>
      </c>
      <c r="H588" s="5">
        <v>0.2</v>
      </c>
      <c r="I588" s="7">
        <v>0.18179999999999999</v>
      </c>
      <c r="J588" s="5">
        <v>0.93</v>
      </c>
      <c r="K588" s="5">
        <v>0.35820000000000002</v>
      </c>
      <c r="L588" s="5">
        <v>0</v>
      </c>
      <c r="M588" s="5">
        <v>26</v>
      </c>
      <c r="N588" s="5">
        <v>26</v>
      </c>
      <c r="O588" s="5" t="str">
        <f>IF(AND('Final Dataset'!$D588&gt;=5,'Final Dataset'!$D588&lt;12),"Morning",IF(AND('Final Dataset'!$D588&gt;=12,'Final Dataset'!$D588&lt;17),"Afternoon",IF(AND('Final Dataset'!$D588&gt;=17,'Final Dataset'!$D588&lt;21),"Evening","Night")))</f>
        <v>Evening</v>
      </c>
      <c r="P588" s="8" t="str">
        <f>IF('Final Dataset'!$G588=1,"Clear/Few clouds",IF('Final Dataset'!$G588=2,"Mist/Cloudy",IF('Final Dataset'!$G588=3,"Light Snow/Rain","Heavy Rain/Snow/Storm")))</f>
        <v>Light Snow/Rain</v>
      </c>
      <c r="Q588" s="5" t="str">
        <f>IF(OR('Final Dataset'!$F588=0,'Final Dataset'!$F588=6),"Weekend","Weekday")</f>
        <v>Weekday</v>
      </c>
      <c r="R588" s="5" t="str">
        <f>LEFT(TEXT('Final Dataset'!$B588,"yyyy-mm-dd"),4)</f>
        <v>2011</v>
      </c>
      <c r="S588" s="5" t="str">
        <f>MID(TEXT('Final Dataset'!$B588,"yyyy-mm-dd"),6,2)</f>
        <v>01</v>
      </c>
      <c r="T588" s="5" t="str">
        <f>RIGHT(TEXT('Final Dataset'!$B588,"yyyy-mm-dd"),2)</f>
        <v>26</v>
      </c>
      <c r="U588" s="5">
        <f>LEN('Final Dataset'!$D588)</f>
        <v>2</v>
      </c>
      <c r="V588" s="5" t="str">
        <f>TEXT('Final Dataset'!$B588, "mmmm")</f>
        <v>January</v>
      </c>
      <c r="W588" s="5" t="str">
        <f>TEXT('Final Dataset'!$B588, "dddd")</f>
        <v>Wednesday</v>
      </c>
      <c r="X588" s="5">
        <f>WEEKNUM('Final Dataset'!$B588, 2)</f>
        <v>5</v>
      </c>
      <c r="Y588" s="5" t="str">
        <f>IF('Final Dataset'!$H588&lt;=0.3,"Cold",IF('Final Dataset'!$H588&lt;=0.6,"Mild","Hot"))</f>
        <v>Cold</v>
      </c>
      <c r="Z588" s="7" t="str">
        <f>IF('Final Dataset'!$L588&gt;'Final Dataset'!$M588,"Casual Dominant","Registered Dominant")</f>
        <v>Registered Dominant</v>
      </c>
      <c r="AA588" s="7">
        <f>'Final Dataset'!$L588/'Final Dataset'!$N588</f>
        <v>0</v>
      </c>
      <c r="AB588" s="7">
        <f>'Final Dataset'!$M588/'Final Dataset'!$N588</f>
        <v>1</v>
      </c>
      <c r="AC588" s="9">
        <f>'Final Dataset'!$J588*100</f>
        <v>93</v>
      </c>
      <c r="AD588" s="7">
        <f>'Final Dataset'!$I588*50</f>
        <v>9.09</v>
      </c>
      <c r="AE588" s="9">
        <f>'Final Dataset'!$K588*67</f>
        <v>23.999400000000001</v>
      </c>
      <c r="AF588" s="7">
        <f>IFERROR('Final Dataset'!$AA588/'Final Dataset'!$AB588,0)</f>
        <v>0</v>
      </c>
      <c r="AG588" s="7" t="str">
        <f>IF('Final Dataset'!$AC588&lt;40,"Low",IF('Final Dataset'!$AC588&lt;=70,"Moderate","High"))</f>
        <v>High</v>
      </c>
      <c r="AH588" s="10" t="str">
        <f>IF('Final Dataset'!$AE588&lt;10,"Calm",IF('Final Dataset'!$AE588&lt;=25,"Breezy","Windy"))</f>
        <v>Breezy</v>
      </c>
    </row>
    <row r="589" spans="1:34" ht="14.25" customHeight="1" x14ac:dyDescent="0.3">
      <c r="A589" s="11">
        <v>588</v>
      </c>
      <c r="B589" s="12">
        <v>40570</v>
      </c>
      <c r="C589" s="11">
        <v>1</v>
      </c>
      <c r="D589" s="11">
        <v>16</v>
      </c>
      <c r="E589" s="11" t="b">
        <v>0</v>
      </c>
      <c r="F589" s="11">
        <v>4</v>
      </c>
      <c r="G589" s="11">
        <v>1</v>
      </c>
      <c r="H589" s="11">
        <v>0.22</v>
      </c>
      <c r="I589" s="13">
        <v>0.2273</v>
      </c>
      <c r="J589" s="11">
        <v>0.55000000000000004</v>
      </c>
      <c r="K589" s="11">
        <v>0.19400000000000001</v>
      </c>
      <c r="L589" s="11">
        <v>1</v>
      </c>
      <c r="M589" s="11">
        <v>23</v>
      </c>
      <c r="N589" s="11">
        <v>24</v>
      </c>
      <c r="O589" s="5" t="str">
        <f>IF(AND('Final Dataset'!$D589&gt;=5,'Final Dataset'!$D589&lt;12),"Morning",IF(AND('Final Dataset'!$D589&gt;=12,'Final Dataset'!$D589&lt;17),"Afternoon",IF(AND('Final Dataset'!$D589&gt;=17,'Final Dataset'!$D589&lt;21),"Evening","Night")))</f>
        <v>Afternoon</v>
      </c>
      <c r="P589" s="8" t="str">
        <f>IF('Final Dataset'!$G589=1,"Clear/Few clouds",IF('Final Dataset'!$G589=2,"Mist/Cloudy",IF('Final Dataset'!$G589=3,"Light Snow/Rain","Heavy Rain/Snow/Storm")))</f>
        <v>Clear/Few clouds</v>
      </c>
      <c r="Q589" s="5" t="str">
        <f>IF(OR('Final Dataset'!$F589=0,'Final Dataset'!$F589=6),"Weekend","Weekday")</f>
        <v>Weekday</v>
      </c>
      <c r="R589" s="5" t="str">
        <f>LEFT(TEXT('Final Dataset'!$B589,"yyyy-mm-dd"),4)</f>
        <v>2011</v>
      </c>
      <c r="S589" s="5" t="str">
        <f>MID(TEXT('Final Dataset'!$B589,"yyyy-mm-dd"),6,2)</f>
        <v>01</v>
      </c>
      <c r="T589" s="5" t="str">
        <f>RIGHT(TEXT('Final Dataset'!$B589,"yyyy-mm-dd"),2)</f>
        <v>27</v>
      </c>
      <c r="U589" s="5">
        <f>LEN('Final Dataset'!$D589)</f>
        <v>2</v>
      </c>
      <c r="V589" s="5" t="str">
        <f>TEXT('Final Dataset'!$B589, "mmmm")</f>
        <v>January</v>
      </c>
      <c r="W589" s="5" t="str">
        <f>TEXT('Final Dataset'!$B589, "dddd")</f>
        <v>Thursday</v>
      </c>
      <c r="X589" s="5">
        <f>WEEKNUM('Final Dataset'!$B589, 2)</f>
        <v>5</v>
      </c>
      <c r="Y589" s="5" t="str">
        <f>IF('Final Dataset'!$H589&lt;=0.3,"Cold",IF('Final Dataset'!$H589&lt;=0.6,"Mild","Hot"))</f>
        <v>Cold</v>
      </c>
      <c r="Z589" s="7" t="str">
        <f>IF('Final Dataset'!$L589&gt;'Final Dataset'!$M589,"Casual Dominant","Registered Dominant")</f>
        <v>Registered Dominant</v>
      </c>
      <c r="AA589" s="7">
        <f>'Final Dataset'!$L589/'Final Dataset'!$N589</f>
        <v>4.1666666666666664E-2</v>
      </c>
      <c r="AB589" s="7">
        <f>'Final Dataset'!$M589/'Final Dataset'!$N589</f>
        <v>0.95833333333333337</v>
      </c>
      <c r="AC589" s="9">
        <f>'Final Dataset'!$J589*100</f>
        <v>55.000000000000007</v>
      </c>
      <c r="AD589" s="7">
        <f>'Final Dataset'!$I589*50</f>
        <v>11.365</v>
      </c>
      <c r="AE589" s="9">
        <f>'Final Dataset'!$K589*67</f>
        <v>12.998000000000001</v>
      </c>
      <c r="AF589" s="7">
        <f>IFERROR('Final Dataset'!$AA589/'Final Dataset'!$AB589,0)</f>
        <v>4.3478260869565216E-2</v>
      </c>
      <c r="AG589" s="7" t="str">
        <f>IF('Final Dataset'!$AC589&lt;40,"Low",IF('Final Dataset'!$AC589&lt;=70,"Moderate","High"))</f>
        <v>Moderate</v>
      </c>
      <c r="AH589" s="10" t="str">
        <f>IF('Final Dataset'!$AE589&lt;10,"Calm",IF('Final Dataset'!$AE589&lt;=25,"Breezy","Windy"))</f>
        <v>Breezy</v>
      </c>
    </row>
    <row r="590" spans="1:34" ht="14.25" customHeight="1" x14ac:dyDescent="0.3">
      <c r="A590" s="5">
        <v>589</v>
      </c>
      <c r="B590" s="6">
        <v>40570</v>
      </c>
      <c r="C590" s="5">
        <v>1</v>
      </c>
      <c r="D590" s="5">
        <v>17</v>
      </c>
      <c r="E590" s="5" t="b">
        <v>0</v>
      </c>
      <c r="F590" s="5">
        <v>4</v>
      </c>
      <c r="G590" s="5">
        <v>1</v>
      </c>
      <c r="H590" s="5">
        <v>0.22</v>
      </c>
      <c r="I590" s="7">
        <v>0.2424</v>
      </c>
      <c r="J590" s="5">
        <v>0.55000000000000004</v>
      </c>
      <c r="K590" s="5">
        <v>0.1045</v>
      </c>
      <c r="L590" s="5">
        <v>2</v>
      </c>
      <c r="M590" s="5">
        <v>82</v>
      </c>
      <c r="N590" s="5">
        <v>84</v>
      </c>
      <c r="O590" s="5" t="str">
        <f>IF(AND('Final Dataset'!$D590&gt;=5,'Final Dataset'!$D590&lt;12),"Morning",IF(AND('Final Dataset'!$D590&gt;=12,'Final Dataset'!$D590&lt;17),"Afternoon",IF(AND('Final Dataset'!$D590&gt;=17,'Final Dataset'!$D590&lt;21),"Evening","Night")))</f>
        <v>Evening</v>
      </c>
      <c r="P590" s="8" t="str">
        <f>IF('Final Dataset'!$G590=1,"Clear/Few clouds",IF('Final Dataset'!$G590=2,"Mist/Cloudy",IF('Final Dataset'!$G590=3,"Light Snow/Rain","Heavy Rain/Snow/Storm")))</f>
        <v>Clear/Few clouds</v>
      </c>
      <c r="Q590" s="5" t="str">
        <f>IF(OR('Final Dataset'!$F590=0,'Final Dataset'!$F590=6),"Weekend","Weekday")</f>
        <v>Weekday</v>
      </c>
      <c r="R590" s="5" t="str">
        <f>LEFT(TEXT('Final Dataset'!$B590,"yyyy-mm-dd"),4)</f>
        <v>2011</v>
      </c>
      <c r="S590" s="5" t="str">
        <f>MID(TEXT('Final Dataset'!$B590,"yyyy-mm-dd"),6,2)</f>
        <v>01</v>
      </c>
      <c r="T590" s="5" t="str">
        <f>RIGHT(TEXT('Final Dataset'!$B590,"yyyy-mm-dd"),2)</f>
        <v>27</v>
      </c>
      <c r="U590" s="5">
        <f>LEN('Final Dataset'!$D590)</f>
        <v>2</v>
      </c>
      <c r="V590" s="5" t="str">
        <f>TEXT('Final Dataset'!$B590, "mmmm")</f>
        <v>January</v>
      </c>
      <c r="W590" s="5" t="str">
        <f>TEXT('Final Dataset'!$B590, "dddd")</f>
        <v>Thursday</v>
      </c>
      <c r="X590" s="5">
        <f>WEEKNUM('Final Dataset'!$B590, 2)</f>
        <v>5</v>
      </c>
      <c r="Y590" s="5" t="str">
        <f>IF('Final Dataset'!$H590&lt;=0.3,"Cold",IF('Final Dataset'!$H590&lt;=0.6,"Mild","Hot"))</f>
        <v>Cold</v>
      </c>
      <c r="Z590" s="7" t="str">
        <f>IF('Final Dataset'!$L590&gt;'Final Dataset'!$M590,"Casual Dominant","Registered Dominant")</f>
        <v>Registered Dominant</v>
      </c>
      <c r="AA590" s="7">
        <f>'Final Dataset'!$L590/'Final Dataset'!$N590</f>
        <v>2.3809523809523808E-2</v>
      </c>
      <c r="AB590" s="7">
        <f>'Final Dataset'!$M590/'Final Dataset'!$N590</f>
        <v>0.97619047619047616</v>
      </c>
      <c r="AC590" s="9">
        <f>'Final Dataset'!$J590*100</f>
        <v>55.000000000000007</v>
      </c>
      <c r="AD590" s="7">
        <f>'Final Dataset'!$I590*50</f>
        <v>12.120000000000001</v>
      </c>
      <c r="AE590" s="9">
        <f>'Final Dataset'!$K590*67</f>
        <v>7.0015000000000001</v>
      </c>
      <c r="AF590" s="7">
        <f>IFERROR('Final Dataset'!$AA590/'Final Dataset'!$AB590,0)</f>
        <v>2.4390243902439025E-2</v>
      </c>
      <c r="AG590" s="7" t="str">
        <f>IF('Final Dataset'!$AC590&lt;40,"Low",IF('Final Dataset'!$AC590&lt;=70,"Moderate","High"))</f>
        <v>Moderate</v>
      </c>
      <c r="AH590" s="10" t="str">
        <f>IF('Final Dataset'!$AE590&lt;10,"Calm",IF('Final Dataset'!$AE590&lt;=25,"Breezy","Windy"))</f>
        <v>Calm</v>
      </c>
    </row>
    <row r="591" spans="1:34" ht="14.25" customHeight="1" x14ac:dyDescent="0.3">
      <c r="A591" s="11">
        <v>590</v>
      </c>
      <c r="B591" s="12">
        <v>40570</v>
      </c>
      <c r="C591" s="11">
        <v>1</v>
      </c>
      <c r="D591" s="11">
        <v>18</v>
      </c>
      <c r="E591" s="11" t="b">
        <v>0</v>
      </c>
      <c r="F591" s="11">
        <v>4</v>
      </c>
      <c r="G591" s="11">
        <v>1</v>
      </c>
      <c r="H591" s="11">
        <v>0.2</v>
      </c>
      <c r="I591" s="13">
        <v>0.2273</v>
      </c>
      <c r="J591" s="11">
        <v>0.69</v>
      </c>
      <c r="K591" s="11">
        <v>8.9599999999999999E-2</v>
      </c>
      <c r="L591" s="11">
        <v>3</v>
      </c>
      <c r="M591" s="11">
        <v>101</v>
      </c>
      <c r="N591" s="11">
        <v>104</v>
      </c>
      <c r="O591" s="5" t="str">
        <f>IF(AND('Final Dataset'!$D591&gt;=5,'Final Dataset'!$D591&lt;12),"Morning",IF(AND('Final Dataset'!$D591&gt;=12,'Final Dataset'!$D591&lt;17),"Afternoon",IF(AND('Final Dataset'!$D591&gt;=17,'Final Dataset'!$D591&lt;21),"Evening","Night")))</f>
        <v>Evening</v>
      </c>
      <c r="P591" s="8" t="str">
        <f>IF('Final Dataset'!$G591=1,"Clear/Few clouds",IF('Final Dataset'!$G591=2,"Mist/Cloudy",IF('Final Dataset'!$G591=3,"Light Snow/Rain","Heavy Rain/Snow/Storm")))</f>
        <v>Clear/Few clouds</v>
      </c>
      <c r="Q591" s="5" t="str">
        <f>IF(OR('Final Dataset'!$F591=0,'Final Dataset'!$F591=6),"Weekend","Weekday")</f>
        <v>Weekday</v>
      </c>
      <c r="R591" s="5" t="str">
        <f>LEFT(TEXT('Final Dataset'!$B591,"yyyy-mm-dd"),4)</f>
        <v>2011</v>
      </c>
      <c r="S591" s="5" t="str">
        <f>MID(TEXT('Final Dataset'!$B591,"yyyy-mm-dd"),6,2)</f>
        <v>01</v>
      </c>
      <c r="T591" s="5" t="str">
        <f>RIGHT(TEXT('Final Dataset'!$B591,"yyyy-mm-dd"),2)</f>
        <v>27</v>
      </c>
      <c r="U591" s="5">
        <f>LEN('Final Dataset'!$D591)</f>
        <v>2</v>
      </c>
      <c r="V591" s="5" t="str">
        <f>TEXT('Final Dataset'!$B591, "mmmm")</f>
        <v>January</v>
      </c>
      <c r="W591" s="5" t="str">
        <f>TEXT('Final Dataset'!$B591, "dddd")</f>
        <v>Thursday</v>
      </c>
      <c r="X591" s="5">
        <f>WEEKNUM('Final Dataset'!$B591, 2)</f>
        <v>5</v>
      </c>
      <c r="Y591" s="5" t="str">
        <f>IF('Final Dataset'!$H591&lt;=0.3,"Cold",IF('Final Dataset'!$H591&lt;=0.6,"Mild","Hot"))</f>
        <v>Cold</v>
      </c>
      <c r="Z591" s="7" t="str">
        <f>IF('Final Dataset'!$L591&gt;'Final Dataset'!$M591,"Casual Dominant","Registered Dominant")</f>
        <v>Registered Dominant</v>
      </c>
      <c r="AA591" s="7">
        <f>'Final Dataset'!$L591/'Final Dataset'!$N591</f>
        <v>2.8846153846153848E-2</v>
      </c>
      <c r="AB591" s="7">
        <f>'Final Dataset'!$M591/'Final Dataset'!$N591</f>
        <v>0.97115384615384615</v>
      </c>
      <c r="AC591" s="9">
        <f>'Final Dataset'!$J591*100</f>
        <v>69</v>
      </c>
      <c r="AD591" s="7">
        <f>'Final Dataset'!$I591*50</f>
        <v>11.365</v>
      </c>
      <c r="AE591" s="9">
        <f>'Final Dataset'!$K591*67</f>
        <v>6.0031999999999996</v>
      </c>
      <c r="AF591" s="7">
        <f>IFERROR('Final Dataset'!$AA591/'Final Dataset'!$AB591,0)</f>
        <v>2.9702970297029705E-2</v>
      </c>
      <c r="AG591" s="7" t="str">
        <f>IF('Final Dataset'!$AC591&lt;40,"Low",IF('Final Dataset'!$AC591&lt;=70,"Moderate","High"))</f>
        <v>Moderate</v>
      </c>
      <c r="AH591" s="10" t="str">
        <f>IF('Final Dataset'!$AE591&lt;10,"Calm",IF('Final Dataset'!$AE591&lt;=25,"Breezy","Windy"))</f>
        <v>Calm</v>
      </c>
    </row>
    <row r="592" spans="1:34" ht="14.25" customHeight="1" x14ac:dyDescent="0.3">
      <c r="A592" s="5">
        <v>591</v>
      </c>
      <c r="B592" s="6">
        <v>40570</v>
      </c>
      <c r="C592" s="5">
        <v>1</v>
      </c>
      <c r="D592" s="5">
        <v>19</v>
      </c>
      <c r="E592" s="5" t="b">
        <v>0</v>
      </c>
      <c r="F592" s="5">
        <v>4</v>
      </c>
      <c r="G592" s="5">
        <v>1</v>
      </c>
      <c r="H592" s="5">
        <v>0.2</v>
      </c>
      <c r="I592" s="7">
        <v>0.2273</v>
      </c>
      <c r="J592" s="5">
        <v>0.69</v>
      </c>
      <c r="K592" s="5">
        <v>8.9599999999999999E-2</v>
      </c>
      <c r="L592" s="5">
        <v>3</v>
      </c>
      <c r="M592" s="5">
        <v>76</v>
      </c>
      <c r="N592" s="5">
        <v>79</v>
      </c>
      <c r="O592" s="5" t="str">
        <f>IF(AND('Final Dataset'!$D592&gt;=5,'Final Dataset'!$D592&lt;12),"Morning",IF(AND('Final Dataset'!$D592&gt;=12,'Final Dataset'!$D592&lt;17),"Afternoon",IF(AND('Final Dataset'!$D592&gt;=17,'Final Dataset'!$D592&lt;21),"Evening","Night")))</f>
        <v>Evening</v>
      </c>
      <c r="P592" s="8" t="str">
        <f>IF('Final Dataset'!$G592=1,"Clear/Few clouds",IF('Final Dataset'!$G592=2,"Mist/Cloudy",IF('Final Dataset'!$G592=3,"Light Snow/Rain","Heavy Rain/Snow/Storm")))</f>
        <v>Clear/Few clouds</v>
      </c>
      <c r="Q592" s="5" t="str">
        <f>IF(OR('Final Dataset'!$F592=0,'Final Dataset'!$F592=6),"Weekend","Weekday")</f>
        <v>Weekday</v>
      </c>
      <c r="R592" s="5" t="str">
        <f>LEFT(TEXT('Final Dataset'!$B592,"yyyy-mm-dd"),4)</f>
        <v>2011</v>
      </c>
      <c r="S592" s="5" t="str">
        <f>MID(TEXT('Final Dataset'!$B592,"yyyy-mm-dd"),6,2)</f>
        <v>01</v>
      </c>
      <c r="T592" s="5" t="str">
        <f>RIGHT(TEXT('Final Dataset'!$B592,"yyyy-mm-dd"),2)</f>
        <v>27</v>
      </c>
      <c r="U592" s="5">
        <f>LEN('Final Dataset'!$D592)</f>
        <v>2</v>
      </c>
      <c r="V592" s="5" t="str">
        <f>TEXT('Final Dataset'!$B592, "mmmm")</f>
        <v>January</v>
      </c>
      <c r="W592" s="5" t="str">
        <f>TEXT('Final Dataset'!$B592, "dddd")</f>
        <v>Thursday</v>
      </c>
      <c r="X592" s="5">
        <f>WEEKNUM('Final Dataset'!$B592, 2)</f>
        <v>5</v>
      </c>
      <c r="Y592" s="5" t="str">
        <f>IF('Final Dataset'!$H592&lt;=0.3,"Cold",IF('Final Dataset'!$H592&lt;=0.6,"Mild","Hot"))</f>
        <v>Cold</v>
      </c>
      <c r="Z592" s="7" t="str">
        <f>IF('Final Dataset'!$L592&gt;'Final Dataset'!$M592,"Casual Dominant","Registered Dominant")</f>
        <v>Registered Dominant</v>
      </c>
      <c r="AA592" s="7">
        <f>'Final Dataset'!$L592/'Final Dataset'!$N592</f>
        <v>3.7974683544303799E-2</v>
      </c>
      <c r="AB592" s="7">
        <f>'Final Dataset'!$M592/'Final Dataset'!$N592</f>
        <v>0.96202531645569622</v>
      </c>
      <c r="AC592" s="9">
        <f>'Final Dataset'!$J592*100</f>
        <v>69</v>
      </c>
      <c r="AD592" s="7">
        <f>'Final Dataset'!$I592*50</f>
        <v>11.365</v>
      </c>
      <c r="AE592" s="9">
        <f>'Final Dataset'!$K592*67</f>
        <v>6.0031999999999996</v>
      </c>
      <c r="AF592" s="7">
        <f>IFERROR('Final Dataset'!$AA592/'Final Dataset'!$AB592,0)</f>
        <v>3.9473684210526314E-2</v>
      </c>
      <c r="AG592" s="7" t="str">
        <f>IF('Final Dataset'!$AC592&lt;40,"Low",IF('Final Dataset'!$AC592&lt;=70,"Moderate","High"))</f>
        <v>Moderate</v>
      </c>
      <c r="AH592" s="10" t="str">
        <f>IF('Final Dataset'!$AE592&lt;10,"Calm",IF('Final Dataset'!$AE592&lt;=25,"Breezy","Windy"))</f>
        <v>Calm</v>
      </c>
    </row>
    <row r="593" spans="1:34" ht="14.25" customHeight="1" x14ac:dyDescent="0.3">
      <c r="A593" s="11">
        <v>592</v>
      </c>
      <c r="B593" s="12">
        <v>40570</v>
      </c>
      <c r="C593" s="11">
        <v>1</v>
      </c>
      <c r="D593" s="11">
        <v>20</v>
      </c>
      <c r="E593" s="11" t="b">
        <v>0</v>
      </c>
      <c r="F593" s="11">
        <v>4</v>
      </c>
      <c r="G593" s="11">
        <v>1</v>
      </c>
      <c r="H593" s="11">
        <v>0.18</v>
      </c>
      <c r="I593" s="13">
        <v>0.21210000000000001</v>
      </c>
      <c r="J593" s="11">
        <v>0.74</v>
      </c>
      <c r="K593" s="11">
        <v>8.9599999999999999E-2</v>
      </c>
      <c r="L593" s="11">
        <v>4</v>
      </c>
      <c r="M593" s="11">
        <v>55</v>
      </c>
      <c r="N593" s="11">
        <v>59</v>
      </c>
      <c r="O593" s="5" t="str">
        <f>IF(AND('Final Dataset'!$D593&gt;=5,'Final Dataset'!$D593&lt;12),"Morning",IF(AND('Final Dataset'!$D593&gt;=12,'Final Dataset'!$D593&lt;17),"Afternoon",IF(AND('Final Dataset'!$D593&gt;=17,'Final Dataset'!$D593&lt;21),"Evening","Night")))</f>
        <v>Evening</v>
      </c>
      <c r="P593" s="8" t="str">
        <f>IF('Final Dataset'!$G593=1,"Clear/Few clouds",IF('Final Dataset'!$G593=2,"Mist/Cloudy",IF('Final Dataset'!$G593=3,"Light Snow/Rain","Heavy Rain/Snow/Storm")))</f>
        <v>Clear/Few clouds</v>
      </c>
      <c r="Q593" s="5" t="str">
        <f>IF(OR('Final Dataset'!$F593=0,'Final Dataset'!$F593=6),"Weekend","Weekday")</f>
        <v>Weekday</v>
      </c>
      <c r="R593" s="5" t="str">
        <f>LEFT(TEXT('Final Dataset'!$B593,"yyyy-mm-dd"),4)</f>
        <v>2011</v>
      </c>
      <c r="S593" s="5" t="str">
        <f>MID(TEXT('Final Dataset'!$B593,"yyyy-mm-dd"),6,2)</f>
        <v>01</v>
      </c>
      <c r="T593" s="5" t="str">
        <f>RIGHT(TEXT('Final Dataset'!$B593,"yyyy-mm-dd"),2)</f>
        <v>27</v>
      </c>
      <c r="U593" s="5">
        <f>LEN('Final Dataset'!$D593)</f>
        <v>2</v>
      </c>
      <c r="V593" s="5" t="str">
        <f>TEXT('Final Dataset'!$B593, "mmmm")</f>
        <v>January</v>
      </c>
      <c r="W593" s="5" t="str">
        <f>TEXT('Final Dataset'!$B593, "dddd")</f>
        <v>Thursday</v>
      </c>
      <c r="X593" s="5">
        <f>WEEKNUM('Final Dataset'!$B593, 2)</f>
        <v>5</v>
      </c>
      <c r="Y593" s="5" t="str">
        <f>IF('Final Dataset'!$H593&lt;=0.3,"Cold",IF('Final Dataset'!$H593&lt;=0.6,"Mild","Hot"))</f>
        <v>Cold</v>
      </c>
      <c r="Z593" s="7" t="str">
        <f>IF('Final Dataset'!$L593&gt;'Final Dataset'!$M593,"Casual Dominant","Registered Dominant")</f>
        <v>Registered Dominant</v>
      </c>
      <c r="AA593" s="7">
        <f>'Final Dataset'!$L593/'Final Dataset'!$N593</f>
        <v>6.7796610169491525E-2</v>
      </c>
      <c r="AB593" s="7">
        <f>'Final Dataset'!$M593/'Final Dataset'!$N593</f>
        <v>0.93220338983050843</v>
      </c>
      <c r="AC593" s="9">
        <f>'Final Dataset'!$J593*100</f>
        <v>74</v>
      </c>
      <c r="AD593" s="7">
        <f>'Final Dataset'!$I593*50</f>
        <v>10.605</v>
      </c>
      <c r="AE593" s="9">
        <f>'Final Dataset'!$K593*67</f>
        <v>6.0031999999999996</v>
      </c>
      <c r="AF593" s="7">
        <f>IFERROR('Final Dataset'!$AA593/'Final Dataset'!$AB593,0)</f>
        <v>7.2727272727272724E-2</v>
      </c>
      <c r="AG593" s="7" t="str">
        <f>IF('Final Dataset'!$AC593&lt;40,"Low",IF('Final Dataset'!$AC593&lt;=70,"Moderate","High"))</f>
        <v>High</v>
      </c>
      <c r="AH593" s="10" t="str">
        <f>IF('Final Dataset'!$AE593&lt;10,"Calm",IF('Final Dataset'!$AE593&lt;=25,"Breezy","Windy"))</f>
        <v>Calm</v>
      </c>
    </row>
    <row r="594" spans="1:34" ht="14.25" customHeight="1" x14ac:dyDescent="0.3">
      <c r="A594" s="5">
        <v>593</v>
      </c>
      <c r="B594" s="6">
        <v>40570</v>
      </c>
      <c r="C594" s="5">
        <v>1</v>
      </c>
      <c r="D594" s="5">
        <v>21</v>
      </c>
      <c r="E594" s="5" t="b">
        <v>0</v>
      </c>
      <c r="F594" s="5">
        <v>4</v>
      </c>
      <c r="G594" s="5">
        <v>1</v>
      </c>
      <c r="H594" s="5">
        <v>0.18</v>
      </c>
      <c r="I594" s="7">
        <v>0.21210000000000001</v>
      </c>
      <c r="J594" s="5">
        <v>0.74</v>
      </c>
      <c r="K594" s="5">
        <v>8.9599999999999999E-2</v>
      </c>
      <c r="L594" s="5">
        <v>2</v>
      </c>
      <c r="M594" s="5">
        <v>36</v>
      </c>
      <c r="N594" s="5">
        <v>38</v>
      </c>
      <c r="O594" s="5" t="str">
        <f>IF(AND('Final Dataset'!$D594&gt;=5,'Final Dataset'!$D594&lt;12),"Morning",IF(AND('Final Dataset'!$D594&gt;=12,'Final Dataset'!$D594&lt;17),"Afternoon",IF(AND('Final Dataset'!$D594&gt;=17,'Final Dataset'!$D594&lt;21),"Evening","Night")))</f>
        <v>Night</v>
      </c>
      <c r="P594" s="8" t="str">
        <f>IF('Final Dataset'!$G594=1,"Clear/Few clouds",IF('Final Dataset'!$G594=2,"Mist/Cloudy",IF('Final Dataset'!$G594=3,"Light Snow/Rain","Heavy Rain/Snow/Storm")))</f>
        <v>Clear/Few clouds</v>
      </c>
      <c r="Q594" s="5" t="str">
        <f>IF(OR('Final Dataset'!$F594=0,'Final Dataset'!$F594=6),"Weekend","Weekday")</f>
        <v>Weekday</v>
      </c>
      <c r="R594" s="5" t="str">
        <f>LEFT(TEXT('Final Dataset'!$B594,"yyyy-mm-dd"),4)</f>
        <v>2011</v>
      </c>
      <c r="S594" s="5" t="str">
        <f>MID(TEXT('Final Dataset'!$B594,"yyyy-mm-dd"),6,2)</f>
        <v>01</v>
      </c>
      <c r="T594" s="5" t="str">
        <f>RIGHT(TEXT('Final Dataset'!$B594,"yyyy-mm-dd"),2)</f>
        <v>27</v>
      </c>
      <c r="U594" s="5">
        <f>LEN('Final Dataset'!$D594)</f>
        <v>2</v>
      </c>
      <c r="V594" s="5" t="str">
        <f>TEXT('Final Dataset'!$B594, "mmmm")</f>
        <v>January</v>
      </c>
      <c r="W594" s="5" t="str">
        <f>TEXT('Final Dataset'!$B594, "dddd")</f>
        <v>Thursday</v>
      </c>
      <c r="X594" s="5">
        <f>WEEKNUM('Final Dataset'!$B594, 2)</f>
        <v>5</v>
      </c>
      <c r="Y594" s="5" t="str">
        <f>IF('Final Dataset'!$H594&lt;=0.3,"Cold",IF('Final Dataset'!$H594&lt;=0.6,"Mild","Hot"))</f>
        <v>Cold</v>
      </c>
      <c r="Z594" s="7" t="str">
        <f>IF('Final Dataset'!$L594&gt;'Final Dataset'!$M594,"Casual Dominant","Registered Dominant")</f>
        <v>Registered Dominant</v>
      </c>
      <c r="AA594" s="7">
        <f>'Final Dataset'!$L594/'Final Dataset'!$N594</f>
        <v>5.2631578947368418E-2</v>
      </c>
      <c r="AB594" s="7">
        <f>'Final Dataset'!$M594/'Final Dataset'!$N594</f>
        <v>0.94736842105263153</v>
      </c>
      <c r="AC594" s="9">
        <f>'Final Dataset'!$J594*100</f>
        <v>74</v>
      </c>
      <c r="AD594" s="7">
        <f>'Final Dataset'!$I594*50</f>
        <v>10.605</v>
      </c>
      <c r="AE594" s="9">
        <f>'Final Dataset'!$K594*67</f>
        <v>6.0031999999999996</v>
      </c>
      <c r="AF594" s="7">
        <f>IFERROR('Final Dataset'!$AA594/'Final Dataset'!$AB594,0)</f>
        <v>5.5555555555555552E-2</v>
      </c>
      <c r="AG594" s="7" t="str">
        <f>IF('Final Dataset'!$AC594&lt;40,"Low",IF('Final Dataset'!$AC594&lt;=70,"Moderate","High"))</f>
        <v>High</v>
      </c>
      <c r="AH594" s="10" t="str">
        <f>IF('Final Dataset'!$AE594&lt;10,"Calm",IF('Final Dataset'!$AE594&lt;=25,"Breezy","Windy"))</f>
        <v>Calm</v>
      </c>
    </row>
    <row r="595" spans="1:34" ht="14.25" customHeight="1" x14ac:dyDescent="0.3">
      <c r="A595" s="11">
        <v>594</v>
      </c>
      <c r="B595" s="12">
        <v>40570</v>
      </c>
      <c r="C595" s="11">
        <v>1</v>
      </c>
      <c r="D595" s="11">
        <v>22</v>
      </c>
      <c r="E595" s="11" t="b">
        <v>0</v>
      </c>
      <c r="F595" s="11">
        <v>4</v>
      </c>
      <c r="G595" s="11">
        <v>1</v>
      </c>
      <c r="H595" s="11">
        <v>0.18</v>
      </c>
      <c r="I595" s="13">
        <v>0.21210000000000001</v>
      </c>
      <c r="J595" s="11">
        <v>0.74</v>
      </c>
      <c r="K595" s="11">
        <v>8.9599999999999999E-2</v>
      </c>
      <c r="L595" s="11">
        <v>0</v>
      </c>
      <c r="M595" s="11">
        <v>27</v>
      </c>
      <c r="N595" s="11">
        <v>27</v>
      </c>
      <c r="O595" s="5" t="str">
        <f>IF(AND('Final Dataset'!$D595&gt;=5,'Final Dataset'!$D595&lt;12),"Morning",IF(AND('Final Dataset'!$D595&gt;=12,'Final Dataset'!$D595&lt;17),"Afternoon",IF(AND('Final Dataset'!$D595&gt;=17,'Final Dataset'!$D595&lt;21),"Evening","Night")))</f>
        <v>Night</v>
      </c>
      <c r="P595" s="8" t="str">
        <f>IF('Final Dataset'!$G595=1,"Clear/Few clouds",IF('Final Dataset'!$G595=2,"Mist/Cloudy",IF('Final Dataset'!$G595=3,"Light Snow/Rain","Heavy Rain/Snow/Storm")))</f>
        <v>Clear/Few clouds</v>
      </c>
      <c r="Q595" s="5" t="str">
        <f>IF(OR('Final Dataset'!$F595=0,'Final Dataset'!$F595=6),"Weekend","Weekday")</f>
        <v>Weekday</v>
      </c>
      <c r="R595" s="5" t="str">
        <f>LEFT(TEXT('Final Dataset'!$B595,"yyyy-mm-dd"),4)</f>
        <v>2011</v>
      </c>
      <c r="S595" s="5" t="str">
        <f>MID(TEXT('Final Dataset'!$B595,"yyyy-mm-dd"),6,2)</f>
        <v>01</v>
      </c>
      <c r="T595" s="5" t="str">
        <f>RIGHT(TEXT('Final Dataset'!$B595,"yyyy-mm-dd"),2)</f>
        <v>27</v>
      </c>
      <c r="U595" s="5">
        <f>LEN('Final Dataset'!$D595)</f>
        <v>2</v>
      </c>
      <c r="V595" s="5" t="str">
        <f>TEXT('Final Dataset'!$B595, "mmmm")</f>
        <v>January</v>
      </c>
      <c r="W595" s="5" t="str">
        <f>TEXT('Final Dataset'!$B595, "dddd")</f>
        <v>Thursday</v>
      </c>
      <c r="X595" s="5">
        <f>WEEKNUM('Final Dataset'!$B595, 2)</f>
        <v>5</v>
      </c>
      <c r="Y595" s="5" t="str">
        <f>IF('Final Dataset'!$H595&lt;=0.3,"Cold",IF('Final Dataset'!$H595&lt;=0.6,"Mild","Hot"))</f>
        <v>Cold</v>
      </c>
      <c r="Z595" s="7" t="str">
        <f>IF('Final Dataset'!$L595&gt;'Final Dataset'!$M595,"Casual Dominant","Registered Dominant")</f>
        <v>Registered Dominant</v>
      </c>
      <c r="AA595" s="7">
        <f>'Final Dataset'!$L595/'Final Dataset'!$N595</f>
        <v>0</v>
      </c>
      <c r="AB595" s="7">
        <f>'Final Dataset'!$M595/'Final Dataset'!$N595</f>
        <v>1</v>
      </c>
      <c r="AC595" s="9">
        <f>'Final Dataset'!$J595*100</f>
        <v>74</v>
      </c>
      <c r="AD595" s="7">
        <f>'Final Dataset'!$I595*50</f>
        <v>10.605</v>
      </c>
      <c r="AE595" s="9">
        <f>'Final Dataset'!$K595*67</f>
        <v>6.0031999999999996</v>
      </c>
      <c r="AF595" s="7">
        <f>IFERROR('Final Dataset'!$AA595/'Final Dataset'!$AB595,0)</f>
        <v>0</v>
      </c>
      <c r="AG595" s="7" t="str">
        <f>IF('Final Dataset'!$AC595&lt;40,"Low",IF('Final Dataset'!$AC595&lt;=70,"Moderate","High"))</f>
        <v>High</v>
      </c>
      <c r="AH595" s="10" t="str">
        <f>IF('Final Dataset'!$AE595&lt;10,"Calm",IF('Final Dataset'!$AE595&lt;=25,"Breezy","Windy"))</f>
        <v>Calm</v>
      </c>
    </row>
    <row r="596" spans="1:34" ht="14.25" customHeight="1" x14ac:dyDescent="0.3">
      <c r="A596" s="5">
        <v>595</v>
      </c>
      <c r="B596" s="6">
        <v>40570</v>
      </c>
      <c r="C596" s="5">
        <v>1</v>
      </c>
      <c r="D596" s="5">
        <v>23</v>
      </c>
      <c r="E596" s="5" t="b">
        <v>0</v>
      </c>
      <c r="F596" s="5">
        <v>4</v>
      </c>
      <c r="G596" s="5">
        <v>1</v>
      </c>
      <c r="H596" s="5">
        <v>0.18</v>
      </c>
      <c r="I596" s="7">
        <v>0.19700000000000001</v>
      </c>
      <c r="J596" s="5">
        <v>0.8</v>
      </c>
      <c r="K596" s="5">
        <v>0.16420000000000001</v>
      </c>
      <c r="L596" s="5">
        <v>0</v>
      </c>
      <c r="M596" s="5">
        <v>16</v>
      </c>
      <c r="N596" s="5">
        <v>16</v>
      </c>
      <c r="O596" s="5" t="str">
        <f>IF(AND('Final Dataset'!$D596&gt;=5,'Final Dataset'!$D596&lt;12),"Morning",IF(AND('Final Dataset'!$D596&gt;=12,'Final Dataset'!$D596&lt;17),"Afternoon",IF(AND('Final Dataset'!$D596&gt;=17,'Final Dataset'!$D596&lt;21),"Evening","Night")))</f>
        <v>Night</v>
      </c>
      <c r="P596" s="8" t="str">
        <f>IF('Final Dataset'!$G596=1,"Clear/Few clouds",IF('Final Dataset'!$G596=2,"Mist/Cloudy",IF('Final Dataset'!$G596=3,"Light Snow/Rain","Heavy Rain/Snow/Storm")))</f>
        <v>Clear/Few clouds</v>
      </c>
      <c r="Q596" s="5" t="str">
        <f>IF(OR('Final Dataset'!$F596=0,'Final Dataset'!$F596=6),"Weekend","Weekday")</f>
        <v>Weekday</v>
      </c>
      <c r="R596" s="5" t="str">
        <f>LEFT(TEXT('Final Dataset'!$B596,"yyyy-mm-dd"),4)</f>
        <v>2011</v>
      </c>
      <c r="S596" s="5" t="str">
        <f>MID(TEXT('Final Dataset'!$B596,"yyyy-mm-dd"),6,2)</f>
        <v>01</v>
      </c>
      <c r="T596" s="5" t="str">
        <f>RIGHT(TEXT('Final Dataset'!$B596,"yyyy-mm-dd"),2)</f>
        <v>27</v>
      </c>
      <c r="U596" s="5">
        <f>LEN('Final Dataset'!$D596)</f>
        <v>2</v>
      </c>
      <c r="V596" s="5" t="str">
        <f>TEXT('Final Dataset'!$B596, "mmmm")</f>
        <v>January</v>
      </c>
      <c r="W596" s="5" t="str">
        <f>TEXT('Final Dataset'!$B596, "dddd")</f>
        <v>Thursday</v>
      </c>
      <c r="X596" s="5">
        <f>WEEKNUM('Final Dataset'!$B596, 2)</f>
        <v>5</v>
      </c>
      <c r="Y596" s="5" t="str">
        <f>IF('Final Dataset'!$H596&lt;=0.3,"Cold",IF('Final Dataset'!$H596&lt;=0.6,"Mild","Hot"))</f>
        <v>Cold</v>
      </c>
      <c r="Z596" s="7" t="str">
        <f>IF('Final Dataset'!$L596&gt;'Final Dataset'!$M596,"Casual Dominant","Registered Dominant")</f>
        <v>Registered Dominant</v>
      </c>
      <c r="AA596" s="7">
        <f>'Final Dataset'!$L596/'Final Dataset'!$N596</f>
        <v>0</v>
      </c>
      <c r="AB596" s="7">
        <f>'Final Dataset'!$M596/'Final Dataset'!$N596</f>
        <v>1</v>
      </c>
      <c r="AC596" s="9">
        <f>'Final Dataset'!$J596*100</f>
        <v>80</v>
      </c>
      <c r="AD596" s="7">
        <f>'Final Dataset'!$I596*50</f>
        <v>9.85</v>
      </c>
      <c r="AE596" s="9">
        <f>'Final Dataset'!$K596*67</f>
        <v>11.0014</v>
      </c>
      <c r="AF596" s="7">
        <f>IFERROR('Final Dataset'!$AA596/'Final Dataset'!$AB596,0)</f>
        <v>0</v>
      </c>
      <c r="AG596" s="7" t="str">
        <f>IF('Final Dataset'!$AC596&lt;40,"Low",IF('Final Dataset'!$AC596&lt;=70,"Moderate","High"))</f>
        <v>High</v>
      </c>
      <c r="AH596" s="10" t="str">
        <f>IF('Final Dataset'!$AE596&lt;10,"Calm",IF('Final Dataset'!$AE596&lt;=25,"Breezy","Windy"))</f>
        <v>Breezy</v>
      </c>
    </row>
    <row r="597" spans="1:34" ht="14.25" customHeight="1" x14ac:dyDescent="0.3">
      <c r="A597" s="11">
        <v>596</v>
      </c>
      <c r="B597" s="12">
        <v>40571</v>
      </c>
      <c r="C597" s="11">
        <v>1</v>
      </c>
      <c r="D597" s="11">
        <v>0</v>
      </c>
      <c r="E597" s="11" t="b">
        <v>0</v>
      </c>
      <c r="F597" s="11">
        <v>5</v>
      </c>
      <c r="G597" s="11">
        <v>2</v>
      </c>
      <c r="H597" s="11">
        <v>0.2</v>
      </c>
      <c r="I597" s="13">
        <v>0.21210000000000001</v>
      </c>
      <c r="J597" s="11">
        <v>0.75</v>
      </c>
      <c r="K597" s="11">
        <v>0.1343</v>
      </c>
      <c r="L597" s="11">
        <v>0</v>
      </c>
      <c r="M597" s="11">
        <v>9</v>
      </c>
      <c r="N597" s="11">
        <v>9</v>
      </c>
      <c r="O597" s="5" t="str">
        <f>IF(AND('Final Dataset'!$D597&gt;=5,'Final Dataset'!$D597&lt;12),"Morning",IF(AND('Final Dataset'!$D597&gt;=12,'Final Dataset'!$D597&lt;17),"Afternoon",IF(AND('Final Dataset'!$D597&gt;=17,'Final Dataset'!$D597&lt;21),"Evening","Night")))</f>
        <v>Night</v>
      </c>
      <c r="P597" s="8" t="str">
        <f>IF('Final Dataset'!$G597=1,"Clear/Few clouds",IF('Final Dataset'!$G597=2,"Mist/Cloudy",IF('Final Dataset'!$G597=3,"Light Snow/Rain","Heavy Rain/Snow/Storm")))</f>
        <v>Mist/Cloudy</v>
      </c>
      <c r="Q597" s="5" t="str">
        <f>IF(OR('Final Dataset'!$F597=0,'Final Dataset'!$F597=6),"Weekend","Weekday")</f>
        <v>Weekday</v>
      </c>
      <c r="R597" s="5" t="str">
        <f>LEFT(TEXT('Final Dataset'!$B597,"yyyy-mm-dd"),4)</f>
        <v>2011</v>
      </c>
      <c r="S597" s="5" t="str">
        <f>MID(TEXT('Final Dataset'!$B597,"yyyy-mm-dd"),6,2)</f>
        <v>01</v>
      </c>
      <c r="T597" s="5" t="str">
        <f>RIGHT(TEXT('Final Dataset'!$B597,"yyyy-mm-dd"),2)</f>
        <v>28</v>
      </c>
      <c r="U597" s="5">
        <f>LEN('Final Dataset'!$D597)</f>
        <v>1</v>
      </c>
      <c r="V597" s="5" t="str">
        <f>TEXT('Final Dataset'!$B597, "mmmm")</f>
        <v>January</v>
      </c>
      <c r="W597" s="5" t="str">
        <f>TEXT('Final Dataset'!$B597, "dddd")</f>
        <v>Friday</v>
      </c>
      <c r="X597" s="5">
        <f>WEEKNUM('Final Dataset'!$B597, 2)</f>
        <v>5</v>
      </c>
      <c r="Y597" s="5" t="str">
        <f>IF('Final Dataset'!$H597&lt;=0.3,"Cold",IF('Final Dataset'!$H597&lt;=0.6,"Mild","Hot"))</f>
        <v>Cold</v>
      </c>
      <c r="Z597" s="7" t="str">
        <f>IF('Final Dataset'!$L597&gt;'Final Dataset'!$M597,"Casual Dominant","Registered Dominant")</f>
        <v>Registered Dominant</v>
      </c>
      <c r="AA597" s="7">
        <f>'Final Dataset'!$L597/'Final Dataset'!$N597</f>
        <v>0</v>
      </c>
      <c r="AB597" s="7">
        <f>'Final Dataset'!$M597/'Final Dataset'!$N597</f>
        <v>1</v>
      </c>
      <c r="AC597" s="9">
        <f>'Final Dataset'!$J597*100</f>
        <v>75</v>
      </c>
      <c r="AD597" s="7">
        <f>'Final Dataset'!$I597*50</f>
        <v>10.605</v>
      </c>
      <c r="AE597" s="9">
        <f>'Final Dataset'!$K597*67</f>
        <v>8.9981000000000009</v>
      </c>
      <c r="AF597" s="7">
        <f>IFERROR('Final Dataset'!$AA597/'Final Dataset'!$AB597,0)</f>
        <v>0</v>
      </c>
      <c r="AG597" s="7" t="str">
        <f>IF('Final Dataset'!$AC597&lt;40,"Low",IF('Final Dataset'!$AC597&lt;=70,"Moderate","High"))</f>
        <v>High</v>
      </c>
      <c r="AH597" s="10" t="str">
        <f>IF('Final Dataset'!$AE597&lt;10,"Calm",IF('Final Dataset'!$AE597&lt;=25,"Breezy","Windy"))</f>
        <v>Calm</v>
      </c>
    </row>
    <row r="598" spans="1:34" ht="14.25" customHeight="1" x14ac:dyDescent="0.3">
      <c r="A598" s="5">
        <v>597</v>
      </c>
      <c r="B598" s="6">
        <v>40571</v>
      </c>
      <c r="C598" s="5">
        <v>1</v>
      </c>
      <c r="D598" s="5">
        <v>1</v>
      </c>
      <c r="E598" s="5" t="b">
        <v>0</v>
      </c>
      <c r="F598" s="5">
        <v>5</v>
      </c>
      <c r="G598" s="5">
        <v>2</v>
      </c>
      <c r="H598" s="5">
        <v>0.2</v>
      </c>
      <c r="I598" s="7">
        <v>0.21210000000000001</v>
      </c>
      <c r="J598" s="5">
        <v>0.75</v>
      </c>
      <c r="K598" s="5">
        <v>0.1343</v>
      </c>
      <c r="L598" s="5">
        <v>1</v>
      </c>
      <c r="M598" s="5">
        <v>2</v>
      </c>
      <c r="N598" s="5">
        <v>3</v>
      </c>
      <c r="O598" s="5" t="str">
        <f>IF(AND('Final Dataset'!$D598&gt;=5,'Final Dataset'!$D598&lt;12),"Morning",IF(AND('Final Dataset'!$D598&gt;=12,'Final Dataset'!$D598&lt;17),"Afternoon",IF(AND('Final Dataset'!$D598&gt;=17,'Final Dataset'!$D598&lt;21),"Evening","Night")))</f>
        <v>Night</v>
      </c>
      <c r="P598" s="8" t="str">
        <f>IF('Final Dataset'!$G598=1,"Clear/Few clouds",IF('Final Dataset'!$G598=2,"Mist/Cloudy",IF('Final Dataset'!$G598=3,"Light Snow/Rain","Heavy Rain/Snow/Storm")))</f>
        <v>Mist/Cloudy</v>
      </c>
      <c r="Q598" s="5" t="str">
        <f>IF(OR('Final Dataset'!$F598=0,'Final Dataset'!$F598=6),"Weekend","Weekday")</f>
        <v>Weekday</v>
      </c>
      <c r="R598" s="5" t="str">
        <f>LEFT(TEXT('Final Dataset'!$B598,"yyyy-mm-dd"),4)</f>
        <v>2011</v>
      </c>
      <c r="S598" s="5" t="str">
        <f>MID(TEXT('Final Dataset'!$B598,"yyyy-mm-dd"),6,2)</f>
        <v>01</v>
      </c>
      <c r="T598" s="5" t="str">
        <f>RIGHT(TEXT('Final Dataset'!$B598,"yyyy-mm-dd"),2)</f>
        <v>28</v>
      </c>
      <c r="U598" s="5">
        <f>LEN('Final Dataset'!$D598)</f>
        <v>1</v>
      </c>
      <c r="V598" s="5" t="str">
        <f>TEXT('Final Dataset'!$B598, "mmmm")</f>
        <v>January</v>
      </c>
      <c r="W598" s="5" t="str">
        <f>TEXT('Final Dataset'!$B598, "dddd")</f>
        <v>Friday</v>
      </c>
      <c r="X598" s="5">
        <f>WEEKNUM('Final Dataset'!$B598, 2)</f>
        <v>5</v>
      </c>
      <c r="Y598" s="5" t="str">
        <f>IF('Final Dataset'!$H598&lt;=0.3,"Cold",IF('Final Dataset'!$H598&lt;=0.6,"Mild","Hot"))</f>
        <v>Cold</v>
      </c>
      <c r="Z598" s="7" t="str">
        <f>IF('Final Dataset'!$L598&gt;'Final Dataset'!$M598,"Casual Dominant","Registered Dominant")</f>
        <v>Registered Dominant</v>
      </c>
      <c r="AA598" s="7">
        <f>'Final Dataset'!$L598/'Final Dataset'!$N598</f>
        <v>0.33333333333333331</v>
      </c>
      <c r="AB598" s="7">
        <f>'Final Dataset'!$M598/'Final Dataset'!$N598</f>
        <v>0.66666666666666663</v>
      </c>
      <c r="AC598" s="9">
        <f>'Final Dataset'!$J598*100</f>
        <v>75</v>
      </c>
      <c r="AD598" s="7">
        <f>'Final Dataset'!$I598*50</f>
        <v>10.605</v>
      </c>
      <c r="AE598" s="9">
        <f>'Final Dataset'!$K598*67</f>
        <v>8.9981000000000009</v>
      </c>
      <c r="AF598" s="7">
        <f>IFERROR('Final Dataset'!$AA598/'Final Dataset'!$AB598,0)</f>
        <v>0.5</v>
      </c>
      <c r="AG598" s="7" t="str">
        <f>IF('Final Dataset'!$AC598&lt;40,"Low",IF('Final Dataset'!$AC598&lt;=70,"Moderate","High"))</f>
        <v>High</v>
      </c>
      <c r="AH598" s="10" t="str">
        <f>IF('Final Dataset'!$AE598&lt;10,"Calm",IF('Final Dataset'!$AE598&lt;=25,"Breezy","Windy"))</f>
        <v>Calm</v>
      </c>
    </row>
    <row r="599" spans="1:34" ht="14.25" customHeight="1" x14ac:dyDescent="0.3">
      <c r="A599" s="11">
        <v>598</v>
      </c>
      <c r="B599" s="12">
        <v>40571</v>
      </c>
      <c r="C599" s="11">
        <v>1</v>
      </c>
      <c r="D599" s="11">
        <v>2</v>
      </c>
      <c r="E599" s="11" t="b">
        <v>0</v>
      </c>
      <c r="F599" s="11">
        <v>5</v>
      </c>
      <c r="G599" s="11">
        <v>2</v>
      </c>
      <c r="H599" s="11">
        <v>0.2</v>
      </c>
      <c r="I599" s="13">
        <v>0.21210000000000001</v>
      </c>
      <c r="J599" s="11">
        <v>0.75</v>
      </c>
      <c r="K599" s="11">
        <v>0.16420000000000001</v>
      </c>
      <c r="L599" s="11">
        <v>0</v>
      </c>
      <c r="M599" s="11">
        <v>2</v>
      </c>
      <c r="N599" s="11">
        <v>2</v>
      </c>
      <c r="O599" s="5" t="str">
        <f>IF(AND('Final Dataset'!$D599&gt;=5,'Final Dataset'!$D599&lt;12),"Morning",IF(AND('Final Dataset'!$D599&gt;=12,'Final Dataset'!$D599&lt;17),"Afternoon",IF(AND('Final Dataset'!$D599&gt;=17,'Final Dataset'!$D599&lt;21),"Evening","Night")))</f>
        <v>Night</v>
      </c>
      <c r="P599" s="8" t="str">
        <f>IF('Final Dataset'!$G599=1,"Clear/Few clouds",IF('Final Dataset'!$G599=2,"Mist/Cloudy",IF('Final Dataset'!$G599=3,"Light Snow/Rain","Heavy Rain/Snow/Storm")))</f>
        <v>Mist/Cloudy</v>
      </c>
      <c r="Q599" s="5" t="str">
        <f>IF(OR('Final Dataset'!$F599=0,'Final Dataset'!$F599=6),"Weekend","Weekday")</f>
        <v>Weekday</v>
      </c>
      <c r="R599" s="5" t="str">
        <f>LEFT(TEXT('Final Dataset'!$B599,"yyyy-mm-dd"),4)</f>
        <v>2011</v>
      </c>
      <c r="S599" s="5" t="str">
        <f>MID(TEXT('Final Dataset'!$B599,"yyyy-mm-dd"),6,2)</f>
        <v>01</v>
      </c>
      <c r="T599" s="5" t="str">
        <f>RIGHT(TEXT('Final Dataset'!$B599,"yyyy-mm-dd"),2)</f>
        <v>28</v>
      </c>
      <c r="U599" s="5">
        <f>LEN('Final Dataset'!$D599)</f>
        <v>1</v>
      </c>
      <c r="V599" s="5" t="str">
        <f>TEXT('Final Dataset'!$B599, "mmmm")</f>
        <v>January</v>
      </c>
      <c r="W599" s="5" t="str">
        <f>TEXT('Final Dataset'!$B599, "dddd")</f>
        <v>Friday</v>
      </c>
      <c r="X599" s="5">
        <f>WEEKNUM('Final Dataset'!$B599, 2)</f>
        <v>5</v>
      </c>
      <c r="Y599" s="5" t="str">
        <f>IF('Final Dataset'!$H599&lt;=0.3,"Cold",IF('Final Dataset'!$H599&lt;=0.6,"Mild","Hot"))</f>
        <v>Cold</v>
      </c>
      <c r="Z599" s="7" t="str">
        <f>IF('Final Dataset'!$L599&gt;'Final Dataset'!$M599,"Casual Dominant","Registered Dominant")</f>
        <v>Registered Dominant</v>
      </c>
      <c r="AA599" s="7">
        <f>'Final Dataset'!$L599/'Final Dataset'!$N599</f>
        <v>0</v>
      </c>
      <c r="AB599" s="7">
        <f>'Final Dataset'!$M599/'Final Dataset'!$N599</f>
        <v>1</v>
      </c>
      <c r="AC599" s="9">
        <f>'Final Dataset'!$J599*100</f>
        <v>75</v>
      </c>
      <c r="AD599" s="7">
        <f>'Final Dataset'!$I599*50</f>
        <v>10.605</v>
      </c>
      <c r="AE599" s="9">
        <f>'Final Dataset'!$K599*67</f>
        <v>11.0014</v>
      </c>
      <c r="AF599" s="7">
        <f>IFERROR('Final Dataset'!$AA599/'Final Dataset'!$AB599,0)</f>
        <v>0</v>
      </c>
      <c r="AG599" s="7" t="str">
        <f>IF('Final Dataset'!$AC599&lt;40,"Low",IF('Final Dataset'!$AC599&lt;=70,"Moderate","High"))</f>
        <v>High</v>
      </c>
      <c r="AH599" s="10" t="str">
        <f>IF('Final Dataset'!$AE599&lt;10,"Calm",IF('Final Dataset'!$AE599&lt;=25,"Breezy","Windy"))</f>
        <v>Breezy</v>
      </c>
    </row>
    <row r="600" spans="1:34" ht="14.25" customHeight="1" x14ac:dyDescent="0.3">
      <c r="A600" s="5">
        <v>599</v>
      </c>
      <c r="B600" s="6">
        <v>40571</v>
      </c>
      <c r="C600" s="5">
        <v>1</v>
      </c>
      <c r="D600" s="5">
        <v>3</v>
      </c>
      <c r="E600" s="5" t="b">
        <v>0</v>
      </c>
      <c r="F600" s="5">
        <v>5</v>
      </c>
      <c r="G600" s="5">
        <v>2</v>
      </c>
      <c r="H600" s="5">
        <v>0.2</v>
      </c>
      <c r="I600" s="7">
        <v>0.2273</v>
      </c>
      <c r="J600" s="5">
        <v>0.75</v>
      </c>
      <c r="K600" s="5">
        <v>0.1045</v>
      </c>
      <c r="L600" s="5">
        <v>1</v>
      </c>
      <c r="M600" s="5">
        <v>0</v>
      </c>
      <c r="N600" s="5">
        <v>1</v>
      </c>
      <c r="O600" s="5" t="str">
        <f>IF(AND('Final Dataset'!$D600&gt;=5,'Final Dataset'!$D600&lt;12),"Morning",IF(AND('Final Dataset'!$D600&gt;=12,'Final Dataset'!$D600&lt;17),"Afternoon",IF(AND('Final Dataset'!$D600&gt;=17,'Final Dataset'!$D600&lt;21),"Evening","Night")))</f>
        <v>Night</v>
      </c>
      <c r="P600" s="8" t="str">
        <f>IF('Final Dataset'!$G600=1,"Clear/Few clouds",IF('Final Dataset'!$G600=2,"Mist/Cloudy",IF('Final Dataset'!$G600=3,"Light Snow/Rain","Heavy Rain/Snow/Storm")))</f>
        <v>Mist/Cloudy</v>
      </c>
      <c r="Q600" s="5" t="str">
        <f>IF(OR('Final Dataset'!$F600=0,'Final Dataset'!$F600=6),"Weekend","Weekday")</f>
        <v>Weekday</v>
      </c>
      <c r="R600" s="5" t="str">
        <f>LEFT(TEXT('Final Dataset'!$B600,"yyyy-mm-dd"),4)</f>
        <v>2011</v>
      </c>
      <c r="S600" s="5" t="str">
        <f>MID(TEXT('Final Dataset'!$B600,"yyyy-mm-dd"),6,2)</f>
        <v>01</v>
      </c>
      <c r="T600" s="5" t="str">
        <f>RIGHT(TEXT('Final Dataset'!$B600,"yyyy-mm-dd"),2)</f>
        <v>28</v>
      </c>
      <c r="U600" s="5">
        <f>LEN('Final Dataset'!$D600)</f>
        <v>1</v>
      </c>
      <c r="V600" s="5" t="str">
        <f>TEXT('Final Dataset'!$B600, "mmmm")</f>
        <v>January</v>
      </c>
      <c r="W600" s="5" t="str">
        <f>TEXT('Final Dataset'!$B600, "dddd")</f>
        <v>Friday</v>
      </c>
      <c r="X600" s="5">
        <f>WEEKNUM('Final Dataset'!$B600, 2)</f>
        <v>5</v>
      </c>
      <c r="Y600" s="5" t="str">
        <f>IF('Final Dataset'!$H600&lt;=0.3,"Cold",IF('Final Dataset'!$H600&lt;=0.6,"Mild","Hot"))</f>
        <v>Cold</v>
      </c>
      <c r="Z600" s="7" t="str">
        <f>IF('Final Dataset'!$L600&gt;'Final Dataset'!$M600,"Casual Dominant","Registered Dominant")</f>
        <v>Casual Dominant</v>
      </c>
      <c r="AA600" s="7">
        <f>'Final Dataset'!$L600/'Final Dataset'!$N600</f>
        <v>1</v>
      </c>
      <c r="AB600" s="7">
        <f>'Final Dataset'!$M600/'Final Dataset'!$N600</f>
        <v>0</v>
      </c>
      <c r="AC600" s="9">
        <f>'Final Dataset'!$J600*100</f>
        <v>75</v>
      </c>
      <c r="AD600" s="7">
        <f>'Final Dataset'!$I600*50</f>
        <v>11.365</v>
      </c>
      <c r="AE600" s="9">
        <f>'Final Dataset'!$K600*67</f>
        <v>7.0015000000000001</v>
      </c>
      <c r="AF600" s="7">
        <f>IFERROR('Final Dataset'!$AA600/'Final Dataset'!$AB600,0)</f>
        <v>0</v>
      </c>
      <c r="AG600" s="7" t="str">
        <f>IF('Final Dataset'!$AC600&lt;40,"Low",IF('Final Dataset'!$AC600&lt;=70,"Moderate","High"))</f>
        <v>High</v>
      </c>
      <c r="AH600" s="10" t="str">
        <f>IF('Final Dataset'!$AE600&lt;10,"Calm",IF('Final Dataset'!$AE600&lt;=25,"Breezy","Windy"))</f>
        <v>Calm</v>
      </c>
    </row>
    <row r="601" spans="1:34" ht="14.25" customHeight="1" x14ac:dyDescent="0.3">
      <c r="A601" s="11">
        <v>600</v>
      </c>
      <c r="B601" s="12">
        <v>40571</v>
      </c>
      <c r="C601" s="11">
        <v>1</v>
      </c>
      <c r="D601" s="11">
        <v>5</v>
      </c>
      <c r="E601" s="11" t="b">
        <v>0</v>
      </c>
      <c r="F601" s="11">
        <v>5</v>
      </c>
      <c r="G601" s="11">
        <v>2</v>
      </c>
      <c r="H601" s="11">
        <v>0.18</v>
      </c>
      <c r="I601" s="13">
        <v>0.21210000000000001</v>
      </c>
      <c r="J601" s="11">
        <v>0.8</v>
      </c>
      <c r="K601" s="11">
        <v>0.1045</v>
      </c>
      <c r="L601" s="11">
        <v>0</v>
      </c>
      <c r="M601" s="11">
        <v>4</v>
      </c>
      <c r="N601" s="11">
        <v>4</v>
      </c>
      <c r="O601" s="5" t="str">
        <f>IF(AND('Final Dataset'!$D601&gt;=5,'Final Dataset'!$D601&lt;12),"Morning",IF(AND('Final Dataset'!$D601&gt;=12,'Final Dataset'!$D601&lt;17),"Afternoon",IF(AND('Final Dataset'!$D601&gt;=17,'Final Dataset'!$D601&lt;21),"Evening","Night")))</f>
        <v>Morning</v>
      </c>
      <c r="P601" s="8" t="str">
        <f>IF('Final Dataset'!$G601=1,"Clear/Few clouds",IF('Final Dataset'!$G601=2,"Mist/Cloudy",IF('Final Dataset'!$G601=3,"Light Snow/Rain","Heavy Rain/Snow/Storm")))</f>
        <v>Mist/Cloudy</v>
      </c>
      <c r="Q601" s="5" t="str">
        <f>IF(OR('Final Dataset'!$F601=0,'Final Dataset'!$F601=6),"Weekend","Weekday")</f>
        <v>Weekday</v>
      </c>
      <c r="R601" s="5" t="str">
        <f>LEFT(TEXT('Final Dataset'!$B601,"yyyy-mm-dd"),4)</f>
        <v>2011</v>
      </c>
      <c r="S601" s="5" t="str">
        <f>MID(TEXT('Final Dataset'!$B601,"yyyy-mm-dd"),6,2)</f>
        <v>01</v>
      </c>
      <c r="T601" s="5" t="str">
        <f>RIGHT(TEXT('Final Dataset'!$B601,"yyyy-mm-dd"),2)</f>
        <v>28</v>
      </c>
      <c r="U601" s="5">
        <f>LEN('Final Dataset'!$D601)</f>
        <v>1</v>
      </c>
      <c r="V601" s="5" t="str">
        <f>TEXT('Final Dataset'!$B601, "mmmm")</f>
        <v>January</v>
      </c>
      <c r="W601" s="5" t="str">
        <f>TEXT('Final Dataset'!$B601, "dddd")</f>
        <v>Friday</v>
      </c>
      <c r="X601" s="5">
        <f>WEEKNUM('Final Dataset'!$B601, 2)</f>
        <v>5</v>
      </c>
      <c r="Y601" s="5" t="str">
        <f>IF('Final Dataset'!$H601&lt;=0.3,"Cold",IF('Final Dataset'!$H601&lt;=0.6,"Mild","Hot"))</f>
        <v>Cold</v>
      </c>
      <c r="Z601" s="7" t="str">
        <f>IF('Final Dataset'!$L601&gt;'Final Dataset'!$M601,"Casual Dominant","Registered Dominant")</f>
        <v>Registered Dominant</v>
      </c>
      <c r="AA601" s="7">
        <f>'Final Dataset'!$L601/'Final Dataset'!$N601</f>
        <v>0</v>
      </c>
      <c r="AB601" s="7">
        <f>'Final Dataset'!$M601/'Final Dataset'!$N601</f>
        <v>1</v>
      </c>
      <c r="AC601" s="9">
        <f>'Final Dataset'!$J601*100</f>
        <v>80</v>
      </c>
      <c r="AD601" s="7">
        <f>'Final Dataset'!$I601*50</f>
        <v>10.605</v>
      </c>
      <c r="AE601" s="9">
        <f>'Final Dataset'!$K601*67</f>
        <v>7.0015000000000001</v>
      </c>
      <c r="AF601" s="7">
        <f>IFERROR('Final Dataset'!$AA601/'Final Dataset'!$AB601,0)</f>
        <v>0</v>
      </c>
      <c r="AG601" s="7" t="str">
        <f>IF('Final Dataset'!$AC601&lt;40,"Low",IF('Final Dataset'!$AC601&lt;=70,"Moderate","High"))</f>
        <v>High</v>
      </c>
      <c r="AH601" s="10" t="str">
        <f>IF('Final Dataset'!$AE601&lt;10,"Calm",IF('Final Dataset'!$AE601&lt;=25,"Breezy","Windy"))</f>
        <v>Calm</v>
      </c>
    </row>
    <row r="602" spans="1:34" ht="14.25" customHeight="1" x14ac:dyDescent="0.3">
      <c r="A602" s="5">
        <v>601</v>
      </c>
      <c r="B602" s="6">
        <v>40571</v>
      </c>
      <c r="C602" s="5">
        <v>1</v>
      </c>
      <c r="D602" s="5">
        <v>6</v>
      </c>
      <c r="E602" s="5" t="b">
        <v>0</v>
      </c>
      <c r="F602" s="5">
        <v>5</v>
      </c>
      <c r="G602" s="5">
        <v>2</v>
      </c>
      <c r="H602" s="5">
        <v>0.18</v>
      </c>
      <c r="I602" s="7">
        <v>0.19700000000000001</v>
      </c>
      <c r="J602" s="5">
        <v>0.8</v>
      </c>
      <c r="K602" s="5">
        <v>0.1343</v>
      </c>
      <c r="L602" s="5">
        <v>0</v>
      </c>
      <c r="M602" s="5">
        <v>16</v>
      </c>
      <c r="N602" s="5">
        <v>16</v>
      </c>
      <c r="O602" s="5" t="str">
        <f>IF(AND('Final Dataset'!$D602&gt;=5,'Final Dataset'!$D602&lt;12),"Morning",IF(AND('Final Dataset'!$D602&gt;=12,'Final Dataset'!$D602&lt;17),"Afternoon",IF(AND('Final Dataset'!$D602&gt;=17,'Final Dataset'!$D602&lt;21),"Evening","Night")))</f>
        <v>Morning</v>
      </c>
      <c r="P602" s="8" t="str">
        <f>IF('Final Dataset'!$G602=1,"Clear/Few clouds",IF('Final Dataset'!$G602=2,"Mist/Cloudy",IF('Final Dataset'!$G602=3,"Light Snow/Rain","Heavy Rain/Snow/Storm")))</f>
        <v>Mist/Cloudy</v>
      </c>
      <c r="Q602" s="5" t="str">
        <f>IF(OR('Final Dataset'!$F602=0,'Final Dataset'!$F602=6),"Weekend","Weekday")</f>
        <v>Weekday</v>
      </c>
      <c r="R602" s="5" t="str">
        <f>LEFT(TEXT('Final Dataset'!$B602,"yyyy-mm-dd"),4)</f>
        <v>2011</v>
      </c>
      <c r="S602" s="5" t="str">
        <f>MID(TEXT('Final Dataset'!$B602,"yyyy-mm-dd"),6,2)</f>
        <v>01</v>
      </c>
      <c r="T602" s="5" t="str">
        <f>RIGHT(TEXT('Final Dataset'!$B602,"yyyy-mm-dd"),2)</f>
        <v>28</v>
      </c>
      <c r="U602" s="5">
        <f>LEN('Final Dataset'!$D602)</f>
        <v>1</v>
      </c>
      <c r="V602" s="5" t="str">
        <f>TEXT('Final Dataset'!$B602, "mmmm")</f>
        <v>January</v>
      </c>
      <c r="W602" s="5" t="str">
        <f>TEXT('Final Dataset'!$B602, "dddd")</f>
        <v>Friday</v>
      </c>
      <c r="X602" s="5">
        <f>WEEKNUM('Final Dataset'!$B602, 2)</f>
        <v>5</v>
      </c>
      <c r="Y602" s="5" t="str">
        <f>IF('Final Dataset'!$H602&lt;=0.3,"Cold",IF('Final Dataset'!$H602&lt;=0.6,"Mild","Hot"))</f>
        <v>Cold</v>
      </c>
      <c r="Z602" s="7" t="str">
        <f>IF('Final Dataset'!$L602&gt;'Final Dataset'!$M602,"Casual Dominant","Registered Dominant")</f>
        <v>Registered Dominant</v>
      </c>
      <c r="AA602" s="7">
        <f>'Final Dataset'!$L602/'Final Dataset'!$N602</f>
        <v>0</v>
      </c>
      <c r="AB602" s="7">
        <f>'Final Dataset'!$M602/'Final Dataset'!$N602</f>
        <v>1</v>
      </c>
      <c r="AC602" s="9">
        <f>'Final Dataset'!$J602*100</f>
        <v>80</v>
      </c>
      <c r="AD602" s="7">
        <f>'Final Dataset'!$I602*50</f>
        <v>9.85</v>
      </c>
      <c r="AE602" s="9">
        <f>'Final Dataset'!$K602*67</f>
        <v>8.9981000000000009</v>
      </c>
      <c r="AF602" s="7">
        <f>IFERROR('Final Dataset'!$AA602/'Final Dataset'!$AB602,0)</f>
        <v>0</v>
      </c>
      <c r="AG602" s="7" t="str">
        <f>IF('Final Dataset'!$AC602&lt;40,"Low",IF('Final Dataset'!$AC602&lt;=70,"Moderate","High"))</f>
        <v>High</v>
      </c>
      <c r="AH602" s="10" t="str">
        <f>IF('Final Dataset'!$AE602&lt;10,"Calm",IF('Final Dataset'!$AE602&lt;=25,"Breezy","Windy"))</f>
        <v>Calm</v>
      </c>
    </row>
    <row r="603" spans="1:34" ht="14.25" customHeight="1" x14ac:dyDescent="0.3">
      <c r="A603" s="11">
        <v>602</v>
      </c>
      <c r="B603" s="12">
        <v>40571</v>
      </c>
      <c r="C603" s="11">
        <v>1</v>
      </c>
      <c r="D603" s="11">
        <v>7</v>
      </c>
      <c r="E603" s="11" t="b">
        <v>0</v>
      </c>
      <c r="F603" s="11">
        <v>5</v>
      </c>
      <c r="G603" s="11">
        <v>2</v>
      </c>
      <c r="H603" s="11">
        <v>0.16</v>
      </c>
      <c r="I603" s="13">
        <v>0.19700000000000001</v>
      </c>
      <c r="J603" s="11">
        <v>0.86</v>
      </c>
      <c r="K603" s="11">
        <v>8.9599999999999999E-2</v>
      </c>
      <c r="L603" s="11">
        <v>2</v>
      </c>
      <c r="M603" s="11">
        <v>58</v>
      </c>
      <c r="N603" s="11">
        <v>60</v>
      </c>
      <c r="O603" s="5" t="str">
        <f>IF(AND('Final Dataset'!$D603&gt;=5,'Final Dataset'!$D603&lt;12),"Morning",IF(AND('Final Dataset'!$D603&gt;=12,'Final Dataset'!$D603&lt;17),"Afternoon",IF(AND('Final Dataset'!$D603&gt;=17,'Final Dataset'!$D603&lt;21),"Evening","Night")))</f>
        <v>Morning</v>
      </c>
      <c r="P603" s="8" t="str">
        <f>IF('Final Dataset'!$G603=1,"Clear/Few clouds",IF('Final Dataset'!$G603=2,"Mist/Cloudy",IF('Final Dataset'!$G603=3,"Light Snow/Rain","Heavy Rain/Snow/Storm")))</f>
        <v>Mist/Cloudy</v>
      </c>
      <c r="Q603" s="5" t="str">
        <f>IF(OR('Final Dataset'!$F603=0,'Final Dataset'!$F603=6),"Weekend","Weekday")</f>
        <v>Weekday</v>
      </c>
      <c r="R603" s="5" t="str">
        <f>LEFT(TEXT('Final Dataset'!$B603,"yyyy-mm-dd"),4)</f>
        <v>2011</v>
      </c>
      <c r="S603" s="5" t="str">
        <f>MID(TEXT('Final Dataset'!$B603,"yyyy-mm-dd"),6,2)</f>
        <v>01</v>
      </c>
      <c r="T603" s="5" t="str">
        <f>RIGHT(TEXT('Final Dataset'!$B603,"yyyy-mm-dd"),2)</f>
        <v>28</v>
      </c>
      <c r="U603" s="5">
        <f>LEN('Final Dataset'!$D603)</f>
        <v>1</v>
      </c>
      <c r="V603" s="5" t="str">
        <f>TEXT('Final Dataset'!$B603, "mmmm")</f>
        <v>January</v>
      </c>
      <c r="W603" s="5" t="str">
        <f>TEXT('Final Dataset'!$B603, "dddd")</f>
        <v>Friday</v>
      </c>
      <c r="X603" s="5">
        <f>WEEKNUM('Final Dataset'!$B603, 2)</f>
        <v>5</v>
      </c>
      <c r="Y603" s="5" t="str">
        <f>IF('Final Dataset'!$H603&lt;=0.3,"Cold",IF('Final Dataset'!$H603&lt;=0.6,"Mild","Hot"))</f>
        <v>Cold</v>
      </c>
      <c r="Z603" s="7" t="str">
        <f>IF('Final Dataset'!$L603&gt;'Final Dataset'!$M603,"Casual Dominant","Registered Dominant")</f>
        <v>Registered Dominant</v>
      </c>
      <c r="AA603" s="7">
        <f>'Final Dataset'!$L603/'Final Dataset'!$N603</f>
        <v>3.3333333333333333E-2</v>
      </c>
      <c r="AB603" s="7">
        <f>'Final Dataset'!$M603/'Final Dataset'!$N603</f>
        <v>0.96666666666666667</v>
      </c>
      <c r="AC603" s="9">
        <f>'Final Dataset'!$J603*100</f>
        <v>86</v>
      </c>
      <c r="AD603" s="7">
        <f>'Final Dataset'!$I603*50</f>
        <v>9.85</v>
      </c>
      <c r="AE603" s="9">
        <f>'Final Dataset'!$K603*67</f>
        <v>6.0031999999999996</v>
      </c>
      <c r="AF603" s="7">
        <f>IFERROR('Final Dataset'!$AA603/'Final Dataset'!$AB603,0)</f>
        <v>3.4482758620689655E-2</v>
      </c>
      <c r="AG603" s="7" t="str">
        <f>IF('Final Dataset'!$AC603&lt;40,"Low",IF('Final Dataset'!$AC603&lt;=70,"Moderate","High"))</f>
        <v>High</v>
      </c>
      <c r="AH603" s="10" t="str">
        <f>IF('Final Dataset'!$AE603&lt;10,"Calm",IF('Final Dataset'!$AE603&lt;=25,"Breezy","Windy"))</f>
        <v>Calm</v>
      </c>
    </row>
    <row r="604" spans="1:34" ht="14.25" customHeight="1" x14ac:dyDescent="0.3">
      <c r="A604" s="5">
        <v>603</v>
      </c>
      <c r="B604" s="6">
        <v>40571</v>
      </c>
      <c r="C604" s="5">
        <v>1</v>
      </c>
      <c r="D604" s="5">
        <v>8</v>
      </c>
      <c r="E604" s="5" t="b">
        <v>0</v>
      </c>
      <c r="F604" s="5">
        <v>5</v>
      </c>
      <c r="G604" s="5">
        <v>2</v>
      </c>
      <c r="H604" s="5">
        <v>0.16</v>
      </c>
      <c r="I604" s="7">
        <v>0.19700000000000001</v>
      </c>
      <c r="J604" s="5">
        <v>0.86</v>
      </c>
      <c r="K604" s="5">
        <v>8.9599999999999999E-2</v>
      </c>
      <c r="L604" s="5">
        <v>2</v>
      </c>
      <c r="M604" s="5">
        <v>155</v>
      </c>
      <c r="N604" s="5">
        <v>157</v>
      </c>
      <c r="O604" s="5" t="str">
        <f>IF(AND('Final Dataset'!$D604&gt;=5,'Final Dataset'!$D604&lt;12),"Morning",IF(AND('Final Dataset'!$D604&gt;=12,'Final Dataset'!$D604&lt;17),"Afternoon",IF(AND('Final Dataset'!$D604&gt;=17,'Final Dataset'!$D604&lt;21),"Evening","Night")))</f>
        <v>Morning</v>
      </c>
      <c r="P604" s="8" t="str">
        <f>IF('Final Dataset'!$G604=1,"Clear/Few clouds",IF('Final Dataset'!$G604=2,"Mist/Cloudy",IF('Final Dataset'!$G604=3,"Light Snow/Rain","Heavy Rain/Snow/Storm")))</f>
        <v>Mist/Cloudy</v>
      </c>
      <c r="Q604" s="5" t="str">
        <f>IF(OR('Final Dataset'!$F604=0,'Final Dataset'!$F604=6),"Weekend","Weekday")</f>
        <v>Weekday</v>
      </c>
      <c r="R604" s="5" t="str">
        <f>LEFT(TEXT('Final Dataset'!$B604,"yyyy-mm-dd"),4)</f>
        <v>2011</v>
      </c>
      <c r="S604" s="5" t="str">
        <f>MID(TEXT('Final Dataset'!$B604,"yyyy-mm-dd"),6,2)</f>
        <v>01</v>
      </c>
      <c r="T604" s="5" t="str">
        <f>RIGHT(TEXT('Final Dataset'!$B604,"yyyy-mm-dd"),2)</f>
        <v>28</v>
      </c>
      <c r="U604" s="5">
        <f>LEN('Final Dataset'!$D604)</f>
        <v>1</v>
      </c>
      <c r="V604" s="5" t="str">
        <f>TEXT('Final Dataset'!$B604, "mmmm")</f>
        <v>January</v>
      </c>
      <c r="W604" s="5" t="str">
        <f>TEXT('Final Dataset'!$B604, "dddd")</f>
        <v>Friday</v>
      </c>
      <c r="X604" s="5">
        <f>WEEKNUM('Final Dataset'!$B604, 2)</f>
        <v>5</v>
      </c>
      <c r="Y604" s="5" t="str">
        <f>IF('Final Dataset'!$H604&lt;=0.3,"Cold",IF('Final Dataset'!$H604&lt;=0.6,"Mild","Hot"))</f>
        <v>Cold</v>
      </c>
      <c r="Z604" s="7" t="str">
        <f>IF('Final Dataset'!$L604&gt;'Final Dataset'!$M604,"Casual Dominant","Registered Dominant")</f>
        <v>Registered Dominant</v>
      </c>
      <c r="AA604" s="7">
        <f>'Final Dataset'!$L604/'Final Dataset'!$N604</f>
        <v>1.2738853503184714E-2</v>
      </c>
      <c r="AB604" s="7">
        <f>'Final Dataset'!$M604/'Final Dataset'!$N604</f>
        <v>0.98726114649681529</v>
      </c>
      <c r="AC604" s="9">
        <f>'Final Dataset'!$J604*100</f>
        <v>86</v>
      </c>
      <c r="AD604" s="7">
        <f>'Final Dataset'!$I604*50</f>
        <v>9.85</v>
      </c>
      <c r="AE604" s="9">
        <f>'Final Dataset'!$K604*67</f>
        <v>6.0031999999999996</v>
      </c>
      <c r="AF604" s="7">
        <f>IFERROR('Final Dataset'!$AA604/'Final Dataset'!$AB604,0)</f>
        <v>1.2903225806451613E-2</v>
      </c>
      <c r="AG604" s="7" t="str">
        <f>IF('Final Dataset'!$AC604&lt;40,"Low",IF('Final Dataset'!$AC604&lt;=70,"Moderate","High"))</f>
        <v>High</v>
      </c>
      <c r="AH604" s="10" t="str">
        <f>IF('Final Dataset'!$AE604&lt;10,"Calm",IF('Final Dataset'!$AE604&lt;=25,"Breezy","Windy"))</f>
        <v>Calm</v>
      </c>
    </row>
    <row r="605" spans="1:34" ht="14.25" customHeight="1" x14ac:dyDescent="0.3">
      <c r="A605" s="11">
        <v>604</v>
      </c>
      <c r="B605" s="12">
        <v>40571</v>
      </c>
      <c r="C605" s="11">
        <v>1</v>
      </c>
      <c r="D605" s="11">
        <v>9</v>
      </c>
      <c r="E605" s="11" t="b">
        <v>0</v>
      </c>
      <c r="F605" s="11">
        <v>5</v>
      </c>
      <c r="G605" s="11">
        <v>3</v>
      </c>
      <c r="H605" s="11">
        <v>0.18</v>
      </c>
      <c r="I605" s="13">
        <v>0.21210000000000001</v>
      </c>
      <c r="J605" s="11">
        <v>0.86</v>
      </c>
      <c r="K605" s="11">
        <v>8.9599999999999999E-2</v>
      </c>
      <c r="L605" s="11">
        <v>6</v>
      </c>
      <c r="M605" s="11">
        <v>95</v>
      </c>
      <c r="N605" s="11">
        <v>101</v>
      </c>
      <c r="O605" s="5" t="str">
        <f>IF(AND('Final Dataset'!$D605&gt;=5,'Final Dataset'!$D605&lt;12),"Morning",IF(AND('Final Dataset'!$D605&gt;=12,'Final Dataset'!$D605&lt;17),"Afternoon",IF(AND('Final Dataset'!$D605&gt;=17,'Final Dataset'!$D605&lt;21),"Evening","Night")))</f>
        <v>Morning</v>
      </c>
      <c r="P605" s="8" t="str">
        <f>IF('Final Dataset'!$G605=1,"Clear/Few clouds",IF('Final Dataset'!$G605=2,"Mist/Cloudy",IF('Final Dataset'!$G605=3,"Light Snow/Rain","Heavy Rain/Snow/Storm")))</f>
        <v>Light Snow/Rain</v>
      </c>
      <c r="Q605" s="5" t="str">
        <f>IF(OR('Final Dataset'!$F605=0,'Final Dataset'!$F605=6),"Weekend","Weekday")</f>
        <v>Weekday</v>
      </c>
      <c r="R605" s="5" t="str">
        <f>LEFT(TEXT('Final Dataset'!$B605,"yyyy-mm-dd"),4)</f>
        <v>2011</v>
      </c>
      <c r="S605" s="5" t="str">
        <f>MID(TEXT('Final Dataset'!$B605,"yyyy-mm-dd"),6,2)</f>
        <v>01</v>
      </c>
      <c r="T605" s="5" t="str">
        <f>RIGHT(TEXT('Final Dataset'!$B605,"yyyy-mm-dd"),2)</f>
        <v>28</v>
      </c>
      <c r="U605" s="5">
        <f>LEN('Final Dataset'!$D605)</f>
        <v>1</v>
      </c>
      <c r="V605" s="5" t="str">
        <f>TEXT('Final Dataset'!$B605, "mmmm")</f>
        <v>January</v>
      </c>
      <c r="W605" s="5" t="str">
        <f>TEXT('Final Dataset'!$B605, "dddd")</f>
        <v>Friday</v>
      </c>
      <c r="X605" s="5">
        <f>WEEKNUM('Final Dataset'!$B605, 2)</f>
        <v>5</v>
      </c>
      <c r="Y605" s="5" t="str">
        <f>IF('Final Dataset'!$H605&lt;=0.3,"Cold",IF('Final Dataset'!$H605&lt;=0.6,"Mild","Hot"))</f>
        <v>Cold</v>
      </c>
      <c r="Z605" s="7" t="str">
        <f>IF('Final Dataset'!$L605&gt;'Final Dataset'!$M605,"Casual Dominant","Registered Dominant")</f>
        <v>Registered Dominant</v>
      </c>
      <c r="AA605" s="7">
        <f>'Final Dataset'!$L605/'Final Dataset'!$N605</f>
        <v>5.9405940594059403E-2</v>
      </c>
      <c r="AB605" s="7">
        <f>'Final Dataset'!$M605/'Final Dataset'!$N605</f>
        <v>0.94059405940594054</v>
      </c>
      <c r="AC605" s="9">
        <f>'Final Dataset'!$J605*100</f>
        <v>86</v>
      </c>
      <c r="AD605" s="7">
        <f>'Final Dataset'!$I605*50</f>
        <v>10.605</v>
      </c>
      <c r="AE605" s="9">
        <f>'Final Dataset'!$K605*67</f>
        <v>6.0031999999999996</v>
      </c>
      <c r="AF605" s="7">
        <f>IFERROR('Final Dataset'!$AA605/'Final Dataset'!$AB605,0)</f>
        <v>6.3157894736842107E-2</v>
      </c>
      <c r="AG605" s="7" t="str">
        <f>IF('Final Dataset'!$AC605&lt;40,"Low",IF('Final Dataset'!$AC605&lt;=70,"Moderate","High"))</f>
        <v>High</v>
      </c>
      <c r="AH605" s="10" t="str">
        <f>IF('Final Dataset'!$AE605&lt;10,"Calm",IF('Final Dataset'!$AE605&lt;=25,"Breezy","Windy"))</f>
        <v>Calm</v>
      </c>
    </row>
    <row r="606" spans="1:34" ht="14.25" customHeight="1" x14ac:dyDescent="0.3">
      <c r="A606" s="5">
        <v>605</v>
      </c>
      <c r="B606" s="6">
        <v>40571</v>
      </c>
      <c r="C606" s="5">
        <v>1</v>
      </c>
      <c r="D606" s="5">
        <v>10</v>
      </c>
      <c r="E606" s="5" t="b">
        <v>0</v>
      </c>
      <c r="F606" s="5">
        <v>5</v>
      </c>
      <c r="G606" s="5">
        <v>3</v>
      </c>
      <c r="H606" s="5">
        <v>0.18</v>
      </c>
      <c r="I606" s="7">
        <v>0.21210000000000001</v>
      </c>
      <c r="J606" s="5">
        <v>0.86</v>
      </c>
      <c r="K606" s="5">
        <v>0.1045</v>
      </c>
      <c r="L606" s="5">
        <v>0</v>
      </c>
      <c r="M606" s="5">
        <v>49</v>
      </c>
      <c r="N606" s="5">
        <v>49</v>
      </c>
      <c r="O606" s="5" t="str">
        <f>IF(AND('Final Dataset'!$D606&gt;=5,'Final Dataset'!$D606&lt;12),"Morning",IF(AND('Final Dataset'!$D606&gt;=12,'Final Dataset'!$D606&lt;17),"Afternoon",IF(AND('Final Dataset'!$D606&gt;=17,'Final Dataset'!$D606&lt;21),"Evening","Night")))</f>
        <v>Morning</v>
      </c>
      <c r="P606" s="8" t="str">
        <f>IF('Final Dataset'!$G606=1,"Clear/Few clouds",IF('Final Dataset'!$G606=2,"Mist/Cloudy",IF('Final Dataset'!$G606=3,"Light Snow/Rain","Heavy Rain/Snow/Storm")))</f>
        <v>Light Snow/Rain</v>
      </c>
      <c r="Q606" s="5" t="str">
        <f>IF(OR('Final Dataset'!$F606=0,'Final Dataset'!$F606=6),"Weekend","Weekday")</f>
        <v>Weekday</v>
      </c>
      <c r="R606" s="5" t="str">
        <f>LEFT(TEXT('Final Dataset'!$B606,"yyyy-mm-dd"),4)</f>
        <v>2011</v>
      </c>
      <c r="S606" s="5" t="str">
        <f>MID(TEXT('Final Dataset'!$B606,"yyyy-mm-dd"),6,2)</f>
        <v>01</v>
      </c>
      <c r="T606" s="5" t="str">
        <f>RIGHT(TEXT('Final Dataset'!$B606,"yyyy-mm-dd"),2)</f>
        <v>28</v>
      </c>
      <c r="U606" s="5">
        <f>LEN('Final Dataset'!$D606)</f>
        <v>2</v>
      </c>
      <c r="V606" s="5" t="str">
        <f>TEXT('Final Dataset'!$B606, "mmmm")</f>
        <v>January</v>
      </c>
      <c r="W606" s="5" t="str">
        <f>TEXT('Final Dataset'!$B606, "dddd")</f>
        <v>Friday</v>
      </c>
      <c r="X606" s="5">
        <f>WEEKNUM('Final Dataset'!$B606, 2)</f>
        <v>5</v>
      </c>
      <c r="Y606" s="5" t="str">
        <f>IF('Final Dataset'!$H606&lt;=0.3,"Cold",IF('Final Dataset'!$H606&lt;=0.6,"Mild","Hot"))</f>
        <v>Cold</v>
      </c>
      <c r="Z606" s="7" t="str">
        <f>IF('Final Dataset'!$L606&gt;'Final Dataset'!$M606,"Casual Dominant","Registered Dominant")</f>
        <v>Registered Dominant</v>
      </c>
      <c r="AA606" s="7">
        <f>'Final Dataset'!$L606/'Final Dataset'!$N606</f>
        <v>0</v>
      </c>
      <c r="AB606" s="7">
        <f>'Final Dataset'!$M606/'Final Dataset'!$N606</f>
        <v>1</v>
      </c>
      <c r="AC606" s="9">
        <f>'Final Dataset'!$J606*100</f>
        <v>86</v>
      </c>
      <c r="AD606" s="7">
        <f>'Final Dataset'!$I606*50</f>
        <v>10.605</v>
      </c>
      <c r="AE606" s="9">
        <f>'Final Dataset'!$K606*67</f>
        <v>7.0015000000000001</v>
      </c>
      <c r="AF606" s="7">
        <f>IFERROR('Final Dataset'!$AA606/'Final Dataset'!$AB606,0)</f>
        <v>0</v>
      </c>
      <c r="AG606" s="7" t="str">
        <f>IF('Final Dataset'!$AC606&lt;40,"Low",IF('Final Dataset'!$AC606&lt;=70,"Moderate","High"))</f>
        <v>High</v>
      </c>
      <c r="AH606" s="10" t="str">
        <f>IF('Final Dataset'!$AE606&lt;10,"Calm",IF('Final Dataset'!$AE606&lt;=25,"Breezy","Windy"))</f>
        <v>Calm</v>
      </c>
    </row>
    <row r="607" spans="1:34" ht="14.25" customHeight="1" x14ac:dyDescent="0.3">
      <c r="A607" s="11">
        <v>606</v>
      </c>
      <c r="B607" s="12">
        <v>40571</v>
      </c>
      <c r="C607" s="11">
        <v>1</v>
      </c>
      <c r="D607" s="11">
        <v>11</v>
      </c>
      <c r="E607" s="11" t="b">
        <v>0</v>
      </c>
      <c r="F607" s="11">
        <v>5</v>
      </c>
      <c r="G607" s="11">
        <v>3</v>
      </c>
      <c r="H607" s="11">
        <v>0.18</v>
      </c>
      <c r="I607" s="13">
        <v>0.21210000000000001</v>
      </c>
      <c r="J607" s="11">
        <v>0.93</v>
      </c>
      <c r="K607" s="11">
        <v>0.1045</v>
      </c>
      <c r="L607" s="11">
        <v>0</v>
      </c>
      <c r="M607" s="11">
        <v>30</v>
      </c>
      <c r="N607" s="11">
        <v>30</v>
      </c>
      <c r="O607" s="5" t="str">
        <f>IF(AND('Final Dataset'!$D607&gt;=5,'Final Dataset'!$D607&lt;12),"Morning",IF(AND('Final Dataset'!$D607&gt;=12,'Final Dataset'!$D607&lt;17),"Afternoon",IF(AND('Final Dataset'!$D607&gt;=17,'Final Dataset'!$D607&lt;21),"Evening","Night")))</f>
        <v>Morning</v>
      </c>
      <c r="P607" s="8" t="str">
        <f>IF('Final Dataset'!$G607=1,"Clear/Few clouds",IF('Final Dataset'!$G607=2,"Mist/Cloudy",IF('Final Dataset'!$G607=3,"Light Snow/Rain","Heavy Rain/Snow/Storm")))</f>
        <v>Light Snow/Rain</v>
      </c>
      <c r="Q607" s="5" t="str">
        <f>IF(OR('Final Dataset'!$F607=0,'Final Dataset'!$F607=6),"Weekend","Weekday")</f>
        <v>Weekday</v>
      </c>
      <c r="R607" s="5" t="str">
        <f>LEFT(TEXT('Final Dataset'!$B607,"yyyy-mm-dd"),4)</f>
        <v>2011</v>
      </c>
      <c r="S607" s="5" t="str">
        <f>MID(TEXT('Final Dataset'!$B607,"yyyy-mm-dd"),6,2)</f>
        <v>01</v>
      </c>
      <c r="T607" s="5" t="str">
        <f>RIGHT(TEXT('Final Dataset'!$B607,"yyyy-mm-dd"),2)</f>
        <v>28</v>
      </c>
      <c r="U607" s="5">
        <f>LEN('Final Dataset'!$D607)</f>
        <v>2</v>
      </c>
      <c r="V607" s="5" t="str">
        <f>TEXT('Final Dataset'!$B607, "mmmm")</f>
        <v>January</v>
      </c>
      <c r="W607" s="5" t="str">
        <f>TEXT('Final Dataset'!$B607, "dddd")</f>
        <v>Friday</v>
      </c>
      <c r="X607" s="5">
        <f>WEEKNUM('Final Dataset'!$B607, 2)</f>
        <v>5</v>
      </c>
      <c r="Y607" s="5" t="str">
        <f>IF('Final Dataset'!$H607&lt;=0.3,"Cold",IF('Final Dataset'!$H607&lt;=0.6,"Mild","Hot"))</f>
        <v>Cold</v>
      </c>
      <c r="Z607" s="7" t="str">
        <f>IF('Final Dataset'!$L607&gt;'Final Dataset'!$M607,"Casual Dominant","Registered Dominant")</f>
        <v>Registered Dominant</v>
      </c>
      <c r="AA607" s="7">
        <f>'Final Dataset'!$L607/'Final Dataset'!$N607</f>
        <v>0</v>
      </c>
      <c r="AB607" s="7">
        <f>'Final Dataset'!$M607/'Final Dataset'!$N607</f>
        <v>1</v>
      </c>
      <c r="AC607" s="9">
        <f>'Final Dataset'!$J607*100</f>
        <v>93</v>
      </c>
      <c r="AD607" s="7">
        <f>'Final Dataset'!$I607*50</f>
        <v>10.605</v>
      </c>
      <c r="AE607" s="9">
        <f>'Final Dataset'!$K607*67</f>
        <v>7.0015000000000001</v>
      </c>
      <c r="AF607" s="7">
        <f>IFERROR('Final Dataset'!$AA607/'Final Dataset'!$AB607,0)</f>
        <v>0</v>
      </c>
      <c r="AG607" s="7" t="str">
        <f>IF('Final Dataset'!$AC607&lt;40,"Low",IF('Final Dataset'!$AC607&lt;=70,"Moderate","High"))</f>
        <v>High</v>
      </c>
      <c r="AH607" s="10" t="str">
        <f>IF('Final Dataset'!$AE607&lt;10,"Calm",IF('Final Dataset'!$AE607&lt;=25,"Breezy","Windy"))</f>
        <v>Calm</v>
      </c>
    </row>
    <row r="608" spans="1:34" ht="14.25" customHeight="1" x14ac:dyDescent="0.3">
      <c r="A608" s="5">
        <v>607</v>
      </c>
      <c r="B608" s="6">
        <v>40571</v>
      </c>
      <c r="C608" s="5">
        <v>1</v>
      </c>
      <c r="D608" s="5">
        <v>12</v>
      </c>
      <c r="E608" s="5" t="b">
        <v>0</v>
      </c>
      <c r="F608" s="5">
        <v>5</v>
      </c>
      <c r="G608" s="5">
        <v>3</v>
      </c>
      <c r="H608" s="5">
        <v>0.18</v>
      </c>
      <c r="I608" s="7">
        <v>0.21210000000000001</v>
      </c>
      <c r="J608" s="5">
        <v>0.93</v>
      </c>
      <c r="K608" s="5">
        <v>0.1045</v>
      </c>
      <c r="L608" s="5">
        <v>1</v>
      </c>
      <c r="M608" s="5">
        <v>28</v>
      </c>
      <c r="N608" s="5">
        <v>29</v>
      </c>
      <c r="O608" s="5" t="str">
        <f>IF(AND('Final Dataset'!$D608&gt;=5,'Final Dataset'!$D608&lt;12),"Morning",IF(AND('Final Dataset'!$D608&gt;=12,'Final Dataset'!$D608&lt;17),"Afternoon",IF(AND('Final Dataset'!$D608&gt;=17,'Final Dataset'!$D608&lt;21),"Evening","Night")))</f>
        <v>Afternoon</v>
      </c>
      <c r="P608" s="8" t="str">
        <f>IF('Final Dataset'!$G608=1,"Clear/Few clouds",IF('Final Dataset'!$G608=2,"Mist/Cloudy",IF('Final Dataset'!$G608=3,"Light Snow/Rain","Heavy Rain/Snow/Storm")))</f>
        <v>Light Snow/Rain</v>
      </c>
      <c r="Q608" s="5" t="str">
        <f>IF(OR('Final Dataset'!$F608=0,'Final Dataset'!$F608=6),"Weekend","Weekday")</f>
        <v>Weekday</v>
      </c>
      <c r="R608" s="5" t="str">
        <f>LEFT(TEXT('Final Dataset'!$B608,"yyyy-mm-dd"),4)</f>
        <v>2011</v>
      </c>
      <c r="S608" s="5" t="str">
        <f>MID(TEXT('Final Dataset'!$B608,"yyyy-mm-dd"),6,2)</f>
        <v>01</v>
      </c>
      <c r="T608" s="5" t="str">
        <f>RIGHT(TEXT('Final Dataset'!$B608,"yyyy-mm-dd"),2)</f>
        <v>28</v>
      </c>
      <c r="U608" s="5">
        <f>LEN('Final Dataset'!$D608)</f>
        <v>2</v>
      </c>
      <c r="V608" s="5" t="str">
        <f>TEXT('Final Dataset'!$B608, "mmmm")</f>
        <v>January</v>
      </c>
      <c r="W608" s="5" t="str">
        <f>TEXT('Final Dataset'!$B608, "dddd")</f>
        <v>Friday</v>
      </c>
      <c r="X608" s="5">
        <f>WEEKNUM('Final Dataset'!$B608, 2)</f>
        <v>5</v>
      </c>
      <c r="Y608" s="5" t="str">
        <f>IF('Final Dataset'!$H608&lt;=0.3,"Cold",IF('Final Dataset'!$H608&lt;=0.6,"Mild","Hot"))</f>
        <v>Cold</v>
      </c>
      <c r="Z608" s="7" t="str">
        <f>IF('Final Dataset'!$L608&gt;'Final Dataset'!$M608,"Casual Dominant","Registered Dominant")</f>
        <v>Registered Dominant</v>
      </c>
      <c r="AA608" s="7">
        <f>'Final Dataset'!$L608/'Final Dataset'!$N608</f>
        <v>3.4482758620689655E-2</v>
      </c>
      <c r="AB608" s="7">
        <f>'Final Dataset'!$M608/'Final Dataset'!$N608</f>
        <v>0.96551724137931039</v>
      </c>
      <c r="AC608" s="9">
        <f>'Final Dataset'!$J608*100</f>
        <v>93</v>
      </c>
      <c r="AD608" s="7">
        <f>'Final Dataset'!$I608*50</f>
        <v>10.605</v>
      </c>
      <c r="AE608" s="9">
        <f>'Final Dataset'!$K608*67</f>
        <v>7.0015000000000001</v>
      </c>
      <c r="AF608" s="7">
        <f>IFERROR('Final Dataset'!$AA608/'Final Dataset'!$AB608,0)</f>
        <v>3.5714285714285712E-2</v>
      </c>
      <c r="AG608" s="7" t="str">
        <f>IF('Final Dataset'!$AC608&lt;40,"Low",IF('Final Dataset'!$AC608&lt;=70,"Moderate","High"))</f>
        <v>High</v>
      </c>
      <c r="AH608" s="10" t="str">
        <f>IF('Final Dataset'!$AE608&lt;10,"Calm",IF('Final Dataset'!$AE608&lt;=25,"Breezy","Windy"))</f>
        <v>Calm</v>
      </c>
    </row>
    <row r="609" spans="1:34" ht="14.25" customHeight="1" x14ac:dyDescent="0.3">
      <c r="A609" s="11">
        <v>608</v>
      </c>
      <c r="B609" s="12">
        <v>40571</v>
      </c>
      <c r="C609" s="11">
        <v>1</v>
      </c>
      <c r="D609" s="11">
        <v>13</v>
      </c>
      <c r="E609" s="11" t="b">
        <v>0</v>
      </c>
      <c r="F609" s="11">
        <v>5</v>
      </c>
      <c r="G609" s="11">
        <v>3</v>
      </c>
      <c r="H609" s="11">
        <v>0.18</v>
      </c>
      <c r="I609" s="13">
        <v>0.21210000000000001</v>
      </c>
      <c r="J609" s="11">
        <v>0.93</v>
      </c>
      <c r="K609" s="11">
        <v>0.1045</v>
      </c>
      <c r="L609" s="11">
        <v>0</v>
      </c>
      <c r="M609" s="11">
        <v>31</v>
      </c>
      <c r="N609" s="11">
        <v>31</v>
      </c>
      <c r="O609" s="5" t="str">
        <f>IF(AND('Final Dataset'!$D609&gt;=5,'Final Dataset'!$D609&lt;12),"Morning",IF(AND('Final Dataset'!$D609&gt;=12,'Final Dataset'!$D609&lt;17),"Afternoon",IF(AND('Final Dataset'!$D609&gt;=17,'Final Dataset'!$D609&lt;21),"Evening","Night")))</f>
        <v>Afternoon</v>
      </c>
      <c r="P609" s="8" t="str">
        <f>IF('Final Dataset'!$G609=1,"Clear/Few clouds",IF('Final Dataset'!$G609=2,"Mist/Cloudy",IF('Final Dataset'!$G609=3,"Light Snow/Rain","Heavy Rain/Snow/Storm")))</f>
        <v>Light Snow/Rain</v>
      </c>
      <c r="Q609" s="5" t="str">
        <f>IF(OR('Final Dataset'!$F609=0,'Final Dataset'!$F609=6),"Weekend","Weekday")</f>
        <v>Weekday</v>
      </c>
      <c r="R609" s="5" t="str">
        <f>LEFT(TEXT('Final Dataset'!$B609,"yyyy-mm-dd"),4)</f>
        <v>2011</v>
      </c>
      <c r="S609" s="5" t="str">
        <f>MID(TEXT('Final Dataset'!$B609,"yyyy-mm-dd"),6,2)</f>
        <v>01</v>
      </c>
      <c r="T609" s="5" t="str">
        <f>RIGHT(TEXT('Final Dataset'!$B609,"yyyy-mm-dd"),2)</f>
        <v>28</v>
      </c>
      <c r="U609" s="5">
        <f>LEN('Final Dataset'!$D609)</f>
        <v>2</v>
      </c>
      <c r="V609" s="5" t="str">
        <f>TEXT('Final Dataset'!$B609, "mmmm")</f>
        <v>January</v>
      </c>
      <c r="W609" s="5" t="str">
        <f>TEXT('Final Dataset'!$B609, "dddd")</f>
        <v>Friday</v>
      </c>
      <c r="X609" s="5">
        <f>WEEKNUM('Final Dataset'!$B609, 2)</f>
        <v>5</v>
      </c>
      <c r="Y609" s="5" t="str">
        <f>IF('Final Dataset'!$H609&lt;=0.3,"Cold",IF('Final Dataset'!$H609&lt;=0.6,"Mild","Hot"))</f>
        <v>Cold</v>
      </c>
      <c r="Z609" s="7" t="str">
        <f>IF('Final Dataset'!$L609&gt;'Final Dataset'!$M609,"Casual Dominant","Registered Dominant")</f>
        <v>Registered Dominant</v>
      </c>
      <c r="AA609" s="7">
        <f>'Final Dataset'!$L609/'Final Dataset'!$N609</f>
        <v>0</v>
      </c>
      <c r="AB609" s="7">
        <f>'Final Dataset'!$M609/'Final Dataset'!$N609</f>
        <v>1</v>
      </c>
      <c r="AC609" s="9">
        <f>'Final Dataset'!$J609*100</f>
        <v>93</v>
      </c>
      <c r="AD609" s="7">
        <f>'Final Dataset'!$I609*50</f>
        <v>10.605</v>
      </c>
      <c r="AE609" s="9">
        <f>'Final Dataset'!$K609*67</f>
        <v>7.0015000000000001</v>
      </c>
      <c r="AF609" s="7">
        <f>IFERROR('Final Dataset'!$AA609/'Final Dataset'!$AB609,0)</f>
        <v>0</v>
      </c>
      <c r="AG609" s="7" t="str">
        <f>IF('Final Dataset'!$AC609&lt;40,"Low",IF('Final Dataset'!$AC609&lt;=70,"Moderate","High"))</f>
        <v>High</v>
      </c>
      <c r="AH609" s="10" t="str">
        <f>IF('Final Dataset'!$AE609&lt;10,"Calm",IF('Final Dataset'!$AE609&lt;=25,"Breezy","Windy"))</f>
        <v>Calm</v>
      </c>
    </row>
    <row r="610" spans="1:34" ht="14.25" customHeight="1" x14ac:dyDescent="0.3">
      <c r="A610" s="5">
        <v>609</v>
      </c>
      <c r="B610" s="6">
        <v>40571</v>
      </c>
      <c r="C610" s="5">
        <v>1</v>
      </c>
      <c r="D610" s="5">
        <v>14</v>
      </c>
      <c r="E610" s="5" t="b">
        <v>0</v>
      </c>
      <c r="F610" s="5">
        <v>5</v>
      </c>
      <c r="G610" s="5">
        <v>3</v>
      </c>
      <c r="H610" s="5">
        <v>0.22</v>
      </c>
      <c r="I610" s="7">
        <v>0.2727</v>
      </c>
      <c r="J610" s="5">
        <v>0.8</v>
      </c>
      <c r="K610" s="5">
        <v>0</v>
      </c>
      <c r="L610" s="5">
        <v>2</v>
      </c>
      <c r="M610" s="5">
        <v>36</v>
      </c>
      <c r="N610" s="5">
        <v>38</v>
      </c>
      <c r="O610" s="5" t="str">
        <f>IF(AND('Final Dataset'!$D610&gt;=5,'Final Dataset'!$D610&lt;12),"Morning",IF(AND('Final Dataset'!$D610&gt;=12,'Final Dataset'!$D610&lt;17),"Afternoon",IF(AND('Final Dataset'!$D610&gt;=17,'Final Dataset'!$D610&lt;21),"Evening","Night")))</f>
        <v>Afternoon</v>
      </c>
      <c r="P610" s="8" t="str">
        <f>IF('Final Dataset'!$G610=1,"Clear/Few clouds",IF('Final Dataset'!$G610=2,"Mist/Cloudy",IF('Final Dataset'!$G610=3,"Light Snow/Rain","Heavy Rain/Snow/Storm")))</f>
        <v>Light Snow/Rain</v>
      </c>
      <c r="Q610" s="5" t="str">
        <f>IF(OR('Final Dataset'!$F610=0,'Final Dataset'!$F610=6),"Weekend","Weekday")</f>
        <v>Weekday</v>
      </c>
      <c r="R610" s="5" t="str">
        <f>LEFT(TEXT('Final Dataset'!$B610,"yyyy-mm-dd"),4)</f>
        <v>2011</v>
      </c>
      <c r="S610" s="5" t="str">
        <f>MID(TEXT('Final Dataset'!$B610,"yyyy-mm-dd"),6,2)</f>
        <v>01</v>
      </c>
      <c r="T610" s="5" t="str">
        <f>RIGHT(TEXT('Final Dataset'!$B610,"yyyy-mm-dd"),2)</f>
        <v>28</v>
      </c>
      <c r="U610" s="5">
        <f>LEN('Final Dataset'!$D610)</f>
        <v>2</v>
      </c>
      <c r="V610" s="5" t="str">
        <f>TEXT('Final Dataset'!$B610, "mmmm")</f>
        <v>January</v>
      </c>
      <c r="W610" s="5" t="str">
        <f>TEXT('Final Dataset'!$B610, "dddd")</f>
        <v>Friday</v>
      </c>
      <c r="X610" s="5">
        <f>WEEKNUM('Final Dataset'!$B610, 2)</f>
        <v>5</v>
      </c>
      <c r="Y610" s="5" t="str">
        <f>IF('Final Dataset'!$H610&lt;=0.3,"Cold",IF('Final Dataset'!$H610&lt;=0.6,"Mild","Hot"))</f>
        <v>Cold</v>
      </c>
      <c r="Z610" s="7" t="str">
        <f>IF('Final Dataset'!$L610&gt;'Final Dataset'!$M610,"Casual Dominant","Registered Dominant")</f>
        <v>Registered Dominant</v>
      </c>
      <c r="AA610" s="7">
        <f>'Final Dataset'!$L610/'Final Dataset'!$N610</f>
        <v>5.2631578947368418E-2</v>
      </c>
      <c r="AB610" s="7">
        <f>'Final Dataset'!$M610/'Final Dataset'!$N610</f>
        <v>0.94736842105263153</v>
      </c>
      <c r="AC610" s="9">
        <f>'Final Dataset'!$J610*100</f>
        <v>80</v>
      </c>
      <c r="AD610" s="7">
        <f>'Final Dataset'!$I610*50</f>
        <v>13.635</v>
      </c>
      <c r="AE610" s="9">
        <f>'Final Dataset'!$K610*67</f>
        <v>0</v>
      </c>
      <c r="AF610" s="7">
        <f>IFERROR('Final Dataset'!$AA610/'Final Dataset'!$AB610,0)</f>
        <v>5.5555555555555552E-2</v>
      </c>
      <c r="AG610" s="7" t="str">
        <f>IF('Final Dataset'!$AC610&lt;40,"Low",IF('Final Dataset'!$AC610&lt;=70,"Moderate","High"))</f>
        <v>High</v>
      </c>
      <c r="AH610" s="10" t="str">
        <f>IF('Final Dataset'!$AE610&lt;10,"Calm",IF('Final Dataset'!$AE610&lt;=25,"Breezy","Windy"))</f>
        <v>Calm</v>
      </c>
    </row>
    <row r="611" spans="1:34" ht="14.25" customHeight="1" x14ac:dyDescent="0.3">
      <c r="A611" s="11">
        <v>610</v>
      </c>
      <c r="B611" s="12">
        <v>40571</v>
      </c>
      <c r="C611" s="11">
        <v>1</v>
      </c>
      <c r="D611" s="11">
        <v>15</v>
      </c>
      <c r="E611" s="11" t="b">
        <v>0</v>
      </c>
      <c r="F611" s="11">
        <v>5</v>
      </c>
      <c r="G611" s="11">
        <v>2</v>
      </c>
      <c r="H611" s="11">
        <v>0.2</v>
      </c>
      <c r="I611" s="13">
        <v>0.2576</v>
      </c>
      <c r="J611" s="11">
        <v>0.86</v>
      </c>
      <c r="K611" s="11">
        <v>0</v>
      </c>
      <c r="L611" s="11">
        <v>1</v>
      </c>
      <c r="M611" s="11">
        <v>40</v>
      </c>
      <c r="N611" s="11">
        <v>41</v>
      </c>
      <c r="O611" s="5" t="str">
        <f>IF(AND('Final Dataset'!$D611&gt;=5,'Final Dataset'!$D611&lt;12),"Morning",IF(AND('Final Dataset'!$D611&gt;=12,'Final Dataset'!$D611&lt;17),"Afternoon",IF(AND('Final Dataset'!$D611&gt;=17,'Final Dataset'!$D611&lt;21),"Evening","Night")))</f>
        <v>Afternoon</v>
      </c>
      <c r="P611" s="8" t="str">
        <f>IF('Final Dataset'!$G611=1,"Clear/Few clouds",IF('Final Dataset'!$G611=2,"Mist/Cloudy",IF('Final Dataset'!$G611=3,"Light Snow/Rain","Heavy Rain/Snow/Storm")))</f>
        <v>Mist/Cloudy</v>
      </c>
      <c r="Q611" s="5" t="str">
        <f>IF(OR('Final Dataset'!$F611=0,'Final Dataset'!$F611=6),"Weekend","Weekday")</f>
        <v>Weekday</v>
      </c>
      <c r="R611" s="5" t="str">
        <f>LEFT(TEXT('Final Dataset'!$B611,"yyyy-mm-dd"),4)</f>
        <v>2011</v>
      </c>
      <c r="S611" s="5" t="str">
        <f>MID(TEXT('Final Dataset'!$B611,"yyyy-mm-dd"),6,2)</f>
        <v>01</v>
      </c>
      <c r="T611" s="5" t="str">
        <f>RIGHT(TEXT('Final Dataset'!$B611,"yyyy-mm-dd"),2)</f>
        <v>28</v>
      </c>
      <c r="U611" s="5">
        <f>LEN('Final Dataset'!$D611)</f>
        <v>2</v>
      </c>
      <c r="V611" s="5" t="str">
        <f>TEXT('Final Dataset'!$B611, "mmmm")</f>
        <v>January</v>
      </c>
      <c r="W611" s="5" t="str">
        <f>TEXT('Final Dataset'!$B611, "dddd")</f>
        <v>Friday</v>
      </c>
      <c r="X611" s="5">
        <f>WEEKNUM('Final Dataset'!$B611, 2)</f>
        <v>5</v>
      </c>
      <c r="Y611" s="5" t="str">
        <f>IF('Final Dataset'!$H611&lt;=0.3,"Cold",IF('Final Dataset'!$H611&lt;=0.6,"Mild","Hot"))</f>
        <v>Cold</v>
      </c>
      <c r="Z611" s="7" t="str">
        <f>IF('Final Dataset'!$L611&gt;'Final Dataset'!$M611,"Casual Dominant","Registered Dominant")</f>
        <v>Registered Dominant</v>
      </c>
      <c r="AA611" s="7">
        <f>'Final Dataset'!$L611/'Final Dataset'!$N611</f>
        <v>2.4390243902439025E-2</v>
      </c>
      <c r="AB611" s="7">
        <f>'Final Dataset'!$M611/'Final Dataset'!$N611</f>
        <v>0.97560975609756095</v>
      </c>
      <c r="AC611" s="9">
        <f>'Final Dataset'!$J611*100</f>
        <v>86</v>
      </c>
      <c r="AD611" s="7">
        <f>'Final Dataset'!$I611*50</f>
        <v>12.879999999999999</v>
      </c>
      <c r="AE611" s="9">
        <f>'Final Dataset'!$K611*67</f>
        <v>0</v>
      </c>
      <c r="AF611" s="7">
        <f>IFERROR('Final Dataset'!$AA611/'Final Dataset'!$AB611,0)</f>
        <v>2.5000000000000001E-2</v>
      </c>
      <c r="AG611" s="7" t="str">
        <f>IF('Final Dataset'!$AC611&lt;40,"Low",IF('Final Dataset'!$AC611&lt;=70,"Moderate","High"))</f>
        <v>High</v>
      </c>
      <c r="AH611" s="10" t="str">
        <f>IF('Final Dataset'!$AE611&lt;10,"Calm",IF('Final Dataset'!$AE611&lt;=25,"Breezy","Windy"))</f>
        <v>Calm</v>
      </c>
    </row>
    <row r="612" spans="1:34" ht="14.25" customHeight="1" x14ac:dyDescent="0.3">
      <c r="A612" s="15">
        <v>611</v>
      </c>
      <c r="B612" s="16">
        <v>40571</v>
      </c>
      <c r="C612" s="7">
        <v>1</v>
      </c>
      <c r="D612" s="7">
        <v>16</v>
      </c>
      <c r="E612" s="7" t="b">
        <v>0</v>
      </c>
      <c r="F612" s="7">
        <v>5</v>
      </c>
      <c r="G612" s="7">
        <v>1</v>
      </c>
      <c r="H612" s="7">
        <v>0.22</v>
      </c>
      <c r="I612" s="7">
        <v>0.2727</v>
      </c>
      <c r="J612" s="7">
        <v>0.8</v>
      </c>
      <c r="K612" s="7">
        <v>0</v>
      </c>
      <c r="L612" s="7">
        <v>10</v>
      </c>
      <c r="M612" s="7">
        <v>70</v>
      </c>
      <c r="N612" s="10">
        <v>80</v>
      </c>
      <c r="O612" s="5" t="str">
        <f>IF(AND('Final Dataset'!$D612&gt;=5,'Final Dataset'!$D612&lt;12),"Morning",IF(AND('Final Dataset'!$D612&gt;=12,'Final Dataset'!$D612&lt;17),"Afternoon",IF(AND('Final Dataset'!$D612&gt;=17,'Final Dataset'!$D612&lt;21),"Evening","Night")))</f>
        <v>Afternoon</v>
      </c>
      <c r="P612" s="8" t="str">
        <f>IF('Final Dataset'!$G612=1,"Clear/Few clouds",IF('Final Dataset'!$G612=2,"Mist/Cloudy",IF('Final Dataset'!$G612=3,"Light Snow/Rain","Heavy Rain/Snow/Storm")))</f>
        <v>Clear/Few clouds</v>
      </c>
      <c r="Q612" s="5" t="str">
        <f>IF(OR('Final Dataset'!$F612=0,'Final Dataset'!$F612=6),"Weekend","Weekday")</f>
        <v>Weekday</v>
      </c>
      <c r="R612" s="5" t="str">
        <f>LEFT(TEXT('Final Dataset'!$B612,"yyyy-mm-dd"),4)</f>
        <v>2011</v>
      </c>
      <c r="S612" s="5" t="str">
        <f>MID(TEXT('Final Dataset'!$B612,"yyyy-mm-dd"),6,2)</f>
        <v>01</v>
      </c>
      <c r="T612" s="5" t="str">
        <f>RIGHT(TEXT('Final Dataset'!$B612,"yyyy-mm-dd"),2)</f>
        <v>28</v>
      </c>
      <c r="U612" s="5">
        <f>LEN('Final Dataset'!$D612)</f>
        <v>2</v>
      </c>
      <c r="V612" s="5" t="str">
        <f>TEXT('Final Dataset'!$B612, "mmmm")</f>
        <v>January</v>
      </c>
      <c r="W612" s="5" t="str">
        <f>TEXT('Final Dataset'!$B612, "dddd")</f>
        <v>Friday</v>
      </c>
      <c r="X612" s="5">
        <f>WEEKNUM('Final Dataset'!$B612, 2)</f>
        <v>5</v>
      </c>
      <c r="Y612" s="5" t="str">
        <f>IF('Final Dataset'!$H612&lt;=0.3,"Cold",IF('Final Dataset'!$H612&lt;=0.6,"Mild","Hot"))</f>
        <v>Cold</v>
      </c>
      <c r="Z612" s="7" t="str">
        <f>IF('Final Dataset'!$L612&gt;'Final Dataset'!$M612,"Casual Dominant","Registered Dominant")</f>
        <v>Registered Dominant</v>
      </c>
      <c r="AA612" s="7">
        <f>'Final Dataset'!$L612/'Final Dataset'!$N612</f>
        <v>0.125</v>
      </c>
      <c r="AB612" s="7">
        <f>'Final Dataset'!$M612/'Final Dataset'!$N612</f>
        <v>0.875</v>
      </c>
      <c r="AC612" s="9">
        <f>'Final Dataset'!$J612*100</f>
        <v>80</v>
      </c>
      <c r="AD612" s="7">
        <f>'Final Dataset'!$I612*50</f>
        <v>13.635</v>
      </c>
      <c r="AE612" s="9">
        <f>'Final Dataset'!$K612*67</f>
        <v>0</v>
      </c>
      <c r="AF612" s="7">
        <f>IFERROR('Final Dataset'!$AA612/'Final Dataset'!$AB612,0)</f>
        <v>0.14285714285714285</v>
      </c>
      <c r="AG612" s="7" t="str">
        <f>IF('Final Dataset'!$AC612&lt;40,"Low",IF('Final Dataset'!$AC612&lt;=70,"Moderate","High"))</f>
        <v>High</v>
      </c>
      <c r="AH612" s="10" t="str">
        <f>IF('Final Dataset'!$AE612&lt;10,"Calm",IF('Final Dataset'!$AE612&lt;=25,"Breezy","Windy"))</f>
        <v>Calm</v>
      </c>
    </row>
    <row r="613" spans="1:34" ht="14.25" customHeight="1" x14ac:dyDescent="0.3">
      <c r="A613" s="17">
        <v>612</v>
      </c>
      <c r="B613" s="18">
        <v>40571</v>
      </c>
      <c r="C613" s="13">
        <v>1</v>
      </c>
      <c r="D613" s="13">
        <v>17</v>
      </c>
      <c r="E613" s="13" t="b">
        <v>0</v>
      </c>
      <c r="F613" s="13">
        <v>5</v>
      </c>
      <c r="G613" s="13">
        <v>1</v>
      </c>
      <c r="H613" s="13">
        <v>0.24</v>
      </c>
      <c r="I613" s="13">
        <v>0.2424</v>
      </c>
      <c r="J613" s="13">
        <v>0.75</v>
      </c>
      <c r="K613" s="13">
        <v>0.1343</v>
      </c>
      <c r="L613" s="13">
        <v>2</v>
      </c>
      <c r="M613" s="13">
        <v>147</v>
      </c>
      <c r="N613" s="19">
        <v>149</v>
      </c>
      <c r="O613" s="5" t="str">
        <f>IF(AND('Final Dataset'!$D613&gt;=5,'Final Dataset'!$D613&lt;12),"Morning",IF(AND('Final Dataset'!$D613&gt;=12,'Final Dataset'!$D613&lt;17),"Afternoon",IF(AND('Final Dataset'!$D613&gt;=17,'Final Dataset'!$D613&lt;21),"Evening","Night")))</f>
        <v>Evening</v>
      </c>
      <c r="P613" s="8" t="str">
        <f>IF('Final Dataset'!$G613=1,"Clear/Few clouds",IF('Final Dataset'!$G613=2,"Mist/Cloudy",IF('Final Dataset'!$G613=3,"Light Snow/Rain","Heavy Rain/Snow/Storm")))</f>
        <v>Clear/Few clouds</v>
      </c>
      <c r="Q613" s="5" t="str">
        <f>IF(OR('Final Dataset'!$F613=0,'Final Dataset'!$F613=6),"Weekend","Weekday")</f>
        <v>Weekday</v>
      </c>
      <c r="R613" s="5" t="str">
        <f>LEFT(TEXT('Final Dataset'!$B613,"yyyy-mm-dd"),4)</f>
        <v>2011</v>
      </c>
      <c r="S613" s="5" t="str">
        <f>MID(TEXT('Final Dataset'!$B613,"yyyy-mm-dd"),6,2)</f>
        <v>01</v>
      </c>
      <c r="T613" s="5" t="str">
        <f>RIGHT(TEXT('Final Dataset'!$B613,"yyyy-mm-dd"),2)</f>
        <v>28</v>
      </c>
      <c r="U613" s="5">
        <f>LEN('Final Dataset'!$D613)</f>
        <v>2</v>
      </c>
      <c r="V613" s="5" t="str">
        <f>TEXT('Final Dataset'!$B613, "mmmm")</f>
        <v>January</v>
      </c>
      <c r="W613" s="5" t="str">
        <f>TEXT('Final Dataset'!$B613, "dddd")</f>
        <v>Friday</v>
      </c>
      <c r="X613" s="5">
        <f>WEEKNUM('Final Dataset'!$B613, 2)</f>
        <v>5</v>
      </c>
      <c r="Y613" s="5" t="str">
        <f>IF('Final Dataset'!$H613&lt;=0.3,"Cold",IF('Final Dataset'!$H613&lt;=0.6,"Mild","Hot"))</f>
        <v>Cold</v>
      </c>
      <c r="Z613" s="7" t="str">
        <f>IF('Final Dataset'!$L613&gt;'Final Dataset'!$M613,"Casual Dominant","Registered Dominant")</f>
        <v>Registered Dominant</v>
      </c>
      <c r="AA613" s="7">
        <f>'Final Dataset'!$L613/'Final Dataset'!$N613</f>
        <v>1.3422818791946308E-2</v>
      </c>
      <c r="AB613" s="7">
        <f>'Final Dataset'!$M613/'Final Dataset'!$N613</f>
        <v>0.98657718120805371</v>
      </c>
      <c r="AC613" s="9">
        <f>'Final Dataset'!$J613*100</f>
        <v>75</v>
      </c>
      <c r="AD613" s="7">
        <f>'Final Dataset'!$I613*50</f>
        <v>12.120000000000001</v>
      </c>
      <c r="AE613" s="9">
        <f>'Final Dataset'!$K613*67</f>
        <v>8.9981000000000009</v>
      </c>
      <c r="AF613" s="7">
        <f>IFERROR('Final Dataset'!$AA613/'Final Dataset'!$AB613,0)</f>
        <v>1.3605442176870748E-2</v>
      </c>
      <c r="AG613" s="7" t="str">
        <f>IF('Final Dataset'!$AC613&lt;40,"Low",IF('Final Dataset'!$AC613&lt;=70,"Moderate","High"))</f>
        <v>High</v>
      </c>
      <c r="AH613" s="10" t="str">
        <f>IF('Final Dataset'!$AE613&lt;10,"Calm",IF('Final Dataset'!$AE613&lt;=25,"Breezy","Windy"))</f>
        <v>Calm</v>
      </c>
    </row>
    <row r="614" spans="1:34" ht="14.25" customHeight="1" x14ac:dyDescent="0.3">
      <c r="A614" s="15">
        <v>613</v>
      </c>
      <c r="B614" s="16">
        <v>40571</v>
      </c>
      <c r="C614" s="7">
        <v>1</v>
      </c>
      <c r="D614" s="7">
        <v>18</v>
      </c>
      <c r="E614" s="7" t="b">
        <v>0</v>
      </c>
      <c r="F614" s="7">
        <v>5</v>
      </c>
      <c r="G614" s="7">
        <v>1</v>
      </c>
      <c r="H614" s="7">
        <v>0.24</v>
      </c>
      <c r="I614" s="7">
        <v>0.2273</v>
      </c>
      <c r="J614" s="7">
        <v>0.75</v>
      </c>
      <c r="K614" s="7">
        <v>0.19400000000000001</v>
      </c>
      <c r="L614" s="7">
        <v>2</v>
      </c>
      <c r="M614" s="7">
        <v>107</v>
      </c>
      <c r="N614" s="10">
        <v>109</v>
      </c>
      <c r="O614" s="5" t="str">
        <f>IF(AND('Final Dataset'!$D614&gt;=5,'Final Dataset'!$D614&lt;12),"Morning",IF(AND('Final Dataset'!$D614&gt;=12,'Final Dataset'!$D614&lt;17),"Afternoon",IF(AND('Final Dataset'!$D614&gt;=17,'Final Dataset'!$D614&lt;21),"Evening","Night")))</f>
        <v>Evening</v>
      </c>
      <c r="P614" s="8" t="str">
        <f>IF('Final Dataset'!$G614=1,"Clear/Few clouds",IF('Final Dataset'!$G614=2,"Mist/Cloudy",IF('Final Dataset'!$G614=3,"Light Snow/Rain","Heavy Rain/Snow/Storm")))</f>
        <v>Clear/Few clouds</v>
      </c>
      <c r="Q614" s="5" t="str">
        <f>IF(OR('Final Dataset'!$F614=0,'Final Dataset'!$F614=6),"Weekend","Weekday")</f>
        <v>Weekday</v>
      </c>
      <c r="R614" s="5" t="str">
        <f>LEFT(TEXT('Final Dataset'!$B614,"yyyy-mm-dd"),4)</f>
        <v>2011</v>
      </c>
      <c r="S614" s="5" t="str">
        <f>MID(TEXT('Final Dataset'!$B614,"yyyy-mm-dd"),6,2)</f>
        <v>01</v>
      </c>
      <c r="T614" s="5" t="str">
        <f>RIGHT(TEXT('Final Dataset'!$B614,"yyyy-mm-dd"),2)</f>
        <v>28</v>
      </c>
      <c r="U614" s="5">
        <f>LEN('Final Dataset'!$D614)</f>
        <v>2</v>
      </c>
      <c r="V614" s="5" t="str">
        <f>TEXT('Final Dataset'!$B614, "mmmm")</f>
        <v>January</v>
      </c>
      <c r="W614" s="5" t="str">
        <f>TEXT('Final Dataset'!$B614, "dddd")</f>
        <v>Friday</v>
      </c>
      <c r="X614" s="5">
        <f>WEEKNUM('Final Dataset'!$B614, 2)</f>
        <v>5</v>
      </c>
      <c r="Y614" s="5" t="str">
        <f>IF('Final Dataset'!$H614&lt;=0.3,"Cold",IF('Final Dataset'!$H614&lt;=0.6,"Mild","Hot"))</f>
        <v>Cold</v>
      </c>
      <c r="Z614" s="7" t="str">
        <f>IF('Final Dataset'!$L614&gt;'Final Dataset'!$M614,"Casual Dominant","Registered Dominant")</f>
        <v>Registered Dominant</v>
      </c>
      <c r="AA614" s="7">
        <f>'Final Dataset'!$L614/'Final Dataset'!$N614</f>
        <v>1.834862385321101E-2</v>
      </c>
      <c r="AB614" s="7">
        <f>'Final Dataset'!$M614/'Final Dataset'!$N614</f>
        <v>0.98165137614678899</v>
      </c>
      <c r="AC614" s="9">
        <f>'Final Dataset'!$J614*100</f>
        <v>75</v>
      </c>
      <c r="AD614" s="7">
        <f>'Final Dataset'!$I614*50</f>
        <v>11.365</v>
      </c>
      <c r="AE614" s="9">
        <f>'Final Dataset'!$K614*67</f>
        <v>12.998000000000001</v>
      </c>
      <c r="AF614" s="7">
        <f>IFERROR('Final Dataset'!$AA614/'Final Dataset'!$AB614,0)</f>
        <v>1.8691588785046731E-2</v>
      </c>
      <c r="AG614" s="7" t="str">
        <f>IF('Final Dataset'!$AC614&lt;40,"Low",IF('Final Dataset'!$AC614&lt;=70,"Moderate","High"))</f>
        <v>High</v>
      </c>
      <c r="AH614" s="10" t="str">
        <f>IF('Final Dataset'!$AE614&lt;10,"Calm",IF('Final Dataset'!$AE614&lt;=25,"Breezy","Windy"))</f>
        <v>Breezy</v>
      </c>
    </row>
    <row r="615" spans="1:34" ht="14.25" customHeight="1" x14ac:dyDescent="0.3">
      <c r="A615" s="17">
        <v>614</v>
      </c>
      <c r="B615" s="18">
        <v>40571</v>
      </c>
      <c r="C615" s="13">
        <v>1</v>
      </c>
      <c r="D615" s="13">
        <v>19</v>
      </c>
      <c r="E615" s="13" t="b">
        <v>0</v>
      </c>
      <c r="F615" s="13">
        <v>5</v>
      </c>
      <c r="G615" s="13">
        <v>2</v>
      </c>
      <c r="H615" s="13">
        <v>0.24</v>
      </c>
      <c r="I615" s="13">
        <v>0.2424</v>
      </c>
      <c r="J615" s="13">
        <v>0.75</v>
      </c>
      <c r="K615" s="13">
        <v>0.1343</v>
      </c>
      <c r="L615" s="13">
        <v>5</v>
      </c>
      <c r="M615" s="13">
        <v>84</v>
      </c>
      <c r="N615" s="19">
        <v>89</v>
      </c>
      <c r="O615" s="5" t="str">
        <f>IF(AND('Final Dataset'!$D615&gt;=5,'Final Dataset'!$D615&lt;12),"Morning",IF(AND('Final Dataset'!$D615&gt;=12,'Final Dataset'!$D615&lt;17),"Afternoon",IF(AND('Final Dataset'!$D615&gt;=17,'Final Dataset'!$D615&lt;21),"Evening","Night")))</f>
        <v>Evening</v>
      </c>
      <c r="P615" s="8" t="str">
        <f>IF('Final Dataset'!$G615=1,"Clear/Few clouds",IF('Final Dataset'!$G615=2,"Mist/Cloudy",IF('Final Dataset'!$G615=3,"Light Snow/Rain","Heavy Rain/Snow/Storm")))</f>
        <v>Mist/Cloudy</v>
      </c>
      <c r="Q615" s="5" t="str">
        <f>IF(OR('Final Dataset'!$F615=0,'Final Dataset'!$F615=6),"Weekend","Weekday")</f>
        <v>Weekday</v>
      </c>
      <c r="R615" s="5" t="str">
        <f>LEFT(TEXT('Final Dataset'!$B615,"yyyy-mm-dd"),4)</f>
        <v>2011</v>
      </c>
      <c r="S615" s="5" t="str">
        <f>MID(TEXT('Final Dataset'!$B615,"yyyy-mm-dd"),6,2)</f>
        <v>01</v>
      </c>
      <c r="T615" s="5" t="str">
        <f>RIGHT(TEXT('Final Dataset'!$B615,"yyyy-mm-dd"),2)</f>
        <v>28</v>
      </c>
      <c r="U615" s="5">
        <f>LEN('Final Dataset'!$D615)</f>
        <v>2</v>
      </c>
      <c r="V615" s="5" t="str">
        <f>TEXT('Final Dataset'!$B615, "mmmm")</f>
        <v>January</v>
      </c>
      <c r="W615" s="5" t="str">
        <f>TEXT('Final Dataset'!$B615, "dddd")</f>
        <v>Friday</v>
      </c>
      <c r="X615" s="5">
        <f>WEEKNUM('Final Dataset'!$B615, 2)</f>
        <v>5</v>
      </c>
      <c r="Y615" s="5" t="str">
        <f>IF('Final Dataset'!$H615&lt;=0.3,"Cold",IF('Final Dataset'!$H615&lt;=0.6,"Mild","Hot"))</f>
        <v>Cold</v>
      </c>
      <c r="Z615" s="7" t="str">
        <f>IF('Final Dataset'!$L615&gt;'Final Dataset'!$M615,"Casual Dominant","Registered Dominant")</f>
        <v>Registered Dominant</v>
      </c>
      <c r="AA615" s="7">
        <f>'Final Dataset'!$L615/'Final Dataset'!$N615</f>
        <v>5.6179775280898875E-2</v>
      </c>
      <c r="AB615" s="7">
        <f>'Final Dataset'!$M615/'Final Dataset'!$N615</f>
        <v>0.9438202247191011</v>
      </c>
      <c r="AC615" s="9">
        <f>'Final Dataset'!$J615*100</f>
        <v>75</v>
      </c>
      <c r="AD615" s="7">
        <f>'Final Dataset'!$I615*50</f>
        <v>12.120000000000001</v>
      </c>
      <c r="AE615" s="9">
        <f>'Final Dataset'!$K615*67</f>
        <v>8.9981000000000009</v>
      </c>
      <c r="AF615" s="7">
        <f>IFERROR('Final Dataset'!$AA615/'Final Dataset'!$AB615,0)</f>
        <v>5.9523809523809521E-2</v>
      </c>
      <c r="AG615" s="7" t="str">
        <f>IF('Final Dataset'!$AC615&lt;40,"Low",IF('Final Dataset'!$AC615&lt;=70,"Moderate","High"))</f>
        <v>High</v>
      </c>
      <c r="AH615" s="10" t="str">
        <f>IF('Final Dataset'!$AE615&lt;10,"Calm",IF('Final Dataset'!$AE615&lt;=25,"Breezy","Windy"))</f>
        <v>Calm</v>
      </c>
    </row>
    <row r="616" spans="1:34" ht="14.25" customHeight="1" x14ac:dyDescent="0.3">
      <c r="A616" s="15">
        <v>615</v>
      </c>
      <c r="B616" s="16">
        <v>40571</v>
      </c>
      <c r="C616" s="7">
        <v>1</v>
      </c>
      <c r="D616" s="7">
        <v>20</v>
      </c>
      <c r="E616" s="7" t="b">
        <v>0</v>
      </c>
      <c r="F616" s="7">
        <v>5</v>
      </c>
      <c r="G616" s="7">
        <v>2</v>
      </c>
      <c r="H616" s="7">
        <v>0.24</v>
      </c>
      <c r="I616" s="7">
        <v>0.2273</v>
      </c>
      <c r="J616" s="7">
        <v>0.7</v>
      </c>
      <c r="K616" s="7">
        <v>0.19400000000000001</v>
      </c>
      <c r="L616" s="7">
        <v>1</v>
      </c>
      <c r="M616" s="7">
        <v>61</v>
      </c>
      <c r="N616" s="10">
        <v>62</v>
      </c>
      <c r="O616" s="5" t="str">
        <f>IF(AND('Final Dataset'!$D616&gt;=5,'Final Dataset'!$D616&lt;12),"Morning",IF(AND('Final Dataset'!$D616&gt;=12,'Final Dataset'!$D616&lt;17),"Afternoon",IF(AND('Final Dataset'!$D616&gt;=17,'Final Dataset'!$D616&lt;21),"Evening","Night")))</f>
        <v>Evening</v>
      </c>
      <c r="P616" s="8" t="str">
        <f>IF('Final Dataset'!$G616=1,"Clear/Few clouds",IF('Final Dataset'!$G616=2,"Mist/Cloudy",IF('Final Dataset'!$G616=3,"Light Snow/Rain","Heavy Rain/Snow/Storm")))</f>
        <v>Mist/Cloudy</v>
      </c>
      <c r="Q616" s="5" t="str">
        <f>IF(OR('Final Dataset'!$F616=0,'Final Dataset'!$F616=6),"Weekend","Weekday")</f>
        <v>Weekday</v>
      </c>
      <c r="R616" s="5" t="str">
        <f>LEFT(TEXT('Final Dataset'!$B616,"yyyy-mm-dd"),4)</f>
        <v>2011</v>
      </c>
      <c r="S616" s="5" t="str">
        <f>MID(TEXT('Final Dataset'!$B616,"yyyy-mm-dd"),6,2)</f>
        <v>01</v>
      </c>
      <c r="T616" s="5" t="str">
        <f>RIGHT(TEXT('Final Dataset'!$B616,"yyyy-mm-dd"),2)</f>
        <v>28</v>
      </c>
      <c r="U616" s="5">
        <f>LEN('Final Dataset'!$D616)</f>
        <v>2</v>
      </c>
      <c r="V616" s="5" t="str">
        <f>TEXT('Final Dataset'!$B616, "mmmm")</f>
        <v>January</v>
      </c>
      <c r="W616" s="5" t="str">
        <f>TEXT('Final Dataset'!$B616, "dddd")</f>
        <v>Friday</v>
      </c>
      <c r="X616" s="5">
        <f>WEEKNUM('Final Dataset'!$B616, 2)</f>
        <v>5</v>
      </c>
      <c r="Y616" s="5" t="str">
        <f>IF('Final Dataset'!$H616&lt;=0.3,"Cold",IF('Final Dataset'!$H616&lt;=0.6,"Mild","Hot"))</f>
        <v>Cold</v>
      </c>
      <c r="Z616" s="7" t="str">
        <f>IF('Final Dataset'!$L616&gt;'Final Dataset'!$M616,"Casual Dominant","Registered Dominant")</f>
        <v>Registered Dominant</v>
      </c>
      <c r="AA616" s="7">
        <f>'Final Dataset'!$L616/'Final Dataset'!$N616</f>
        <v>1.6129032258064516E-2</v>
      </c>
      <c r="AB616" s="7">
        <f>'Final Dataset'!$M616/'Final Dataset'!$N616</f>
        <v>0.9838709677419355</v>
      </c>
      <c r="AC616" s="9">
        <f>'Final Dataset'!$J616*100</f>
        <v>70</v>
      </c>
      <c r="AD616" s="7">
        <f>'Final Dataset'!$I616*50</f>
        <v>11.365</v>
      </c>
      <c r="AE616" s="9">
        <f>'Final Dataset'!$K616*67</f>
        <v>12.998000000000001</v>
      </c>
      <c r="AF616" s="7">
        <f>IFERROR('Final Dataset'!$AA616/'Final Dataset'!$AB616,0)</f>
        <v>1.6393442622950821E-2</v>
      </c>
      <c r="AG616" s="7" t="str">
        <f>IF('Final Dataset'!$AC616&lt;40,"Low",IF('Final Dataset'!$AC616&lt;=70,"Moderate","High"))</f>
        <v>Moderate</v>
      </c>
      <c r="AH616" s="10" t="str">
        <f>IF('Final Dataset'!$AE616&lt;10,"Calm",IF('Final Dataset'!$AE616&lt;=25,"Breezy","Windy"))</f>
        <v>Breezy</v>
      </c>
    </row>
    <row r="617" spans="1:34" ht="14.25" customHeight="1" x14ac:dyDescent="0.3">
      <c r="A617" s="17">
        <v>616</v>
      </c>
      <c r="B617" s="18">
        <v>40571</v>
      </c>
      <c r="C617" s="13">
        <v>1</v>
      </c>
      <c r="D617" s="13">
        <v>21</v>
      </c>
      <c r="E617" s="13" t="b">
        <v>0</v>
      </c>
      <c r="F617" s="13">
        <v>5</v>
      </c>
      <c r="G617" s="13">
        <v>2</v>
      </c>
      <c r="H617" s="13">
        <v>0.22</v>
      </c>
      <c r="I617" s="13">
        <v>0.2273</v>
      </c>
      <c r="J617" s="13">
        <v>0.75</v>
      </c>
      <c r="K617" s="13">
        <v>0.1343</v>
      </c>
      <c r="L617" s="13">
        <v>1</v>
      </c>
      <c r="M617" s="13">
        <v>57</v>
      </c>
      <c r="N617" s="19">
        <v>58</v>
      </c>
      <c r="O617" s="5" t="str">
        <f>IF(AND('Final Dataset'!$D617&gt;=5,'Final Dataset'!$D617&lt;12),"Morning",IF(AND('Final Dataset'!$D617&gt;=12,'Final Dataset'!$D617&lt;17),"Afternoon",IF(AND('Final Dataset'!$D617&gt;=17,'Final Dataset'!$D617&lt;21),"Evening","Night")))</f>
        <v>Night</v>
      </c>
      <c r="P617" s="8" t="str">
        <f>IF('Final Dataset'!$G617=1,"Clear/Few clouds",IF('Final Dataset'!$G617=2,"Mist/Cloudy",IF('Final Dataset'!$G617=3,"Light Snow/Rain","Heavy Rain/Snow/Storm")))</f>
        <v>Mist/Cloudy</v>
      </c>
      <c r="Q617" s="5" t="str">
        <f>IF(OR('Final Dataset'!$F617=0,'Final Dataset'!$F617=6),"Weekend","Weekday")</f>
        <v>Weekday</v>
      </c>
      <c r="R617" s="5" t="str">
        <f>LEFT(TEXT('Final Dataset'!$B617,"yyyy-mm-dd"),4)</f>
        <v>2011</v>
      </c>
      <c r="S617" s="5" t="str">
        <f>MID(TEXT('Final Dataset'!$B617,"yyyy-mm-dd"),6,2)</f>
        <v>01</v>
      </c>
      <c r="T617" s="5" t="str">
        <f>RIGHT(TEXT('Final Dataset'!$B617,"yyyy-mm-dd"),2)</f>
        <v>28</v>
      </c>
      <c r="U617" s="5">
        <f>LEN('Final Dataset'!$D617)</f>
        <v>2</v>
      </c>
      <c r="V617" s="5" t="str">
        <f>TEXT('Final Dataset'!$B617, "mmmm")</f>
        <v>January</v>
      </c>
      <c r="W617" s="5" t="str">
        <f>TEXT('Final Dataset'!$B617, "dddd")</f>
        <v>Friday</v>
      </c>
      <c r="X617" s="5">
        <f>WEEKNUM('Final Dataset'!$B617, 2)</f>
        <v>5</v>
      </c>
      <c r="Y617" s="5" t="str">
        <f>IF('Final Dataset'!$H617&lt;=0.3,"Cold",IF('Final Dataset'!$H617&lt;=0.6,"Mild","Hot"))</f>
        <v>Cold</v>
      </c>
      <c r="Z617" s="7" t="str">
        <f>IF('Final Dataset'!$L617&gt;'Final Dataset'!$M617,"Casual Dominant","Registered Dominant")</f>
        <v>Registered Dominant</v>
      </c>
      <c r="AA617" s="7">
        <f>'Final Dataset'!$L617/'Final Dataset'!$N617</f>
        <v>1.7241379310344827E-2</v>
      </c>
      <c r="AB617" s="7">
        <f>'Final Dataset'!$M617/'Final Dataset'!$N617</f>
        <v>0.98275862068965514</v>
      </c>
      <c r="AC617" s="9">
        <f>'Final Dataset'!$J617*100</f>
        <v>75</v>
      </c>
      <c r="AD617" s="7">
        <f>'Final Dataset'!$I617*50</f>
        <v>11.365</v>
      </c>
      <c r="AE617" s="9">
        <f>'Final Dataset'!$K617*67</f>
        <v>8.9981000000000009</v>
      </c>
      <c r="AF617" s="7">
        <f>IFERROR('Final Dataset'!$AA617/'Final Dataset'!$AB617,0)</f>
        <v>1.7543859649122806E-2</v>
      </c>
      <c r="AG617" s="7" t="str">
        <f>IF('Final Dataset'!$AC617&lt;40,"Low",IF('Final Dataset'!$AC617&lt;=70,"Moderate","High"))</f>
        <v>High</v>
      </c>
      <c r="AH617" s="10" t="str">
        <f>IF('Final Dataset'!$AE617&lt;10,"Calm",IF('Final Dataset'!$AE617&lt;=25,"Breezy","Windy"))</f>
        <v>Calm</v>
      </c>
    </row>
    <row r="618" spans="1:34" ht="14.25" customHeight="1" x14ac:dyDescent="0.3">
      <c r="A618" s="15">
        <v>617</v>
      </c>
      <c r="B618" s="16">
        <v>40571</v>
      </c>
      <c r="C618" s="7">
        <v>1</v>
      </c>
      <c r="D618" s="7">
        <v>22</v>
      </c>
      <c r="E618" s="7" t="b">
        <v>0</v>
      </c>
      <c r="F618" s="7">
        <v>5</v>
      </c>
      <c r="G618" s="7">
        <v>1</v>
      </c>
      <c r="H618" s="7">
        <v>0.24</v>
      </c>
      <c r="I618" s="7">
        <v>0.21210000000000001</v>
      </c>
      <c r="J618" s="7">
        <v>0.65</v>
      </c>
      <c r="K618" s="7">
        <v>0.35820000000000002</v>
      </c>
      <c r="L618" s="7">
        <v>0</v>
      </c>
      <c r="M618" s="7">
        <v>26</v>
      </c>
      <c r="N618" s="10">
        <v>26</v>
      </c>
      <c r="O618" s="5" t="str">
        <f>IF(AND('Final Dataset'!$D618&gt;=5,'Final Dataset'!$D618&lt;12),"Morning",IF(AND('Final Dataset'!$D618&gt;=12,'Final Dataset'!$D618&lt;17),"Afternoon",IF(AND('Final Dataset'!$D618&gt;=17,'Final Dataset'!$D618&lt;21),"Evening","Night")))</f>
        <v>Night</v>
      </c>
      <c r="P618" s="8" t="str">
        <f>IF('Final Dataset'!$G618=1,"Clear/Few clouds",IF('Final Dataset'!$G618=2,"Mist/Cloudy",IF('Final Dataset'!$G618=3,"Light Snow/Rain","Heavy Rain/Snow/Storm")))</f>
        <v>Clear/Few clouds</v>
      </c>
      <c r="Q618" s="5" t="str">
        <f>IF(OR('Final Dataset'!$F618=0,'Final Dataset'!$F618=6),"Weekend","Weekday")</f>
        <v>Weekday</v>
      </c>
      <c r="R618" s="5" t="str">
        <f>LEFT(TEXT('Final Dataset'!$B618,"yyyy-mm-dd"),4)</f>
        <v>2011</v>
      </c>
      <c r="S618" s="5" t="str">
        <f>MID(TEXT('Final Dataset'!$B618,"yyyy-mm-dd"),6,2)</f>
        <v>01</v>
      </c>
      <c r="T618" s="5" t="str">
        <f>RIGHT(TEXT('Final Dataset'!$B618,"yyyy-mm-dd"),2)</f>
        <v>28</v>
      </c>
      <c r="U618" s="5">
        <f>LEN('Final Dataset'!$D618)</f>
        <v>2</v>
      </c>
      <c r="V618" s="5" t="str">
        <f>TEXT('Final Dataset'!$B618, "mmmm")</f>
        <v>January</v>
      </c>
      <c r="W618" s="5" t="str">
        <f>TEXT('Final Dataset'!$B618, "dddd")</f>
        <v>Friday</v>
      </c>
      <c r="X618" s="5">
        <f>WEEKNUM('Final Dataset'!$B618, 2)</f>
        <v>5</v>
      </c>
      <c r="Y618" s="5" t="str">
        <f>IF('Final Dataset'!$H618&lt;=0.3,"Cold",IF('Final Dataset'!$H618&lt;=0.6,"Mild","Hot"))</f>
        <v>Cold</v>
      </c>
      <c r="Z618" s="7" t="str">
        <f>IF('Final Dataset'!$L618&gt;'Final Dataset'!$M618,"Casual Dominant","Registered Dominant")</f>
        <v>Registered Dominant</v>
      </c>
      <c r="AA618" s="7">
        <f>'Final Dataset'!$L618/'Final Dataset'!$N618</f>
        <v>0</v>
      </c>
      <c r="AB618" s="7">
        <f>'Final Dataset'!$M618/'Final Dataset'!$N618</f>
        <v>1</v>
      </c>
      <c r="AC618" s="9">
        <f>'Final Dataset'!$J618*100</f>
        <v>65</v>
      </c>
      <c r="AD618" s="7">
        <f>'Final Dataset'!$I618*50</f>
        <v>10.605</v>
      </c>
      <c r="AE618" s="9">
        <f>'Final Dataset'!$K618*67</f>
        <v>23.999400000000001</v>
      </c>
      <c r="AF618" s="7">
        <f>IFERROR('Final Dataset'!$AA618/'Final Dataset'!$AB618,0)</f>
        <v>0</v>
      </c>
      <c r="AG618" s="7" t="str">
        <f>IF('Final Dataset'!$AC618&lt;40,"Low",IF('Final Dataset'!$AC618&lt;=70,"Moderate","High"))</f>
        <v>Moderate</v>
      </c>
      <c r="AH618" s="10" t="str">
        <f>IF('Final Dataset'!$AE618&lt;10,"Calm",IF('Final Dataset'!$AE618&lt;=25,"Breezy","Windy"))</f>
        <v>Breezy</v>
      </c>
    </row>
    <row r="619" spans="1:34" ht="14.25" customHeight="1" x14ac:dyDescent="0.3">
      <c r="A619" s="17">
        <v>618</v>
      </c>
      <c r="B619" s="18">
        <v>40571</v>
      </c>
      <c r="C619" s="13">
        <v>1</v>
      </c>
      <c r="D619" s="13">
        <v>23</v>
      </c>
      <c r="E619" s="13" t="b">
        <v>0</v>
      </c>
      <c r="F619" s="13">
        <v>5</v>
      </c>
      <c r="G619" s="13">
        <v>1</v>
      </c>
      <c r="H619" s="13">
        <v>0.24</v>
      </c>
      <c r="I619" s="13">
        <v>0.2273</v>
      </c>
      <c r="J619" s="13">
        <v>0.6</v>
      </c>
      <c r="K619" s="13">
        <v>0.22389999999999999</v>
      </c>
      <c r="L619" s="13">
        <v>1</v>
      </c>
      <c r="M619" s="13">
        <v>22</v>
      </c>
      <c r="N619" s="19">
        <v>23</v>
      </c>
      <c r="O619" s="5" t="str">
        <f>IF(AND('Final Dataset'!$D619&gt;=5,'Final Dataset'!$D619&lt;12),"Morning",IF(AND('Final Dataset'!$D619&gt;=12,'Final Dataset'!$D619&lt;17),"Afternoon",IF(AND('Final Dataset'!$D619&gt;=17,'Final Dataset'!$D619&lt;21),"Evening","Night")))</f>
        <v>Night</v>
      </c>
      <c r="P619" s="8" t="str">
        <f>IF('Final Dataset'!$G619=1,"Clear/Few clouds",IF('Final Dataset'!$G619=2,"Mist/Cloudy",IF('Final Dataset'!$G619=3,"Light Snow/Rain","Heavy Rain/Snow/Storm")))</f>
        <v>Clear/Few clouds</v>
      </c>
      <c r="Q619" s="5" t="str">
        <f>IF(OR('Final Dataset'!$F619=0,'Final Dataset'!$F619=6),"Weekend","Weekday")</f>
        <v>Weekday</v>
      </c>
      <c r="R619" s="5" t="str">
        <f>LEFT(TEXT('Final Dataset'!$B619,"yyyy-mm-dd"),4)</f>
        <v>2011</v>
      </c>
      <c r="S619" s="5" t="str">
        <f>MID(TEXT('Final Dataset'!$B619,"yyyy-mm-dd"),6,2)</f>
        <v>01</v>
      </c>
      <c r="T619" s="5" t="str">
        <f>RIGHT(TEXT('Final Dataset'!$B619,"yyyy-mm-dd"),2)</f>
        <v>28</v>
      </c>
      <c r="U619" s="5">
        <f>LEN('Final Dataset'!$D619)</f>
        <v>2</v>
      </c>
      <c r="V619" s="5" t="str">
        <f>TEXT('Final Dataset'!$B619, "mmmm")</f>
        <v>January</v>
      </c>
      <c r="W619" s="5" t="str">
        <f>TEXT('Final Dataset'!$B619, "dddd")</f>
        <v>Friday</v>
      </c>
      <c r="X619" s="5">
        <f>WEEKNUM('Final Dataset'!$B619, 2)</f>
        <v>5</v>
      </c>
      <c r="Y619" s="5" t="str">
        <f>IF('Final Dataset'!$H619&lt;=0.3,"Cold",IF('Final Dataset'!$H619&lt;=0.6,"Mild","Hot"))</f>
        <v>Cold</v>
      </c>
      <c r="Z619" s="7" t="str">
        <f>IF('Final Dataset'!$L619&gt;'Final Dataset'!$M619,"Casual Dominant","Registered Dominant")</f>
        <v>Registered Dominant</v>
      </c>
      <c r="AA619" s="7">
        <f>'Final Dataset'!$L619/'Final Dataset'!$N619</f>
        <v>4.3478260869565216E-2</v>
      </c>
      <c r="AB619" s="7">
        <f>'Final Dataset'!$M619/'Final Dataset'!$N619</f>
        <v>0.95652173913043481</v>
      </c>
      <c r="AC619" s="9">
        <f>'Final Dataset'!$J619*100</f>
        <v>60</v>
      </c>
      <c r="AD619" s="7">
        <f>'Final Dataset'!$I619*50</f>
        <v>11.365</v>
      </c>
      <c r="AE619" s="9">
        <f>'Final Dataset'!$K619*67</f>
        <v>15.001299999999999</v>
      </c>
      <c r="AF619" s="7">
        <f>IFERROR('Final Dataset'!$AA619/'Final Dataset'!$AB619,0)</f>
        <v>4.5454545454545449E-2</v>
      </c>
      <c r="AG619" s="7" t="str">
        <f>IF('Final Dataset'!$AC619&lt;40,"Low",IF('Final Dataset'!$AC619&lt;=70,"Moderate","High"))</f>
        <v>Moderate</v>
      </c>
      <c r="AH619" s="10" t="str">
        <f>IF('Final Dataset'!$AE619&lt;10,"Calm",IF('Final Dataset'!$AE619&lt;=25,"Breezy","Windy"))</f>
        <v>Breezy</v>
      </c>
    </row>
    <row r="620" spans="1:34" ht="14.25" customHeight="1" x14ac:dyDescent="0.3">
      <c r="A620" s="15">
        <v>619</v>
      </c>
      <c r="B620" s="16">
        <v>40572</v>
      </c>
      <c r="C620" s="7">
        <v>1</v>
      </c>
      <c r="D620" s="7">
        <v>0</v>
      </c>
      <c r="E620" s="7" t="b">
        <v>0</v>
      </c>
      <c r="F620" s="7">
        <v>6</v>
      </c>
      <c r="G620" s="7">
        <v>1</v>
      </c>
      <c r="H620" s="7">
        <v>0.22</v>
      </c>
      <c r="I620" s="7">
        <v>0.19700000000000001</v>
      </c>
      <c r="J620" s="7">
        <v>0.64</v>
      </c>
      <c r="K620" s="7">
        <v>0.35820000000000002</v>
      </c>
      <c r="L620" s="7">
        <v>2</v>
      </c>
      <c r="M620" s="7">
        <v>26</v>
      </c>
      <c r="N620" s="10">
        <v>28</v>
      </c>
      <c r="O620" s="5" t="str">
        <f>IF(AND('Final Dataset'!$D620&gt;=5,'Final Dataset'!$D620&lt;12),"Morning",IF(AND('Final Dataset'!$D620&gt;=12,'Final Dataset'!$D620&lt;17),"Afternoon",IF(AND('Final Dataset'!$D620&gt;=17,'Final Dataset'!$D620&lt;21),"Evening","Night")))</f>
        <v>Night</v>
      </c>
      <c r="P620" s="8" t="str">
        <f>IF('Final Dataset'!$G620=1,"Clear/Few clouds",IF('Final Dataset'!$G620=2,"Mist/Cloudy",IF('Final Dataset'!$G620=3,"Light Snow/Rain","Heavy Rain/Snow/Storm")))</f>
        <v>Clear/Few clouds</v>
      </c>
      <c r="Q620" s="5" t="str">
        <f>IF(OR('Final Dataset'!$F620=0,'Final Dataset'!$F620=6),"Weekend","Weekday")</f>
        <v>Weekend</v>
      </c>
      <c r="R620" s="5" t="str">
        <f>LEFT(TEXT('Final Dataset'!$B620,"yyyy-mm-dd"),4)</f>
        <v>2011</v>
      </c>
      <c r="S620" s="5" t="str">
        <f>MID(TEXT('Final Dataset'!$B620,"yyyy-mm-dd"),6,2)</f>
        <v>01</v>
      </c>
      <c r="T620" s="5" t="str">
        <f>RIGHT(TEXT('Final Dataset'!$B620,"yyyy-mm-dd"),2)</f>
        <v>29</v>
      </c>
      <c r="U620" s="5">
        <f>LEN('Final Dataset'!$D620)</f>
        <v>1</v>
      </c>
      <c r="V620" s="5" t="str">
        <f>TEXT('Final Dataset'!$B620, "mmmm")</f>
        <v>January</v>
      </c>
      <c r="W620" s="5" t="str">
        <f>TEXT('Final Dataset'!$B620, "dddd")</f>
        <v>Saturday</v>
      </c>
      <c r="X620" s="5">
        <f>WEEKNUM('Final Dataset'!$B620, 2)</f>
        <v>5</v>
      </c>
      <c r="Y620" s="5" t="str">
        <f>IF('Final Dataset'!$H620&lt;=0.3,"Cold",IF('Final Dataset'!$H620&lt;=0.6,"Mild","Hot"))</f>
        <v>Cold</v>
      </c>
      <c r="Z620" s="7" t="str">
        <f>IF('Final Dataset'!$L620&gt;'Final Dataset'!$M620,"Casual Dominant","Registered Dominant")</f>
        <v>Registered Dominant</v>
      </c>
      <c r="AA620" s="7">
        <f>'Final Dataset'!$L620/'Final Dataset'!$N620</f>
        <v>7.1428571428571425E-2</v>
      </c>
      <c r="AB620" s="7">
        <f>'Final Dataset'!$M620/'Final Dataset'!$N620</f>
        <v>0.9285714285714286</v>
      </c>
      <c r="AC620" s="9">
        <f>'Final Dataset'!$J620*100</f>
        <v>64</v>
      </c>
      <c r="AD620" s="7">
        <f>'Final Dataset'!$I620*50</f>
        <v>9.85</v>
      </c>
      <c r="AE620" s="9">
        <f>'Final Dataset'!$K620*67</f>
        <v>23.999400000000001</v>
      </c>
      <c r="AF620" s="7">
        <f>IFERROR('Final Dataset'!$AA620/'Final Dataset'!$AB620,0)</f>
        <v>7.6923076923076913E-2</v>
      </c>
      <c r="AG620" s="7" t="str">
        <f>IF('Final Dataset'!$AC620&lt;40,"Low",IF('Final Dataset'!$AC620&lt;=70,"Moderate","High"))</f>
        <v>Moderate</v>
      </c>
      <c r="AH620" s="10" t="str">
        <f>IF('Final Dataset'!$AE620&lt;10,"Calm",IF('Final Dataset'!$AE620&lt;=25,"Breezy","Windy"))</f>
        <v>Breezy</v>
      </c>
    </row>
    <row r="621" spans="1:34" ht="14.25" customHeight="1" x14ac:dyDescent="0.3">
      <c r="A621" s="17">
        <v>620</v>
      </c>
      <c r="B621" s="18">
        <v>40572</v>
      </c>
      <c r="C621" s="13">
        <v>1</v>
      </c>
      <c r="D621" s="13">
        <v>1</v>
      </c>
      <c r="E621" s="13" t="b">
        <v>0</v>
      </c>
      <c r="F621" s="13">
        <v>6</v>
      </c>
      <c r="G621" s="13">
        <v>1</v>
      </c>
      <c r="H621" s="13">
        <v>0.22</v>
      </c>
      <c r="I621" s="13">
        <v>0.2273</v>
      </c>
      <c r="J621" s="13">
        <v>0.64</v>
      </c>
      <c r="K621" s="13">
        <v>0.19400000000000001</v>
      </c>
      <c r="L621" s="13">
        <v>0</v>
      </c>
      <c r="M621" s="13">
        <v>20</v>
      </c>
      <c r="N621" s="19">
        <v>20</v>
      </c>
      <c r="O621" s="5" t="str">
        <f>IF(AND('Final Dataset'!$D621&gt;=5,'Final Dataset'!$D621&lt;12),"Morning",IF(AND('Final Dataset'!$D621&gt;=12,'Final Dataset'!$D621&lt;17),"Afternoon",IF(AND('Final Dataset'!$D621&gt;=17,'Final Dataset'!$D621&lt;21),"Evening","Night")))</f>
        <v>Night</v>
      </c>
      <c r="P621" s="8" t="str">
        <f>IF('Final Dataset'!$G621=1,"Clear/Few clouds",IF('Final Dataset'!$G621=2,"Mist/Cloudy",IF('Final Dataset'!$G621=3,"Light Snow/Rain","Heavy Rain/Snow/Storm")))</f>
        <v>Clear/Few clouds</v>
      </c>
      <c r="Q621" s="5" t="str">
        <f>IF(OR('Final Dataset'!$F621=0,'Final Dataset'!$F621=6),"Weekend","Weekday")</f>
        <v>Weekend</v>
      </c>
      <c r="R621" s="5" t="str">
        <f>LEFT(TEXT('Final Dataset'!$B621,"yyyy-mm-dd"),4)</f>
        <v>2011</v>
      </c>
      <c r="S621" s="5" t="str">
        <f>MID(TEXT('Final Dataset'!$B621,"yyyy-mm-dd"),6,2)</f>
        <v>01</v>
      </c>
      <c r="T621" s="5" t="str">
        <f>RIGHT(TEXT('Final Dataset'!$B621,"yyyy-mm-dd"),2)</f>
        <v>29</v>
      </c>
      <c r="U621" s="5">
        <f>LEN('Final Dataset'!$D621)</f>
        <v>1</v>
      </c>
      <c r="V621" s="5" t="str">
        <f>TEXT('Final Dataset'!$B621, "mmmm")</f>
        <v>January</v>
      </c>
      <c r="W621" s="5" t="str">
        <f>TEXT('Final Dataset'!$B621, "dddd")</f>
        <v>Saturday</v>
      </c>
      <c r="X621" s="5">
        <f>WEEKNUM('Final Dataset'!$B621, 2)</f>
        <v>5</v>
      </c>
      <c r="Y621" s="5" t="str">
        <f>IF('Final Dataset'!$H621&lt;=0.3,"Cold",IF('Final Dataset'!$H621&lt;=0.6,"Mild","Hot"))</f>
        <v>Cold</v>
      </c>
      <c r="Z621" s="7" t="str">
        <f>IF('Final Dataset'!$L621&gt;'Final Dataset'!$M621,"Casual Dominant","Registered Dominant")</f>
        <v>Registered Dominant</v>
      </c>
      <c r="AA621" s="7">
        <f>'Final Dataset'!$L621/'Final Dataset'!$N621</f>
        <v>0</v>
      </c>
      <c r="AB621" s="7">
        <f>'Final Dataset'!$M621/'Final Dataset'!$N621</f>
        <v>1</v>
      </c>
      <c r="AC621" s="9">
        <f>'Final Dataset'!$J621*100</f>
        <v>64</v>
      </c>
      <c r="AD621" s="7">
        <f>'Final Dataset'!$I621*50</f>
        <v>11.365</v>
      </c>
      <c r="AE621" s="9">
        <f>'Final Dataset'!$K621*67</f>
        <v>12.998000000000001</v>
      </c>
      <c r="AF621" s="7">
        <f>IFERROR('Final Dataset'!$AA621/'Final Dataset'!$AB621,0)</f>
        <v>0</v>
      </c>
      <c r="AG621" s="7" t="str">
        <f>IF('Final Dataset'!$AC621&lt;40,"Low",IF('Final Dataset'!$AC621&lt;=70,"Moderate","High"))</f>
        <v>Moderate</v>
      </c>
      <c r="AH621" s="10" t="str">
        <f>IF('Final Dataset'!$AE621&lt;10,"Calm",IF('Final Dataset'!$AE621&lt;=25,"Breezy","Windy"))</f>
        <v>Breezy</v>
      </c>
    </row>
    <row r="622" spans="1:34" ht="14.25" customHeight="1" x14ac:dyDescent="0.3">
      <c r="A622" s="15">
        <v>621</v>
      </c>
      <c r="B622" s="16">
        <v>40572</v>
      </c>
      <c r="C622" s="7">
        <v>1</v>
      </c>
      <c r="D622" s="7">
        <v>2</v>
      </c>
      <c r="E622" s="7" t="b">
        <v>0</v>
      </c>
      <c r="F622" s="7">
        <v>6</v>
      </c>
      <c r="G622" s="7">
        <v>1</v>
      </c>
      <c r="H622" s="7">
        <v>0.22</v>
      </c>
      <c r="I622" s="7">
        <v>0.2273</v>
      </c>
      <c r="J622" s="7">
        <v>0.64</v>
      </c>
      <c r="K622" s="7">
        <v>0.16420000000000001</v>
      </c>
      <c r="L622" s="7">
        <v>0</v>
      </c>
      <c r="M622" s="7">
        <v>15</v>
      </c>
      <c r="N622" s="10">
        <v>15</v>
      </c>
      <c r="O622" s="5" t="str">
        <f>IF(AND('Final Dataset'!$D622&gt;=5,'Final Dataset'!$D622&lt;12),"Morning",IF(AND('Final Dataset'!$D622&gt;=12,'Final Dataset'!$D622&lt;17),"Afternoon",IF(AND('Final Dataset'!$D622&gt;=17,'Final Dataset'!$D622&lt;21),"Evening","Night")))</f>
        <v>Night</v>
      </c>
      <c r="P622" s="8" t="str">
        <f>IF('Final Dataset'!$G622=1,"Clear/Few clouds",IF('Final Dataset'!$G622=2,"Mist/Cloudy",IF('Final Dataset'!$G622=3,"Light Snow/Rain","Heavy Rain/Snow/Storm")))</f>
        <v>Clear/Few clouds</v>
      </c>
      <c r="Q622" s="5" t="str">
        <f>IF(OR('Final Dataset'!$F622=0,'Final Dataset'!$F622=6),"Weekend","Weekday")</f>
        <v>Weekend</v>
      </c>
      <c r="R622" s="5" t="str">
        <f>LEFT(TEXT('Final Dataset'!$B622,"yyyy-mm-dd"),4)</f>
        <v>2011</v>
      </c>
      <c r="S622" s="5" t="str">
        <f>MID(TEXT('Final Dataset'!$B622,"yyyy-mm-dd"),6,2)</f>
        <v>01</v>
      </c>
      <c r="T622" s="5" t="str">
        <f>RIGHT(TEXT('Final Dataset'!$B622,"yyyy-mm-dd"),2)</f>
        <v>29</v>
      </c>
      <c r="U622" s="5">
        <f>LEN('Final Dataset'!$D622)</f>
        <v>1</v>
      </c>
      <c r="V622" s="5" t="str">
        <f>TEXT('Final Dataset'!$B622, "mmmm")</f>
        <v>January</v>
      </c>
      <c r="W622" s="5" t="str">
        <f>TEXT('Final Dataset'!$B622, "dddd")</f>
        <v>Saturday</v>
      </c>
      <c r="X622" s="5">
        <f>WEEKNUM('Final Dataset'!$B622, 2)</f>
        <v>5</v>
      </c>
      <c r="Y622" s="5" t="str">
        <f>IF('Final Dataset'!$H622&lt;=0.3,"Cold",IF('Final Dataset'!$H622&lt;=0.6,"Mild","Hot"))</f>
        <v>Cold</v>
      </c>
      <c r="Z622" s="7" t="str">
        <f>IF('Final Dataset'!$L622&gt;'Final Dataset'!$M622,"Casual Dominant","Registered Dominant")</f>
        <v>Registered Dominant</v>
      </c>
      <c r="AA622" s="7">
        <f>'Final Dataset'!$L622/'Final Dataset'!$N622</f>
        <v>0</v>
      </c>
      <c r="AB622" s="7">
        <f>'Final Dataset'!$M622/'Final Dataset'!$N622</f>
        <v>1</v>
      </c>
      <c r="AC622" s="9">
        <f>'Final Dataset'!$J622*100</f>
        <v>64</v>
      </c>
      <c r="AD622" s="7">
        <f>'Final Dataset'!$I622*50</f>
        <v>11.365</v>
      </c>
      <c r="AE622" s="9">
        <f>'Final Dataset'!$K622*67</f>
        <v>11.0014</v>
      </c>
      <c r="AF622" s="7">
        <f>IFERROR('Final Dataset'!$AA622/'Final Dataset'!$AB622,0)</f>
        <v>0</v>
      </c>
      <c r="AG622" s="7" t="str">
        <f>IF('Final Dataset'!$AC622&lt;40,"Low",IF('Final Dataset'!$AC622&lt;=70,"Moderate","High"))</f>
        <v>Moderate</v>
      </c>
      <c r="AH622" s="10" t="str">
        <f>IF('Final Dataset'!$AE622&lt;10,"Calm",IF('Final Dataset'!$AE622&lt;=25,"Breezy","Windy"))</f>
        <v>Breezy</v>
      </c>
    </row>
    <row r="623" spans="1:34" ht="14.25" customHeight="1" x14ac:dyDescent="0.3">
      <c r="A623" s="17">
        <v>622</v>
      </c>
      <c r="B623" s="18">
        <v>40572</v>
      </c>
      <c r="C623" s="13">
        <v>1</v>
      </c>
      <c r="D623" s="13">
        <v>3</v>
      </c>
      <c r="E623" s="13" t="b">
        <v>0</v>
      </c>
      <c r="F623" s="13">
        <v>6</v>
      </c>
      <c r="G623" s="13">
        <v>1</v>
      </c>
      <c r="H623" s="13">
        <v>0.2</v>
      </c>
      <c r="I623" s="13">
        <v>0.21210000000000001</v>
      </c>
      <c r="J623" s="13">
        <v>0.64</v>
      </c>
      <c r="K623" s="13">
        <v>0.1343</v>
      </c>
      <c r="L623" s="13">
        <v>3</v>
      </c>
      <c r="M623" s="13">
        <v>5</v>
      </c>
      <c r="N623" s="19">
        <v>8</v>
      </c>
      <c r="O623" s="5" t="str">
        <f>IF(AND('Final Dataset'!$D623&gt;=5,'Final Dataset'!$D623&lt;12),"Morning",IF(AND('Final Dataset'!$D623&gt;=12,'Final Dataset'!$D623&lt;17),"Afternoon",IF(AND('Final Dataset'!$D623&gt;=17,'Final Dataset'!$D623&lt;21),"Evening","Night")))</f>
        <v>Night</v>
      </c>
      <c r="P623" s="8" t="str">
        <f>IF('Final Dataset'!$G623=1,"Clear/Few clouds",IF('Final Dataset'!$G623=2,"Mist/Cloudy",IF('Final Dataset'!$G623=3,"Light Snow/Rain","Heavy Rain/Snow/Storm")))</f>
        <v>Clear/Few clouds</v>
      </c>
      <c r="Q623" s="5" t="str">
        <f>IF(OR('Final Dataset'!$F623=0,'Final Dataset'!$F623=6),"Weekend","Weekday")</f>
        <v>Weekend</v>
      </c>
      <c r="R623" s="5" t="str">
        <f>LEFT(TEXT('Final Dataset'!$B623,"yyyy-mm-dd"),4)</f>
        <v>2011</v>
      </c>
      <c r="S623" s="5" t="str">
        <f>MID(TEXT('Final Dataset'!$B623,"yyyy-mm-dd"),6,2)</f>
        <v>01</v>
      </c>
      <c r="T623" s="5" t="str">
        <f>RIGHT(TEXT('Final Dataset'!$B623,"yyyy-mm-dd"),2)</f>
        <v>29</v>
      </c>
      <c r="U623" s="5">
        <f>LEN('Final Dataset'!$D623)</f>
        <v>1</v>
      </c>
      <c r="V623" s="5" t="str">
        <f>TEXT('Final Dataset'!$B623, "mmmm")</f>
        <v>January</v>
      </c>
      <c r="W623" s="5" t="str">
        <f>TEXT('Final Dataset'!$B623, "dddd")</f>
        <v>Saturday</v>
      </c>
      <c r="X623" s="5">
        <f>WEEKNUM('Final Dataset'!$B623, 2)</f>
        <v>5</v>
      </c>
      <c r="Y623" s="5" t="str">
        <f>IF('Final Dataset'!$H623&lt;=0.3,"Cold",IF('Final Dataset'!$H623&lt;=0.6,"Mild","Hot"))</f>
        <v>Cold</v>
      </c>
      <c r="Z623" s="7" t="str">
        <f>IF('Final Dataset'!$L623&gt;'Final Dataset'!$M623,"Casual Dominant","Registered Dominant")</f>
        <v>Registered Dominant</v>
      </c>
      <c r="AA623" s="7">
        <f>'Final Dataset'!$L623/'Final Dataset'!$N623</f>
        <v>0.375</v>
      </c>
      <c r="AB623" s="7">
        <f>'Final Dataset'!$M623/'Final Dataset'!$N623</f>
        <v>0.625</v>
      </c>
      <c r="AC623" s="9">
        <f>'Final Dataset'!$J623*100</f>
        <v>64</v>
      </c>
      <c r="AD623" s="7">
        <f>'Final Dataset'!$I623*50</f>
        <v>10.605</v>
      </c>
      <c r="AE623" s="9">
        <f>'Final Dataset'!$K623*67</f>
        <v>8.9981000000000009</v>
      </c>
      <c r="AF623" s="7">
        <f>IFERROR('Final Dataset'!$AA623/'Final Dataset'!$AB623,0)</f>
        <v>0.6</v>
      </c>
      <c r="AG623" s="7" t="str">
        <f>IF('Final Dataset'!$AC623&lt;40,"Low",IF('Final Dataset'!$AC623&lt;=70,"Moderate","High"))</f>
        <v>Moderate</v>
      </c>
      <c r="AH623" s="10" t="str">
        <f>IF('Final Dataset'!$AE623&lt;10,"Calm",IF('Final Dataset'!$AE623&lt;=25,"Breezy","Windy"))</f>
        <v>Calm</v>
      </c>
    </row>
    <row r="624" spans="1:34" ht="14.25" customHeight="1" x14ac:dyDescent="0.3">
      <c r="A624" s="15">
        <v>623</v>
      </c>
      <c r="B624" s="16">
        <v>40572</v>
      </c>
      <c r="C624" s="7">
        <v>1</v>
      </c>
      <c r="D624" s="7">
        <v>4</v>
      </c>
      <c r="E624" s="7" t="b">
        <v>0</v>
      </c>
      <c r="F624" s="7">
        <v>6</v>
      </c>
      <c r="G624" s="7">
        <v>1</v>
      </c>
      <c r="H624" s="7">
        <v>0.16</v>
      </c>
      <c r="I624" s="7">
        <v>0.18179999999999999</v>
      </c>
      <c r="J624" s="7">
        <v>0.69</v>
      </c>
      <c r="K624" s="7">
        <v>0.1045</v>
      </c>
      <c r="L624" s="7">
        <v>1</v>
      </c>
      <c r="M624" s="7">
        <v>2</v>
      </c>
      <c r="N624" s="10">
        <v>3</v>
      </c>
      <c r="O624" s="5" t="str">
        <f>IF(AND('Final Dataset'!$D624&gt;=5,'Final Dataset'!$D624&lt;12),"Morning",IF(AND('Final Dataset'!$D624&gt;=12,'Final Dataset'!$D624&lt;17),"Afternoon",IF(AND('Final Dataset'!$D624&gt;=17,'Final Dataset'!$D624&lt;21),"Evening","Night")))</f>
        <v>Night</v>
      </c>
      <c r="P624" s="8" t="str">
        <f>IF('Final Dataset'!$G624=1,"Clear/Few clouds",IF('Final Dataset'!$G624=2,"Mist/Cloudy",IF('Final Dataset'!$G624=3,"Light Snow/Rain","Heavy Rain/Snow/Storm")))</f>
        <v>Clear/Few clouds</v>
      </c>
      <c r="Q624" s="5" t="str">
        <f>IF(OR('Final Dataset'!$F624=0,'Final Dataset'!$F624=6),"Weekend","Weekday")</f>
        <v>Weekend</v>
      </c>
      <c r="R624" s="5" t="str">
        <f>LEFT(TEXT('Final Dataset'!$B624,"yyyy-mm-dd"),4)</f>
        <v>2011</v>
      </c>
      <c r="S624" s="5" t="str">
        <f>MID(TEXT('Final Dataset'!$B624,"yyyy-mm-dd"),6,2)</f>
        <v>01</v>
      </c>
      <c r="T624" s="5" t="str">
        <f>RIGHT(TEXT('Final Dataset'!$B624,"yyyy-mm-dd"),2)</f>
        <v>29</v>
      </c>
      <c r="U624" s="5">
        <f>LEN('Final Dataset'!$D624)</f>
        <v>1</v>
      </c>
      <c r="V624" s="5" t="str">
        <f>TEXT('Final Dataset'!$B624, "mmmm")</f>
        <v>January</v>
      </c>
      <c r="W624" s="5" t="str">
        <f>TEXT('Final Dataset'!$B624, "dddd")</f>
        <v>Saturday</v>
      </c>
      <c r="X624" s="5">
        <f>WEEKNUM('Final Dataset'!$B624, 2)</f>
        <v>5</v>
      </c>
      <c r="Y624" s="5" t="str">
        <f>IF('Final Dataset'!$H624&lt;=0.3,"Cold",IF('Final Dataset'!$H624&lt;=0.6,"Mild","Hot"))</f>
        <v>Cold</v>
      </c>
      <c r="Z624" s="7" t="str">
        <f>IF('Final Dataset'!$L624&gt;'Final Dataset'!$M624,"Casual Dominant","Registered Dominant")</f>
        <v>Registered Dominant</v>
      </c>
      <c r="AA624" s="7">
        <f>'Final Dataset'!$L624/'Final Dataset'!$N624</f>
        <v>0.33333333333333331</v>
      </c>
      <c r="AB624" s="7">
        <f>'Final Dataset'!$M624/'Final Dataset'!$N624</f>
        <v>0.66666666666666663</v>
      </c>
      <c r="AC624" s="9">
        <f>'Final Dataset'!$J624*100</f>
        <v>69</v>
      </c>
      <c r="AD624" s="7">
        <f>'Final Dataset'!$I624*50</f>
        <v>9.09</v>
      </c>
      <c r="AE624" s="9">
        <f>'Final Dataset'!$K624*67</f>
        <v>7.0015000000000001</v>
      </c>
      <c r="AF624" s="7">
        <f>IFERROR('Final Dataset'!$AA624/'Final Dataset'!$AB624,0)</f>
        <v>0.5</v>
      </c>
      <c r="AG624" s="7" t="str">
        <f>IF('Final Dataset'!$AC624&lt;40,"Low",IF('Final Dataset'!$AC624&lt;=70,"Moderate","High"))</f>
        <v>Moderate</v>
      </c>
      <c r="AH624" s="10" t="str">
        <f>IF('Final Dataset'!$AE624&lt;10,"Calm",IF('Final Dataset'!$AE624&lt;=25,"Breezy","Windy"))</f>
        <v>Calm</v>
      </c>
    </row>
    <row r="625" spans="1:34" ht="14.25" customHeight="1" x14ac:dyDescent="0.3">
      <c r="A625" s="17">
        <v>624</v>
      </c>
      <c r="B625" s="18">
        <v>40572</v>
      </c>
      <c r="C625" s="13">
        <v>1</v>
      </c>
      <c r="D625" s="13">
        <v>6</v>
      </c>
      <c r="E625" s="13" t="b">
        <v>0</v>
      </c>
      <c r="F625" s="13">
        <v>6</v>
      </c>
      <c r="G625" s="13">
        <v>1</v>
      </c>
      <c r="H625" s="13">
        <v>0.16</v>
      </c>
      <c r="I625" s="13">
        <v>0.18179999999999999</v>
      </c>
      <c r="J625" s="13">
        <v>0.64</v>
      </c>
      <c r="K625" s="13">
        <v>0.1343</v>
      </c>
      <c r="L625" s="13">
        <v>0</v>
      </c>
      <c r="M625" s="13">
        <v>2</v>
      </c>
      <c r="N625" s="19">
        <v>2</v>
      </c>
      <c r="O625" s="5" t="str">
        <f>IF(AND('Final Dataset'!$D625&gt;=5,'Final Dataset'!$D625&lt;12),"Morning",IF(AND('Final Dataset'!$D625&gt;=12,'Final Dataset'!$D625&lt;17),"Afternoon",IF(AND('Final Dataset'!$D625&gt;=17,'Final Dataset'!$D625&lt;21),"Evening","Night")))</f>
        <v>Morning</v>
      </c>
      <c r="P625" s="8" t="str">
        <f>IF('Final Dataset'!$G625=1,"Clear/Few clouds",IF('Final Dataset'!$G625=2,"Mist/Cloudy",IF('Final Dataset'!$G625=3,"Light Snow/Rain","Heavy Rain/Snow/Storm")))</f>
        <v>Clear/Few clouds</v>
      </c>
      <c r="Q625" s="5" t="str">
        <f>IF(OR('Final Dataset'!$F625=0,'Final Dataset'!$F625=6),"Weekend","Weekday")</f>
        <v>Weekend</v>
      </c>
      <c r="R625" s="5" t="str">
        <f>LEFT(TEXT('Final Dataset'!$B625,"yyyy-mm-dd"),4)</f>
        <v>2011</v>
      </c>
      <c r="S625" s="5" t="str">
        <f>MID(TEXT('Final Dataset'!$B625,"yyyy-mm-dd"),6,2)</f>
        <v>01</v>
      </c>
      <c r="T625" s="5" t="str">
        <f>RIGHT(TEXT('Final Dataset'!$B625,"yyyy-mm-dd"),2)</f>
        <v>29</v>
      </c>
      <c r="U625" s="5">
        <f>LEN('Final Dataset'!$D625)</f>
        <v>1</v>
      </c>
      <c r="V625" s="5" t="str">
        <f>TEXT('Final Dataset'!$B625, "mmmm")</f>
        <v>January</v>
      </c>
      <c r="W625" s="5" t="str">
        <f>TEXT('Final Dataset'!$B625, "dddd")</f>
        <v>Saturday</v>
      </c>
      <c r="X625" s="5">
        <f>WEEKNUM('Final Dataset'!$B625, 2)</f>
        <v>5</v>
      </c>
      <c r="Y625" s="5" t="str">
        <f>IF('Final Dataset'!$H625&lt;=0.3,"Cold",IF('Final Dataset'!$H625&lt;=0.6,"Mild","Hot"))</f>
        <v>Cold</v>
      </c>
      <c r="Z625" s="7" t="str">
        <f>IF('Final Dataset'!$L625&gt;'Final Dataset'!$M625,"Casual Dominant","Registered Dominant")</f>
        <v>Registered Dominant</v>
      </c>
      <c r="AA625" s="7">
        <f>'Final Dataset'!$L625/'Final Dataset'!$N625</f>
        <v>0</v>
      </c>
      <c r="AB625" s="7">
        <f>'Final Dataset'!$M625/'Final Dataset'!$N625</f>
        <v>1</v>
      </c>
      <c r="AC625" s="9">
        <f>'Final Dataset'!$J625*100</f>
        <v>64</v>
      </c>
      <c r="AD625" s="7">
        <f>'Final Dataset'!$I625*50</f>
        <v>9.09</v>
      </c>
      <c r="AE625" s="9">
        <f>'Final Dataset'!$K625*67</f>
        <v>8.9981000000000009</v>
      </c>
      <c r="AF625" s="7">
        <f>IFERROR('Final Dataset'!$AA625/'Final Dataset'!$AB625,0)</f>
        <v>0</v>
      </c>
      <c r="AG625" s="7" t="str">
        <f>IF('Final Dataset'!$AC625&lt;40,"Low",IF('Final Dataset'!$AC625&lt;=70,"Moderate","High"))</f>
        <v>Moderate</v>
      </c>
      <c r="AH625" s="10" t="str">
        <f>IF('Final Dataset'!$AE625&lt;10,"Calm",IF('Final Dataset'!$AE625&lt;=25,"Breezy","Windy"))</f>
        <v>Calm</v>
      </c>
    </row>
    <row r="626" spans="1:34" ht="14.25" customHeight="1" x14ac:dyDescent="0.3">
      <c r="A626" s="15">
        <v>625</v>
      </c>
      <c r="B626" s="16">
        <v>40572</v>
      </c>
      <c r="C626" s="7">
        <v>1</v>
      </c>
      <c r="D626" s="7">
        <v>7</v>
      </c>
      <c r="E626" s="7" t="b">
        <v>0</v>
      </c>
      <c r="F626" s="7">
        <v>6</v>
      </c>
      <c r="G626" s="7">
        <v>1</v>
      </c>
      <c r="H626" s="7">
        <v>0.16</v>
      </c>
      <c r="I626" s="7">
        <v>0.18179999999999999</v>
      </c>
      <c r="J626" s="7">
        <v>0.59</v>
      </c>
      <c r="K626" s="7">
        <v>0.1045</v>
      </c>
      <c r="L626" s="7">
        <v>1</v>
      </c>
      <c r="M626" s="7">
        <v>4</v>
      </c>
      <c r="N626" s="10">
        <v>5</v>
      </c>
      <c r="O626" s="5" t="str">
        <f>IF(AND('Final Dataset'!$D626&gt;=5,'Final Dataset'!$D626&lt;12),"Morning",IF(AND('Final Dataset'!$D626&gt;=12,'Final Dataset'!$D626&lt;17),"Afternoon",IF(AND('Final Dataset'!$D626&gt;=17,'Final Dataset'!$D626&lt;21),"Evening","Night")))</f>
        <v>Morning</v>
      </c>
      <c r="P626" s="8" t="str">
        <f>IF('Final Dataset'!$G626=1,"Clear/Few clouds",IF('Final Dataset'!$G626=2,"Mist/Cloudy",IF('Final Dataset'!$G626=3,"Light Snow/Rain","Heavy Rain/Snow/Storm")))</f>
        <v>Clear/Few clouds</v>
      </c>
      <c r="Q626" s="5" t="str">
        <f>IF(OR('Final Dataset'!$F626=0,'Final Dataset'!$F626=6),"Weekend","Weekday")</f>
        <v>Weekend</v>
      </c>
      <c r="R626" s="5" t="str">
        <f>LEFT(TEXT('Final Dataset'!$B626,"yyyy-mm-dd"),4)</f>
        <v>2011</v>
      </c>
      <c r="S626" s="5" t="str">
        <f>MID(TEXT('Final Dataset'!$B626,"yyyy-mm-dd"),6,2)</f>
        <v>01</v>
      </c>
      <c r="T626" s="5" t="str">
        <f>RIGHT(TEXT('Final Dataset'!$B626,"yyyy-mm-dd"),2)</f>
        <v>29</v>
      </c>
      <c r="U626" s="5">
        <f>LEN('Final Dataset'!$D626)</f>
        <v>1</v>
      </c>
      <c r="V626" s="5" t="str">
        <f>TEXT('Final Dataset'!$B626, "mmmm")</f>
        <v>January</v>
      </c>
      <c r="W626" s="5" t="str">
        <f>TEXT('Final Dataset'!$B626, "dddd")</f>
        <v>Saturday</v>
      </c>
      <c r="X626" s="5">
        <f>WEEKNUM('Final Dataset'!$B626, 2)</f>
        <v>5</v>
      </c>
      <c r="Y626" s="5" t="str">
        <f>IF('Final Dataset'!$H626&lt;=0.3,"Cold",IF('Final Dataset'!$H626&lt;=0.6,"Mild","Hot"))</f>
        <v>Cold</v>
      </c>
      <c r="Z626" s="7" t="str">
        <f>IF('Final Dataset'!$L626&gt;'Final Dataset'!$M626,"Casual Dominant","Registered Dominant")</f>
        <v>Registered Dominant</v>
      </c>
      <c r="AA626" s="7">
        <f>'Final Dataset'!$L626/'Final Dataset'!$N626</f>
        <v>0.2</v>
      </c>
      <c r="AB626" s="7">
        <f>'Final Dataset'!$M626/'Final Dataset'!$N626</f>
        <v>0.8</v>
      </c>
      <c r="AC626" s="9">
        <f>'Final Dataset'!$J626*100</f>
        <v>59</v>
      </c>
      <c r="AD626" s="7">
        <f>'Final Dataset'!$I626*50</f>
        <v>9.09</v>
      </c>
      <c r="AE626" s="9">
        <f>'Final Dataset'!$K626*67</f>
        <v>7.0015000000000001</v>
      </c>
      <c r="AF626" s="7">
        <f>IFERROR('Final Dataset'!$AA626/'Final Dataset'!$AB626,0)</f>
        <v>0.25</v>
      </c>
      <c r="AG626" s="7" t="str">
        <f>IF('Final Dataset'!$AC626&lt;40,"Low",IF('Final Dataset'!$AC626&lt;=70,"Moderate","High"))</f>
        <v>Moderate</v>
      </c>
      <c r="AH626" s="10" t="str">
        <f>IF('Final Dataset'!$AE626&lt;10,"Calm",IF('Final Dataset'!$AE626&lt;=25,"Breezy","Windy"))</f>
        <v>Calm</v>
      </c>
    </row>
    <row r="627" spans="1:34" ht="14.25" customHeight="1" x14ac:dyDescent="0.3">
      <c r="A627" s="17">
        <v>626</v>
      </c>
      <c r="B627" s="18">
        <v>40572</v>
      </c>
      <c r="C627" s="13">
        <v>1</v>
      </c>
      <c r="D627" s="13">
        <v>8</v>
      </c>
      <c r="E627" s="13" t="b">
        <v>0</v>
      </c>
      <c r="F627" s="13">
        <v>6</v>
      </c>
      <c r="G627" s="13">
        <v>1</v>
      </c>
      <c r="H627" s="13">
        <v>0.18</v>
      </c>
      <c r="I627" s="13">
        <v>0.19700000000000001</v>
      </c>
      <c r="J627" s="13">
        <v>0.55000000000000004</v>
      </c>
      <c r="K627" s="13">
        <v>0.16420000000000001</v>
      </c>
      <c r="L627" s="13">
        <v>3</v>
      </c>
      <c r="M627" s="13">
        <v>31</v>
      </c>
      <c r="N627" s="19">
        <v>34</v>
      </c>
      <c r="O627" s="5" t="str">
        <f>IF(AND('Final Dataset'!$D627&gt;=5,'Final Dataset'!$D627&lt;12),"Morning",IF(AND('Final Dataset'!$D627&gt;=12,'Final Dataset'!$D627&lt;17),"Afternoon",IF(AND('Final Dataset'!$D627&gt;=17,'Final Dataset'!$D627&lt;21),"Evening","Night")))</f>
        <v>Morning</v>
      </c>
      <c r="P627" s="8" t="str">
        <f>IF('Final Dataset'!$G627=1,"Clear/Few clouds",IF('Final Dataset'!$G627=2,"Mist/Cloudy",IF('Final Dataset'!$G627=3,"Light Snow/Rain","Heavy Rain/Snow/Storm")))</f>
        <v>Clear/Few clouds</v>
      </c>
      <c r="Q627" s="5" t="str">
        <f>IF(OR('Final Dataset'!$F627=0,'Final Dataset'!$F627=6),"Weekend","Weekday")</f>
        <v>Weekend</v>
      </c>
      <c r="R627" s="5" t="str">
        <f>LEFT(TEXT('Final Dataset'!$B627,"yyyy-mm-dd"),4)</f>
        <v>2011</v>
      </c>
      <c r="S627" s="5" t="str">
        <f>MID(TEXT('Final Dataset'!$B627,"yyyy-mm-dd"),6,2)</f>
        <v>01</v>
      </c>
      <c r="T627" s="5" t="str">
        <f>RIGHT(TEXT('Final Dataset'!$B627,"yyyy-mm-dd"),2)</f>
        <v>29</v>
      </c>
      <c r="U627" s="5">
        <f>LEN('Final Dataset'!$D627)</f>
        <v>1</v>
      </c>
      <c r="V627" s="5" t="str">
        <f>TEXT('Final Dataset'!$B627, "mmmm")</f>
        <v>January</v>
      </c>
      <c r="W627" s="5" t="str">
        <f>TEXT('Final Dataset'!$B627, "dddd")</f>
        <v>Saturday</v>
      </c>
      <c r="X627" s="5">
        <f>WEEKNUM('Final Dataset'!$B627, 2)</f>
        <v>5</v>
      </c>
      <c r="Y627" s="5" t="str">
        <f>IF('Final Dataset'!$H627&lt;=0.3,"Cold",IF('Final Dataset'!$H627&lt;=0.6,"Mild","Hot"))</f>
        <v>Cold</v>
      </c>
      <c r="Z627" s="7" t="str">
        <f>IF('Final Dataset'!$L627&gt;'Final Dataset'!$M627,"Casual Dominant","Registered Dominant")</f>
        <v>Registered Dominant</v>
      </c>
      <c r="AA627" s="7">
        <f>'Final Dataset'!$L627/'Final Dataset'!$N627</f>
        <v>8.8235294117647065E-2</v>
      </c>
      <c r="AB627" s="7">
        <f>'Final Dataset'!$M627/'Final Dataset'!$N627</f>
        <v>0.91176470588235292</v>
      </c>
      <c r="AC627" s="9">
        <f>'Final Dataset'!$J627*100</f>
        <v>55.000000000000007</v>
      </c>
      <c r="AD627" s="7">
        <f>'Final Dataset'!$I627*50</f>
        <v>9.85</v>
      </c>
      <c r="AE627" s="9">
        <f>'Final Dataset'!$K627*67</f>
        <v>11.0014</v>
      </c>
      <c r="AF627" s="7">
        <f>IFERROR('Final Dataset'!$AA627/'Final Dataset'!$AB627,0)</f>
        <v>9.6774193548387108E-2</v>
      </c>
      <c r="AG627" s="7" t="str">
        <f>IF('Final Dataset'!$AC627&lt;40,"Low",IF('Final Dataset'!$AC627&lt;=70,"Moderate","High"))</f>
        <v>Moderate</v>
      </c>
      <c r="AH627" s="10" t="str">
        <f>IF('Final Dataset'!$AE627&lt;10,"Calm",IF('Final Dataset'!$AE627&lt;=25,"Breezy","Windy"))</f>
        <v>Breezy</v>
      </c>
    </row>
    <row r="628" spans="1:34" ht="14.25" customHeight="1" x14ac:dyDescent="0.3">
      <c r="A628" s="15">
        <v>627</v>
      </c>
      <c r="B628" s="16">
        <v>40572</v>
      </c>
      <c r="C628" s="7">
        <v>1</v>
      </c>
      <c r="D628" s="7">
        <v>9</v>
      </c>
      <c r="E628" s="7" t="b">
        <v>0</v>
      </c>
      <c r="F628" s="7">
        <v>6</v>
      </c>
      <c r="G628" s="7">
        <v>1</v>
      </c>
      <c r="H628" s="7">
        <v>0.18</v>
      </c>
      <c r="I628" s="7">
        <v>0.21210000000000001</v>
      </c>
      <c r="J628" s="7">
        <v>0.59</v>
      </c>
      <c r="K628" s="7">
        <v>8.9599999999999999E-2</v>
      </c>
      <c r="L628" s="7">
        <v>0</v>
      </c>
      <c r="M628" s="7">
        <v>34</v>
      </c>
      <c r="N628" s="10">
        <v>34</v>
      </c>
      <c r="O628" s="5" t="str">
        <f>IF(AND('Final Dataset'!$D628&gt;=5,'Final Dataset'!$D628&lt;12),"Morning",IF(AND('Final Dataset'!$D628&gt;=12,'Final Dataset'!$D628&lt;17),"Afternoon",IF(AND('Final Dataset'!$D628&gt;=17,'Final Dataset'!$D628&lt;21),"Evening","Night")))</f>
        <v>Morning</v>
      </c>
      <c r="P628" s="8" t="str">
        <f>IF('Final Dataset'!$G628=1,"Clear/Few clouds",IF('Final Dataset'!$G628=2,"Mist/Cloudy",IF('Final Dataset'!$G628=3,"Light Snow/Rain","Heavy Rain/Snow/Storm")))</f>
        <v>Clear/Few clouds</v>
      </c>
      <c r="Q628" s="5" t="str">
        <f>IF(OR('Final Dataset'!$F628=0,'Final Dataset'!$F628=6),"Weekend","Weekday")</f>
        <v>Weekend</v>
      </c>
      <c r="R628" s="5" t="str">
        <f>LEFT(TEXT('Final Dataset'!$B628,"yyyy-mm-dd"),4)</f>
        <v>2011</v>
      </c>
      <c r="S628" s="5" t="str">
        <f>MID(TEXT('Final Dataset'!$B628,"yyyy-mm-dd"),6,2)</f>
        <v>01</v>
      </c>
      <c r="T628" s="5" t="str">
        <f>RIGHT(TEXT('Final Dataset'!$B628,"yyyy-mm-dd"),2)</f>
        <v>29</v>
      </c>
      <c r="U628" s="5">
        <f>LEN('Final Dataset'!$D628)</f>
        <v>1</v>
      </c>
      <c r="V628" s="5" t="str">
        <f>TEXT('Final Dataset'!$B628, "mmmm")</f>
        <v>January</v>
      </c>
      <c r="W628" s="5" t="str">
        <f>TEXT('Final Dataset'!$B628, "dddd")</f>
        <v>Saturday</v>
      </c>
      <c r="X628" s="5">
        <f>WEEKNUM('Final Dataset'!$B628, 2)</f>
        <v>5</v>
      </c>
      <c r="Y628" s="5" t="str">
        <f>IF('Final Dataset'!$H628&lt;=0.3,"Cold",IF('Final Dataset'!$H628&lt;=0.6,"Mild","Hot"))</f>
        <v>Cold</v>
      </c>
      <c r="Z628" s="7" t="str">
        <f>IF('Final Dataset'!$L628&gt;'Final Dataset'!$M628,"Casual Dominant","Registered Dominant")</f>
        <v>Registered Dominant</v>
      </c>
      <c r="AA628" s="7">
        <f>'Final Dataset'!$L628/'Final Dataset'!$N628</f>
        <v>0</v>
      </c>
      <c r="AB628" s="7">
        <f>'Final Dataset'!$M628/'Final Dataset'!$N628</f>
        <v>1</v>
      </c>
      <c r="AC628" s="9">
        <f>'Final Dataset'!$J628*100</f>
        <v>59</v>
      </c>
      <c r="AD628" s="7">
        <f>'Final Dataset'!$I628*50</f>
        <v>10.605</v>
      </c>
      <c r="AE628" s="9">
        <f>'Final Dataset'!$K628*67</f>
        <v>6.0031999999999996</v>
      </c>
      <c r="AF628" s="7">
        <f>IFERROR('Final Dataset'!$AA628/'Final Dataset'!$AB628,0)</f>
        <v>0</v>
      </c>
      <c r="AG628" s="7" t="str">
        <f>IF('Final Dataset'!$AC628&lt;40,"Low",IF('Final Dataset'!$AC628&lt;=70,"Moderate","High"))</f>
        <v>Moderate</v>
      </c>
      <c r="AH628" s="10" t="str">
        <f>IF('Final Dataset'!$AE628&lt;10,"Calm",IF('Final Dataset'!$AE628&lt;=25,"Breezy","Windy"))</f>
        <v>Calm</v>
      </c>
    </row>
    <row r="629" spans="1:34" ht="14.25" customHeight="1" x14ac:dyDescent="0.3">
      <c r="A629" s="17">
        <v>628</v>
      </c>
      <c r="B629" s="18">
        <v>40572</v>
      </c>
      <c r="C629" s="13">
        <v>1</v>
      </c>
      <c r="D629" s="13">
        <v>10</v>
      </c>
      <c r="E629" s="13" t="b">
        <v>0</v>
      </c>
      <c r="F629" s="13">
        <v>6</v>
      </c>
      <c r="G629" s="13">
        <v>2</v>
      </c>
      <c r="H629" s="13">
        <v>0.18</v>
      </c>
      <c r="I629" s="13">
        <v>0.21210000000000001</v>
      </c>
      <c r="J629" s="13">
        <v>0.64</v>
      </c>
      <c r="K629" s="13">
        <v>0.1045</v>
      </c>
      <c r="L629" s="13">
        <v>4</v>
      </c>
      <c r="M629" s="13">
        <v>51</v>
      </c>
      <c r="N629" s="19">
        <v>55</v>
      </c>
      <c r="O629" s="5" t="str">
        <f>IF(AND('Final Dataset'!$D629&gt;=5,'Final Dataset'!$D629&lt;12),"Morning",IF(AND('Final Dataset'!$D629&gt;=12,'Final Dataset'!$D629&lt;17),"Afternoon",IF(AND('Final Dataset'!$D629&gt;=17,'Final Dataset'!$D629&lt;21),"Evening","Night")))</f>
        <v>Morning</v>
      </c>
      <c r="P629" s="8" t="str">
        <f>IF('Final Dataset'!$G629=1,"Clear/Few clouds",IF('Final Dataset'!$G629=2,"Mist/Cloudy",IF('Final Dataset'!$G629=3,"Light Snow/Rain","Heavy Rain/Snow/Storm")))</f>
        <v>Mist/Cloudy</v>
      </c>
      <c r="Q629" s="5" t="str">
        <f>IF(OR('Final Dataset'!$F629=0,'Final Dataset'!$F629=6),"Weekend","Weekday")</f>
        <v>Weekend</v>
      </c>
      <c r="R629" s="5" t="str">
        <f>LEFT(TEXT('Final Dataset'!$B629,"yyyy-mm-dd"),4)</f>
        <v>2011</v>
      </c>
      <c r="S629" s="5" t="str">
        <f>MID(TEXT('Final Dataset'!$B629,"yyyy-mm-dd"),6,2)</f>
        <v>01</v>
      </c>
      <c r="T629" s="5" t="str">
        <f>RIGHT(TEXT('Final Dataset'!$B629,"yyyy-mm-dd"),2)</f>
        <v>29</v>
      </c>
      <c r="U629" s="5">
        <f>LEN('Final Dataset'!$D629)</f>
        <v>2</v>
      </c>
      <c r="V629" s="5" t="str">
        <f>TEXT('Final Dataset'!$B629, "mmmm")</f>
        <v>January</v>
      </c>
      <c r="W629" s="5" t="str">
        <f>TEXT('Final Dataset'!$B629, "dddd")</f>
        <v>Saturday</v>
      </c>
      <c r="X629" s="5">
        <f>WEEKNUM('Final Dataset'!$B629, 2)</f>
        <v>5</v>
      </c>
      <c r="Y629" s="5" t="str">
        <f>IF('Final Dataset'!$H629&lt;=0.3,"Cold",IF('Final Dataset'!$H629&lt;=0.6,"Mild","Hot"))</f>
        <v>Cold</v>
      </c>
      <c r="Z629" s="7" t="str">
        <f>IF('Final Dataset'!$L629&gt;'Final Dataset'!$M629,"Casual Dominant","Registered Dominant")</f>
        <v>Registered Dominant</v>
      </c>
      <c r="AA629" s="7">
        <f>'Final Dataset'!$L629/'Final Dataset'!$N629</f>
        <v>7.2727272727272724E-2</v>
      </c>
      <c r="AB629" s="7">
        <f>'Final Dataset'!$M629/'Final Dataset'!$N629</f>
        <v>0.92727272727272725</v>
      </c>
      <c r="AC629" s="9">
        <f>'Final Dataset'!$J629*100</f>
        <v>64</v>
      </c>
      <c r="AD629" s="7">
        <f>'Final Dataset'!$I629*50</f>
        <v>10.605</v>
      </c>
      <c r="AE629" s="9">
        <f>'Final Dataset'!$K629*67</f>
        <v>7.0015000000000001</v>
      </c>
      <c r="AF629" s="7">
        <f>IFERROR('Final Dataset'!$AA629/'Final Dataset'!$AB629,0)</f>
        <v>7.8431372549019607E-2</v>
      </c>
      <c r="AG629" s="7" t="str">
        <f>IF('Final Dataset'!$AC629&lt;40,"Low",IF('Final Dataset'!$AC629&lt;=70,"Moderate","High"))</f>
        <v>Moderate</v>
      </c>
      <c r="AH629" s="10" t="str">
        <f>IF('Final Dataset'!$AE629&lt;10,"Calm",IF('Final Dataset'!$AE629&lt;=25,"Breezy","Windy"))</f>
        <v>Calm</v>
      </c>
    </row>
    <row r="630" spans="1:34" ht="14.25" customHeight="1" x14ac:dyDescent="0.3">
      <c r="A630" s="15">
        <v>629</v>
      </c>
      <c r="B630" s="16">
        <v>40572</v>
      </c>
      <c r="C630" s="7">
        <v>1</v>
      </c>
      <c r="D630" s="7">
        <v>11</v>
      </c>
      <c r="E630" s="7" t="b">
        <v>0</v>
      </c>
      <c r="F630" s="7">
        <v>6</v>
      </c>
      <c r="G630" s="7">
        <v>2</v>
      </c>
      <c r="H630" s="7">
        <v>0.18</v>
      </c>
      <c r="I630" s="7">
        <v>0.19700000000000001</v>
      </c>
      <c r="J630" s="7">
        <v>0.64</v>
      </c>
      <c r="K630" s="7">
        <v>0.1343</v>
      </c>
      <c r="L630" s="7">
        <v>4</v>
      </c>
      <c r="M630" s="7">
        <v>60</v>
      </c>
      <c r="N630" s="10">
        <v>64</v>
      </c>
      <c r="O630" s="5" t="str">
        <f>IF(AND('Final Dataset'!$D630&gt;=5,'Final Dataset'!$D630&lt;12),"Morning",IF(AND('Final Dataset'!$D630&gt;=12,'Final Dataset'!$D630&lt;17),"Afternoon",IF(AND('Final Dataset'!$D630&gt;=17,'Final Dataset'!$D630&lt;21),"Evening","Night")))</f>
        <v>Morning</v>
      </c>
      <c r="P630" s="8" t="str">
        <f>IF('Final Dataset'!$G630=1,"Clear/Few clouds",IF('Final Dataset'!$G630=2,"Mist/Cloudy",IF('Final Dataset'!$G630=3,"Light Snow/Rain","Heavy Rain/Snow/Storm")))</f>
        <v>Mist/Cloudy</v>
      </c>
      <c r="Q630" s="5" t="str">
        <f>IF(OR('Final Dataset'!$F630=0,'Final Dataset'!$F630=6),"Weekend","Weekday")</f>
        <v>Weekend</v>
      </c>
      <c r="R630" s="5" t="str">
        <f>LEFT(TEXT('Final Dataset'!$B630,"yyyy-mm-dd"),4)</f>
        <v>2011</v>
      </c>
      <c r="S630" s="5" t="str">
        <f>MID(TEXT('Final Dataset'!$B630,"yyyy-mm-dd"),6,2)</f>
        <v>01</v>
      </c>
      <c r="T630" s="5" t="str">
        <f>RIGHT(TEXT('Final Dataset'!$B630,"yyyy-mm-dd"),2)</f>
        <v>29</v>
      </c>
      <c r="U630" s="5">
        <f>LEN('Final Dataset'!$D630)</f>
        <v>2</v>
      </c>
      <c r="V630" s="5" t="str">
        <f>TEXT('Final Dataset'!$B630, "mmmm")</f>
        <v>January</v>
      </c>
      <c r="W630" s="5" t="str">
        <f>TEXT('Final Dataset'!$B630, "dddd")</f>
        <v>Saturday</v>
      </c>
      <c r="X630" s="5">
        <f>WEEKNUM('Final Dataset'!$B630, 2)</f>
        <v>5</v>
      </c>
      <c r="Y630" s="5" t="str">
        <f>IF('Final Dataset'!$H630&lt;=0.3,"Cold",IF('Final Dataset'!$H630&lt;=0.6,"Mild","Hot"))</f>
        <v>Cold</v>
      </c>
      <c r="Z630" s="7" t="str">
        <f>IF('Final Dataset'!$L630&gt;'Final Dataset'!$M630,"Casual Dominant","Registered Dominant")</f>
        <v>Registered Dominant</v>
      </c>
      <c r="AA630" s="7">
        <f>'Final Dataset'!$L630/'Final Dataset'!$N630</f>
        <v>6.25E-2</v>
      </c>
      <c r="AB630" s="7">
        <f>'Final Dataset'!$M630/'Final Dataset'!$N630</f>
        <v>0.9375</v>
      </c>
      <c r="AC630" s="9">
        <f>'Final Dataset'!$J630*100</f>
        <v>64</v>
      </c>
      <c r="AD630" s="7">
        <f>'Final Dataset'!$I630*50</f>
        <v>9.85</v>
      </c>
      <c r="AE630" s="9">
        <f>'Final Dataset'!$K630*67</f>
        <v>8.9981000000000009</v>
      </c>
      <c r="AF630" s="7">
        <f>IFERROR('Final Dataset'!$AA630/'Final Dataset'!$AB630,0)</f>
        <v>6.6666666666666666E-2</v>
      </c>
      <c r="AG630" s="7" t="str">
        <f>IF('Final Dataset'!$AC630&lt;40,"Low",IF('Final Dataset'!$AC630&lt;=70,"Moderate","High"))</f>
        <v>Moderate</v>
      </c>
      <c r="AH630" s="10" t="str">
        <f>IF('Final Dataset'!$AE630&lt;10,"Calm",IF('Final Dataset'!$AE630&lt;=25,"Breezy","Windy"))</f>
        <v>Calm</v>
      </c>
    </row>
    <row r="631" spans="1:34" ht="14.25" customHeight="1" x14ac:dyDescent="0.3">
      <c r="A631" s="17">
        <v>630</v>
      </c>
      <c r="B631" s="18">
        <v>40572</v>
      </c>
      <c r="C631" s="13">
        <v>1</v>
      </c>
      <c r="D631" s="13">
        <v>12</v>
      </c>
      <c r="E631" s="13" t="b">
        <v>0</v>
      </c>
      <c r="F631" s="13">
        <v>6</v>
      </c>
      <c r="G631" s="13">
        <v>2</v>
      </c>
      <c r="H631" s="13">
        <v>0.2</v>
      </c>
      <c r="I631" s="13">
        <v>0.19700000000000001</v>
      </c>
      <c r="J631" s="13">
        <v>0.59</v>
      </c>
      <c r="K631" s="13">
        <v>0.19400000000000001</v>
      </c>
      <c r="L631" s="13">
        <v>12</v>
      </c>
      <c r="M631" s="13">
        <v>66</v>
      </c>
      <c r="N631" s="19">
        <v>78</v>
      </c>
      <c r="O631" s="5" t="str">
        <f>IF(AND('Final Dataset'!$D631&gt;=5,'Final Dataset'!$D631&lt;12),"Morning",IF(AND('Final Dataset'!$D631&gt;=12,'Final Dataset'!$D631&lt;17),"Afternoon",IF(AND('Final Dataset'!$D631&gt;=17,'Final Dataset'!$D631&lt;21),"Evening","Night")))</f>
        <v>Afternoon</v>
      </c>
      <c r="P631" s="8" t="str">
        <f>IF('Final Dataset'!$G631=1,"Clear/Few clouds",IF('Final Dataset'!$G631=2,"Mist/Cloudy",IF('Final Dataset'!$G631=3,"Light Snow/Rain","Heavy Rain/Snow/Storm")))</f>
        <v>Mist/Cloudy</v>
      </c>
      <c r="Q631" s="5" t="str">
        <f>IF(OR('Final Dataset'!$F631=0,'Final Dataset'!$F631=6),"Weekend","Weekday")</f>
        <v>Weekend</v>
      </c>
      <c r="R631" s="5" t="str">
        <f>LEFT(TEXT('Final Dataset'!$B631,"yyyy-mm-dd"),4)</f>
        <v>2011</v>
      </c>
      <c r="S631" s="5" t="str">
        <f>MID(TEXT('Final Dataset'!$B631,"yyyy-mm-dd"),6,2)</f>
        <v>01</v>
      </c>
      <c r="T631" s="5" t="str">
        <f>RIGHT(TEXT('Final Dataset'!$B631,"yyyy-mm-dd"),2)</f>
        <v>29</v>
      </c>
      <c r="U631" s="5">
        <f>LEN('Final Dataset'!$D631)</f>
        <v>2</v>
      </c>
      <c r="V631" s="5" t="str">
        <f>TEXT('Final Dataset'!$B631, "mmmm")</f>
        <v>January</v>
      </c>
      <c r="W631" s="5" t="str">
        <f>TEXT('Final Dataset'!$B631, "dddd")</f>
        <v>Saturday</v>
      </c>
      <c r="X631" s="5">
        <f>WEEKNUM('Final Dataset'!$B631, 2)</f>
        <v>5</v>
      </c>
      <c r="Y631" s="5" t="str">
        <f>IF('Final Dataset'!$H631&lt;=0.3,"Cold",IF('Final Dataset'!$H631&lt;=0.6,"Mild","Hot"))</f>
        <v>Cold</v>
      </c>
      <c r="Z631" s="7" t="str">
        <f>IF('Final Dataset'!$L631&gt;'Final Dataset'!$M631,"Casual Dominant","Registered Dominant")</f>
        <v>Registered Dominant</v>
      </c>
      <c r="AA631" s="7">
        <f>'Final Dataset'!$L631/'Final Dataset'!$N631</f>
        <v>0.15384615384615385</v>
      </c>
      <c r="AB631" s="7">
        <f>'Final Dataset'!$M631/'Final Dataset'!$N631</f>
        <v>0.84615384615384615</v>
      </c>
      <c r="AC631" s="9">
        <f>'Final Dataset'!$J631*100</f>
        <v>59</v>
      </c>
      <c r="AD631" s="7">
        <f>'Final Dataset'!$I631*50</f>
        <v>9.85</v>
      </c>
      <c r="AE631" s="9">
        <f>'Final Dataset'!$K631*67</f>
        <v>12.998000000000001</v>
      </c>
      <c r="AF631" s="7">
        <f>IFERROR('Final Dataset'!$AA631/'Final Dataset'!$AB631,0)</f>
        <v>0.18181818181818182</v>
      </c>
      <c r="AG631" s="7" t="str">
        <f>IF('Final Dataset'!$AC631&lt;40,"Low",IF('Final Dataset'!$AC631&lt;=70,"Moderate","High"))</f>
        <v>Moderate</v>
      </c>
      <c r="AH631" s="10" t="str">
        <f>IF('Final Dataset'!$AE631&lt;10,"Calm",IF('Final Dataset'!$AE631&lt;=25,"Breezy","Windy"))</f>
        <v>Breezy</v>
      </c>
    </row>
    <row r="632" spans="1:34" ht="14.25" customHeight="1" x14ac:dyDescent="0.3">
      <c r="A632" s="15">
        <v>631</v>
      </c>
      <c r="B632" s="16">
        <v>40572</v>
      </c>
      <c r="C632" s="7">
        <v>1</v>
      </c>
      <c r="D632" s="7">
        <v>13</v>
      </c>
      <c r="E632" s="7" t="b">
        <v>0</v>
      </c>
      <c r="F632" s="7">
        <v>6</v>
      </c>
      <c r="G632" s="7">
        <v>2</v>
      </c>
      <c r="H632" s="7">
        <v>0.22</v>
      </c>
      <c r="I632" s="7">
        <v>0.2273</v>
      </c>
      <c r="J632" s="7">
        <v>0.55000000000000004</v>
      </c>
      <c r="K632" s="7">
        <v>0.16420000000000001</v>
      </c>
      <c r="L632" s="7">
        <v>9</v>
      </c>
      <c r="M632" s="7">
        <v>56</v>
      </c>
      <c r="N632" s="10">
        <v>65</v>
      </c>
      <c r="O632" s="5" t="str">
        <f>IF(AND('Final Dataset'!$D632&gt;=5,'Final Dataset'!$D632&lt;12),"Morning",IF(AND('Final Dataset'!$D632&gt;=12,'Final Dataset'!$D632&lt;17),"Afternoon",IF(AND('Final Dataset'!$D632&gt;=17,'Final Dataset'!$D632&lt;21),"Evening","Night")))</f>
        <v>Afternoon</v>
      </c>
      <c r="P632" s="8" t="str">
        <f>IF('Final Dataset'!$G632=1,"Clear/Few clouds",IF('Final Dataset'!$G632=2,"Mist/Cloudy",IF('Final Dataset'!$G632=3,"Light Snow/Rain","Heavy Rain/Snow/Storm")))</f>
        <v>Mist/Cloudy</v>
      </c>
      <c r="Q632" s="5" t="str">
        <f>IF(OR('Final Dataset'!$F632=0,'Final Dataset'!$F632=6),"Weekend","Weekday")</f>
        <v>Weekend</v>
      </c>
      <c r="R632" s="5" t="str">
        <f>LEFT(TEXT('Final Dataset'!$B632,"yyyy-mm-dd"),4)</f>
        <v>2011</v>
      </c>
      <c r="S632" s="5" t="str">
        <f>MID(TEXT('Final Dataset'!$B632,"yyyy-mm-dd"),6,2)</f>
        <v>01</v>
      </c>
      <c r="T632" s="5" t="str">
        <f>RIGHT(TEXT('Final Dataset'!$B632,"yyyy-mm-dd"),2)</f>
        <v>29</v>
      </c>
      <c r="U632" s="5">
        <f>LEN('Final Dataset'!$D632)</f>
        <v>2</v>
      </c>
      <c r="V632" s="5" t="str">
        <f>TEXT('Final Dataset'!$B632, "mmmm")</f>
        <v>January</v>
      </c>
      <c r="W632" s="5" t="str">
        <f>TEXT('Final Dataset'!$B632, "dddd")</f>
        <v>Saturday</v>
      </c>
      <c r="X632" s="5">
        <f>WEEKNUM('Final Dataset'!$B632, 2)</f>
        <v>5</v>
      </c>
      <c r="Y632" s="5" t="str">
        <f>IF('Final Dataset'!$H632&lt;=0.3,"Cold",IF('Final Dataset'!$H632&lt;=0.6,"Mild","Hot"))</f>
        <v>Cold</v>
      </c>
      <c r="Z632" s="7" t="str">
        <f>IF('Final Dataset'!$L632&gt;'Final Dataset'!$M632,"Casual Dominant","Registered Dominant")</f>
        <v>Registered Dominant</v>
      </c>
      <c r="AA632" s="7">
        <f>'Final Dataset'!$L632/'Final Dataset'!$N632</f>
        <v>0.13846153846153847</v>
      </c>
      <c r="AB632" s="7">
        <f>'Final Dataset'!$M632/'Final Dataset'!$N632</f>
        <v>0.86153846153846159</v>
      </c>
      <c r="AC632" s="9">
        <f>'Final Dataset'!$J632*100</f>
        <v>55.000000000000007</v>
      </c>
      <c r="AD632" s="7">
        <f>'Final Dataset'!$I632*50</f>
        <v>11.365</v>
      </c>
      <c r="AE632" s="9">
        <f>'Final Dataset'!$K632*67</f>
        <v>11.0014</v>
      </c>
      <c r="AF632" s="7">
        <f>IFERROR('Final Dataset'!$AA632/'Final Dataset'!$AB632,0)</f>
        <v>0.16071428571428573</v>
      </c>
      <c r="AG632" s="7" t="str">
        <f>IF('Final Dataset'!$AC632&lt;40,"Low",IF('Final Dataset'!$AC632&lt;=70,"Moderate","High"))</f>
        <v>Moderate</v>
      </c>
      <c r="AH632" s="10" t="str">
        <f>IF('Final Dataset'!$AE632&lt;10,"Calm",IF('Final Dataset'!$AE632&lt;=25,"Breezy","Windy"))</f>
        <v>Breezy</v>
      </c>
    </row>
    <row r="633" spans="1:34" ht="14.25" customHeight="1" x14ac:dyDescent="0.3">
      <c r="A633" s="17">
        <v>632</v>
      </c>
      <c r="B633" s="18">
        <v>40572</v>
      </c>
      <c r="C633" s="13">
        <v>1</v>
      </c>
      <c r="D633" s="13">
        <v>14</v>
      </c>
      <c r="E633" s="13" t="b">
        <v>0</v>
      </c>
      <c r="F633" s="13">
        <v>6</v>
      </c>
      <c r="G633" s="13">
        <v>2</v>
      </c>
      <c r="H633" s="13">
        <v>0.22</v>
      </c>
      <c r="I633" s="13">
        <v>0.2273</v>
      </c>
      <c r="J633" s="13">
        <v>0.6</v>
      </c>
      <c r="K633" s="13">
        <v>0.1343</v>
      </c>
      <c r="L633" s="13">
        <v>10</v>
      </c>
      <c r="M633" s="13">
        <v>89</v>
      </c>
      <c r="N633" s="19">
        <v>99</v>
      </c>
      <c r="O633" s="5" t="str">
        <f>IF(AND('Final Dataset'!$D633&gt;=5,'Final Dataset'!$D633&lt;12),"Morning",IF(AND('Final Dataset'!$D633&gt;=12,'Final Dataset'!$D633&lt;17),"Afternoon",IF(AND('Final Dataset'!$D633&gt;=17,'Final Dataset'!$D633&lt;21),"Evening","Night")))</f>
        <v>Afternoon</v>
      </c>
      <c r="P633" s="8" t="str">
        <f>IF('Final Dataset'!$G633=1,"Clear/Few clouds",IF('Final Dataset'!$G633=2,"Mist/Cloudy",IF('Final Dataset'!$G633=3,"Light Snow/Rain","Heavy Rain/Snow/Storm")))</f>
        <v>Mist/Cloudy</v>
      </c>
      <c r="Q633" s="5" t="str">
        <f>IF(OR('Final Dataset'!$F633=0,'Final Dataset'!$F633=6),"Weekend","Weekday")</f>
        <v>Weekend</v>
      </c>
      <c r="R633" s="5" t="str">
        <f>LEFT(TEXT('Final Dataset'!$B633,"yyyy-mm-dd"),4)</f>
        <v>2011</v>
      </c>
      <c r="S633" s="5" t="str">
        <f>MID(TEXT('Final Dataset'!$B633,"yyyy-mm-dd"),6,2)</f>
        <v>01</v>
      </c>
      <c r="T633" s="5" t="str">
        <f>RIGHT(TEXT('Final Dataset'!$B633,"yyyy-mm-dd"),2)</f>
        <v>29</v>
      </c>
      <c r="U633" s="5">
        <f>LEN('Final Dataset'!$D633)</f>
        <v>2</v>
      </c>
      <c r="V633" s="5" t="str">
        <f>TEXT('Final Dataset'!$B633, "mmmm")</f>
        <v>January</v>
      </c>
      <c r="W633" s="5" t="str">
        <f>TEXT('Final Dataset'!$B633, "dddd")</f>
        <v>Saturday</v>
      </c>
      <c r="X633" s="5">
        <f>WEEKNUM('Final Dataset'!$B633, 2)</f>
        <v>5</v>
      </c>
      <c r="Y633" s="5" t="str">
        <f>IF('Final Dataset'!$H633&lt;=0.3,"Cold",IF('Final Dataset'!$H633&lt;=0.6,"Mild","Hot"))</f>
        <v>Cold</v>
      </c>
      <c r="Z633" s="7" t="str">
        <f>IF('Final Dataset'!$L633&gt;'Final Dataset'!$M633,"Casual Dominant","Registered Dominant")</f>
        <v>Registered Dominant</v>
      </c>
      <c r="AA633" s="7">
        <f>'Final Dataset'!$L633/'Final Dataset'!$N633</f>
        <v>0.10101010101010101</v>
      </c>
      <c r="AB633" s="7">
        <f>'Final Dataset'!$M633/'Final Dataset'!$N633</f>
        <v>0.89898989898989901</v>
      </c>
      <c r="AC633" s="9">
        <f>'Final Dataset'!$J633*100</f>
        <v>60</v>
      </c>
      <c r="AD633" s="7">
        <f>'Final Dataset'!$I633*50</f>
        <v>11.365</v>
      </c>
      <c r="AE633" s="9">
        <f>'Final Dataset'!$K633*67</f>
        <v>8.9981000000000009</v>
      </c>
      <c r="AF633" s="7">
        <f>IFERROR('Final Dataset'!$AA633/'Final Dataset'!$AB633,0)</f>
        <v>0.11235955056179775</v>
      </c>
      <c r="AG633" s="7" t="str">
        <f>IF('Final Dataset'!$AC633&lt;40,"Low",IF('Final Dataset'!$AC633&lt;=70,"Moderate","High"))</f>
        <v>Moderate</v>
      </c>
      <c r="AH633" s="10" t="str">
        <f>IF('Final Dataset'!$AE633&lt;10,"Calm",IF('Final Dataset'!$AE633&lt;=25,"Breezy","Windy"))</f>
        <v>Calm</v>
      </c>
    </row>
    <row r="634" spans="1:34" ht="14.25" customHeight="1" x14ac:dyDescent="0.3">
      <c r="A634" s="15">
        <v>633</v>
      </c>
      <c r="B634" s="16">
        <v>40572</v>
      </c>
      <c r="C634" s="7">
        <v>1</v>
      </c>
      <c r="D634" s="7">
        <v>15</v>
      </c>
      <c r="E634" s="7" t="b">
        <v>0</v>
      </c>
      <c r="F634" s="7">
        <v>6</v>
      </c>
      <c r="G634" s="7">
        <v>1</v>
      </c>
      <c r="H634" s="7">
        <v>0.22</v>
      </c>
      <c r="I634" s="7">
        <v>0.21210000000000001</v>
      </c>
      <c r="J634" s="7">
        <v>0.69</v>
      </c>
      <c r="K634" s="7">
        <v>0.25369999999999998</v>
      </c>
      <c r="L634" s="7">
        <v>22</v>
      </c>
      <c r="M634" s="7">
        <v>98</v>
      </c>
      <c r="N634" s="10">
        <v>120</v>
      </c>
      <c r="O634" s="5" t="str">
        <f>IF(AND('Final Dataset'!$D634&gt;=5,'Final Dataset'!$D634&lt;12),"Morning",IF(AND('Final Dataset'!$D634&gt;=12,'Final Dataset'!$D634&lt;17),"Afternoon",IF(AND('Final Dataset'!$D634&gt;=17,'Final Dataset'!$D634&lt;21),"Evening","Night")))</f>
        <v>Afternoon</v>
      </c>
      <c r="P634" s="8" t="str">
        <f>IF('Final Dataset'!$G634=1,"Clear/Few clouds",IF('Final Dataset'!$G634=2,"Mist/Cloudy",IF('Final Dataset'!$G634=3,"Light Snow/Rain","Heavy Rain/Snow/Storm")))</f>
        <v>Clear/Few clouds</v>
      </c>
      <c r="Q634" s="5" t="str">
        <f>IF(OR('Final Dataset'!$F634=0,'Final Dataset'!$F634=6),"Weekend","Weekday")</f>
        <v>Weekend</v>
      </c>
      <c r="R634" s="5" t="str">
        <f>LEFT(TEXT('Final Dataset'!$B634,"yyyy-mm-dd"),4)</f>
        <v>2011</v>
      </c>
      <c r="S634" s="5" t="str">
        <f>MID(TEXT('Final Dataset'!$B634,"yyyy-mm-dd"),6,2)</f>
        <v>01</v>
      </c>
      <c r="T634" s="5" t="str">
        <f>RIGHT(TEXT('Final Dataset'!$B634,"yyyy-mm-dd"),2)</f>
        <v>29</v>
      </c>
      <c r="U634" s="5">
        <f>LEN('Final Dataset'!$D634)</f>
        <v>2</v>
      </c>
      <c r="V634" s="5" t="str">
        <f>TEXT('Final Dataset'!$B634, "mmmm")</f>
        <v>January</v>
      </c>
      <c r="W634" s="5" t="str">
        <f>TEXT('Final Dataset'!$B634, "dddd")</f>
        <v>Saturday</v>
      </c>
      <c r="X634" s="5">
        <f>WEEKNUM('Final Dataset'!$B634, 2)</f>
        <v>5</v>
      </c>
      <c r="Y634" s="5" t="str">
        <f>IF('Final Dataset'!$H634&lt;=0.3,"Cold",IF('Final Dataset'!$H634&lt;=0.6,"Mild","Hot"))</f>
        <v>Cold</v>
      </c>
      <c r="Z634" s="7" t="str">
        <f>IF('Final Dataset'!$L634&gt;'Final Dataset'!$M634,"Casual Dominant","Registered Dominant")</f>
        <v>Registered Dominant</v>
      </c>
      <c r="AA634" s="7">
        <f>'Final Dataset'!$L634/'Final Dataset'!$N634</f>
        <v>0.18333333333333332</v>
      </c>
      <c r="AB634" s="7">
        <f>'Final Dataset'!$M634/'Final Dataset'!$N634</f>
        <v>0.81666666666666665</v>
      </c>
      <c r="AC634" s="9">
        <f>'Final Dataset'!$J634*100</f>
        <v>69</v>
      </c>
      <c r="AD634" s="7">
        <f>'Final Dataset'!$I634*50</f>
        <v>10.605</v>
      </c>
      <c r="AE634" s="9">
        <f>'Final Dataset'!$K634*67</f>
        <v>16.997899999999998</v>
      </c>
      <c r="AF634" s="7">
        <f>IFERROR('Final Dataset'!$AA634/'Final Dataset'!$AB634,0)</f>
        <v>0.22448979591836735</v>
      </c>
      <c r="AG634" s="7" t="str">
        <f>IF('Final Dataset'!$AC634&lt;40,"Low",IF('Final Dataset'!$AC634&lt;=70,"Moderate","High"))</f>
        <v>Moderate</v>
      </c>
      <c r="AH634" s="10" t="str">
        <f>IF('Final Dataset'!$AE634&lt;10,"Calm",IF('Final Dataset'!$AE634&lt;=25,"Breezy","Windy"))</f>
        <v>Breezy</v>
      </c>
    </row>
    <row r="635" spans="1:34" ht="14.25" customHeight="1" x14ac:dyDescent="0.3">
      <c r="A635" s="17">
        <v>634</v>
      </c>
      <c r="B635" s="18">
        <v>40572</v>
      </c>
      <c r="C635" s="13">
        <v>1</v>
      </c>
      <c r="D635" s="13">
        <v>16</v>
      </c>
      <c r="E635" s="13" t="b">
        <v>0</v>
      </c>
      <c r="F635" s="13">
        <v>6</v>
      </c>
      <c r="G635" s="13">
        <v>1</v>
      </c>
      <c r="H635" s="13">
        <v>0.24</v>
      </c>
      <c r="I635" s="13">
        <v>0.2424</v>
      </c>
      <c r="J635" s="13">
        <v>0.6</v>
      </c>
      <c r="K635" s="13">
        <v>0.16420000000000001</v>
      </c>
      <c r="L635" s="13">
        <v>19</v>
      </c>
      <c r="M635" s="13">
        <v>88</v>
      </c>
      <c r="N635" s="19">
        <v>107</v>
      </c>
      <c r="O635" s="5" t="str">
        <f>IF(AND('Final Dataset'!$D635&gt;=5,'Final Dataset'!$D635&lt;12),"Morning",IF(AND('Final Dataset'!$D635&gt;=12,'Final Dataset'!$D635&lt;17),"Afternoon",IF(AND('Final Dataset'!$D635&gt;=17,'Final Dataset'!$D635&lt;21),"Evening","Night")))</f>
        <v>Afternoon</v>
      </c>
      <c r="P635" s="8" t="str">
        <f>IF('Final Dataset'!$G635=1,"Clear/Few clouds",IF('Final Dataset'!$G635=2,"Mist/Cloudy",IF('Final Dataset'!$G635=3,"Light Snow/Rain","Heavy Rain/Snow/Storm")))</f>
        <v>Clear/Few clouds</v>
      </c>
      <c r="Q635" s="5" t="str">
        <f>IF(OR('Final Dataset'!$F635=0,'Final Dataset'!$F635=6),"Weekend","Weekday")</f>
        <v>Weekend</v>
      </c>
      <c r="R635" s="5" t="str">
        <f>LEFT(TEXT('Final Dataset'!$B635,"yyyy-mm-dd"),4)</f>
        <v>2011</v>
      </c>
      <c r="S635" s="5" t="str">
        <f>MID(TEXT('Final Dataset'!$B635,"yyyy-mm-dd"),6,2)</f>
        <v>01</v>
      </c>
      <c r="T635" s="5" t="str">
        <f>RIGHT(TEXT('Final Dataset'!$B635,"yyyy-mm-dd"),2)</f>
        <v>29</v>
      </c>
      <c r="U635" s="5">
        <f>LEN('Final Dataset'!$D635)</f>
        <v>2</v>
      </c>
      <c r="V635" s="5" t="str">
        <f>TEXT('Final Dataset'!$B635, "mmmm")</f>
        <v>January</v>
      </c>
      <c r="W635" s="5" t="str">
        <f>TEXT('Final Dataset'!$B635, "dddd")</f>
        <v>Saturday</v>
      </c>
      <c r="X635" s="5">
        <f>WEEKNUM('Final Dataset'!$B635, 2)</f>
        <v>5</v>
      </c>
      <c r="Y635" s="5" t="str">
        <f>IF('Final Dataset'!$H635&lt;=0.3,"Cold",IF('Final Dataset'!$H635&lt;=0.6,"Mild","Hot"))</f>
        <v>Cold</v>
      </c>
      <c r="Z635" s="7" t="str">
        <f>IF('Final Dataset'!$L635&gt;'Final Dataset'!$M635,"Casual Dominant","Registered Dominant")</f>
        <v>Registered Dominant</v>
      </c>
      <c r="AA635" s="7">
        <f>'Final Dataset'!$L635/'Final Dataset'!$N635</f>
        <v>0.17757009345794392</v>
      </c>
      <c r="AB635" s="7">
        <f>'Final Dataset'!$M635/'Final Dataset'!$N635</f>
        <v>0.82242990654205606</v>
      </c>
      <c r="AC635" s="9">
        <f>'Final Dataset'!$J635*100</f>
        <v>60</v>
      </c>
      <c r="AD635" s="7">
        <f>'Final Dataset'!$I635*50</f>
        <v>12.120000000000001</v>
      </c>
      <c r="AE635" s="9">
        <f>'Final Dataset'!$K635*67</f>
        <v>11.0014</v>
      </c>
      <c r="AF635" s="7">
        <f>IFERROR('Final Dataset'!$AA635/'Final Dataset'!$AB635,0)</f>
        <v>0.21590909090909091</v>
      </c>
      <c r="AG635" s="7" t="str">
        <f>IF('Final Dataset'!$AC635&lt;40,"Low",IF('Final Dataset'!$AC635&lt;=70,"Moderate","High"))</f>
        <v>Moderate</v>
      </c>
      <c r="AH635" s="10" t="str">
        <f>IF('Final Dataset'!$AE635&lt;10,"Calm",IF('Final Dataset'!$AE635&lt;=25,"Breezy","Windy"))</f>
        <v>Breezy</v>
      </c>
    </row>
    <row r="636" spans="1:34" ht="14.25" customHeight="1" x14ac:dyDescent="0.3">
      <c r="A636" s="15">
        <v>635</v>
      </c>
      <c r="B636" s="16">
        <v>40572</v>
      </c>
      <c r="C636" s="7">
        <v>1</v>
      </c>
      <c r="D636" s="7">
        <v>17</v>
      </c>
      <c r="E636" s="7" t="b">
        <v>0</v>
      </c>
      <c r="F636" s="7">
        <v>6</v>
      </c>
      <c r="G636" s="7">
        <v>1</v>
      </c>
      <c r="H636" s="7">
        <v>0.24</v>
      </c>
      <c r="I636" s="7">
        <v>0.28789999999999999</v>
      </c>
      <c r="J636" s="7">
        <v>0.6</v>
      </c>
      <c r="K636" s="7">
        <v>0</v>
      </c>
      <c r="L636" s="7">
        <v>9</v>
      </c>
      <c r="M636" s="7">
        <v>82</v>
      </c>
      <c r="N636" s="10">
        <v>91</v>
      </c>
      <c r="O636" s="5" t="str">
        <f>IF(AND('Final Dataset'!$D636&gt;=5,'Final Dataset'!$D636&lt;12),"Morning",IF(AND('Final Dataset'!$D636&gt;=12,'Final Dataset'!$D636&lt;17),"Afternoon",IF(AND('Final Dataset'!$D636&gt;=17,'Final Dataset'!$D636&lt;21),"Evening","Night")))</f>
        <v>Evening</v>
      </c>
      <c r="P636" s="8" t="str">
        <f>IF('Final Dataset'!$G636=1,"Clear/Few clouds",IF('Final Dataset'!$G636=2,"Mist/Cloudy",IF('Final Dataset'!$G636=3,"Light Snow/Rain","Heavy Rain/Snow/Storm")))</f>
        <v>Clear/Few clouds</v>
      </c>
      <c r="Q636" s="5" t="str">
        <f>IF(OR('Final Dataset'!$F636=0,'Final Dataset'!$F636=6),"Weekend","Weekday")</f>
        <v>Weekend</v>
      </c>
      <c r="R636" s="5" t="str">
        <f>LEFT(TEXT('Final Dataset'!$B636,"yyyy-mm-dd"),4)</f>
        <v>2011</v>
      </c>
      <c r="S636" s="5" t="str">
        <f>MID(TEXT('Final Dataset'!$B636,"yyyy-mm-dd"),6,2)</f>
        <v>01</v>
      </c>
      <c r="T636" s="5" t="str">
        <f>RIGHT(TEXT('Final Dataset'!$B636,"yyyy-mm-dd"),2)</f>
        <v>29</v>
      </c>
      <c r="U636" s="5">
        <f>LEN('Final Dataset'!$D636)</f>
        <v>2</v>
      </c>
      <c r="V636" s="5" t="str">
        <f>TEXT('Final Dataset'!$B636, "mmmm")</f>
        <v>January</v>
      </c>
      <c r="W636" s="5" t="str">
        <f>TEXT('Final Dataset'!$B636, "dddd")</f>
        <v>Saturday</v>
      </c>
      <c r="X636" s="5">
        <f>WEEKNUM('Final Dataset'!$B636, 2)</f>
        <v>5</v>
      </c>
      <c r="Y636" s="5" t="str">
        <f>IF('Final Dataset'!$H636&lt;=0.3,"Cold",IF('Final Dataset'!$H636&lt;=0.6,"Mild","Hot"))</f>
        <v>Cold</v>
      </c>
      <c r="Z636" s="7" t="str">
        <f>IF('Final Dataset'!$L636&gt;'Final Dataset'!$M636,"Casual Dominant","Registered Dominant")</f>
        <v>Registered Dominant</v>
      </c>
      <c r="AA636" s="7">
        <f>'Final Dataset'!$L636/'Final Dataset'!$N636</f>
        <v>9.8901098901098897E-2</v>
      </c>
      <c r="AB636" s="7">
        <f>'Final Dataset'!$M636/'Final Dataset'!$N636</f>
        <v>0.90109890109890112</v>
      </c>
      <c r="AC636" s="9">
        <f>'Final Dataset'!$J636*100</f>
        <v>60</v>
      </c>
      <c r="AD636" s="7">
        <f>'Final Dataset'!$I636*50</f>
        <v>14.395</v>
      </c>
      <c r="AE636" s="9">
        <f>'Final Dataset'!$K636*67</f>
        <v>0</v>
      </c>
      <c r="AF636" s="7">
        <f>IFERROR('Final Dataset'!$AA636/'Final Dataset'!$AB636,0)</f>
        <v>0.1097560975609756</v>
      </c>
      <c r="AG636" s="7" t="str">
        <f>IF('Final Dataset'!$AC636&lt;40,"Low",IF('Final Dataset'!$AC636&lt;=70,"Moderate","High"))</f>
        <v>Moderate</v>
      </c>
      <c r="AH636" s="10" t="str">
        <f>IF('Final Dataset'!$AE636&lt;10,"Calm",IF('Final Dataset'!$AE636&lt;=25,"Breezy","Windy"))</f>
        <v>Calm</v>
      </c>
    </row>
    <row r="637" spans="1:34" ht="14.25" customHeight="1" x14ac:dyDescent="0.3">
      <c r="A637" s="17">
        <v>636</v>
      </c>
      <c r="B637" s="18">
        <v>40572</v>
      </c>
      <c r="C637" s="13">
        <v>1</v>
      </c>
      <c r="D637" s="13">
        <v>18</v>
      </c>
      <c r="E637" s="13" t="b">
        <v>0</v>
      </c>
      <c r="F637" s="13">
        <v>6</v>
      </c>
      <c r="G637" s="13">
        <v>1</v>
      </c>
      <c r="H637" s="13">
        <v>0.22</v>
      </c>
      <c r="I637" s="13">
        <v>0.2273</v>
      </c>
      <c r="J637" s="13">
        <v>0.69</v>
      </c>
      <c r="K637" s="13">
        <v>0.1343</v>
      </c>
      <c r="L637" s="13">
        <v>9</v>
      </c>
      <c r="M637" s="13">
        <v>59</v>
      </c>
      <c r="N637" s="19">
        <v>68</v>
      </c>
      <c r="O637" s="5" t="str">
        <f>IF(AND('Final Dataset'!$D637&gt;=5,'Final Dataset'!$D637&lt;12),"Morning",IF(AND('Final Dataset'!$D637&gt;=12,'Final Dataset'!$D637&lt;17),"Afternoon",IF(AND('Final Dataset'!$D637&gt;=17,'Final Dataset'!$D637&lt;21),"Evening","Night")))</f>
        <v>Evening</v>
      </c>
      <c r="P637" s="8" t="str">
        <f>IF('Final Dataset'!$G637=1,"Clear/Few clouds",IF('Final Dataset'!$G637=2,"Mist/Cloudy",IF('Final Dataset'!$G637=3,"Light Snow/Rain","Heavy Rain/Snow/Storm")))</f>
        <v>Clear/Few clouds</v>
      </c>
      <c r="Q637" s="5" t="str">
        <f>IF(OR('Final Dataset'!$F637=0,'Final Dataset'!$F637=6),"Weekend","Weekday")</f>
        <v>Weekend</v>
      </c>
      <c r="R637" s="5" t="str">
        <f>LEFT(TEXT('Final Dataset'!$B637,"yyyy-mm-dd"),4)</f>
        <v>2011</v>
      </c>
      <c r="S637" s="5" t="str">
        <f>MID(TEXT('Final Dataset'!$B637,"yyyy-mm-dd"),6,2)</f>
        <v>01</v>
      </c>
      <c r="T637" s="5" t="str">
        <f>RIGHT(TEXT('Final Dataset'!$B637,"yyyy-mm-dd"),2)</f>
        <v>29</v>
      </c>
      <c r="U637" s="5">
        <f>LEN('Final Dataset'!$D637)</f>
        <v>2</v>
      </c>
      <c r="V637" s="5" t="str">
        <f>TEXT('Final Dataset'!$B637, "mmmm")</f>
        <v>January</v>
      </c>
      <c r="W637" s="5" t="str">
        <f>TEXT('Final Dataset'!$B637, "dddd")</f>
        <v>Saturday</v>
      </c>
      <c r="X637" s="5">
        <f>WEEKNUM('Final Dataset'!$B637, 2)</f>
        <v>5</v>
      </c>
      <c r="Y637" s="5" t="str">
        <f>IF('Final Dataset'!$H637&lt;=0.3,"Cold",IF('Final Dataset'!$H637&lt;=0.6,"Mild","Hot"))</f>
        <v>Cold</v>
      </c>
      <c r="Z637" s="7" t="str">
        <f>IF('Final Dataset'!$L637&gt;'Final Dataset'!$M637,"Casual Dominant","Registered Dominant")</f>
        <v>Registered Dominant</v>
      </c>
      <c r="AA637" s="7">
        <f>'Final Dataset'!$L637/'Final Dataset'!$N637</f>
        <v>0.13235294117647059</v>
      </c>
      <c r="AB637" s="7">
        <f>'Final Dataset'!$M637/'Final Dataset'!$N637</f>
        <v>0.86764705882352944</v>
      </c>
      <c r="AC637" s="9">
        <f>'Final Dataset'!$J637*100</f>
        <v>69</v>
      </c>
      <c r="AD637" s="7">
        <f>'Final Dataset'!$I637*50</f>
        <v>11.365</v>
      </c>
      <c r="AE637" s="9">
        <f>'Final Dataset'!$K637*67</f>
        <v>8.9981000000000009</v>
      </c>
      <c r="AF637" s="7">
        <f>IFERROR('Final Dataset'!$AA637/'Final Dataset'!$AB637,0)</f>
        <v>0.15254237288135594</v>
      </c>
      <c r="AG637" s="7" t="str">
        <f>IF('Final Dataset'!$AC637&lt;40,"Low",IF('Final Dataset'!$AC637&lt;=70,"Moderate","High"))</f>
        <v>Moderate</v>
      </c>
      <c r="AH637" s="10" t="str">
        <f>IF('Final Dataset'!$AE637&lt;10,"Calm",IF('Final Dataset'!$AE637&lt;=25,"Breezy","Windy"))</f>
        <v>Calm</v>
      </c>
    </row>
    <row r="638" spans="1:34" ht="14.25" customHeight="1" x14ac:dyDescent="0.3">
      <c r="A638" s="15">
        <v>637</v>
      </c>
      <c r="B638" s="16">
        <v>40572</v>
      </c>
      <c r="C638" s="7">
        <v>1</v>
      </c>
      <c r="D638" s="7">
        <v>19</v>
      </c>
      <c r="E638" s="7" t="b">
        <v>0</v>
      </c>
      <c r="F638" s="7">
        <v>6</v>
      </c>
      <c r="G638" s="7">
        <v>2</v>
      </c>
      <c r="H638" s="7">
        <v>0.22</v>
      </c>
      <c r="I638" s="7">
        <v>0.21210000000000001</v>
      </c>
      <c r="J638" s="7">
        <v>0.69</v>
      </c>
      <c r="K638" s="7">
        <v>0.25369999999999998</v>
      </c>
      <c r="L638" s="7">
        <v>6</v>
      </c>
      <c r="M638" s="7">
        <v>52</v>
      </c>
      <c r="N638" s="10">
        <v>58</v>
      </c>
      <c r="O638" s="5" t="str">
        <f>IF(AND('Final Dataset'!$D638&gt;=5,'Final Dataset'!$D638&lt;12),"Morning",IF(AND('Final Dataset'!$D638&gt;=12,'Final Dataset'!$D638&lt;17),"Afternoon",IF(AND('Final Dataset'!$D638&gt;=17,'Final Dataset'!$D638&lt;21),"Evening","Night")))</f>
        <v>Evening</v>
      </c>
      <c r="P638" s="8" t="str">
        <f>IF('Final Dataset'!$G638=1,"Clear/Few clouds",IF('Final Dataset'!$G638=2,"Mist/Cloudy",IF('Final Dataset'!$G638=3,"Light Snow/Rain","Heavy Rain/Snow/Storm")))</f>
        <v>Mist/Cloudy</v>
      </c>
      <c r="Q638" s="5" t="str">
        <f>IF(OR('Final Dataset'!$F638=0,'Final Dataset'!$F638=6),"Weekend","Weekday")</f>
        <v>Weekend</v>
      </c>
      <c r="R638" s="5" t="str">
        <f>LEFT(TEXT('Final Dataset'!$B638,"yyyy-mm-dd"),4)</f>
        <v>2011</v>
      </c>
      <c r="S638" s="5" t="str">
        <f>MID(TEXT('Final Dataset'!$B638,"yyyy-mm-dd"),6,2)</f>
        <v>01</v>
      </c>
      <c r="T638" s="5" t="str">
        <f>RIGHT(TEXT('Final Dataset'!$B638,"yyyy-mm-dd"),2)</f>
        <v>29</v>
      </c>
      <c r="U638" s="5">
        <f>LEN('Final Dataset'!$D638)</f>
        <v>2</v>
      </c>
      <c r="V638" s="5" t="str">
        <f>TEXT('Final Dataset'!$B638, "mmmm")</f>
        <v>January</v>
      </c>
      <c r="W638" s="5" t="str">
        <f>TEXT('Final Dataset'!$B638, "dddd")</f>
        <v>Saturday</v>
      </c>
      <c r="X638" s="5">
        <f>WEEKNUM('Final Dataset'!$B638, 2)</f>
        <v>5</v>
      </c>
      <c r="Y638" s="5" t="str">
        <f>IF('Final Dataset'!$H638&lt;=0.3,"Cold",IF('Final Dataset'!$H638&lt;=0.6,"Mild","Hot"))</f>
        <v>Cold</v>
      </c>
      <c r="Z638" s="7" t="str">
        <f>IF('Final Dataset'!$L638&gt;'Final Dataset'!$M638,"Casual Dominant","Registered Dominant")</f>
        <v>Registered Dominant</v>
      </c>
      <c r="AA638" s="7">
        <f>'Final Dataset'!$L638/'Final Dataset'!$N638</f>
        <v>0.10344827586206896</v>
      </c>
      <c r="AB638" s="7">
        <f>'Final Dataset'!$M638/'Final Dataset'!$N638</f>
        <v>0.89655172413793105</v>
      </c>
      <c r="AC638" s="9">
        <f>'Final Dataset'!$J638*100</f>
        <v>69</v>
      </c>
      <c r="AD638" s="7">
        <f>'Final Dataset'!$I638*50</f>
        <v>10.605</v>
      </c>
      <c r="AE638" s="9">
        <f>'Final Dataset'!$K638*67</f>
        <v>16.997899999999998</v>
      </c>
      <c r="AF638" s="7">
        <f>IFERROR('Final Dataset'!$AA638/'Final Dataset'!$AB638,0)</f>
        <v>0.11538461538461538</v>
      </c>
      <c r="AG638" s="7" t="str">
        <f>IF('Final Dataset'!$AC638&lt;40,"Low",IF('Final Dataset'!$AC638&lt;=70,"Moderate","High"))</f>
        <v>Moderate</v>
      </c>
      <c r="AH638" s="10" t="str">
        <f>IF('Final Dataset'!$AE638&lt;10,"Calm",IF('Final Dataset'!$AE638&lt;=25,"Breezy","Windy"))</f>
        <v>Breezy</v>
      </c>
    </row>
    <row r="639" spans="1:34" ht="14.25" customHeight="1" x14ac:dyDescent="0.3">
      <c r="A639" s="17">
        <v>638</v>
      </c>
      <c r="B639" s="18">
        <v>40572</v>
      </c>
      <c r="C639" s="13">
        <v>1</v>
      </c>
      <c r="D639" s="13">
        <v>20</v>
      </c>
      <c r="E639" s="13" t="b">
        <v>0</v>
      </c>
      <c r="F639" s="13">
        <v>6</v>
      </c>
      <c r="G639" s="13">
        <v>1</v>
      </c>
      <c r="H639" s="13">
        <v>0.18</v>
      </c>
      <c r="I639" s="13">
        <v>0.21210000000000001</v>
      </c>
      <c r="J639" s="13">
        <v>0.74</v>
      </c>
      <c r="K639" s="13">
        <v>8.9599999999999999E-2</v>
      </c>
      <c r="L639" s="13">
        <v>1</v>
      </c>
      <c r="M639" s="13">
        <v>42</v>
      </c>
      <c r="N639" s="19">
        <v>43</v>
      </c>
      <c r="O639" s="5" t="str">
        <f>IF(AND('Final Dataset'!$D639&gt;=5,'Final Dataset'!$D639&lt;12),"Morning",IF(AND('Final Dataset'!$D639&gt;=12,'Final Dataset'!$D639&lt;17),"Afternoon",IF(AND('Final Dataset'!$D639&gt;=17,'Final Dataset'!$D639&lt;21),"Evening","Night")))</f>
        <v>Evening</v>
      </c>
      <c r="P639" s="8" t="str">
        <f>IF('Final Dataset'!$G639=1,"Clear/Few clouds",IF('Final Dataset'!$G639=2,"Mist/Cloudy",IF('Final Dataset'!$G639=3,"Light Snow/Rain","Heavy Rain/Snow/Storm")))</f>
        <v>Clear/Few clouds</v>
      </c>
      <c r="Q639" s="5" t="str">
        <f>IF(OR('Final Dataset'!$F639=0,'Final Dataset'!$F639=6),"Weekend","Weekday")</f>
        <v>Weekend</v>
      </c>
      <c r="R639" s="5" t="str">
        <f>LEFT(TEXT('Final Dataset'!$B639,"yyyy-mm-dd"),4)</f>
        <v>2011</v>
      </c>
      <c r="S639" s="5" t="str">
        <f>MID(TEXT('Final Dataset'!$B639,"yyyy-mm-dd"),6,2)</f>
        <v>01</v>
      </c>
      <c r="T639" s="5" t="str">
        <f>RIGHT(TEXT('Final Dataset'!$B639,"yyyy-mm-dd"),2)</f>
        <v>29</v>
      </c>
      <c r="U639" s="5">
        <f>LEN('Final Dataset'!$D639)</f>
        <v>2</v>
      </c>
      <c r="V639" s="5" t="str">
        <f>TEXT('Final Dataset'!$B639, "mmmm")</f>
        <v>January</v>
      </c>
      <c r="W639" s="5" t="str">
        <f>TEXT('Final Dataset'!$B639, "dddd")</f>
        <v>Saturday</v>
      </c>
      <c r="X639" s="5">
        <f>WEEKNUM('Final Dataset'!$B639, 2)</f>
        <v>5</v>
      </c>
      <c r="Y639" s="5" t="str">
        <f>IF('Final Dataset'!$H639&lt;=0.3,"Cold",IF('Final Dataset'!$H639&lt;=0.6,"Mild","Hot"))</f>
        <v>Cold</v>
      </c>
      <c r="Z639" s="7" t="str">
        <f>IF('Final Dataset'!$L639&gt;'Final Dataset'!$M639,"Casual Dominant","Registered Dominant")</f>
        <v>Registered Dominant</v>
      </c>
      <c r="AA639" s="7">
        <f>'Final Dataset'!$L639/'Final Dataset'!$N639</f>
        <v>2.3255813953488372E-2</v>
      </c>
      <c r="AB639" s="7">
        <f>'Final Dataset'!$M639/'Final Dataset'!$N639</f>
        <v>0.97674418604651159</v>
      </c>
      <c r="AC639" s="9">
        <f>'Final Dataset'!$J639*100</f>
        <v>74</v>
      </c>
      <c r="AD639" s="7">
        <f>'Final Dataset'!$I639*50</f>
        <v>10.605</v>
      </c>
      <c r="AE639" s="9">
        <f>'Final Dataset'!$K639*67</f>
        <v>6.0031999999999996</v>
      </c>
      <c r="AF639" s="7">
        <f>IFERROR('Final Dataset'!$AA639/'Final Dataset'!$AB639,0)</f>
        <v>2.3809523809523812E-2</v>
      </c>
      <c r="AG639" s="7" t="str">
        <f>IF('Final Dataset'!$AC639&lt;40,"Low",IF('Final Dataset'!$AC639&lt;=70,"Moderate","High"))</f>
        <v>High</v>
      </c>
      <c r="AH639" s="10" t="str">
        <f>IF('Final Dataset'!$AE639&lt;10,"Calm",IF('Final Dataset'!$AE639&lt;=25,"Breezy","Windy"))</f>
        <v>Calm</v>
      </c>
    </row>
    <row r="640" spans="1:34" ht="14.25" customHeight="1" x14ac:dyDescent="0.3">
      <c r="A640" s="15">
        <v>639</v>
      </c>
      <c r="B640" s="16">
        <v>40572</v>
      </c>
      <c r="C640" s="7">
        <v>1</v>
      </c>
      <c r="D640" s="7">
        <v>21</v>
      </c>
      <c r="E640" s="7" t="b">
        <v>0</v>
      </c>
      <c r="F640" s="7">
        <v>6</v>
      </c>
      <c r="G640" s="7">
        <v>1</v>
      </c>
      <c r="H640" s="7">
        <v>0.18</v>
      </c>
      <c r="I640" s="7">
        <v>0.21210000000000001</v>
      </c>
      <c r="J640" s="7">
        <v>0.74</v>
      </c>
      <c r="K640" s="7">
        <v>8.9599999999999999E-2</v>
      </c>
      <c r="L640" s="7">
        <v>1</v>
      </c>
      <c r="M640" s="7">
        <v>35</v>
      </c>
      <c r="N640" s="10">
        <v>36</v>
      </c>
      <c r="O640" s="5" t="str">
        <f>IF(AND('Final Dataset'!$D640&gt;=5,'Final Dataset'!$D640&lt;12),"Morning",IF(AND('Final Dataset'!$D640&gt;=12,'Final Dataset'!$D640&lt;17),"Afternoon",IF(AND('Final Dataset'!$D640&gt;=17,'Final Dataset'!$D640&lt;21),"Evening","Night")))</f>
        <v>Night</v>
      </c>
      <c r="P640" s="8" t="str">
        <f>IF('Final Dataset'!$G640=1,"Clear/Few clouds",IF('Final Dataset'!$G640=2,"Mist/Cloudy",IF('Final Dataset'!$G640=3,"Light Snow/Rain","Heavy Rain/Snow/Storm")))</f>
        <v>Clear/Few clouds</v>
      </c>
      <c r="Q640" s="5" t="str">
        <f>IF(OR('Final Dataset'!$F640=0,'Final Dataset'!$F640=6),"Weekend","Weekday")</f>
        <v>Weekend</v>
      </c>
      <c r="R640" s="5" t="str">
        <f>LEFT(TEXT('Final Dataset'!$B640,"yyyy-mm-dd"),4)</f>
        <v>2011</v>
      </c>
      <c r="S640" s="5" t="str">
        <f>MID(TEXT('Final Dataset'!$B640,"yyyy-mm-dd"),6,2)</f>
        <v>01</v>
      </c>
      <c r="T640" s="5" t="str">
        <f>RIGHT(TEXT('Final Dataset'!$B640,"yyyy-mm-dd"),2)</f>
        <v>29</v>
      </c>
      <c r="U640" s="5">
        <f>LEN('Final Dataset'!$D640)</f>
        <v>2</v>
      </c>
      <c r="V640" s="5" t="str">
        <f>TEXT('Final Dataset'!$B640, "mmmm")</f>
        <v>January</v>
      </c>
      <c r="W640" s="5" t="str">
        <f>TEXT('Final Dataset'!$B640, "dddd")</f>
        <v>Saturday</v>
      </c>
      <c r="X640" s="5">
        <f>WEEKNUM('Final Dataset'!$B640, 2)</f>
        <v>5</v>
      </c>
      <c r="Y640" s="5" t="str">
        <f>IF('Final Dataset'!$H640&lt;=0.3,"Cold",IF('Final Dataset'!$H640&lt;=0.6,"Mild","Hot"))</f>
        <v>Cold</v>
      </c>
      <c r="Z640" s="7" t="str">
        <f>IF('Final Dataset'!$L640&gt;'Final Dataset'!$M640,"Casual Dominant","Registered Dominant")</f>
        <v>Registered Dominant</v>
      </c>
      <c r="AA640" s="7">
        <f>'Final Dataset'!$L640/'Final Dataset'!$N640</f>
        <v>2.7777777777777776E-2</v>
      </c>
      <c r="AB640" s="7">
        <f>'Final Dataset'!$M640/'Final Dataset'!$N640</f>
        <v>0.97222222222222221</v>
      </c>
      <c r="AC640" s="9">
        <f>'Final Dataset'!$J640*100</f>
        <v>74</v>
      </c>
      <c r="AD640" s="7">
        <f>'Final Dataset'!$I640*50</f>
        <v>10.605</v>
      </c>
      <c r="AE640" s="9">
        <f>'Final Dataset'!$K640*67</f>
        <v>6.0031999999999996</v>
      </c>
      <c r="AF640" s="7">
        <f>IFERROR('Final Dataset'!$AA640/'Final Dataset'!$AB640,0)</f>
        <v>2.8571428571428571E-2</v>
      </c>
      <c r="AG640" s="7" t="str">
        <f>IF('Final Dataset'!$AC640&lt;40,"Low",IF('Final Dataset'!$AC640&lt;=70,"Moderate","High"))</f>
        <v>High</v>
      </c>
      <c r="AH640" s="10" t="str">
        <f>IF('Final Dataset'!$AE640&lt;10,"Calm",IF('Final Dataset'!$AE640&lt;=25,"Breezy","Windy"))</f>
        <v>Calm</v>
      </c>
    </row>
    <row r="641" spans="1:34" ht="14.25" customHeight="1" x14ac:dyDescent="0.3">
      <c r="A641" s="17">
        <v>640</v>
      </c>
      <c r="B641" s="18">
        <v>40572</v>
      </c>
      <c r="C641" s="13">
        <v>1</v>
      </c>
      <c r="D641" s="13">
        <v>22</v>
      </c>
      <c r="E641" s="13" t="b">
        <v>0</v>
      </c>
      <c r="F641" s="13">
        <v>6</v>
      </c>
      <c r="G641" s="13">
        <v>1</v>
      </c>
      <c r="H641" s="13">
        <v>0.16</v>
      </c>
      <c r="I641" s="13">
        <v>0.19700000000000001</v>
      </c>
      <c r="J641" s="13">
        <v>0.8</v>
      </c>
      <c r="K641" s="13">
        <v>8.9599999999999999E-2</v>
      </c>
      <c r="L641" s="13">
        <v>4</v>
      </c>
      <c r="M641" s="13">
        <v>28</v>
      </c>
      <c r="N641" s="19">
        <v>32</v>
      </c>
      <c r="O641" s="5" t="str">
        <f>IF(AND('Final Dataset'!$D641&gt;=5,'Final Dataset'!$D641&lt;12),"Morning",IF(AND('Final Dataset'!$D641&gt;=12,'Final Dataset'!$D641&lt;17),"Afternoon",IF(AND('Final Dataset'!$D641&gt;=17,'Final Dataset'!$D641&lt;21),"Evening","Night")))</f>
        <v>Night</v>
      </c>
      <c r="P641" s="8" t="str">
        <f>IF('Final Dataset'!$G641=1,"Clear/Few clouds",IF('Final Dataset'!$G641=2,"Mist/Cloudy",IF('Final Dataset'!$G641=3,"Light Snow/Rain","Heavy Rain/Snow/Storm")))</f>
        <v>Clear/Few clouds</v>
      </c>
      <c r="Q641" s="5" t="str">
        <f>IF(OR('Final Dataset'!$F641=0,'Final Dataset'!$F641=6),"Weekend","Weekday")</f>
        <v>Weekend</v>
      </c>
      <c r="R641" s="5" t="str">
        <f>LEFT(TEXT('Final Dataset'!$B641,"yyyy-mm-dd"),4)</f>
        <v>2011</v>
      </c>
      <c r="S641" s="5" t="str">
        <f>MID(TEXT('Final Dataset'!$B641,"yyyy-mm-dd"),6,2)</f>
        <v>01</v>
      </c>
      <c r="T641" s="5" t="str">
        <f>RIGHT(TEXT('Final Dataset'!$B641,"yyyy-mm-dd"),2)</f>
        <v>29</v>
      </c>
      <c r="U641" s="5">
        <f>LEN('Final Dataset'!$D641)</f>
        <v>2</v>
      </c>
      <c r="V641" s="5" t="str">
        <f>TEXT('Final Dataset'!$B641, "mmmm")</f>
        <v>January</v>
      </c>
      <c r="W641" s="5" t="str">
        <f>TEXT('Final Dataset'!$B641, "dddd")</f>
        <v>Saturday</v>
      </c>
      <c r="X641" s="5">
        <f>WEEKNUM('Final Dataset'!$B641, 2)</f>
        <v>5</v>
      </c>
      <c r="Y641" s="5" t="str">
        <f>IF('Final Dataset'!$H641&lt;=0.3,"Cold",IF('Final Dataset'!$H641&lt;=0.6,"Mild","Hot"))</f>
        <v>Cold</v>
      </c>
      <c r="Z641" s="7" t="str">
        <f>IF('Final Dataset'!$L641&gt;'Final Dataset'!$M641,"Casual Dominant","Registered Dominant")</f>
        <v>Registered Dominant</v>
      </c>
      <c r="AA641" s="7">
        <f>'Final Dataset'!$L641/'Final Dataset'!$N641</f>
        <v>0.125</v>
      </c>
      <c r="AB641" s="7">
        <f>'Final Dataset'!$M641/'Final Dataset'!$N641</f>
        <v>0.875</v>
      </c>
      <c r="AC641" s="9">
        <f>'Final Dataset'!$J641*100</f>
        <v>80</v>
      </c>
      <c r="AD641" s="7">
        <f>'Final Dataset'!$I641*50</f>
        <v>9.85</v>
      </c>
      <c r="AE641" s="9">
        <f>'Final Dataset'!$K641*67</f>
        <v>6.0031999999999996</v>
      </c>
      <c r="AF641" s="7">
        <f>IFERROR('Final Dataset'!$AA641/'Final Dataset'!$AB641,0)</f>
        <v>0.14285714285714285</v>
      </c>
      <c r="AG641" s="7" t="str">
        <f>IF('Final Dataset'!$AC641&lt;40,"Low",IF('Final Dataset'!$AC641&lt;=70,"Moderate","High"))</f>
        <v>High</v>
      </c>
      <c r="AH641" s="10" t="str">
        <f>IF('Final Dataset'!$AE641&lt;10,"Calm",IF('Final Dataset'!$AE641&lt;=25,"Breezy","Windy"))</f>
        <v>Calm</v>
      </c>
    </row>
    <row r="642" spans="1:34" ht="14.25" customHeight="1" x14ac:dyDescent="0.3">
      <c r="A642" s="15">
        <v>641</v>
      </c>
      <c r="B642" s="16">
        <v>40572</v>
      </c>
      <c r="C642" s="7">
        <v>1</v>
      </c>
      <c r="D642" s="7">
        <v>23</v>
      </c>
      <c r="E642" s="7" t="b">
        <v>0</v>
      </c>
      <c r="F642" s="7">
        <v>6</v>
      </c>
      <c r="G642" s="7">
        <v>1</v>
      </c>
      <c r="H642" s="7">
        <v>0.16</v>
      </c>
      <c r="I642" s="7">
        <v>0.19700000000000001</v>
      </c>
      <c r="J642" s="7">
        <v>0.8</v>
      </c>
      <c r="K642" s="7">
        <v>8.9599999999999999E-2</v>
      </c>
      <c r="L642" s="7">
        <v>3</v>
      </c>
      <c r="M642" s="7">
        <v>30</v>
      </c>
      <c r="N642" s="10">
        <v>33</v>
      </c>
      <c r="O642" s="5" t="str">
        <f>IF(AND('Final Dataset'!$D642&gt;=5,'Final Dataset'!$D642&lt;12),"Morning",IF(AND('Final Dataset'!$D642&gt;=12,'Final Dataset'!$D642&lt;17),"Afternoon",IF(AND('Final Dataset'!$D642&gt;=17,'Final Dataset'!$D642&lt;21),"Evening","Night")))</f>
        <v>Night</v>
      </c>
      <c r="P642" s="8" t="str">
        <f>IF('Final Dataset'!$G642=1,"Clear/Few clouds",IF('Final Dataset'!$G642=2,"Mist/Cloudy",IF('Final Dataset'!$G642=3,"Light Snow/Rain","Heavy Rain/Snow/Storm")))</f>
        <v>Clear/Few clouds</v>
      </c>
      <c r="Q642" s="5" t="str">
        <f>IF(OR('Final Dataset'!$F642=0,'Final Dataset'!$F642=6),"Weekend","Weekday")</f>
        <v>Weekend</v>
      </c>
      <c r="R642" s="5" t="str">
        <f>LEFT(TEXT('Final Dataset'!$B642,"yyyy-mm-dd"),4)</f>
        <v>2011</v>
      </c>
      <c r="S642" s="5" t="str">
        <f>MID(TEXT('Final Dataset'!$B642,"yyyy-mm-dd"),6,2)</f>
        <v>01</v>
      </c>
      <c r="T642" s="5" t="str">
        <f>RIGHT(TEXT('Final Dataset'!$B642,"yyyy-mm-dd"),2)</f>
        <v>29</v>
      </c>
      <c r="U642" s="5">
        <f>LEN('Final Dataset'!$D642)</f>
        <v>2</v>
      </c>
      <c r="V642" s="5" t="str">
        <f>TEXT('Final Dataset'!$B642, "mmmm")</f>
        <v>January</v>
      </c>
      <c r="W642" s="5" t="str">
        <f>TEXT('Final Dataset'!$B642, "dddd")</f>
        <v>Saturday</v>
      </c>
      <c r="X642" s="5">
        <f>WEEKNUM('Final Dataset'!$B642, 2)</f>
        <v>5</v>
      </c>
      <c r="Y642" s="5" t="str">
        <f>IF('Final Dataset'!$H642&lt;=0.3,"Cold",IF('Final Dataset'!$H642&lt;=0.6,"Mild","Hot"))</f>
        <v>Cold</v>
      </c>
      <c r="Z642" s="7" t="str">
        <f>IF('Final Dataset'!$L642&gt;'Final Dataset'!$M642,"Casual Dominant","Registered Dominant")</f>
        <v>Registered Dominant</v>
      </c>
      <c r="AA642" s="7">
        <f>'Final Dataset'!$L642/'Final Dataset'!$N642</f>
        <v>9.0909090909090912E-2</v>
      </c>
      <c r="AB642" s="7">
        <f>'Final Dataset'!$M642/'Final Dataset'!$N642</f>
        <v>0.90909090909090906</v>
      </c>
      <c r="AC642" s="9">
        <f>'Final Dataset'!$J642*100</f>
        <v>80</v>
      </c>
      <c r="AD642" s="7">
        <f>'Final Dataset'!$I642*50</f>
        <v>9.85</v>
      </c>
      <c r="AE642" s="9">
        <f>'Final Dataset'!$K642*67</f>
        <v>6.0031999999999996</v>
      </c>
      <c r="AF642" s="7">
        <f>IFERROR('Final Dataset'!$AA642/'Final Dataset'!$AB642,0)</f>
        <v>0.1</v>
      </c>
      <c r="AG642" s="7" t="str">
        <f>IF('Final Dataset'!$AC642&lt;40,"Low",IF('Final Dataset'!$AC642&lt;=70,"Moderate","High"))</f>
        <v>High</v>
      </c>
      <c r="AH642" s="10" t="str">
        <f>IF('Final Dataset'!$AE642&lt;10,"Calm",IF('Final Dataset'!$AE642&lt;=25,"Breezy","Windy"))</f>
        <v>Calm</v>
      </c>
    </row>
    <row r="643" spans="1:34" ht="14.25" customHeight="1" x14ac:dyDescent="0.3">
      <c r="A643" s="17">
        <v>642</v>
      </c>
      <c r="B643" s="18">
        <v>40573</v>
      </c>
      <c r="C643" s="13">
        <v>1</v>
      </c>
      <c r="D643" s="13">
        <v>0</v>
      </c>
      <c r="E643" s="13" t="b">
        <v>0</v>
      </c>
      <c r="F643" s="13">
        <v>0</v>
      </c>
      <c r="G643" s="13">
        <v>1</v>
      </c>
      <c r="H643" s="13">
        <v>0.16</v>
      </c>
      <c r="I643" s="13">
        <v>0.18179999999999999</v>
      </c>
      <c r="J643" s="13">
        <v>0.8</v>
      </c>
      <c r="K643" s="13">
        <v>0.1045</v>
      </c>
      <c r="L643" s="13">
        <v>0</v>
      </c>
      <c r="M643" s="13">
        <v>33</v>
      </c>
      <c r="N643" s="19">
        <v>33</v>
      </c>
      <c r="O643" s="5" t="str">
        <f>IF(AND('Final Dataset'!$D643&gt;=5,'Final Dataset'!$D643&lt;12),"Morning",IF(AND('Final Dataset'!$D643&gt;=12,'Final Dataset'!$D643&lt;17),"Afternoon",IF(AND('Final Dataset'!$D643&gt;=17,'Final Dataset'!$D643&lt;21),"Evening","Night")))</f>
        <v>Night</v>
      </c>
      <c r="P643" s="8" t="str">
        <f>IF('Final Dataset'!$G643=1,"Clear/Few clouds",IF('Final Dataset'!$G643=2,"Mist/Cloudy",IF('Final Dataset'!$G643=3,"Light Snow/Rain","Heavy Rain/Snow/Storm")))</f>
        <v>Clear/Few clouds</v>
      </c>
      <c r="Q643" s="5" t="str">
        <f>IF(OR('Final Dataset'!$F643=0,'Final Dataset'!$F643=6),"Weekend","Weekday")</f>
        <v>Weekend</v>
      </c>
      <c r="R643" s="5" t="str">
        <f>LEFT(TEXT('Final Dataset'!$B643,"yyyy-mm-dd"),4)</f>
        <v>2011</v>
      </c>
      <c r="S643" s="5" t="str">
        <f>MID(TEXT('Final Dataset'!$B643,"yyyy-mm-dd"),6,2)</f>
        <v>01</v>
      </c>
      <c r="T643" s="5" t="str">
        <f>RIGHT(TEXT('Final Dataset'!$B643,"yyyy-mm-dd"),2)</f>
        <v>30</v>
      </c>
      <c r="U643" s="5">
        <f>LEN('Final Dataset'!$D643)</f>
        <v>1</v>
      </c>
      <c r="V643" s="5" t="str">
        <f>TEXT('Final Dataset'!$B643, "mmmm")</f>
        <v>January</v>
      </c>
      <c r="W643" s="5" t="str">
        <f>TEXT('Final Dataset'!$B643, "dddd")</f>
        <v>Sunday</v>
      </c>
      <c r="X643" s="5">
        <f>WEEKNUM('Final Dataset'!$B643, 2)</f>
        <v>5</v>
      </c>
      <c r="Y643" s="5" t="str">
        <f>IF('Final Dataset'!$H643&lt;=0.3,"Cold",IF('Final Dataset'!$H643&lt;=0.6,"Mild","Hot"))</f>
        <v>Cold</v>
      </c>
      <c r="Z643" s="7" t="str">
        <f>IF('Final Dataset'!$L643&gt;'Final Dataset'!$M643,"Casual Dominant","Registered Dominant")</f>
        <v>Registered Dominant</v>
      </c>
      <c r="AA643" s="7">
        <f>'Final Dataset'!$L643/'Final Dataset'!$N643</f>
        <v>0</v>
      </c>
      <c r="AB643" s="7">
        <f>'Final Dataset'!$M643/'Final Dataset'!$N643</f>
        <v>1</v>
      </c>
      <c r="AC643" s="9">
        <f>'Final Dataset'!$J643*100</f>
        <v>80</v>
      </c>
      <c r="AD643" s="7">
        <f>'Final Dataset'!$I643*50</f>
        <v>9.09</v>
      </c>
      <c r="AE643" s="9">
        <f>'Final Dataset'!$K643*67</f>
        <v>7.0015000000000001</v>
      </c>
      <c r="AF643" s="7">
        <f>IFERROR('Final Dataset'!$AA643/'Final Dataset'!$AB643,0)</f>
        <v>0</v>
      </c>
      <c r="AG643" s="7" t="str">
        <f>IF('Final Dataset'!$AC643&lt;40,"Low",IF('Final Dataset'!$AC643&lt;=70,"Moderate","High"))</f>
        <v>High</v>
      </c>
      <c r="AH643" s="10" t="str">
        <f>IF('Final Dataset'!$AE643&lt;10,"Calm",IF('Final Dataset'!$AE643&lt;=25,"Breezy","Windy"))</f>
        <v>Calm</v>
      </c>
    </row>
    <row r="644" spans="1:34" ht="14.25" customHeight="1" x14ac:dyDescent="0.3">
      <c r="A644" s="15">
        <v>643</v>
      </c>
      <c r="B644" s="16">
        <v>40573</v>
      </c>
      <c r="C644" s="7">
        <v>1</v>
      </c>
      <c r="D644" s="7">
        <v>1</v>
      </c>
      <c r="E644" s="7" t="b">
        <v>0</v>
      </c>
      <c r="F644" s="7">
        <v>0</v>
      </c>
      <c r="G644" s="7">
        <v>1</v>
      </c>
      <c r="H644" s="7">
        <v>0.14000000000000001</v>
      </c>
      <c r="I644" s="7">
        <v>0.21210000000000001</v>
      </c>
      <c r="J644" s="7">
        <v>0.8</v>
      </c>
      <c r="K644" s="7">
        <v>0</v>
      </c>
      <c r="L644" s="7">
        <v>7</v>
      </c>
      <c r="M644" s="7">
        <v>22</v>
      </c>
      <c r="N644" s="10">
        <v>29</v>
      </c>
      <c r="O644" s="5" t="str">
        <f>IF(AND('Final Dataset'!$D644&gt;=5,'Final Dataset'!$D644&lt;12),"Morning",IF(AND('Final Dataset'!$D644&gt;=12,'Final Dataset'!$D644&lt;17),"Afternoon",IF(AND('Final Dataset'!$D644&gt;=17,'Final Dataset'!$D644&lt;21),"Evening","Night")))</f>
        <v>Night</v>
      </c>
      <c r="P644" s="8" t="str">
        <f>IF('Final Dataset'!$G644=1,"Clear/Few clouds",IF('Final Dataset'!$G644=2,"Mist/Cloudy",IF('Final Dataset'!$G644=3,"Light Snow/Rain","Heavy Rain/Snow/Storm")))</f>
        <v>Clear/Few clouds</v>
      </c>
      <c r="Q644" s="5" t="str">
        <f>IF(OR('Final Dataset'!$F644=0,'Final Dataset'!$F644=6),"Weekend","Weekday")</f>
        <v>Weekend</v>
      </c>
      <c r="R644" s="5" t="str">
        <f>LEFT(TEXT('Final Dataset'!$B644,"yyyy-mm-dd"),4)</f>
        <v>2011</v>
      </c>
      <c r="S644" s="5" t="str">
        <f>MID(TEXT('Final Dataset'!$B644,"yyyy-mm-dd"),6,2)</f>
        <v>01</v>
      </c>
      <c r="T644" s="5" t="str">
        <f>RIGHT(TEXT('Final Dataset'!$B644,"yyyy-mm-dd"),2)</f>
        <v>30</v>
      </c>
      <c r="U644" s="5">
        <f>LEN('Final Dataset'!$D644)</f>
        <v>1</v>
      </c>
      <c r="V644" s="5" t="str">
        <f>TEXT('Final Dataset'!$B644, "mmmm")</f>
        <v>January</v>
      </c>
      <c r="W644" s="5" t="str">
        <f>TEXT('Final Dataset'!$B644, "dddd")</f>
        <v>Sunday</v>
      </c>
      <c r="X644" s="5">
        <f>WEEKNUM('Final Dataset'!$B644, 2)</f>
        <v>5</v>
      </c>
      <c r="Y644" s="5" t="str">
        <f>IF('Final Dataset'!$H644&lt;=0.3,"Cold",IF('Final Dataset'!$H644&lt;=0.6,"Mild","Hot"))</f>
        <v>Cold</v>
      </c>
      <c r="Z644" s="7" t="str">
        <f>IF('Final Dataset'!$L644&gt;'Final Dataset'!$M644,"Casual Dominant","Registered Dominant")</f>
        <v>Registered Dominant</v>
      </c>
      <c r="AA644" s="7">
        <f>'Final Dataset'!$L644/'Final Dataset'!$N644</f>
        <v>0.2413793103448276</v>
      </c>
      <c r="AB644" s="7">
        <f>'Final Dataset'!$M644/'Final Dataset'!$N644</f>
        <v>0.75862068965517238</v>
      </c>
      <c r="AC644" s="9">
        <f>'Final Dataset'!$J644*100</f>
        <v>80</v>
      </c>
      <c r="AD644" s="7">
        <f>'Final Dataset'!$I644*50</f>
        <v>10.605</v>
      </c>
      <c r="AE644" s="9">
        <f>'Final Dataset'!$K644*67</f>
        <v>0</v>
      </c>
      <c r="AF644" s="7">
        <f>IFERROR('Final Dataset'!$AA644/'Final Dataset'!$AB644,0)</f>
        <v>0.31818181818181823</v>
      </c>
      <c r="AG644" s="7" t="str">
        <f>IF('Final Dataset'!$AC644&lt;40,"Low",IF('Final Dataset'!$AC644&lt;=70,"Moderate","High"))</f>
        <v>High</v>
      </c>
      <c r="AH644" s="10" t="str">
        <f>IF('Final Dataset'!$AE644&lt;10,"Calm",IF('Final Dataset'!$AE644&lt;=25,"Breezy","Windy"))</f>
        <v>Calm</v>
      </c>
    </row>
    <row r="645" spans="1:34" ht="14.25" customHeight="1" x14ac:dyDescent="0.3">
      <c r="A645" s="17">
        <v>644</v>
      </c>
      <c r="B645" s="18">
        <v>40573</v>
      </c>
      <c r="C645" s="13">
        <v>1</v>
      </c>
      <c r="D645" s="13">
        <v>2</v>
      </c>
      <c r="E645" s="13" t="b">
        <v>0</v>
      </c>
      <c r="F645" s="13">
        <v>0</v>
      </c>
      <c r="G645" s="13">
        <v>1</v>
      </c>
      <c r="H645" s="13">
        <v>0.16</v>
      </c>
      <c r="I645" s="13">
        <v>0.2273</v>
      </c>
      <c r="J645" s="13">
        <v>0.8</v>
      </c>
      <c r="K645" s="13">
        <v>0</v>
      </c>
      <c r="L645" s="13">
        <v>1</v>
      </c>
      <c r="M645" s="13">
        <v>10</v>
      </c>
      <c r="N645" s="19">
        <v>11</v>
      </c>
      <c r="O645" s="5" t="str">
        <f>IF(AND('Final Dataset'!$D645&gt;=5,'Final Dataset'!$D645&lt;12),"Morning",IF(AND('Final Dataset'!$D645&gt;=12,'Final Dataset'!$D645&lt;17),"Afternoon",IF(AND('Final Dataset'!$D645&gt;=17,'Final Dataset'!$D645&lt;21),"Evening","Night")))</f>
        <v>Night</v>
      </c>
      <c r="P645" s="8" t="str">
        <f>IF('Final Dataset'!$G645=1,"Clear/Few clouds",IF('Final Dataset'!$G645=2,"Mist/Cloudy",IF('Final Dataset'!$G645=3,"Light Snow/Rain","Heavy Rain/Snow/Storm")))</f>
        <v>Clear/Few clouds</v>
      </c>
      <c r="Q645" s="5" t="str">
        <f>IF(OR('Final Dataset'!$F645=0,'Final Dataset'!$F645=6),"Weekend","Weekday")</f>
        <v>Weekend</v>
      </c>
      <c r="R645" s="5" t="str">
        <f>LEFT(TEXT('Final Dataset'!$B645,"yyyy-mm-dd"),4)</f>
        <v>2011</v>
      </c>
      <c r="S645" s="5" t="str">
        <f>MID(TEXT('Final Dataset'!$B645,"yyyy-mm-dd"),6,2)</f>
        <v>01</v>
      </c>
      <c r="T645" s="5" t="str">
        <f>RIGHT(TEXT('Final Dataset'!$B645,"yyyy-mm-dd"),2)</f>
        <v>30</v>
      </c>
      <c r="U645" s="5">
        <f>LEN('Final Dataset'!$D645)</f>
        <v>1</v>
      </c>
      <c r="V645" s="5" t="str">
        <f>TEXT('Final Dataset'!$B645, "mmmm")</f>
        <v>January</v>
      </c>
      <c r="W645" s="5" t="str">
        <f>TEXT('Final Dataset'!$B645, "dddd")</f>
        <v>Sunday</v>
      </c>
      <c r="X645" s="5">
        <f>WEEKNUM('Final Dataset'!$B645, 2)</f>
        <v>5</v>
      </c>
      <c r="Y645" s="5" t="str">
        <f>IF('Final Dataset'!$H645&lt;=0.3,"Cold",IF('Final Dataset'!$H645&lt;=0.6,"Mild","Hot"))</f>
        <v>Cold</v>
      </c>
      <c r="Z645" s="7" t="str">
        <f>IF('Final Dataset'!$L645&gt;'Final Dataset'!$M645,"Casual Dominant","Registered Dominant")</f>
        <v>Registered Dominant</v>
      </c>
      <c r="AA645" s="7">
        <f>'Final Dataset'!$L645/'Final Dataset'!$N645</f>
        <v>9.0909090909090912E-2</v>
      </c>
      <c r="AB645" s="7">
        <f>'Final Dataset'!$M645/'Final Dataset'!$N645</f>
        <v>0.90909090909090906</v>
      </c>
      <c r="AC645" s="9">
        <f>'Final Dataset'!$J645*100</f>
        <v>80</v>
      </c>
      <c r="AD645" s="7">
        <f>'Final Dataset'!$I645*50</f>
        <v>11.365</v>
      </c>
      <c r="AE645" s="9">
        <f>'Final Dataset'!$K645*67</f>
        <v>0</v>
      </c>
      <c r="AF645" s="7">
        <f>IFERROR('Final Dataset'!$AA645/'Final Dataset'!$AB645,0)</f>
        <v>0.1</v>
      </c>
      <c r="AG645" s="7" t="str">
        <f>IF('Final Dataset'!$AC645&lt;40,"Low",IF('Final Dataset'!$AC645&lt;=70,"Moderate","High"))</f>
        <v>High</v>
      </c>
      <c r="AH645" s="10" t="str">
        <f>IF('Final Dataset'!$AE645&lt;10,"Calm",IF('Final Dataset'!$AE645&lt;=25,"Breezy","Windy"))</f>
        <v>Calm</v>
      </c>
    </row>
    <row r="646" spans="1:34" ht="14.25" customHeight="1" x14ac:dyDescent="0.3">
      <c r="A646" s="15">
        <v>645</v>
      </c>
      <c r="B646" s="16">
        <v>40573</v>
      </c>
      <c r="C646" s="7">
        <v>1</v>
      </c>
      <c r="D646" s="7">
        <v>3</v>
      </c>
      <c r="E646" s="7" t="b">
        <v>0</v>
      </c>
      <c r="F646" s="7">
        <v>0</v>
      </c>
      <c r="G646" s="7">
        <v>1</v>
      </c>
      <c r="H646" s="7">
        <v>0.14000000000000001</v>
      </c>
      <c r="I646" s="7">
        <v>0.21210000000000001</v>
      </c>
      <c r="J646" s="7">
        <v>0.93</v>
      </c>
      <c r="K646" s="7">
        <v>0</v>
      </c>
      <c r="L646" s="7">
        <v>1</v>
      </c>
      <c r="M646" s="7">
        <v>7</v>
      </c>
      <c r="N646" s="10">
        <v>8</v>
      </c>
      <c r="O646" s="5" t="str">
        <f>IF(AND('Final Dataset'!$D646&gt;=5,'Final Dataset'!$D646&lt;12),"Morning",IF(AND('Final Dataset'!$D646&gt;=12,'Final Dataset'!$D646&lt;17),"Afternoon",IF(AND('Final Dataset'!$D646&gt;=17,'Final Dataset'!$D646&lt;21),"Evening","Night")))</f>
        <v>Night</v>
      </c>
      <c r="P646" s="8" t="str">
        <f>IF('Final Dataset'!$G646=1,"Clear/Few clouds",IF('Final Dataset'!$G646=2,"Mist/Cloudy",IF('Final Dataset'!$G646=3,"Light Snow/Rain","Heavy Rain/Snow/Storm")))</f>
        <v>Clear/Few clouds</v>
      </c>
      <c r="Q646" s="5" t="str">
        <f>IF(OR('Final Dataset'!$F646=0,'Final Dataset'!$F646=6),"Weekend","Weekday")</f>
        <v>Weekend</v>
      </c>
      <c r="R646" s="5" t="str">
        <f>LEFT(TEXT('Final Dataset'!$B646,"yyyy-mm-dd"),4)</f>
        <v>2011</v>
      </c>
      <c r="S646" s="5" t="str">
        <f>MID(TEXT('Final Dataset'!$B646,"yyyy-mm-dd"),6,2)</f>
        <v>01</v>
      </c>
      <c r="T646" s="5" t="str">
        <f>RIGHT(TEXT('Final Dataset'!$B646,"yyyy-mm-dd"),2)</f>
        <v>30</v>
      </c>
      <c r="U646" s="5">
        <f>LEN('Final Dataset'!$D646)</f>
        <v>1</v>
      </c>
      <c r="V646" s="5" t="str">
        <f>TEXT('Final Dataset'!$B646, "mmmm")</f>
        <v>January</v>
      </c>
      <c r="W646" s="5" t="str">
        <f>TEXT('Final Dataset'!$B646, "dddd")</f>
        <v>Sunday</v>
      </c>
      <c r="X646" s="5">
        <f>WEEKNUM('Final Dataset'!$B646, 2)</f>
        <v>5</v>
      </c>
      <c r="Y646" s="5" t="str">
        <f>IF('Final Dataset'!$H646&lt;=0.3,"Cold",IF('Final Dataset'!$H646&lt;=0.6,"Mild","Hot"))</f>
        <v>Cold</v>
      </c>
      <c r="Z646" s="7" t="str">
        <f>IF('Final Dataset'!$L646&gt;'Final Dataset'!$M646,"Casual Dominant","Registered Dominant")</f>
        <v>Registered Dominant</v>
      </c>
      <c r="AA646" s="7">
        <f>'Final Dataset'!$L646/'Final Dataset'!$N646</f>
        <v>0.125</v>
      </c>
      <c r="AB646" s="7">
        <f>'Final Dataset'!$M646/'Final Dataset'!$N646</f>
        <v>0.875</v>
      </c>
      <c r="AC646" s="9">
        <f>'Final Dataset'!$J646*100</f>
        <v>93</v>
      </c>
      <c r="AD646" s="7">
        <f>'Final Dataset'!$I646*50</f>
        <v>10.605</v>
      </c>
      <c r="AE646" s="9">
        <f>'Final Dataset'!$K646*67</f>
        <v>0</v>
      </c>
      <c r="AF646" s="7">
        <f>IFERROR('Final Dataset'!$AA646/'Final Dataset'!$AB646,0)</f>
        <v>0.14285714285714285</v>
      </c>
      <c r="AG646" s="7" t="str">
        <f>IF('Final Dataset'!$AC646&lt;40,"Low",IF('Final Dataset'!$AC646&lt;=70,"Moderate","High"))</f>
        <v>High</v>
      </c>
      <c r="AH646" s="10" t="str">
        <f>IF('Final Dataset'!$AE646&lt;10,"Calm",IF('Final Dataset'!$AE646&lt;=25,"Breezy","Windy"))</f>
        <v>Calm</v>
      </c>
    </row>
    <row r="647" spans="1:34" ht="14.25" customHeight="1" x14ac:dyDescent="0.3">
      <c r="A647" s="17">
        <v>646</v>
      </c>
      <c r="B647" s="18">
        <v>40573</v>
      </c>
      <c r="C647" s="13">
        <v>1</v>
      </c>
      <c r="D647" s="13">
        <v>4</v>
      </c>
      <c r="E647" s="13" t="b">
        <v>0</v>
      </c>
      <c r="F647" s="13">
        <v>0</v>
      </c>
      <c r="G647" s="13">
        <v>1</v>
      </c>
      <c r="H647" s="13">
        <v>0.14000000000000001</v>
      </c>
      <c r="I647" s="13">
        <v>0.21210000000000001</v>
      </c>
      <c r="J647" s="13">
        <v>0.93</v>
      </c>
      <c r="K647" s="13">
        <v>0</v>
      </c>
      <c r="L647" s="13">
        <v>0</v>
      </c>
      <c r="M647" s="13">
        <v>1</v>
      </c>
      <c r="N647" s="19">
        <v>1</v>
      </c>
      <c r="O647" s="5" t="str">
        <f>IF(AND('Final Dataset'!$D647&gt;=5,'Final Dataset'!$D647&lt;12),"Morning",IF(AND('Final Dataset'!$D647&gt;=12,'Final Dataset'!$D647&lt;17),"Afternoon",IF(AND('Final Dataset'!$D647&gt;=17,'Final Dataset'!$D647&lt;21),"Evening","Night")))</f>
        <v>Night</v>
      </c>
      <c r="P647" s="8" t="str">
        <f>IF('Final Dataset'!$G647=1,"Clear/Few clouds",IF('Final Dataset'!$G647=2,"Mist/Cloudy",IF('Final Dataset'!$G647=3,"Light Snow/Rain","Heavy Rain/Snow/Storm")))</f>
        <v>Clear/Few clouds</v>
      </c>
      <c r="Q647" s="5" t="str">
        <f>IF(OR('Final Dataset'!$F647=0,'Final Dataset'!$F647=6),"Weekend","Weekday")</f>
        <v>Weekend</v>
      </c>
      <c r="R647" s="5" t="str">
        <f>LEFT(TEXT('Final Dataset'!$B647,"yyyy-mm-dd"),4)</f>
        <v>2011</v>
      </c>
      <c r="S647" s="5" t="str">
        <f>MID(TEXT('Final Dataset'!$B647,"yyyy-mm-dd"),6,2)</f>
        <v>01</v>
      </c>
      <c r="T647" s="5" t="str">
        <f>RIGHT(TEXT('Final Dataset'!$B647,"yyyy-mm-dd"),2)</f>
        <v>30</v>
      </c>
      <c r="U647" s="5">
        <f>LEN('Final Dataset'!$D647)</f>
        <v>1</v>
      </c>
      <c r="V647" s="5" t="str">
        <f>TEXT('Final Dataset'!$B647, "mmmm")</f>
        <v>January</v>
      </c>
      <c r="W647" s="5" t="str">
        <f>TEXT('Final Dataset'!$B647, "dddd")</f>
        <v>Sunday</v>
      </c>
      <c r="X647" s="5">
        <f>WEEKNUM('Final Dataset'!$B647, 2)</f>
        <v>5</v>
      </c>
      <c r="Y647" s="5" t="str">
        <f>IF('Final Dataset'!$H647&lt;=0.3,"Cold",IF('Final Dataset'!$H647&lt;=0.6,"Mild","Hot"))</f>
        <v>Cold</v>
      </c>
      <c r="Z647" s="7" t="str">
        <f>IF('Final Dataset'!$L647&gt;'Final Dataset'!$M647,"Casual Dominant","Registered Dominant")</f>
        <v>Registered Dominant</v>
      </c>
      <c r="AA647" s="7">
        <f>'Final Dataset'!$L647/'Final Dataset'!$N647</f>
        <v>0</v>
      </c>
      <c r="AB647" s="7">
        <f>'Final Dataset'!$M647/'Final Dataset'!$N647</f>
        <v>1</v>
      </c>
      <c r="AC647" s="9">
        <f>'Final Dataset'!$J647*100</f>
        <v>93</v>
      </c>
      <c r="AD647" s="7">
        <f>'Final Dataset'!$I647*50</f>
        <v>10.605</v>
      </c>
      <c r="AE647" s="9">
        <f>'Final Dataset'!$K647*67</f>
        <v>0</v>
      </c>
      <c r="AF647" s="7">
        <f>IFERROR('Final Dataset'!$AA647/'Final Dataset'!$AB647,0)</f>
        <v>0</v>
      </c>
      <c r="AG647" s="7" t="str">
        <f>IF('Final Dataset'!$AC647&lt;40,"Low",IF('Final Dataset'!$AC647&lt;=70,"Moderate","High"))</f>
        <v>High</v>
      </c>
      <c r="AH647" s="10" t="str">
        <f>IF('Final Dataset'!$AE647&lt;10,"Calm",IF('Final Dataset'!$AE647&lt;=25,"Breezy","Windy"))</f>
        <v>Calm</v>
      </c>
    </row>
    <row r="648" spans="1:34" ht="14.25" customHeight="1" x14ac:dyDescent="0.3">
      <c r="A648" s="15">
        <v>647</v>
      </c>
      <c r="B648" s="16">
        <v>40573</v>
      </c>
      <c r="C648" s="7">
        <v>1</v>
      </c>
      <c r="D648" s="7">
        <v>5</v>
      </c>
      <c r="E648" s="7" t="b">
        <v>0</v>
      </c>
      <c r="F648" s="7">
        <v>0</v>
      </c>
      <c r="G648" s="7">
        <v>1</v>
      </c>
      <c r="H648" s="7">
        <v>0.14000000000000001</v>
      </c>
      <c r="I648" s="7">
        <v>0.21210000000000001</v>
      </c>
      <c r="J648" s="7">
        <v>0.86</v>
      </c>
      <c r="K648" s="7">
        <v>0</v>
      </c>
      <c r="L648" s="7">
        <v>0</v>
      </c>
      <c r="M648" s="7">
        <v>3</v>
      </c>
      <c r="N648" s="10">
        <v>3</v>
      </c>
      <c r="O648" s="5" t="str">
        <f>IF(AND('Final Dataset'!$D648&gt;=5,'Final Dataset'!$D648&lt;12),"Morning",IF(AND('Final Dataset'!$D648&gt;=12,'Final Dataset'!$D648&lt;17),"Afternoon",IF(AND('Final Dataset'!$D648&gt;=17,'Final Dataset'!$D648&lt;21),"Evening","Night")))</f>
        <v>Morning</v>
      </c>
      <c r="P648" s="8" t="str">
        <f>IF('Final Dataset'!$G648=1,"Clear/Few clouds",IF('Final Dataset'!$G648=2,"Mist/Cloudy",IF('Final Dataset'!$G648=3,"Light Snow/Rain","Heavy Rain/Snow/Storm")))</f>
        <v>Clear/Few clouds</v>
      </c>
      <c r="Q648" s="5" t="str">
        <f>IF(OR('Final Dataset'!$F648=0,'Final Dataset'!$F648=6),"Weekend","Weekday")</f>
        <v>Weekend</v>
      </c>
      <c r="R648" s="5" t="str">
        <f>LEFT(TEXT('Final Dataset'!$B648,"yyyy-mm-dd"),4)</f>
        <v>2011</v>
      </c>
      <c r="S648" s="5" t="str">
        <f>MID(TEXT('Final Dataset'!$B648,"yyyy-mm-dd"),6,2)</f>
        <v>01</v>
      </c>
      <c r="T648" s="5" t="str">
        <f>RIGHT(TEXT('Final Dataset'!$B648,"yyyy-mm-dd"),2)</f>
        <v>30</v>
      </c>
      <c r="U648" s="5">
        <f>LEN('Final Dataset'!$D648)</f>
        <v>1</v>
      </c>
      <c r="V648" s="5" t="str">
        <f>TEXT('Final Dataset'!$B648, "mmmm")</f>
        <v>January</v>
      </c>
      <c r="W648" s="5" t="str">
        <f>TEXT('Final Dataset'!$B648, "dddd")</f>
        <v>Sunday</v>
      </c>
      <c r="X648" s="5">
        <f>WEEKNUM('Final Dataset'!$B648, 2)</f>
        <v>5</v>
      </c>
      <c r="Y648" s="5" t="str">
        <f>IF('Final Dataset'!$H648&lt;=0.3,"Cold",IF('Final Dataset'!$H648&lt;=0.6,"Mild","Hot"))</f>
        <v>Cold</v>
      </c>
      <c r="Z648" s="7" t="str">
        <f>IF('Final Dataset'!$L648&gt;'Final Dataset'!$M648,"Casual Dominant","Registered Dominant")</f>
        <v>Registered Dominant</v>
      </c>
      <c r="AA648" s="7">
        <f>'Final Dataset'!$L648/'Final Dataset'!$N648</f>
        <v>0</v>
      </c>
      <c r="AB648" s="7">
        <f>'Final Dataset'!$M648/'Final Dataset'!$N648</f>
        <v>1</v>
      </c>
      <c r="AC648" s="9">
        <f>'Final Dataset'!$J648*100</f>
        <v>86</v>
      </c>
      <c r="AD648" s="7">
        <f>'Final Dataset'!$I648*50</f>
        <v>10.605</v>
      </c>
      <c r="AE648" s="9">
        <f>'Final Dataset'!$K648*67</f>
        <v>0</v>
      </c>
      <c r="AF648" s="7">
        <f>IFERROR('Final Dataset'!$AA648/'Final Dataset'!$AB648,0)</f>
        <v>0</v>
      </c>
      <c r="AG648" s="7" t="str">
        <f>IF('Final Dataset'!$AC648&lt;40,"Low",IF('Final Dataset'!$AC648&lt;=70,"Moderate","High"))</f>
        <v>High</v>
      </c>
      <c r="AH648" s="10" t="str">
        <f>IF('Final Dataset'!$AE648&lt;10,"Calm",IF('Final Dataset'!$AE648&lt;=25,"Breezy","Windy"))</f>
        <v>Calm</v>
      </c>
    </row>
    <row r="649" spans="1:34" ht="14.25" customHeight="1" x14ac:dyDescent="0.3">
      <c r="A649" s="17">
        <v>648</v>
      </c>
      <c r="B649" s="18">
        <v>40573</v>
      </c>
      <c r="C649" s="13">
        <v>1</v>
      </c>
      <c r="D649" s="13">
        <v>7</v>
      </c>
      <c r="E649" s="13" t="b">
        <v>0</v>
      </c>
      <c r="F649" s="13">
        <v>0</v>
      </c>
      <c r="G649" s="13">
        <v>1</v>
      </c>
      <c r="H649" s="13">
        <v>0.14000000000000001</v>
      </c>
      <c r="I649" s="13">
        <v>0.21210000000000001</v>
      </c>
      <c r="J649" s="13">
        <v>0.86</v>
      </c>
      <c r="K649" s="13">
        <v>0</v>
      </c>
      <c r="L649" s="13">
        <v>0</v>
      </c>
      <c r="M649" s="13">
        <v>3</v>
      </c>
      <c r="N649" s="19">
        <v>3</v>
      </c>
      <c r="O649" s="5" t="str">
        <f>IF(AND('Final Dataset'!$D649&gt;=5,'Final Dataset'!$D649&lt;12),"Morning",IF(AND('Final Dataset'!$D649&gt;=12,'Final Dataset'!$D649&lt;17),"Afternoon",IF(AND('Final Dataset'!$D649&gt;=17,'Final Dataset'!$D649&lt;21),"Evening","Night")))</f>
        <v>Morning</v>
      </c>
      <c r="P649" s="8" t="str">
        <f>IF('Final Dataset'!$G649=1,"Clear/Few clouds",IF('Final Dataset'!$G649=2,"Mist/Cloudy",IF('Final Dataset'!$G649=3,"Light Snow/Rain","Heavy Rain/Snow/Storm")))</f>
        <v>Clear/Few clouds</v>
      </c>
      <c r="Q649" s="5" t="str">
        <f>IF(OR('Final Dataset'!$F649=0,'Final Dataset'!$F649=6),"Weekend","Weekday")</f>
        <v>Weekend</v>
      </c>
      <c r="R649" s="5" t="str">
        <f>LEFT(TEXT('Final Dataset'!$B649,"yyyy-mm-dd"),4)</f>
        <v>2011</v>
      </c>
      <c r="S649" s="5" t="str">
        <f>MID(TEXT('Final Dataset'!$B649,"yyyy-mm-dd"),6,2)</f>
        <v>01</v>
      </c>
      <c r="T649" s="5" t="str">
        <f>RIGHT(TEXT('Final Dataset'!$B649,"yyyy-mm-dd"),2)</f>
        <v>30</v>
      </c>
      <c r="U649" s="5">
        <f>LEN('Final Dataset'!$D649)</f>
        <v>1</v>
      </c>
      <c r="V649" s="5" t="str">
        <f>TEXT('Final Dataset'!$B649, "mmmm")</f>
        <v>January</v>
      </c>
      <c r="W649" s="5" t="str">
        <f>TEXT('Final Dataset'!$B649, "dddd")</f>
        <v>Sunday</v>
      </c>
      <c r="X649" s="5">
        <f>WEEKNUM('Final Dataset'!$B649, 2)</f>
        <v>5</v>
      </c>
      <c r="Y649" s="5" t="str">
        <f>IF('Final Dataset'!$H649&lt;=0.3,"Cold",IF('Final Dataset'!$H649&lt;=0.6,"Mild","Hot"))</f>
        <v>Cold</v>
      </c>
      <c r="Z649" s="7" t="str">
        <f>IF('Final Dataset'!$L649&gt;'Final Dataset'!$M649,"Casual Dominant","Registered Dominant")</f>
        <v>Registered Dominant</v>
      </c>
      <c r="AA649" s="7">
        <f>'Final Dataset'!$L649/'Final Dataset'!$N649</f>
        <v>0</v>
      </c>
      <c r="AB649" s="7">
        <f>'Final Dataset'!$M649/'Final Dataset'!$N649</f>
        <v>1</v>
      </c>
      <c r="AC649" s="9">
        <f>'Final Dataset'!$J649*100</f>
        <v>86</v>
      </c>
      <c r="AD649" s="7">
        <f>'Final Dataset'!$I649*50</f>
        <v>10.605</v>
      </c>
      <c r="AE649" s="9">
        <f>'Final Dataset'!$K649*67</f>
        <v>0</v>
      </c>
      <c r="AF649" s="7">
        <f>IFERROR('Final Dataset'!$AA649/'Final Dataset'!$AB649,0)</f>
        <v>0</v>
      </c>
      <c r="AG649" s="7" t="str">
        <f>IF('Final Dataset'!$AC649&lt;40,"Low",IF('Final Dataset'!$AC649&lt;=70,"Moderate","High"))</f>
        <v>High</v>
      </c>
      <c r="AH649" s="10" t="str">
        <f>IF('Final Dataset'!$AE649&lt;10,"Calm",IF('Final Dataset'!$AE649&lt;=25,"Breezy","Windy"))</f>
        <v>Calm</v>
      </c>
    </row>
    <row r="650" spans="1:34" ht="14.25" customHeight="1" x14ac:dyDescent="0.3">
      <c r="A650" s="15">
        <v>649</v>
      </c>
      <c r="B650" s="16">
        <v>40573</v>
      </c>
      <c r="C650" s="7">
        <v>1</v>
      </c>
      <c r="D650" s="7">
        <v>8</v>
      </c>
      <c r="E650" s="7" t="b">
        <v>0</v>
      </c>
      <c r="F650" s="7">
        <v>0</v>
      </c>
      <c r="G650" s="7">
        <v>2</v>
      </c>
      <c r="H650" s="7">
        <v>0.14000000000000001</v>
      </c>
      <c r="I650" s="7">
        <v>0.21210000000000001</v>
      </c>
      <c r="J650" s="7">
        <v>0.86</v>
      </c>
      <c r="K650" s="7">
        <v>0</v>
      </c>
      <c r="L650" s="7">
        <v>1</v>
      </c>
      <c r="M650" s="7">
        <v>11</v>
      </c>
      <c r="N650" s="10">
        <v>12</v>
      </c>
      <c r="O650" s="5" t="str">
        <f>IF(AND('Final Dataset'!$D650&gt;=5,'Final Dataset'!$D650&lt;12),"Morning",IF(AND('Final Dataset'!$D650&gt;=12,'Final Dataset'!$D650&lt;17),"Afternoon",IF(AND('Final Dataset'!$D650&gt;=17,'Final Dataset'!$D650&lt;21),"Evening","Night")))</f>
        <v>Morning</v>
      </c>
      <c r="P650" s="8" t="str">
        <f>IF('Final Dataset'!$G650=1,"Clear/Few clouds",IF('Final Dataset'!$G650=2,"Mist/Cloudy",IF('Final Dataset'!$G650=3,"Light Snow/Rain","Heavy Rain/Snow/Storm")))</f>
        <v>Mist/Cloudy</v>
      </c>
      <c r="Q650" s="5" t="str">
        <f>IF(OR('Final Dataset'!$F650=0,'Final Dataset'!$F650=6),"Weekend","Weekday")</f>
        <v>Weekend</v>
      </c>
      <c r="R650" s="5" t="str">
        <f>LEFT(TEXT('Final Dataset'!$B650,"yyyy-mm-dd"),4)</f>
        <v>2011</v>
      </c>
      <c r="S650" s="5" t="str">
        <f>MID(TEXT('Final Dataset'!$B650,"yyyy-mm-dd"),6,2)</f>
        <v>01</v>
      </c>
      <c r="T650" s="5" t="str">
        <f>RIGHT(TEXT('Final Dataset'!$B650,"yyyy-mm-dd"),2)</f>
        <v>30</v>
      </c>
      <c r="U650" s="5">
        <f>LEN('Final Dataset'!$D650)</f>
        <v>1</v>
      </c>
      <c r="V650" s="5" t="str">
        <f>TEXT('Final Dataset'!$B650, "mmmm")</f>
        <v>January</v>
      </c>
      <c r="W650" s="5" t="str">
        <f>TEXT('Final Dataset'!$B650, "dddd")</f>
        <v>Sunday</v>
      </c>
      <c r="X650" s="5">
        <f>WEEKNUM('Final Dataset'!$B650, 2)</f>
        <v>5</v>
      </c>
      <c r="Y650" s="5" t="str">
        <f>IF('Final Dataset'!$H650&lt;=0.3,"Cold",IF('Final Dataset'!$H650&lt;=0.6,"Mild","Hot"))</f>
        <v>Cold</v>
      </c>
      <c r="Z650" s="7" t="str">
        <f>IF('Final Dataset'!$L650&gt;'Final Dataset'!$M650,"Casual Dominant","Registered Dominant")</f>
        <v>Registered Dominant</v>
      </c>
      <c r="AA650" s="7">
        <f>'Final Dataset'!$L650/'Final Dataset'!$N650</f>
        <v>8.3333333333333329E-2</v>
      </c>
      <c r="AB650" s="7">
        <f>'Final Dataset'!$M650/'Final Dataset'!$N650</f>
        <v>0.91666666666666663</v>
      </c>
      <c r="AC650" s="9">
        <f>'Final Dataset'!$J650*100</f>
        <v>86</v>
      </c>
      <c r="AD650" s="7">
        <f>'Final Dataset'!$I650*50</f>
        <v>10.605</v>
      </c>
      <c r="AE650" s="9">
        <f>'Final Dataset'!$K650*67</f>
        <v>0</v>
      </c>
      <c r="AF650" s="7">
        <f>IFERROR('Final Dataset'!$AA650/'Final Dataset'!$AB650,0)</f>
        <v>9.0909090909090912E-2</v>
      </c>
      <c r="AG650" s="7" t="str">
        <f>IF('Final Dataset'!$AC650&lt;40,"Low",IF('Final Dataset'!$AC650&lt;=70,"Moderate","High"))</f>
        <v>High</v>
      </c>
      <c r="AH650" s="10" t="str">
        <f>IF('Final Dataset'!$AE650&lt;10,"Calm",IF('Final Dataset'!$AE650&lt;=25,"Breezy","Windy"))</f>
        <v>Calm</v>
      </c>
    </row>
    <row r="651" spans="1:34" ht="14.25" customHeight="1" x14ac:dyDescent="0.3">
      <c r="A651" s="17">
        <v>650</v>
      </c>
      <c r="B651" s="18">
        <v>40573</v>
      </c>
      <c r="C651" s="13">
        <v>1</v>
      </c>
      <c r="D651" s="13">
        <v>9</v>
      </c>
      <c r="E651" s="13" t="b">
        <v>0</v>
      </c>
      <c r="F651" s="13">
        <v>0</v>
      </c>
      <c r="G651" s="13">
        <v>2</v>
      </c>
      <c r="H651" s="13">
        <v>0.16</v>
      </c>
      <c r="I651" s="13">
        <v>0.2273</v>
      </c>
      <c r="J651" s="13">
        <v>0.8</v>
      </c>
      <c r="K651" s="13">
        <v>0</v>
      </c>
      <c r="L651" s="13">
        <v>4</v>
      </c>
      <c r="M651" s="13">
        <v>34</v>
      </c>
      <c r="N651" s="19">
        <v>38</v>
      </c>
      <c r="O651" s="5" t="str">
        <f>IF(AND('Final Dataset'!$D651&gt;=5,'Final Dataset'!$D651&lt;12),"Morning",IF(AND('Final Dataset'!$D651&gt;=12,'Final Dataset'!$D651&lt;17),"Afternoon",IF(AND('Final Dataset'!$D651&gt;=17,'Final Dataset'!$D651&lt;21),"Evening","Night")))</f>
        <v>Morning</v>
      </c>
      <c r="P651" s="8" t="str">
        <f>IF('Final Dataset'!$G651=1,"Clear/Few clouds",IF('Final Dataset'!$G651=2,"Mist/Cloudy",IF('Final Dataset'!$G651=3,"Light Snow/Rain","Heavy Rain/Snow/Storm")))</f>
        <v>Mist/Cloudy</v>
      </c>
      <c r="Q651" s="5" t="str">
        <f>IF(OR('Final Dataset'!$F651=0,'Final Dataset'!$F651=6),"Weekend","Weekday")</f>
        <v>Weekend</v>
      </c>
      <c r="R651" s="5" t="str">
        <f>LEFT(TEXT('Final Dataset'!$B651,"yyyy-mm-dd"),4)</f>
        <v>2011</v>
      </c>
      <c r="S651" s="5" t="str">
        <f>MID(TEXT('Final Dataset'!$B651,"yyyy-mm-dd"),6,2)</f>
        <v>01</v>
      </c>
      <c r="T651" s="5" t="str">
        <f>RIGHT(TEXT('Final Dataset'!$B651,"yyyy-mm-dd"),2)</f>
        <v>30</v>
      </c>
      <c r="U651" s="5">
        <f>LEN('Final Dataset'!$D651)</f>
        <v>1</v>
      </c>
      <c r="V651" s="5" t="str">
        <f>TEXT('Final Dataset'!$B651, "mmmm")</f>
        <v>January</v>
      </c>
      <c r="W651" s="5" t="str">
        <f>TEXT('Final Dataset'!$B651, "dddd")</f>
        <v>Sunday</v>
      </c>
      <c r="X651" s="5">
        <f>WEEKNUM('Final Dataset'!$B651, 2)</f>
        <v>5</v>
      </c>
      <c r="Y651" s="5" t="str">
        <f>IF('Final Dataset'!$H651&lt;=0.3,"Cold",IF('Final Dataset'!$H651&lt;=0.6,"Mild","Hot"))</f>
        <v>Cold</v>
      </c>
      <c r="Z651" s="7" t="str">
        <f>IF('Final Dataset'!$L651&gt;'Final Dataset'!$M651,"Casual Dominant","Registered Dominant")</f>
        <v>Registered Dominant</v>
      </c>
      <c r="AA651" s="7">
        <f>'Final Dataset'!$L651/'Final Dataset'!$N651</f>
        <v>0.10526315789473684</v>
      </c>
      <c r="AB651" s="7">
        <f>'Final Dataset'!$M651/'Final Dataset'!$N651</f>
        <v>0.89473684210526316</v>
      </c>
      <c r="AC651" s="9">
        <f>'Final Dataset'!$J651*100</f>
        <v>80</v>
      </c>
      <c r="AD651" s="7">
        <f>'Final Dataset'!$I651*50</f>
        <v>11.365</v>
      </c>
      <c r="AE651" s="9">
        <f>'Final Dataset'!$K651*67</f>
        <v>0</v>
      </c>
      <c r="AF651" s="7">
        <f>IFERROR('Final Dataset'!$AA651/'Final Dataset'!$AB651,0)</f>
        <v>0.11764705882352941</v>
      </c>
      <c r="AG651" s="7" t="str">
        <f>IF('Final Dataset'!$AC651&lt;40,"Low",IF('Final Dataset'!$AC651&lt;=70,"Moderate","High"))</f>
        <v>High</v>
      </c>
      <c r="AH651" s="10" t="str">
        <f>IF('Final Dataset'!$AE651&lt;10,"Calm",IF('Final Dataset'!$AE651&lt;=25,"Breezy","Windy"))</f>
        <v>Calm</v>
      </c>
    </row>
    <row r="652" spans="1:34" ht="14.25" customHeight="1" x14ac:dyDescent="0.3">
      <c r="A652" s="15">
        <v>651</v>
      </c>
      <c r="B652" s="16">
        <v>40573</v>
      </c>
      <c r="C652" s="7">
        <v>1</v>
      </c>
      <c r="D652" s="7">
        <v>10</v>
      </c>
      <c r="E652" s="7" t="b">
        <v>0</v>
      </c>
      <c r="F652" s="7">
        <v>0</v>
      </c>
      <c r="G652" s="7">
        <v>2</v>
      </c>
      <c r="H652" s="7">
        <v>0.18</v>
      </c>
      <c r="I652" s="7">
        <v>0.2424</v>
      </c>
      <c r="J652" s="7">
        <v>0.8</v>
      </c>
      <c r="K652" s="7">
        <v>0</v>
      </c>
      <c r="L652" s="7">
        <v>7</v>
      </c>
      <c r="M652" s="7">
        <v>57</v>
      </c>
      <c r="N652" s="10">
        <v>64</v>
      </c>
      <c r="O652" s="5" t="str">
        <f>IF(AND('Final Dataset'!$D652&gt;=5,'Final Dataset'!$D652&lt;12),"Morning",IF(AND('Final Dataset'!$D652&gt;=12,'Final Dataset'!$D652&lt;17),"Afternoon",IF(AND('Final Dataset'!$D652&gt;=17,'Final Dataset'!$D652&lt;21),"Evening","Night")))</f>
        <v>Morning</v>
      </c>
      <c r="P652" s="8" t="str">
        <f>IF('Final Dataset'!$G652=1,"Clear/Few clouds",IF('Final Dataset'!$G652=2,"Mist/Cloudy",IF('Final Dataset'!$G652=3,"Light Snow/Rain","Heavy Rain/Snow/Storm")))</f>
        <v>Mist/Cloudy</v>
      </c>
      <c r="Q652" s="5" t="str">
        <f>IF(OR('Final Dataset'!$F652=0,'Final Dataset'!$F652=6),"Weekend","Weekday")</f>
        <v>Weekend</v>
      </c>
      <c r="R652" s="5" t="str">
        <f>LEFT(TEXT('Final Dataset'!$B652,"yyyy-mm-dd"),4)</f>
        <v>2011</v>
      </c>
      <c r="S652" s="5" t="str">
        <f>MID(TEXT('Final Dataset'!$B652,"yyyy-mm-dd"),6,2)</f>
        <v>01</v>
      </c>
      <c r="T652" s="5" t="str">
        <f>RIGHT(TEXT('Final Dataset'!$B652,"yyyy-mm-dd"),2)</f>
        <v>30</v>
      </c>
      <c r="U652" s="5">
        <f>LEN('Final Dataset'!$D652)</f>
        <v>2</v>
      </c>
      <c r="V652" s="5" t="str">
        <f>TEXT('Final Dataset'!$B652, "mmmm")</f>
        <v>January</v>
      </c>
      <c r="W652" s="5" t="str">
        <f>TEXT('Final Dataset'!$B652, "dddd")</f>
        <v>Sunday</v>
      </c>
      <c r="X652" s="5">
        <f>WEEKNUM('Final Dataset'!$B652, 2)</f>
        <v>5</v>
      </c>
      <c r="Y652" s="5" t="str">
        <f>IF('Final Dataset'!$H652&lt;=0.3,"Cold",IF('Final Dataset'!$H652&lt;=0.6,"Mild","Hot"))</f>
        <v>Cold</v>
      </c>
      <c r="Z652" s="7" t="str">
        <f>IF('Final Dataset'!$L652&gt;'Final Dataset'!$M652,"Casual Dominant","Registered Dominant")</f>
        <v>Registered Dominant</v>
      </c>
      <c r="AA652" s="7">
        <f>'Final Dataset'!$L652/'Final Dataset'!$N652</f>
        <v>0.109375</v>
      </c>
      <c r="AB652" s="7">
        <f>'Final Dataset'!$M652/'Final Dataset'!$N652</f>
        <v>0.890625</v>
      </c>
      <c r="AC652" s="9">
        <f>'Final Dataset'!$J652*100</f>
        <v>80</v>
      </c>
      <c r="AD652" s="7">
        <f>'Final Dataset'!$I652*50</f>
        <v>12.120000000000001</v>
      </c>
      <c r="AE652" s="9">
        <f>'Final Dataset'!$K652*67</f>
        <v>0</v>
      </c>
      <c r="AF652" s="7">
        <f>IFERROR('Final Dataset'!$AA652/'Final Dataset'!$AB652,0)</f>
        <v>0.12280701754385964</v>
      </c>
      <c r="AG652" s="7" t="str">
        <f>IF('Final Dataset'!$AC652&lt;40,"Low",IF('Final Dataset'!$AC652&lt;=70,"Moderate","High"))</f>
        <v>High</v>
      </c>
      <c r="AH652" s="10" t="str">
        <f>IF('Final Dataset'!$AE652&lt;10,"Calm",IF('Final Dataset'!$AE652&lt;=25,"Breezy","Windy"))</f>
        <v>Calm</v>
      </c>
    </row>
    <row r="653" spans="1:34" ht="14.25" customHeight="1" x14ac:dyDescent="0.3">
      <c r="A653" s="17">
        <v>652</v>
      </c>
      <c r="B653" s="18">
        <v>40573</v>
      </c>
      <c r="C653" s="13">
        <v>1</v>
      </c>
      <c r="D653" s="13">
        <v>11</v>
      </c>
      <c r="E653" s="13" t="b">
        <v>0</v>
      </c>
      <c r="F653" s="13">
        <v>0</v>
      </c>
      <c r="G653" s="13">
        <v>1</v>
      </c>
      <c r="H653" s="13">
        <v>0.22</v>
      </c>
      <c r="I653" s="13">
        <v>0.2727</v>
      </c>
      <c r="J653" s="13">
        <v>0.75</v>
      </c>
      <c r="K653" s="13">
        <v>0</v>
      </c>
      <c r="L653" s="13">
        <v>9</v>
      </c>
      <c r="M653" s="13">
        <v>50</v>
      </c>
      <c r="N653" s="19">
        <v>59</v>
      </c>
      <c r="O653" s="5" t="str">
        <f>IF(AND('Final Dataset'!$D653&gt;=5,'Final Dataset'!$D653&lt;12),"Morning",IF(AND('Final Dataset'!$D653&gt;=12,'Final Dataset'!$D653&lt;17),"Afternoon",IF(AND('Final Dataset'!$D653&gt;=17,'Final Dataset'!$D653&lt;21),"Evening","Night")))</f>
        <v>Morning</v>
      </c>
      <c r="P653" s="8" t="str">
        <f>IF('Final Dataset'!$G653=1,"Clear/Few clouds",IF('Final Dataset'!$G653=2,"Mist/Cloudy",IF('Final Dataset'!$G653=3,"Light Snow/Rain","Heavy Rain/Snow/Storm")))</f>
        <v>Clear/Few clouds</v>
      </c>
      <c r="Q653" s="5" t="str">
        <f>IF(OR('Final Dataset'!$F653=0,'Final Dataset'!$F653=6),"Weekend","Weekday")</f>
        <v>Weekend</v>
      </c>
      <c r="R653" s="5" t="str">
        <f>LEFT(TEXT('Final Dataset'!$B653,"yyyy-mm-dd"),4)</f>
        <v>2011</v>
      </c>
      <c r="S653" s="5" t="str">
        <f>MID(TEXT('Final Dataset'!$B653,"yyyy-mm-dd"),6,2)</f>
        <v>01</v>
      </c>
      <c r="T653" s="5" t="str">
        <f>RIGHT(TEXT('Final Dataset'!$B653,"yyyy-mm-dd"),2)</f>
        <v>30</v>
      </c>
      <c r="U653" s="5">
        <f>LEN('Final Dataset'!$D653)</f>
        <v>2</v>
      </c>
      <c r="V653" s="5" t="str">
        <f>TEXT('Final Dataset'!$B653, "mmmm")</f>
        <v>January</v>
      </c>
      <c r="W653" s="5" t="str">
        <f>TEXT('Final Dataset'!$B653, "dddd")</f>
        <v>Sunday</v>
      </c>
      <c r="X653" s="5">
        <f>WEEKNUM('Final Dataset'!$B653, 2)</f>
        <v>5</v>
      </c>
      <c r="Y653" s="5" t="str">
        <f>IF('Final Dataset'!$H653&lt;=0.3,"Cold",IF('Final Dataset'!$H653&lt;=0.6,"Mild","Hot"))</f>
        <v>Cold</v>
      </c>
      <c r="Z653" s="7" t="str">
        <f>IF('Final Dataset'!$L653&gt;'Final Dataset'!$M653,"Casual Dominant","Registered Dominant")</f>
        <v>Registered Dominant</v>
      </c>
      <c r="AA653" s="7">
        <f>'Final Dataset'!$L653/'Final Dataset'!$N653</f>
        <v>0.15254237288135594</v>
      </c>
      <c r="AB653" s="7">
        <f>'Final Dataset'!$M653/'Final Dataset'!$N653</f>
        <v>0.84745762711864403</v>
      </c>
      <c r="AC653" s="9">
        <f>'Final Dataset'!$J653*100</f>
        <v>75</v>
      </c>
      <c r="AD653" s="7">
        <f>'Final Dataset'!$I653*50</f>
        <v>13.635</v>
      </c>
      <c r="AE653" s="9">
        <f>'Final Dataset'!$K653*67</f>
        <v>0</v>
      </c>
      <c r="AF653" s="7">
        <f>IFERROR('Final Dataset'!$AA653/'Final Dataset'!$AB653,0)</f>
        <v>0.18000000000000002</v>
      </c>
      <c r="AG653" s="7" t="str">
        <f>IF('Final Dataset'!$AC653&lt;40,"Low",IF('Final Dataset'!$AC653&lt;=70,"Moderate","High"))</f>
        <v>High</v>
      </c>
      <c r="AH653" s="10" t="str">
        <f>IF('Final Dataset'!$AE653&lt;10,"Calm",IF('Final Dataset'!$AE653&lt;=25,"Breezy","Windy"))</f>
        <v>Calm</v>
      </c>
    </row>
    <row r="654" spans="1:34" ht="14.25" customHeight="1" x14ac:dyDescent="0.3">
      <c r="A654" s="15">
        <v>653</v>
      </c>
      <c r="B654" s="16">
        <v>40573</v>
      </c>
      <c r="C654" s="7">
        <v>1</v>
      </c>
      <c r="D654" s="7">
        <v>12</v>
      </c>
      <c r="E654" s="7" t="b">
        <v>0</v>
      </c>
      <c r="F654" s="7">
        <v>0</v>
      </c>
      <c r="G654" s="7">
        <v>1</v>
      </c>
      <c r="H654" s="7">
        <v>0.3</v>
      </c>
      <c r="I654" s="7">
        <v>0.31819999999999998</v>
      </c>
      <c r="J654" s="7">
        <v>0.52</v>
      </c>
      <c r="K654" s="7">
        <v>0.1045</v>
      </c>
      <c r="L654" s="7">
        <v>10</v>
      </c>
      <c r="M654" s="7">
        <v>87</v>
      </c>
      <c r="N654" s="10">
        <v>97</v>
      </c>
      <c r="O654" s="5" t="str">
        <f>IF(AND('Final Dataset'!$D654&gt;=5,'Final Dataset'!$D654&lt;12),"Morning",IF(AND('Final Dataset'!$D654&gt;=12,'Final Dataset'!$D654&lt;17),"Afternoon",IF(AND('Final Dataset'!$D654&gt;=17,'Final Dataset'!$D654&lt;21),"Evening","Night")))</f>
        <v>Afternoon</v>
      </c>
      <c r="P654" s="8" t="str">
        <f>IF('Final Dataset'!$G654=1,"Clear/Few clouds",IF('Final Dataset'!$G654=2,"Mist/Cloudy",IF('Final Dataset'!$G654=3,"Light Snow/Rain","Heavy Rain/Snow/Storm")))</f>
        <v>Clear/Few clouds</v>
      </c>
      <c r="Q654" s="5" t="str">
        <f>IF(OR('Final Dataset'!$F654=0,'Final Dataset'!$F654=6),"Weekend","Weekday")</f>
        <v>Weekend</v>
      </c>
      <c r="R654" s="5" t="str">
        <f>LEFT(TEXT('Final Dataset'!$B654,"yyyy-mm-dd"),4)</f>
        <v>2011</v>
      </c>
      <c r="S654" s="5" t="str">
        <f>MID(TEXT('Final Dataset'!$B654,"yyyy-mm-dd"),6,2)</f>
        <v>01</v>
      </c>
      <c r="T654" s="5" t="str">
        <f>RIGHT(TEXT('Final Dataset'!$B654,"yyyy-mm-dd"),2)</f>
        <v>30</v>
      </c>
      <c r="U654" s="5">
        <f>LEN('Final Dataset'!$D654)</f>
        <v>2</v>
      </c>
      <c r="V654" s="5" t="str">
        <f>TEXT('Final Dataset'!$B654, "mmmm")</f>
        <v>January</v>
      </c>
      <c r="W654" s="5" t="str">
        <f>TEXT('Final Dataset'!$B654, "dddd")</f>
        <v>Sunday</v>
      </c>
      <c r="X654" s="5">
        <f>WEEKNUM('Final Dataset'!$B654, 2)</f>
        <v>5</v>
      </c>
      <c r="Y654" s="5" t="str">
        <f>IF('Final Dataset'!$H654&lt;=0.3,"Cold",IF('Final Dataset'!$H654&lt;=0.6,"Mild","Hot"))</f>
        <v>Cold</v>
      </c>
      <c r="Z654" s="7" t="str">
        <f>IF('Final Dataset'!$L654&gt;'Final Dataset'!$M654,"Casual Dominant","Registered Dominant")</f>
        <v>Registered Dominant</v>
      </c>
      <c r="AA654" s="7">
        <f>'Final Dataset'!$L654/'Final Dataset'!$N654</f>
        <v>0.10309278350515463</v>
      </c>
      <c r="AB654" s="7">
        <f>'Final Dataset'!$M654/'Final Dataset'!$N654</f>
        <v>0.89690721649484539</v>
      </c>
      <c r="AC654" s="9">
        <f>'Final Dataset'!$J654*100</f>
        <v>52</v>
      </c>
      <c r="AD654" s="7">
        <f>'Final Dataset'!$I654*50</f>
        <v>15.909999999999998</v>
      </c>
      <c r="AE654" s="9">
        <f>'Final Dataset'!$K654*67</f>
        <v>7.0015000000000001</v>
      </c>
      <c r="AF654" s="7">
        <f>IFERROR('Final Dataset'!$AA654/'Final Dataset'!$AB654,0)</f>
        <v>0.11494252873563217</v>
      </c>
      <c r="AG654" s="7" t="str">
        <f>IF('Final Dataset'!$AC654&lt;40,"Low",IF('Final Dataset'!$AC654&lt;=70,"Moderate","High"))</f>
        <v>Moderate</v>
      </c>
      <c r="AH654" s="10" t="str">
        <f>IF('Final Dataset'!$AE654&lt;10,"Calm",IF('Final Dataset'!$AE654&lt;=25,"Breezy","Windy"))</f>
        <v>Calm</v>
      </c>
    </row>
    <row r="655" spans="1:34" ht="14.25" customHeight="1" x14ac:dyDescent="0.3">
      <c r="A655" s="17">
        <v>654</v>
      </c>
      <c r="B655" s="18">
        <v>40573</v>
      </c>
      <c r="C655" s="13">
        <v>1</v>
      </c>
      <c r="D655" s="13">
        <v>13</v>
      </c>
      <c r="E655" s="13" t="b">
        <v>0</v>
      </c>
      <c r="F655" s="13">
        <v>0</v>
      </c>
      <c r="G655" s="13">
        <v>1</v>
      </c>
      <c r="H655" s="13">
        <v>0.28000000000000003</v>
      </c>
      <c r="I655" s="13">
        <v>0.28789999999999999</v>
      </c>
      <c r="J655" s="13">
        <v>0.61</v>
      </c>
      <c r="K655" s="13">
        <v>0.1045</v>
      </c>
      <c r="L655" s="13">
        <v>13</v>
      </c>
      <c r="M655" s="13">
        <v>71</v>
      </c>
      <c r="N655" s="19">
        <v>84</v>
      </c>
      <c r="O655" s="5" t="str">
        <f>IF(AND('Final Dataset'!$D655&gt;=5,'Final Dataset'!$D655&lt;12),"Morning",IF(AND('Final Dataset'!$D655&gt;=12,'Final Dataset'!$D655&lt;17),"Afternoon",IF(AND('Final Dataset'!$D655&gt;=17,'Final Dataset'!$D655&lt;21),"Evening","Night")))</f>
        <v>Afternoon</v>
      </c>
      <c r="P655" s="8" t="str">
        <f>IF('Final Dataset'!$G655=1,"Clear/Few clouds",IF('Final Dataset'!$G655=2,"Mist/Cloudy",IF('Final Dataset'!$G655=3,"Light Snow/Rain","Heavy Rain/Snow/Storm")))</f>
        <v>Clear/Few clouds</v>
      </c>
      <c r="Q655" s="5" t="str">
        <f>IF(OR('Final Dataset'!$F655=0,'Final Dataset'!$F655=6),"Weekend","Weekday")</f>
        <v>Weekend</v>
      </c>
      <c r="R655" s="5" t="str">
        <f>LEFT(TEXT('Final Dataset'!$B655,"yyyy-mm-dd"),4)</f>
        <v>2011</v>
      </c>
      <c r="S655" s="5" t="str">
        <f>MID(TEXT('Final Dataset'!$B655,"yyyy-mm-dd"),6,2)</f>
        <v>01</v>
      </c>
      <c r="T655" s="5" t="str">
        <f>RIGHT(TEXT('Final Dataset'!$B655,"yyyy-mm-dd"),2)</f>
        <v>30</v>
      </c>
      <c r="U655" s="5">
        <f>LEN('Final Dataset'!$D655)</f>
        <v>2</v>
      </c>
      <c r="V655" s="5" t="str">
        <f>TEXT('Final Dataset'!$B655, "mmmm")</f>
        <v>January</v>
      </c>
      <c r="W655" s="5" t="str">
        <f>TEXT('Final Dataset'!$B655, "dddd")</f>
        <v>Sunday</v>
      </c>
      <c r="X655" s="5">
        <f>WEEKNUM('Final Dataset'!$B655, 2)</f>
        <v>5</v>
      </c>
      <c r="Y655" s="5" t="str">
        <f>IF('Final Dataset'!$H655&lt;=0.3,"Cold",IF('Final Dataset'!$H655&lt;=0.6,"Mild","Hot"))</f>
        <v>Cold</v>
      </c>
      <c r="Z655" s="7" t="str">
        <f>IF('Final Dataset'!$L655&gt;'Final Dataset'!$M655,"Casual Dominant","Registered Dominant")</f>
        <v>Registered Dominant</v>
      </c>
      <c r="AA655" s="7">
        <f>'Final Dataset'!$L655/'Final Dataset'!$N655</f>
        <v>0.15476190476190477</v>
      </c>
      <c r="AB655" s="7">
        <f>'Final Dataset'!$M655/'Final Dataset'!$N655</f>
        <v>0.84523809523809523</v>
      </c>
      <c r="AC655" s="9">
        <f>'Final Dataset'!$J655*100</f>
        <v>61</v>
      </c>
      <c r="AD655" s="7">
        <f>'Final Dataset'!$I655*50</f>
        <v>14.395</v>
      </c>
      <c r="AE655" s="9">
        <f>'Final Dataset'!$K655*67</f>
        <v>7.0015000000000001</v>
      </c>
      <c r="AF655" s="7">
        <f>IFERROR('Final Dataset'!$AA655/'Final Dataset'!$AB655,0)</f>
        <v>0.18309859154929578</v>
      </c>
      <c r="AG655" s="7" t="str">
        <f>IF('Final Dataset'!$AC655&lt;40,"Low",IF('Final Dataset'!$AC655&lt;=70,"Moderate","High"))</f>
        <v>Moderate</v>
      </c>
      <c r="AH655" s="10" t="str">
        <f>IF('Final Dataset'!$AE655&lt;10,"Calm",IF('Final Dataset'!$AE655&lt;=25,"Breezy","Windy"))</f>
        <v>Calm</v>
      </c>
    </row>
    <row r="656" spans="1:34" ht="14.25" customHeight="1" x14ac:dyDescent="0.3">
      <c r="A656" s="15">
        <v>655</v>
      </c>
      <c r="B656" s="16">
        <v>40573</v>
      </c>
      <c r="C656" s="7">
        <v>1</v>
      </c>
      <c r="D656" s="7">
        <v>14</v>
      </c>
      <c r="E656" s="7" t="b">
        <v>0</v>
      </c>
      <c r="F656" s="7">
        <v>0</v>
      </c>
      <c r="G656" s="7">
        <v>1</v>
      </c>
      <c r="H656" s="7">
        <v>0.28000000000000003</v>
      </c>
      <c r="I656" s="7">
        <v>0.30299999999999999</v>
      </c>
      <c r="J656" s="7">
        <v>0.61</v>
      </c>
      <c r="K656" s="7">
        <v>8.9599999999999999E-2</v>
      </c>
      <c r="L656" s="7">
        <v>18</v>
      </c>
      <c r="M656" s="7">
        <v>104</v>
      </c>
      <c r="N656" s="10">
        <v>122</v>
      </c>
      <c r="O656" s="5" t="str">
        <f>IF(AND('Final Dataset'!$D656&gt;=5,'Final Dataset'!$D656&lt;12),"Morning",IF(AND('Final Dataset'!$D656&gt;=12,'Final Dataset'!$D656&lt;17),"Afternoon",IF(AND('Final Dataset'!$D656&gt;=17,'Final Dataset'!$D656&lt;21),"Evening","Night")))</f>
        <v>Afternoon</v>
      </c>
      <c r="P656" s="8" t="str">
        <f>IF('Final Dataset'!$G656=1,"Clear/Few clouds",IF('Final Dataset'!$G656=2,"Mist/Cloudy",IF('Final Dataset'!$G656=3,"Light Snow/Rain","Heavy Rain/Snow/Storm")))</f>
        <v>Clear/Few clouds</v>
      </c>
      <c r="Q656" s="5" t="str">
        <f>IF(OR('Final Dataset'!$F656=0,'Final Dataset'!$F656=6),"Weekend","Weekday")</f>
        <v>Weekend</v>
      </c>
      <c r="R656" s="5" t="str">
        <f>LEFT(TEXT('Final Dataset'!$B656,"yyyy-mm-dd"),4)</f>
        <v>2011</v>
      </c>
      <c r="S656" s="5" t="str">
        <f>MID(TEXT('Final Dataset'!$B656,"yyyy-mm-dd"),6,2)</f>
        <v>01</v>
      </c>
      <c r="T656" s="5" t="str">
        <f>RIGHT(TEXT('Final Dataset'!$B656,"yyyy-mm-dd"),2)</f>
        <v>30</v>
      </c>
      <c r="U656" s="5">
        <f>LEN('Final Dataset'!$D656)</f>
        <v>2</v>
      </c>
      <c r="V656" s="5" t="str">
        <f>TEXT('Final Dataset'!$B656, "mmmm")</f>
        <v>January</v>
      </c>
      <c r="W656" s="5" t="str">
        <f>TEXT('Final Dataset'!$B656, "dddd")</f>
        <v>Sunday</v>
      </c>
      <c r="X656" s="5">
        <f>WEEKNUM('Final Dataset'!$B656, 2)</f>
        <v>5</v>
      </c>
      <c r="Y656" s="5" t="str">
        <f>IF('Final Dataset'!$H656&lt;=0.3,"Cold",IF('Final Dataset'!$H656&lt;=0.6,"Mild","Hot"))</f>
        <v>Cold</v>
      </c>
      <c r="Z656" s="7" t="str">
        <f>IF('Final Dataset'!$L656&gt;'Final Dataset'!$M656,"Casual Dominant","Registered Dominant")</f>
        <v>Registered Dominant</v>
      </c>
      <c r="AA656" s="7">
        <f>'Final Dataset'!$L656/'Final Dataset'!$N656</f>
        <v>0.14754098360655737</v>
      </c>
      <c r="AB656" s="7">
        <f>'Final Dataset'!$M656/'Final Dataset'!$N656</f>
        <v>0.85245901639344257</v>
      </c>
      <c r="AC656" s="9">
        <f>'Final Dataset'!$J656*100</f>
        <v>61</v>
      </c>
      <c r="AD656" s="7">
        <f>'Final Dataset'!$I656*50</f>
        <v>15.15</v>
      </c>
      <c r="AE656" s="9">
        <f>'Final Dataset'!$K656*67</f>
        <v>6.0031999999999996</v>
      </c>
      <c r="AF656" s="7">
        <f>IFERROR('Final Dataset'!$AA656/'Final Dataset'!$AB656,0)</f>
        <v>0.17307692307692307</v>
      </c>
      <c r="AG656" s="7" t="str">
        <f>IF('Final Dataset'!$AC656&lt;40,"Low",IF('Final Dataset'!$AC656&lt;=70,"Moderate","High"))</f>
        <v>Moderate</v>
      </c>
      <c r="AH656" s="10" t="str">
        <f>IF('Final Dataset'!$AE656&lt;10,"Calm",IF('Final Dataset'!$AE656&lt;=25,"Breezy","Windy"))</f>
        <v>Calm</v>
      </c>
    </row>
    <row r="657" spans="1:34" ht="14.25" customHeight="1" x14ac:dyDescent="0.3">
      <c r="A657" s="17">
        <v>656</v>
      </c>
      <c r="B657" s="18">
        <v>40573</v>
      </c>
      <c r="C657" s="13">
        <v>1</v>
      </c>
      <c r="D657" s="13">
        <v>15</v>
      </c>
      <c r="E657" s="13" t="b">
        <v>0</v>
      </c>
      <c r="F657" s="13">
        <v>0</v>
      </c>
      <c r="G657" s="13">
        <v>1</v>
      </c>
      <c r="H657" s="13">
        <v>0.3</v>
      </c>
      <c r="I657" s="13">
        <v>0.33329999999999999</v>
      </c>
      <c r="J657" s="13">
        <v>0.56000000000000005</v>
      </c>
      <c r="K657" s="13">
        <v>0</v>
      </c>
      <c r="L657" s="13">
        <v>14</v>
      </c>
      <c r="M657" s="13">
        <v>95</v>
      </c>
      <c r="N657" s="19">
        <v>109</v>
      </c>
      <c r="O657" s="5" t="str">
        <f>IF(AND('Final Dataset'!$D657&gt;=5,'Final Dataset'!$D657&lt;12),"Morning",IF(AND('Final Dataset'!$D657&gt;=12,'Final Dataset'!$D657&lt;17),"Afternoon",IF(AND('Final Dataset'!$D657&gt;=17,'Final Dataset'!$D657&lt;21),"Evening","Night")))</f>
        <v>Afternoon</v>
      </c>
      <c r="P657" s="8" t="str">
        <f>IF('Final Dataset'!$G657=1,"Clear/Few clouds",IF('Final Dataset'!$G657=2,"Mist/Cloudy",IF('Final Dataset'!$G657=3,"Light Snow/Rain","Heavy Rain/Snow/Storm")))</f>
        <v>Clear/Few clouds</v>
      </c>
      <c r="Q657" s="5" t="str">
        <f>IF(OR('Final Dataset'!$F657=0,'Final Dataset'!$F657=6),"Weekend","Weekday")</f>
        <v>Weekend</v>
      </c>
      <c r="R657" s="5" t="str">
        <f>LEFT(TEXT('Final Dataset'!$B657,"yyyy-mm-dd"),4)</f>
        <v>2011</v>
      </c>
      <c r="S657" s="5" t="str">
        <f>MID(TEXT('Final Dataset'!$B657,"yyyy-mm-dd"),6,2)</f>
        <v>01</v>
      </c>
      <c r="T657" s="5" t="str">
        <f>RIGHT(TEXT('Final Dataset'!$B657,"yyyy-mm-dd"),2)</f>
        <v>30</v>
      </c>
      <c r="U657" s="5">
        <f>LEN('Final Dataset'!$D657)</f>
        <v>2</v>
      </c>
      <c r="V657" s="5" t="str">
        <f>TEXT('Final Dataset'!$B657, "mmmm")</f>
        <v>January</v>
      </c>
      <c r="W657" s="5" t="str">
        <f>TEXT('Final Dataset'!$B657, "dddd")</f>
        <v>Sunday</v>
      </c>
      <c r="X657" s="5">
        <f>WEEKNUM('Final Dataset'!$B657, 2)</f>
        <v>5</v>
      </c>
      <c r="Y657" s="5" t="str">
        <f>IF('Final Dataset'!$H657&lt;=0.3,"Cold",IF('Final Dataset'!$H657&lt;=0.6,"Mild","Hot"))</f>
        <v>Cold</v>
      </c>
      <c r="Z657" s="7" t="str">
        <f>IF('Final Dataset'!$L657&gt;'Final Dataset'!$M657,"Casual Dominant","Registered Dominant")</f>
        <v>Registered Dominant</v>
      </c>
      <c r="AA657" s="7">
        <f>'Final Dataset'!$L657/'Final Dataset'!$N657</f>
        <v>0.12844036697247707</v>
      </c>
      <c r="AB657" s="7">
        <f>'Final Dataset'!$M657/'Final Dataset'!$N657</f>
        <v>0.87155963302752293</v>
      </c>
      <c r="AC657" s="9">
        <f>'Final Dataset'!$J657*100</f>
        <v>56.000000000000007</v>
      </c>
      <c r="AD657" s="7">
        <f>'Final Dataset'!$I657*50</f>
        <v>16.664999999999999</v>
      </c>
      <c r="AE657" s="9">
        <f>'Final Dataset'!$K657*67</f>
        <v>0</v>
      </c>
      <c r="AF657" s="7">
        <f>IFERROR('Final Dataset'!$AA657/'Final Dataset'!$AB657,0)</f>
        <v>0.14736842105263159</v>
      </c>
      <c r="AG657" s="7" t="str">
        <f>IF('Final Dataset'!$AC657&lt;40,"Low",IF('Final Dataset'!$AC657&lt;=70,"Moderate","High"))</f>
        <v>Moderate</v>
      </c>
      <c r="AH657" s="10" t="str">
        <f>IF('Final Dataset'!$AE657&lt;10,"Calm",IF('Final Dataset'!$AE657&lt;=25,"Breezy","Windy"))</f>
        <v>Calm</v>
      </c>
    </row>
    <row r="658" spans="1:34" ht="14.25" customHeight="1" x14ac:dyDescent="0.3">
      <c r="A658" s="15">
        <v>657</v>
      </c>
      <c r="B658" s="16">
        <v>40573</v>
      </c>
      <c r="C658" s="7">
        <v>1</v>
      </c>
      <c r="D658" s="7">
        <v>16</v>
      </c>
      <c r="E658" s="7" t="b">
        <v>0</v>
      </c>
      <c r="F658" s="7">
        <v>0</v>
      </c>
      <c r="G658" s="7">
        <v>1</v>
      </c>
      <c r="H658" s="7">
        <v>0.3</v>
      </c>
      <c r="I658" s="7">
        <v>0.33329999999999999</v>
      </c>
      <c r="J658" s="7">
        <v>0.56000000000000005</v>
      </c>
      <c r="K658" s="7">
        <v>0</v>
      </c>
      <c r="L658" s="7">
        <v>19</v>
      </c>
      <c r="M658" s="7">
        <v>104</v>
      </c>
      <c r="N658" s="10">
        <v>123</v>
      </c>
      <c r="O658" s="5" t="str">
        <f>IF(AND('Final Dataset'!$D658&gt;=5,'Final Dataset'!$D658&lt;12),"Morning",IF(AND('Final Dataset'!$D658&gt;=12,'Final Dataset'!$D658&lt;17),"Afternoon",IF(AND('Final Dataset'!$D658&gt;=17,'Final Dataset'!$D658&lt;21),"Evening","Night")))</f>
        <v>Afternoon</v>
      </c>
      <c r="P658" s="8" t="str">
        <f>IF('Final Dataset'!$G658=1,"Clear/Few clouds",IF('Final Dataset'!$G658=2,"Mist/Cloudy",IF('Final Dataset'!$G658=3,"Light Snow/Rain","Heavy Rain/Snow/Storm")))</f>
        <v>Clear/Few clouds</v>
      </c>
      <c r="Q658" s="5" t="str">
        <f>IF(OR('Final Dataset'!$F658=0,'Final Dataset'!$F658=6),"Weekend","Weekday")</f>
        <v>Weekend</v>
      </c>
      <c r="R658" s="5" t="str">
        <f>LEFT(TEXT('Final Dataset'!$B658,"yyyy-mm-dd"),4)</f>
        <v>2011</v>
      </c>
      <c r="S658" s="5" t="str">
        <f>MID(TEXT('Final Dataset'!$B658,"yyyy-mm-dd"),6,2)</f>
        <v>01</v>
      </c>
      <c r="T658" s="5" t="str">
        <f>RIGHT(TEXT('Final Dataset'!$B658,"yyyy-mm-dd"),2)</f>
        <v>30</v>
      </c>
      <c r="U658" s="5">
        <f>LEN('Final Dataset'!$D658)</f>
        <v>2</v>
      </c>
      <c r="V658" s="5" t="str">
        <f>TEXT('Final Dataset'!$B658, "mmmm")</f>
        <v>January</v>
      </c>
      <c r="W658" s="5" t="str">
        <f>TEXT('Final Dataset'!$B658, "dddd")</f>
        <v>Sunday</v>
      </c>
      <c r="X658" s="5">
        <f>WEEKNUM('Final Dataset'!$B658, 2)</f>
        <v>5</v>
      </c>
      <c r="Y658" s="5" t="str">
        <f>IF('Final Dataset'!$H658&lt;=0.3,"Cold",IF('Final Dataset'!$H658&lt;=0.6,"Mild","Hot"))</f>
        <v>Cold</v>
      </c>
      <c r="Z658" s="7" t="str">
        <f>IF('Final Dataset'!$L658&gt;'Final Dataset'!$M658,"Casual Dominant","Registered Dominant")</f>
        <v>Registered Dominant</v>
      </c>
      <c r="AA658" s="7">
        <f>'Final Dataset'!$L658/'Final Dataset'!$N658</f>
        <v>0.15447154471544716</v>
      </c>
      <c r="AB658" s="7">
        <f>'Final Dataset'!$M658/'Final Dataset'!$N658</f>
        <v>0.84552845528455289</v>
      </c>
      <c r="AC658" s="9">
        <f>'Final Dataset'!$J658*100</f>
        <v>56.000000000000007</v>
      </c>
      <c r="AD658" s="7">
        <f>'Final Dataset'!$I658*50</f>
        <v>16.664999999999999</v>
      </c>
      <c r="AE658" s="9">
        <f>'Final Dataset'!$K658*67</f>
        <v>0</v>
      </c>
      <c r="AF658" s="7">
        <f>IFERROR('Final Dataset'!$AA658/'Final Dataset'!$AB658,0)</f>
        <v>0.18269230769230768</v>
      </c>
      <c r="AG658" s="7" t="str">
        <f>IF('Final Dataset'!$AC658&lt;40,"Low",IF('Final Dataset'!$AC658&lt;=70,"Moderate","High"))</f>
        <v>Moderate</v>
      </c>
      <c r="AH658" s="10" t="str">
        <f>IF('Final Dataset'!$AE658&lt;10,"Calm",IF('Final Dataset'!$AE658&lt;=25,"Breezy","Windy"))</f>
        <v>Calm</v>
      </c>
    </row>
    <row r="659" spans="1:34" ht="14.25" customHeight="1" x14ac:dyDescent="0.3">
      <c r="A659" s="17">
        <v>658</v>
      </c>
      <c r="B659" s="18">
        <v>40573</v>
      </c>
      <c r="C659" s="13">
        <v>1</v>
      </c>
      <c r="D659" s="13">
        <v>17</v>
      </c>
      <c r="E659" s="13" t="b">
        <v>0</v>
      </c>
      <c r="F659" s="13">
        <v>0</v>
      </c>
      <c r="G659" s="13">
        <v>1</v>
      </c>
      <c r="H659" s="13">
        <v>0.3</v>
      </c>
      <c r="I659" s="13">
        <v>0.28789999999999999</v>
      </c>
      <c r="J659" s="13">
        <v>0.56000000000000005</v>
      </c>
      <c r="K659" s="13">
        <v>0.19400000000000001</v>
      </c>
      <c r="L659" s="13">
        <v>6</v>
      </c>
      <c r="M659" s="13">
        <v>71</v>
      </c>
      <c r="N659" s="19">
        <v>77</v>
      </c>
      <c r="O659" s="5" t="str">
        <f>IF(AND('Final Dataset'!$D659&gt;=5,'Final Dataset'!$D659&lt;12),"Morning",IF(AND('Final Dataset'!$D659&gt;=12,'Final Dataset'!$D659&lt;17),"Afternoon",IF(AND('Final Dataset'!$D659&gt;=17,'Final Dataset'!$D659&lt;21),"Evening","Night")))</f>
        <v>Evening</v>
      </c>
      <c r="P659" s="8" t="str">
        <f>IF('Final Dataset'!$G659=1,"Clear/Few clouds",IF('Final Dataset'!$G659=2,"Mist/Cloudy",IF('Final Dataset'!$G659=3,"Light Snow/Rain","Heavy Rain/Snow/Storm")))</f>
        <v>Clear/Few clouds</v>
      </c>
      <c r="Q659" s="5" t="str">
        <f>IF(OR('Final Dataset'!$F659=0,'Final Dataset'!$F659=6),"Weekend","Weekday")</f>
        <v>Weekend</v>
      </c>
      <c r="R659" s="5" t="str">
        <f>LEFT(TEXT('Final Dataset'!$B659,"yyyy-mm-dd"),4)</f>
        <v>2011</v>
      </c>
      <c r="S659" s="5" t="str">
        <f>MID(TEXT('Final Dataset'!$B659,"yyyy-mm-dd"),6,2)</f>
        <v>01</v>
      </c>
      <c r="T659" s="5" t="str">
        <f>RIGHT(TEXT('Final Dataset'!$B659,"yyyy-mm-dd"),2)</f>
        <v>30</v>
      </c>
      <c r="U659" s="5">
        <f>LEN('Final Dataset'!$D659)</f>
        <v>2</v>
      </c>
      <c r="V659" s="5" t="str">
        <f>TEXT('Final Dataset'!$B659, "mmmm")</f>
        <v>January</v>
      </c>
      <c r="W659" s="5" t="str">
        <f>TEXT('Final Dataset'!$B659, "dddd")</f>
        <v>Sunday</v>
      </c>
      <c r="X659" s="5">
        <f>WEEKNUM('Final Dataset'!$B659, 2)</f>
        <v>5</v>
      </c>
      <c r="Y659" s="5" t="str">
        <f>IF('Final Dataset'!$H659&lt;=0.3,"Cold",IF('Final Dataset'!$H659&lt;=0.6,"Mild","Hot"))</f>
        <v>Cold</v>
      </c>
      <c r="Z659" s="7" t="str">
        <f>IF('Final Dataset'!$L659&gt;'Final Dataset'!$M659,"Casual Dominant","Registered Dominant")</f>
        <v>Registered Dominant</v>
      </c>
      <c r="AA659" s="7">
        <f>'Final Dataset'!$L659/'Final Dataset'!$N659</f>
        <v>7.792207792207792E-2</v>
      </c>
      <c r="AB659" s="7">
        <f>'Final Dataset'!$M659/'Final Dataset'!$N659</f>
        <v>0.92207792207792205</v>
      </c>
      <c r="AC659" s="9">
        <f>'Final Dataset'!$J659*100</f>
        <v>56.000000000000007</v>
      </c>
      <c r="AD659" s="7">
        <f>'Final Dataset'!$I659*50</f>
        <v>14.395</v>
      </c>
      <c r="AE659" s="9">
        <f>'Final Dataset'!$K659*67</f>
        <v>12.998000000000001</v>
      </c>
      <c r="AF659" s="7">
        <f>IFERROR('Final Dataset'!$AA659/'Final Dataset'!$AB659,0)</f>
        <v>8.4507042253521125E-2</v>
      </c>
      <c r="AG659" s="7" t="str">
        <f>IF('Final Dataset'!$AC659&lt;40,"Low",IF('Final Dataset'!$AC659&lt;=70,"Moderate","High"))</f>
        <v>Moderate</v>
      </c>
      <c r="AH659" s="10" t="str">
        <f>IF('Final Dataset'!$AE659&lt;10,"Calm",IF('Final Dataset'!$AE659&lt;=25,"Breezy","Windy"))</f>
        <v>Breezy</v>
      </c>
    </row>
    <row r="660" spans="1:34" ht="14.25" customHeight="1" x14ac:dyDescent="0.3">
      <c r="A660" s="15">
        <v>659</v>
      </c>
      <c r="B660" s="16">
        <v>40573</v>
      </c>
      <c r="C660" s="7">
        <v>1</v>
      </c>
      <c r="D660" s="7">
        <v>18</v>
      </c>
      <c r="E660" s="7" t="b">
        <v>0</v>
      </c>
      <c r="F660" s="7">
        <v>0</v>
      </c>
      <c r="G660" s="7">
        <v>1</v>
      </c>
      <c r="H660" s="7">
        <v>0.26</v>
      </c>
      <c r="I660" s="7">
        <v>0.2576</v>
      </c>
      <c r="J660" s="7">
        <v>0.65</v>
      </c>
      <c r="K660" s="7">
        <v>0.16420000000000001</v>
      </c>
      <c r="L660" s="7">
        <v>8</v>
      </c>
      <c r="M660" s="7">
        <v>57</v>
      </c>
      <c r="N660" s="10">
        <v>65</v>
      </c>
      <c r="O660" s="5" t="str">
        <f>IF(AND('Final Dataset'!$D660&gt;=5,'Final Dataset'!$D660&lt;12),"Morning",IF(AND('Final Dataset'!$D660&gt;=12,'Final Dataset'!$D660&lt;17),"Afternoon",IF(AND('Final Dataset'!$D660&gt;=17,'Final Dataset'!$D660&lt;21),"Evening","Night")))</f>
        <v>Evening</v>
      </c>
      <c r="P660" s="8" t="str">
        <f>IF('Final Dataset'!$G660=1,"Clear/Few clouds",IF('Final Dataset'!$G660=2,"Mist/Cloudy",IF('Final Dataset'!$G660=3,"Light Snow/Rain","Heavy Rain/Snow/Storm")))</f>
        <v>Clear/Few clouds</v>
      </c>
      <c r="Q660" s="5" t="str">
        <f>IF(OR('Final Dataset'!$F660=0,'Final Dataset'!$F660=6),"Weekend","Weekday")</f>
        <v>Weekend</v>
      </c>
      <c r="R660" s="5" t="str">
        <f>LEFT(TEXT('Final Dataset'!$B660,"yyyy-mm-dd"),4)</f>
        <v>2011</v>
      </c>
      <c r="S660" s="5" t="str">
        <f>MID(TEXT('Final Dataset'!$B660,"yyyy-mm-dd"),6,2)</f>
        <v>01</v>
      </c>
      <c r="T660" s="5" t="str">
        <f>RIGHT(TEXT('Final Dataset'!$B660,"yyyy-mm-dd"),2)</f>
        <v>30</v>
      </c>
      <c r="U660" s="5">
        <f>LEN('Final Dataset'!$D660)</f>
        <v>2</v>
      </c>
      <c r="V660" s="5" t="str">
        <f>TEXT('Final Dataset'!$B660, "mmmm")</f>
        <v>January</v>
      </c>
      <c r="W660" s="5" t="str">
        <f>TEXT('Final Dataset'!$B660, "dddd")</f>
        <v>Sunday</v>
      </c>
      <c r="X660" s="5">
        <f>WEEKNUM('Final Dataset'!$B660, 2)</f>
        <v>5</v>
      </c>
      <c r="Y660" s="5" t="str">
        <f>IF('Final Dataset'!$H660&lt;=0.3,"Cold",IF('Final Dataset'!$H660&lt;=0.6,"Mild","Hot"))</f>
        <v>Cold</v>
      </c>
      <c r="Z660" s="7" t="str">
        <f>IF('Final Dataset'!$L660&gt;'Final Dataset'!$M660,"Casual Dominant","Registered Dominant")</f>
        <v>Registered Dominant</v>
      </c>
      <c r="AA660" s="7">
        <f>'Final Dataset'!$L660/'Final Dataset'!$N660</f>
        <v>0.12307692307692308</v>
      </c>
      <c r="AB660" s="7">
        <f>'Final Dataset'!$M660/'Final Dataset'!$N660</f>
        <v>0.87692307692307692</v>
      </c>
      <c r="AC660" s="9">
        <f>'Final Dataset'!$J660*100</f>
        <v>65</v>
      </c>
      <c r="AD660" s="7">
        <f>'Final Dataset'!$I660*50</f>
        <v>12.879999999999999</v>
      </c>
      <c r="AE660" s="9">
        <f>'Final Dataset'!$K660*67</f>
        <v>11.0014</v>
      </c>
      <c r="AF660" s="7">
        <f>IFERROR('Final Dataset'!$AA660/'Final Dataset'!$AB660,0)</f>
        <v>0.14035087719298248</v>
      </c>
      <c r="AG660" s="7" t="str">
        <f>IF('Final Dataset'!$AC660&lt;40,"Low",IF('Final Dataset'!$AC660&lt;=70,"Moderate","High"))</f>
        <v>Moderate</v>
      </c>
      <c r="AH660" s="10" t="str">
        <f>IF('Final Dataset'!$AE660&lt;10,"Calm",IF('Final Dataset'!$AE660&lt;=25,"Breezy","Windy"))</f>
        <v>Breezy</v>
      </c>
    </row>
    <row r="661" spans="1:34" ht="14.25" customHeight="1" x14ac:dyDescent="0.3">
      <c r="A661" s="17">
        <v>660</v>
      </c>
      <c r="B661" s="18">
        <v>40573</v>
      </c>
      <c r="C661" s="13">
        <v>1</v>
      </c>
      <c r="D661" s="13">
        <v>19</v>
      </c>
      <c r="E661" s="13" t="b">
        <v>0</v>
      </c>
      <c r="F661" s="13">
        <v>0</v>
      </c>
      <c r="G661" s="13">
        <v>1</v>
      </c>
      <c r="H661" s="13">
        <v>0.26</v>
      </c>
      <c r="I661" s="13">
        <v>0.2576</v>
      </c>
      <c r="J661" s="13">
        <v>0.65</v>
      </c>
      <c r="K661" s="13">
        <v>0.19400000000000001</v>
      </c>
      <c r="L661" s="13">
        <v>9</v>
      </c>
      <c r="M661" s="13">
        <v>46</v>
      </c>
      <c r="N661" s="19">
        <v>55</v>
      </c>
      <c r="O661" s="5" t="str">
        <f>IF(AND('Final Dataset'!$D661&gt;=5,'Final Dataset'!$D661&lt;12),"Morning",IF(AND('Final Dataset'!$D661&gt;=12,'Final Dataset'!$D661&lt;17),"Afternoon",IF(AND('Final Dataset'!$D661&gt;=17,'Final Dataset'!$D661&lt;21),"Evening","Night")))</f>
        <v>Evening</v>
      </c>
      <c r="P661" s="8" t="str">
        <f>IF('Final Dataset'!$G661=1,"Clear/Few clouds",IF('Final Dataset'!$G661=2,"Mist/Cloudy",IF('Final Dataset'!$G661=3,"Light Snow/Rain","Heavy Rain/Snow/Storm")))</f>
        <v>Clear/Few clouds</v>
      </c>
      <c r="Q661" s="5" t="str">
        <f>IF(OR('Final Dataset'!$F661=0,'Final Dataset'!$F661=6),"Weekend","Weekday")</f>
        <v>Weekend</v>
      </c>
      <c r="R661" s="5" t="str">
        <f>LEFT(TEXT('Final Dataset'!$B661,"yyyy-mm-dd"),4)</f>
        <v>2011</v>
      </c>
      <c r="S661" s="5" t="str">
        <f>MID(TEXT('Final Dataset'!$B661,"yyyy-mm-dd"),6,2)</f>
        <v>01</v>
      </c>
      <c r="T661" s="5" t="str">
        <f>RIGHT(TEXT('Final Dataset'!$B661,"yyyy-mm-dd"),2)</f>
        <v>30</v>
      </c>
      <c r="U661" s="5">
        <f>LEN('Final Dataset'!$D661)</f>
        <v>2</v>
      </c>
      <c r="V661" s="5" t="str">
        <f>TEXT('Final Dataset'!$B661, "mmmm")</f>
        <v>January</v>
      </c>
      <c r="W661" s="5" t="str">
        <f>TEXT('Final Dataset'!$B661, "dddd")</f>
        <v>Sunday</v>
      </c>
      <c r="X661" s="5">
        <f>WEEKNUM('Final Dataset'!$B661, 2)</f>
        <v>5</v>
      </c>
      <c r="Y661" s="5" t="str">
        <f>IF('Final Dataset'!$H661&lt;=0.3,"Cold",IF('Final Dataset'!$H661&lt;=0.6,"Mild","Hot"))</f>
        <v>Cold</v>
      </c>
      <c r="Z661" s="7" t="str">
        <f>IF('Final Dataset'!$L661&gt;'Final Dataset'!$M661,"Casual Dominant","Registered Dominant")</f>
        <v>Registered Dominant</v>
      </c>
      <c r="AA661" s="7">
        <f>'Final Dataset'!$L661/'Final Dataset'!$N661</f>
        <v>0.16363636363636364</v>
      </c>
      <c r="AB661" s="7">
        <f>'Final Dataset'!$M661/'Final Dataset'!$N661</f>
        <v>0.83636363636363631</v>
      </c>
      <c r="AC661" s="9">
        <f>'Final Dataset'!$J661*100</f>
        <v>65</v>
      </c>
      <c r="AD661" s="7">
        <f>'Final Dataset'!$I661*50</f>
        <v>12.879999999999999</v>
      </c>
      <c r="AE661" s="9">
        <f>'Final Dataset'!$K661*67</f>
        <v>12.998000000000001</v>
      </c>
      <c r="AF661" s="7">
        <f>IFERROR('Final Dataset'!$AA661/'Final Dataset'!$AB661,0)</f>
        <v>0.19565217391304349</v>
      </c>
      <c r="AG661" s="7" t="str">
        <f>IF('Final Dataset'!$AC661&lt;40,"Low",IF('Final Dataset'!$AC661&lt;=70,"Moderate","High"))</f>
        <v>Moderate</v>
      </c>
      <c r="AH661" s="10" t="str">
        <f>IF('Final Dataset'!$AE661&lt;10,"Calm",IF('Final Dataset'!$AE661&lt;=25,"Breezy","Windy"))</f>
        <v>Breezy</v>
      </c>
    </row>
    <row r="662" spans="1:34" ht="14.25" customHeight="1" x14ac:dyDescent="0.3">
      <c r="A662" s="15">
        <v>661</v>
      </c>
      <c r="B662" s="16">
        <v>40573</v>
      </c>
      <c r="C662" s="7">
        <v>1</v>
      </c>
      <c r="D662" s="7">
        <v>20</v>
      </c>
      <c r="E662" s="7" t="b">
        <v>0</v>
      </c>
      <c r="F662" s="7">
        <v>0</v>
      </c>
      <c r="G662" s="7">
        <v>2</v>
      </c>
      <c r="H662" s="7">
        <v>0.26</v>
      </c>
      <c r="I662" s="7">
        <v>0.2727</v>
      </c>
      <c r="J662" s="7">
        <v>0.65</v>
      </c>
      <c r="K662" s="7">
        <v>0.1045</v>
      </c>
      <c r="L662" s="7">
        <v>3</v>
      </c>
      <c r="M662" s="7">
        <v>30</v>
      </c>
      <c r="N662" s="10">
        <v>33</v>
      </c>
      <c r="O662" s="5" t="str">
        <f>IF(AND('Final Dataset'!$D662&gt;=5,'Final Dataset'!$D662&lt;12),"Morning",IF(AND('Final Dataset'!$D662&gt;=12,'Final Dataset'!$D662&lt;17),"Afternoon",IF(AND('Final Dataset'!$D662&gt;=17,'Final Dataset'!$D662&lt;21),"Evening","Night")))</f>
        <v>Evening</v>
      </c>
      <c r="P662" s="8" t="str">
        <f>IF('Final Dataset'!$G662=1,"Clear/Few clouds",IF('Final Dataset'!$G662=2,"Mist/Cloudy",IF('Final Dataset'!$G662=3,"Light Snow/Rain","Heavy Rain/Snow/Storm")))</f>
        <v>Mist/Cloudy</v>
      </c>
      <c r="Q662" s="5" t="str">
        <f>IF(OR('Final Dataset'!$F662=0,'Final Dataset'!$F662=6),"Weekend","Weekday")</f>
        <v>Weekend</v>
      </c>
      <c r="R662" s="5" t="str">
        <f>LEFT(TEXT('Final Dataset'!$B662,"yyyy-mm-dd"),4)</f>
        <v>2011</v>
      </c>
      <c r="S662" s="5" t="str">
        <f>MID(TEXT('Final Dataset'!$B662,"yyyy-mm-dd"),6,2)</f>
        <v>01</v>
      </c>
      <c r="T662" s="5" t="str">
        <f>RIGHT(TEXT('Final Dataset'!$B662,"yyyy-mm-dd"),2)</f>
        <v>30</v>
      </c>
      <c r="U662" s="5">
        <f>LEN('Final Dataset'!$D662)</f>
        <v>2</v>
      </c>
      <c r="V662" s="5" t="str">
        <f>TEXT('Final Dataset'!$B662, "mmmm")</f>
        <v>January</v>
      </c>
      <c r="W662" s="5" t="str">
        <f>TEXT('Final Dataset'!$B662, "dddd")</f>
        <v>Sunday</v>
      </c>
      <c r="X662" s="5">
        <f>WEEKNUM('Final Dataset'!$B662, 2)</f>
        <v>5</v>
      </c>
      <c r="Y662" s="5" t="str">
        <f>IF('Final Dataset'!$H662&lt;=0.3,"Cold",IF('Final Dataset'!$H662&lt;=0.6,"Mild","Hot"))</f>
        <v>Cold</v>
      </c>
      <c r="Z662" s="7" t="str">
        <f>IF('Final Dataset'!$L662&gt;'Final Dataset'!$M662,"Casual Dominant","Registered Dominant")</f>
        <v>Registered Dominant</v>
      </c>
      <c r="AA662" s="7">
        <f>'Final Dataset'!$L662/'Final Dataset'!$N662</f>
        <v>9.0909090909090912E-2</v>
      </c>
      <c r="AB662" s="7">
        <f>'Final Dataset'!$M662/'Final Dataset'!$N662</f>
        <v>0.90909090909090906</v>
      </c>
      <c r="AC662" s="9">
        <f>'Final Dataset'!$J662*100</f>
        <v>65</v>
      </c>
      <c r="AD662" s="7">
        <f>'Final Dataset'!$I662*50</f>
        <v>13.635</v>
      </c>
      <c r="AE662" s="9">
        <f>'Final Dataset'!$K662*67</f>
        <v>7.0015000000000001</v>
      </c>
      <c r="AF662" s="7">
        <f>IFERROR('Final Dataset'!$AA662/'Final Dataset'!$AB662,0)</f>
        <v>0.1</v>
      </c>
      <c r="AG662" s="7" t="str">
        <f>IF('Final Dataset'!$AC662&lt;40,"Low",IF('Final Dataset'!$AC662&lt;=70,"Moderate","High"))</f>
        <v>Moderate</v>
      </c>
      <c r="AH662" s="10" t="str">
        <f>IF('Final Dataset'!$AE662&lt;10,"Calm",IF('Final Dataset'!$AE662&lt;=25,"Breezy","Windy"))</f>
        <v>Calm</v>
      </c>
    </row>
    <row r="663" spans="1:34" ht="14.25" customHeight="1" x14ac:dyDescent="0.3">
      <c r="A663" s="17">
        <v>662</v>
      </c>
      <c r="B663" s="18">
        <v>40573</v>
      </c>
      <c r="C663" s="13">
        <v>1</v>
      </c>
      <c r="D663" s="13">
        <v>21</v>
      </c>
      <c r="E663" s="13" t="b">
        <v>0</v>
      </c>
      <c r="F663" s="13">
        <v>0</v>
      </c>
      <c r="G663" s="13">
        <v>2</v>
      </c>
      <c r="H663" s="13">
        <v>0.24</v>
      </c>
      <c r="I663" s="13">
        <v>0.2424</v>
      </c>
      <c r="J663" s="13">
        <v>0.7</v>
      </c>
      <c r="K663" s="13">
        <v>0.16420000000000001</v>
      </c>
      <c r="L663" s="13">
        <v>3</v>
      </c>
      <c r="M663" s="13">
        <v>25</v>
      </c>
      <c r="N663" s="19">
        <v>28</v>
      </c>
      <c r="O663" s="5" t="str">
        <f>IF(AND('Final Dataset'!$D663&gt;=5,'Final Dataset'!$D663&lt;12),"Morning",IF(AND('Final Dataset'!$D663&gt;=12,'Final Dataset'!$D663&lt;17),"Afternoon",IF(AND('Final Dataset'!$D663&gt;=17,'Final Dataset'!$D663&lt;21),"Evening","Night")))</f>
        <v>Night</v>
      </c>
      <c r="P663" s="8" t="str">
        <f>IF('Final Dataset'!$G663=1,"Clear/Few clouds",IF('Final Dataset'!$G663=2,"Mist/Cloudy",IF('Final Dataset'!$G663=3,"Light Snow/Rain","Heavy Rain/Snow/Storm")))</f>
        <v>Mist/Cloudy</v>
      </c>
      <c r="Q663" s="5" t="str">
        <f>IF(OR('Final Dataset'!$F663=0,'Final Dataset'!$F663=6),"Weekend","Weekday")</f>
        <v>Weekend</v>
      </c>
      <c r="R663" s="5" t="str">
        <f>LEFT(TEXT('Final Dataset'!$B663,"yyyy-mm-dd"),4)</f>
        <v>2011</v>
      </c>
      <c r="S663" s="5" t="str">
        <f>MID(TEXT('Final Dataset'!$B663,"yyyy-mm-dd"),6,2)</f>
        <v>01</v>
      </c>
      <c r="T663" s="5" t="str">
        <f>RIGHT(TEXT('Final Dataset'!$B663,"yyyy-mm-dd"),2)</f>
        <v>30</v>
      </c>
      <c r="U663" s="5">
        <f>LEN('Final Dataset'!$D663)</f>
        <v>2</v>
      </c>
      <c r="V663" s="5" t="str">
        <f>TEXT('Final Dataset'!$B663, "mmmm")</f>
        <v>January</v>
      </c>
      <c r="W663" s="5" t="str">
        <f>TEXT('Final Dataset'!$B663, "dddd")</f>
        <v>Sunday</v>
      </c>
      <c r="X663" s="5">
        <f>WEEKNUM('Final Dataset'!$B663, 2)</f>
        <v>5</v>
      </c>
      <c r="Y663" s="5" t="str">
        <f>IF('Final Dataset'!$H663&lt;=0.3,"Cold",IF('Final Dataset'!$H663&lt;=0.6,"Mild","Hot"))</f>
        <v>Cold</v>
      </c>
      <c r="Z663" s="7" t="str">
        <f>IF('Final Dataset'!$L663&gt;'Final Dataset'!$M663,"Casual Dominant","Registered Dominant")</f>
        <v>Registered Dominant</v>
      </c>
      <c r="AA663" s="7">
        <f>'Final Dataset'!$L663/'Final Dataset'!$N663</f>
        <v>0.10714285714285714</v>
      </c>
      <c r="AB663" s="7">
        <f>'Final Dataset'!$M663/'Final Dataset'!$N663</f>
        <v>0.8928571428571429</v>
      </c>
      <c r="AC663" s="9">
        <f>'Final Dataset'!$J663*100</f>
        <v>70</v>
      </c>
      <c r="AD663" s="7">
        <f>'Final Dataset'!$I663*50</f>
        <v>12.120000000000001</v>
      </c>
      <c r="AE663" s="9">
        <f>'Final Dataset'!$K663*67</f>
        <v>11.0014</v>
      </c>
      <c r="AF663" s="7">
        <f>IFERROR('Final Dataset'!$AA663/'Final Dataset'!$AB663,0)</f>
        <v>0.11999999999999998</v>
      </c>
      <c r="AG663" s="7" t="str">
        <f>IF('Final Dataset'!$AC663&lt;40,"Low",IF('Final Dataset'!$AC663&lt;=70,"Moderate","High"))</f>
        <v>Moderate</v>
      </c>
      <c r="AH663" s="10" t="str">
        <f>IF('Final Dataset'!$AE663&lt;10,"Calm",IF('Final Dataset'!$AE663&lt;=25,"Breezy","Windy"))</f>
        <v>Breezy</v>
      </c>
    </row>
    <row r="664" spans="1:34" ht="14.25" customHeight="1" x14ac:dyDescent="0.3">
      <c r="A664" s="15">
        <v>663</v>
      </c>
      <c r="B664" s="16">
        <v>40573</v>
      </c>
      <c r="C664" s="7">
        <v>1</v>
      </c>
      <c r="D664" s="7">
        <v>22</v>
      </c>
      <c r="E664" s="7" t="b">
        <v>0</v>
      </c>
      <c r="F664" s="7">
        <v>0</v>
      </c>
      <c r="G664" s="7">
        <v>2</v>
      </c>
      <c r="H664" s="7">
        <v>0.24</v>
      </c>
      <c r="I664" s="7">
        <v>0.2273</v>
      </c>
      <c r="J664" s="7">
        <v>0.7</v>
      </c>
      <c r="K664" s="7">
        <v>0.19400000000000001</v>
      </c>
      <c r="L664" s="7">
        <v>2</v>
      </c>
      <c r="M664" s="7">
        <v>19</v>
      </c>
      <c r="N664" s="10">
        <v>21</v>
      </c>
      <c r="O664" s="5" t="str">
        <f>IF(AND('Final Dataset'!$D664&gt;=5,'Final Dataset'!$D664&lt;12),"Morning",IF(AND('Final Dataset'!$D664&gt;=12,'Final Dataset'!$D664&lt;17),"Afternoon",IF(AND('Final Dataset'!$D664&gt;=17,'Final Dataset'!$D664&lt;21),"Evening","Night")))</f>
        <v>Night</v>
      </c>
      <c r="P664" s="8" t="str">
        <f>IF('Final Dataset'!$G664=1,"Clear/Few clouds",IF('Final Dataset'!$G664=2,"Mist/Cloudy",IF('Final Dataset'!$G664=3,"Light Snow/Rain","Heavy Rain/Snow/Storm")))</f>
        <v>Mist/Cloudy</v>
      </c>
      <c r="Q664" s="5" t="str">
        <f>IF(OR('Final Dataset'!$F664=0,'Final Dataset'!$F664=6),"Weekend","Weekday")</f>
        <v>Weekend</v>
      </c>
      <c r="R664" s="5" t="str">
        <f>LEFT(TEXT('Final Dataset'!$B664,"yyyy-mm-dd"),4)</f>
        <v>2011</v>
      </c>
      <c r="S664" s="5" t="str">
        <f>MID(TEXT('Final Dataset'!$B664,"yyyy-mm-dd"),6,2)</f>
        <v>01</v>
      </c>
      <c r="T664" s="5" t="str">
        <f>RIGHT(TEXT('Final Dataset'!$B664,"yyyy-mm-dd"),2)</f>
        <v>30</v>
      </c>
      <c r="U664" s="5">
        <f>LEN('Final Dataset'!$D664)</f>
        <v>2</v>
      </c>
      <c r="V664" s="5" t="str">
        <f>TEXT('Final Dataset'!$B664, "mmmm")</f>
        <v>January</v>
      </c>
      <c r="W664" s="5" t="str">
        <f>TEXT('Final Dataset'!$B664, "dddd")</f>
        <v>Sunday</v>
      </c>
      <c r="X664" s="5">
        <f>WEEKNUM('Final Dataset'!$B664, 2)</f>
        <v>5</v>
      </c>
      <c r="Y664" s="5" t="str">
        <f>IF('Final Dataset'!$H664&lt;=0.3,"Cold",IF('Final Dataset'!$H664&lt;=0.6,"Mild","Hot"))</f>
        <v>Cold</v>
      </c>
      <c r="Z664" s="7" t="str">
        <f>IF('Final Dataset'!$L664&gt;'Final Dataset'!$M664,"Casual Dominant","Registered Dominant")</f>
        <v>Registered Dominant</v>
      </c>
      <c r="AA664" s="7">
        <f>'Final Dataset'!$L664/'Final Dataset'!$N664</f>
        <v>9.5238095238095233E-2</v>
      </c>
      <c r="AB664" s="7">
        <f>'Final Dataset'!$M664/'Final Dataset'!$N664</f>
        <v>0.90476190476190477</v>
      </c>
      <c r="AC664" s="9">
        <f>'Final Dataset'!$J664*100</f>
        <v>70</v>
      </c>
      <c r="AD664" s="7">
        <f>'Final Dataset'!$I664*50</f>
        <v>11.365</v>
      </c>
      <c r="AE664" s="9">
        <f>'Final Dataset'!$K664*67</f>
        <v>12.998000000000001</v>
      </c>
      <c r="AF664" s="7">
        <f>IFERROR('Final Dataset'!$AA664/'Final Dataset'!$AB664,0)</f>
        <v>0.10526315789473684</v>
      </c>
      <c r="AG664" s="7" t="str">
        <f>IF('Final Dataset'!$AC664&lt;40,"Low",IF('Final Dataset'!$AC664&lt;=70,"Moderate","High"))</f>
        <v>Moderate</v>
      </c>
      <c r="AH664" s="10" t="str">
        <f>IF('Final Dataset'!$AE664&lt;10,"Calm",IF('Final Dataset'!$AE664&lt;=25,"Breezy","Windy"))</f>
        <v>Breezy</v>
      </c>
    </row>
    <row r="665" spans="1:34" ht="14.25" customHeight="1" x14ac:dyDescent="0.3">
      <c r="A665" s="17">
        <v>664</v>
      </c>
      <c r="B665" s="18">
        <v>40573</v>
      </c>
      <c r="C665" s="13">
        <v>1</v>
      </c>
      <c r="D665" s="13">
        <v>23</v>
      </c>
      <c r="E665" s="13" t="b">
        <v>0</v>
      </c>
      <c r="F665" s="13">
        <v>0</v>
      </c>
      <c r="G665" s="13">
        <v>2</v>
      </c>
      <c r="H665" s="13">
        <v>0.24</v>
      </c>
      <c r="I665" s="13">
        <v>0.21210000000000001</v>
      </c>
      <c r="J665" s="13">
        <v>0.65</v>
      </c>
      <c r="K665" s="13">
        <v>0.28360000000000002</v>
      </c>
      <c r="L665" s="13">
        <v>5</v>
      </c>
      <c r="M665" s="13">
        <v>16</v>
      </c>
      <c r="N665" s="19">
        <v>21</v>
      </c>
      <c r="O665" s="5" t="str">
        <f>IF(AND('Final Dataset'!$D665&gt;=5,'Final Dataset'!$D665&lt;12),"Morning",IF(AND('Final Dataset'!$D665&gt;=12,'Final Dataset'!$D665&lt;17),"Afternoon",IF(AND('Final Dataset'!$D665&gt;=17,'Final Dataset'!$D665&lt;21),"Evening","Night")))</f>
        <v>Night</v>
      </c>
      <c r="P665" s="8" t="str">
        <f>IF('Final Dataset'!$G665=1,"Clear/Few clouds",IF('Final Dataset'!$G665=2,"Mist/Cloudy",IF('Final Dataset'!$G665=3,"Light Snow/Rain","Heavy Rain/Snow/Storm")))</f>
        <v>Mist/Cloudy</v>
      </c>
      <c r="Q665" s="5" t="str">
        <f>IF(OR('Final Dataset'!$F665=0,'Final Dataset'!$F665=6),"Weekend","Weekday")</f>
        <v>Weekend</v>
      </c>
      <c r="R665" s="5" t="str">
        <f>LEFT(TEXT('Final Dataset'!$B665,"yyyy-mm-dd"),4)</f>
        <v>2011</v>
      </c>
      <c r="S665" s="5" t="str">
        <f>MID(TEXT('Final Dataset'!$B665,"yyyy-mm-dd"),6,2)</f>
        <v>01</v>
      </c>
      <c r="T665" s="5" t="str">
        <f>RIGHT(TEXT('Final Dataset'!$B665,"yyyy-mm-dd"),2)</f>
        <v>30</v>
      </c>
      <c r="U665" s="5">
        <f>LEN('Final Dataset'!$D665)</f>
        <v>2</v>
      </c>
      <c r="V665" s="5" t="str">
        <f>TEXT('Final Dataset'!$B665, "mmmm")</f>
        <v>January</v>
      </c>
      <c r="W665" s="5" t="str">
        <f>TEXT('Final Dataset'!$B665, "dddd")</f>
        <v>Sunday</v>
      </c>
      <c r="X665" s="5">
        <f>WEEKNUM('Final Dataset'!$B665, 2)</f>
        <v>5</v>
      </c>
      <c r="Y665" s="5" t="str">
        <f>IF('Final Dataset'!$H665&lt;=0.3,"Cold",IF('Final Dataset'!$H665&lt;=0.6,"Mild","Hot"))</f>
        <v>Cold</v>
      </c>
      <c r="Z665" s="7" t="str">
        <f>IF('Final Dataset'!$L665&gt;'Final Dataset'!$M665,"Casual Dominant","Registered Dominant")</f>
        <v>Registered Dominant</v>
      </c>
      <c r="AA665" s="7">
        <f>'Final Dataset'!$L665/'Final Dataset'!$N665</f>
        <v>0.23809523809523808</v>
      </c>
      <c r="AB665" s="7">
        <f>'Final Dataset'!$M665/'Final Dataset'!$N665</f>
        <v>0.76190476190476186</v>
      </c>
      <c r="AC665" s="9">
        <f>'Final Dataset'!$J665*100</f>
        <v>65</v>
      </c>
      <c r="AD665" s="7">
        <f>'Final Dataset'!$I665*50</f>
        <v>10.605</v>
      </c>
      <c r="AE665" s="9">
        <f>'Final Dataset'!$K665*67</f>
        <v>19.001200000000001</v>
      </c>
      <c r="AF665" s="7">
        <f>IFERROR('Final Dataset'!$AA665/'Final Dataset'!$AB665,0)</f>
        <v>0.3125</v>
      </c>
      <c r="AG665" s="7" t="str">
        <f>IF('Final Dataset'!$AC665&lt;40,"Low",IF('Final Dataset'!$AC665&lt;=70,"Moderate","High"))</f>
        <v>Moderate</v>
      </c>
      <c r="AH665" s="10" t="str">
        <f>IF('Final Dataset'!$AE665&lt;10,"Calm",IF('Final Dataset'!$AE665&lt;=25,"Breezy","Windy"))</f>
        <v>Breezy</v>
      </c>
    </row>
    <row r="666" spans="1:34" ht="14.25" customHeight="1" x14ac:dyDescent="0.3">
      <c r="A666" s="15">
        <v>665</v>
      </c>
      <c r="B666" s="16">
        <v>40574</v>
      </c>
      <c r="C666" s="7">
        <v>1</v>
      </c>
      <c r="D666" s="7">
        <v>0</v>
      </c>
      <c r="E666" s="7" t="b">
        <v>0</v>
      </c>
      <c r="F666" s="7">
        <v>1</v>
      </c>
      <c r="G666" s="7">
        <v>2</v>
      </c>
      <c r="H666" s="7">
        <v>0.24</v>
      </c>
      <c r="I666" s="7">
        <v>0.2273</v>
      </c>
      <c r="J666" s="7">
        <v>0.65</v>
      </c>
      <c r="K666" s="7">
        <v>0.22389999999999999</v>
      </c>
      <c r="L666" s="7">
        <v>1</v>
      </c>
      <c r="M666" s="7">
        <v>6</v>
      </c>
      <c r="N666" s="10">
        <v>7</v>
      </c>
      <c r="O666" s="5" t="str">
        <f>IF(AND('Final Dataset'!$D666&gt;=5,'Final Dataset'!$D666&lt;12),"Morning",IF(AND('Final Dataset'!$D666&gt;=12,'Final Dataset'!$D666&lt;17),"Afternoon",IF(AND('Final Dataset'!$D666&gt;=17,'Final Dataset'!$D666&lt;21),"Evening","Night")))</f>
        <v>Night</v>
      </c>
      <c r="P666" s="8" t="str">
        <f>IF('Final Dataset'!$G666=1,"Clear/Few clouds",IF('Final Dataset'!$G666=2,"Mist/Cloudy",IF('Final Dataset'!$G666=3,"Light Snow/Rain","Heavy Rain/Snow/Storm")))</f>
        <v>Mist/Cloudy</v>
      </c>
      <c r="Q666" s="5" t="str">
        <f>IF(OR('Final Dataset'!$F666=0,'Final Dataset'!$F666=6),"Weekend","Weekday")</f>
        <v>Weekday</v>
      </c>
      <c r="R666" s="5" t="str">
        <f>LEFT(TEXT('Final Dataset'!$B666,"yyyy-mm-dd"),4)</f>
        <v>2011</v>
      </c>
      <c r="S666" s="5" t="str">
        <f>MID(TEXT('Final Dataset'!$B666,"yyyy-mm-dd"),6,2)</f>
        <v>01</v>
      </c>
      <c r="T666" s="5" t="str">
        <f>RIGHT(TEXT('Final Dataset'!$B666,"yyyy-mm-dd"),2)</f>
        <v>31</v>
      </c>
      <c r="U666" s="5">
        <f>LEN('Final Dataset'!$D666)</f>
        <v>1</v>
      </c>
      <c r="V666" s="5" t="str">
        <f>TEXT('Final Dataset'!$B666, "mmmm")</f>
        <v>January</v>
      </c>
      <c r="W666" s="5" t="str">
        <f>TEXT('Final Dataset'!$B666, "dddd")</f>
        <v>Monday</v>
      </c>
      <c r="X666" s="5">
        <f>WEEKNUM('Final Dataset'!$B666, 2)</f>
        <v>6</v>
      </c>
      <c r="Y666" s="5" t="str">
        <f>IF('Final Dataset'!$H666&lt;=0.3,"Cold",IF('Final Dataset'!$H666&lt;=0.6,"Mild","Hot"))</f>
        <v>Cold</v>
      </c>
      <c r="Z666" s="7" t="str">
        <f>IF('Final Dataset'!$L666&gt;'Final Dataset'!$M666,"Casual Dominant","Registered Dominant")</f>
        <v>Registered Dominant</v>
      </c>
      <c r="AA666" s="7">
        <f>'Final Dataset'!$L666/'Final Dataset'!$N666</f>
        <v>0.14285714285714285</v>
      </c>
      <c r="AB666" s="7">
        <f>'Final Dataset'!$M666/'Final Dataset'!$N666</f>
        <v>0.8571428571428571</v>
      </c>
      <c r="AC666" s="9">
        <f>'Final Dataset'!$J666*100</f>
        <v>65</v>
      </c>
      <c r="AD666" s="7">
        <f>'Final Dataset'!$I666*50</f>
        <v>11.365</v>
      </c>
      <c r="AE666" s="9">
        <f>'Final Dataset'!$K666*67</f>
        <v>15.001299999999999</v>
      </c>
      <c r="AF666" s="7">
        <f>IFERROR('Final Dataset'!$AA666/'Final Dataset'!$AB666,0)</f>
        <v>0.16666666666666666</v>
      </c>
      <c r="AG666" s="7" t="str">
        <f>IF('Final Dataset'!$AC666&lt;40,"Low",IF('Final Dataset'!$AC666&lt;=70,"Moderate","High"))</f>
        <v>Moderate</v>
      </c>
      <c r="AH666" s="10" t="str">
        <f>IF('Final Dataset'!$AE666&lt;10,"Calm",IF('Final Dataset'!$AE666&lt;=25,"Breezy","Windy"))</f>
        <v>Breezy</v>
      </c>
    </row>
    <row r="667" spans="1:34" ht="14.25" customHeight="1" x14ac:dyDescent="0.3">
      <c r="A667" s="17">
        <v>666</v>
      </c>
      <c r="B667" s="18">
        <v>40574</v>
      </c>
      <c r="C667" s="13">
        <v>1</v>
      </c>
      <c r="D667" s="13">
        <v>1</v>
      </c>
      <c r="E667" s="13" t="b">
        <v>0</v>
      </c>
      <c r="F667" s="13">
        <v>1</v>
      </c>
      <c r="G667" s="13">
        <v>1</v>
      </c>
      <c r="H667" s="13">
        <v>0.22</v>
      </c>
      <c r="I667" s="13">
        <v>0.21210000000000001</v>
      </c>
      <c r="J667" s="13">
        <v>0.64</v>
      </c>
      <c r="K667" s="13">
        <v>0.25369999999999998</v>
      </c>
      <c r="L667" s="13">
        <v>2</v>
      </c>
      <c r="M667" s="13">
        <v>5</v>
      </c>
      <c r="N667" s="19">
        <v>7</v>
      </c>
      <c r="O667" s="5" t="str">
        <f>IF(AND('Final Dataset'!$D667&gt;=5,'Final Dataset'!$D667&lt;12),"Morning",IF(AND('Final Dataset'!$D667&gt;=12,'Final Dataset'!$D667&lt;17),"Afternoon",IF(AND('Final Dataset'!$D667&gt;=17,'Final Dataset'!$D667&lt;21),"Evening","Night")))</f>
        <v>Night</v>
      </c>
      <c r="P667" s="8" t="str">
        <f>IF('Final Dataset'!$G667=1,"Clear/Few clouds",IF('Final Dataset'!$G667=2,"Mist/Cloudy",IF('Final Dataset'!$G667=3,"Light Snow/Rain","Heavy Rain/Snow/Storm")))</f>
        <v>Clear/Few clouds</v>
      </c>
      <c r="Q667" s="5" t="str">
        <f>IF(OR('Final Dataset'!$F667=0,'Final Dataset'!$F667=6),"Weekend","Weekday")</f>
        <v>Weekday</v>
      </c>
      <c r="R667" s="5" t="str">
        <f>LEFT(TEXT('Final Dataset'!$B667,"yyyy-mm-dd"),4)</f>
        <v>2011</v>
      </c>
      <c r="S667" s="5" t="str">
        <f>MID(TEXT('Final Dataset'!$B667,"yyyy-mm-dd"),6,2)</f>
        <v>01</v>
      </c>
      <c r="T667" s="5" t="str">
        <f>RIGHT(TEXT('Final Dataset'!$B667,"yyyy-mm-dd"),2)</f>
        <v>31</v>
      </c>
      <c r="U667" s="5">
        <f>LEN('Final Dataset'!$D667)</f>
        <v>1</v>
      </c>
      <c r="V667" s="5" t="str">
        <f>TEXT('Final Dataset'!$B667, "mmmm")</f>
        <v>January</v>
      </c>
      <c r="W667" s="5" t="str">
        <f>TEXT('Final Dataset'!$B667, "dddd")</f>
        <v>Monday</v>
      </c>
      <c r="X667" s="5">
        <f>WEEKNUM('Final Dataset'!$B667, 2)</f>
        <v>6</v>
      </c>
      <c r="Y667" s="5" t="str">
        <f>IF('Final Dataset'!$H667&lt;=0.3,"Cold",IF('Final Dataset'!$H667&lt;=0.6,"Mild","Hot"))</f>
        <v>Cold</v>
      </c>
      <c r="Z667" s="7" t="str">
        <f>IF('Final Dataset'!$L667&gt;'Final Dataset'!$M667,"Casual Dominant","Registered Dominant")</f>
        <v>Registered Dominant</v>
      </c>
      <c r="AA667" s="7">
        <f>'Final Dataset'!$L667/'Final Dataset'!$N667</f>
        <v>0.2857142857142857</v>
      </c>
      <c r="AB667" s="7">
        <f>'Final Dataset'!$M667/'Final Dataset'!$N667</f>
        <v>0.7142857142857143</v>
      </c>
      <c r="AC667" s="9">
        <f>'Final Dataset'!$J667*100</f>
        <v>64</v>
      </c>
      <c r="AD667" s="7">
        <f>'Final Dataset'!$I667*50</f>
        <v>10.605</v>
      </c>
      <c r="AE667" s="9">
        <f>'Final Dataset'!$K667*67</f>
        <v>16.997899999999998</v>
      </c>
      <c r="AF667" s="7">
        <f>IFERROR('Final Dataset'!$AA667/'Final Dataset'!$AB667,0)</f>
        <v>0.39999999999999997</v>
      </c>
      <c r="AG667" s="7" t="str">
        <f>IF('Final Dataset'!$AC667&lt;40,"Low",IF('Final Dataset'!$AC667&lt;=70,"Moderate","High"))</f>
        <v>Moderate</v>
      </c>
      <c r="AH667" s="10" t="str">
        <f>IF('Final Dataset'!$AE667&lt;10,"Calm",IF('Final Dataset'!$AE667&lt;=25,"Breezy","Windy"))</f>
        <v>Breezy</v>
      </c>
    </row>
    <row r="668" spans="1:34" ht="14.25" customHeight="1" x14ac:dyDescent="0.3">
      <c r="A668" s="15">
        <v>667</v>
      </c>
      <c r="B668" s="16">
        <v>40574</v>
      </c>
      <c r="C668" s="7">
        <v>1</v>
      </c>
      <c r="D668" s="7">
        <v>2</v>
      </c>
      <c r="E668" s="7" t="b">
        <v>0</v>
      </c>
      <c r="F668" s="7">
        <v>1</v>
      </c>
      <c r="G668" s="7">
        <v>1</v>
      </c>
      <c r="H668" s="7">
        <v>0.22</v>
      </c>
      <c r="I668" s="7">
        <v>0.2273</v>
      </c>
      <c r="J668" s="7">
        <v>0.64</v>
      </c>
      <c r="K668" s="7">
        <v>0.19400000000000001</v>
      </c>
      <c r="L668" s="7">
        <v>0</v>
      </c>
      <c r="M668" s="7">
        <v>1</v>
      </c>
      <c r="N668" s="10">
        <v>1</v>
      </c>
      <c r="O668" s="5" t="str">
        <f>IF(AND('Final Dataset'!$D668&gt;=5,'Final Dataset'!$D668&lt;12),"Morning",IF(AND('Final Dataset'!$D668&gt;=12,'Final Dataset'!$D668&lt;17),"Afternoon",IF(AND('Final Dataset'!$D668&gt;=17,'Final Dataset'!$D668&lt;21),"Evening","Night")))</f>
        <v>Night</v>
      </c>
      <c r="P668" s="8" t="str">
        <f>IF('Final Dataset'!$G668=1,"Clear/Few clouds",IF('Final Dataset'!$G668=2,"Mist/Cloudy",IF('Final Dataset'!$G668=3,"Light Snow/Rain","Heavy Rain/Snow/Storm")))</f>
        <v>Clear/Few clouds</v>
      </c>
      <c r="Q668" s="5" t="str">
        <f>IF(OR('Final Dataset'!$F668=0,'Final Dataset'!$F668=6),"Weekend","Weekday")</f>
        <v>Weekday</v>
      </c>
      <c r="R668" s="5" t="str">
        <f>LEFT(TEXT('Final Dataset'!$B668,"yyyy-mm-dd"),4)</f>
        <v>2011</v>
      </c>
      <c r="S668" s="5" t="str">
        <f>MID(TEXT('Final Dataset'!$B668,"yyyy-mm-dd"),6,2)</f>
        <v>01</v>
      </c>
      <c r="T668" s="5" t="str">
        <f>RIGHT(TEXT('Final Dataset'!$B668,"yyyy-mm-dd"),2)</f>
        <v>31</v>
      </c>
      <c r="U668" s="5">
        <f>LEN('Final Dataset'!$D668)</f>
        <v>1</v>
      </c>
      <c r="V668" s="5" t="str">
        <f>TEXT('Final Dataset'!$B668, "mmmm")</f>
        <v>January</v>
      </c>
      <c r="W668" s="5" t="str">
        <f>TEXT('Final Dataset'!$B668, "dddd")</f>
        <v>Monday</v>
      </c>
      <c r="X668" s="5">
        <f>WEEKNUM('Final Dataset'!$B668, 2)</f>
        <v>6</v>
      </c>
      <c r="Y668" s="5" t="str">
        <f>IF('Final Dataset'!$H668&lt;=0.3,"Cold",IF('Final Dataset'!$H668&lt;=0.6,"Mild","Hot"))</f>
        <v>Cold</v>
      </c>
      <c r="Z668" s="7" t="str">
        <f>IF('Final Dataset'!$L668&gt;'Final Dataset'!$M668,"Casual Dominant","Registered Dominant")</f>
        <v>Registered Dominant</v>
      </c>
      <c r="AA668" s="7">
        <f>'Final Dataset'!$L668/'Final Dataset'!$N668</f>
        <v>0</v>
      </c>
      <c r="AB668" s="7">
        <f>'Final Dataset'!$M668/'Final Dataset'!$N668</f>
        <v>1</v>
      </c>
      <c r="AC668" s="9">
        <f>'Final Dataset'!$J668*100</f>
        <v>64</v>
      </c>
      <c r="AD668" s="7">
        <f>'Final Dataset'!$I668*50</f>
        <v>11.365</v>
      </c>
      <c r="AE668" s="9">
        <f>'Final Dataset'!$K668*67</f>
        <v>12.998000000000001</v>
      </c>
      <c r="AF668" s="7">
        <f>IFERROR('Final Dataset'!$AA668/'Final Dataset'!$AB668,0)</f>
        <v>0</v>
      </c>
      <c r="AG668" s="7" t="str">
        <f>IF('Final Dataset'!$AC668&lt;40,"Low",IF('Final Dataset'!$AC668&lt;=70,"Moderate","High"))</f>
        <v>Moderate</v>
      </c>
      <c r="AH668" s="10" t="str">
        <f>IF('Final Dataset'!$AE668&lt;10,"Calm",IF('Final Dataset'!$AE668&lt;=25,"Breezy","Windy"))</f>
        <v>Breezy</v>
      </c>
    </row>
    <row r="669" spans="1:34" ht="14.25" customHeight="1" x14ac:dyDescent="0.3">
      <c r="A669" s="17">
        <v>668</v>
      </c>
      <c r="B669" s="18">
        <v>40574</v>
      </c>
      <c r="C669" s="13">
        <v>1</v>
      </c>
      <c r="D669" s="13">
        <v>3</v>
      </c>
      <c r="E669" s="13" t="b">
        <v>0</v>
      </c>
      <c r="F669" s="13">
        <v>1</v>
      </c>
      <c r="G669" s="13">
        <v>1</v>
      </c>
      <c r="H669" s="13">
        <v>0.22</v>
      </c>
      <c r="I669" s="13">
        <v>0.2273</v>
      </c>
      <c r="J669" s="13">
        <v>0.64</v>
      </c>
      <c r="K669" s="13">
        <v>0.19400000000000001</v>
      </c>
      <c r="L669" s="13">
        <v>0</v>
      </c>
      <c r="M669" s="13">
        <v>2</v>
      </c>
      <c r="N669" s="19">
        <v>2</v>
      </c>
      <c r="O669" s="5" t="str">
        <f>IF(AND('Final Dataset'!$D669&gt;=5,'Final Dataset'!$D669&lt;12),"Morning",IF(AND('Final Dataset'!$D669&gt;=12,'Final Dataset'!$D669&lt;17),"Afternoon",IF(AND('Final Dataset'!$D669&gt;=17,'Final Dataset'!$D669&lt;21),"Evening","Night")))</f>
        <v>Night</v>
      </c>
      <c r="P669" s="8" t="str">
        <f>IF('Final Dataset'!$G669=1,"Clear/Few clouds",IF('Final Dataset'!$G669=2,"Mist/Cloudy",IF('Final Dataset'!$G669=3,"Light Snow/Rain","Heavy Rain/Snow/Storm")))</f>
        <v>Clear/Few clouds</v>
      </c>
      <c r="Q669" s="5" t="str">
        <f>IF(OR('Final Dataset'!$F669=0,'Final Dataset'!$F669=6),"Weekend","Weekday")</f>
        <v>Weekday</v>
      </c>
      <c r="R669" s="5" t="str">
        <f>LEFT(TEXT('Final Dataset'!$B669,"yyyy-mm-dd"),4)</f>
        <v>2011</v>
      </c>
      <c r="S669" s="5" t="str">
        <f>MID(TEXT('Final Dataset'!$B669,"yyyy-mm-dd"),6,2)</f>
        <v>01</v>
      </c>
      <c r="T669" s="5" t="str">
        <f>RIGHT(TEXT('Final Dataset'!$B669,"yyyy-mm-dd"),2)</f>
        <v>31</v>
      </c>
      <c r="U669" s="5">
        <f>LEN('Final Dataset'!$D669)</f>
        <v>1</v>
      </c>
      <c r="V669" s="5" t="str">
        <f>TEXT('Final Dataset'!$B669, "mmmm")</f>
        <v>January</v>
      </c>
      <c r="W669" s="5" t="str">
        <f>TEXT('Final Dataset'!$B669, "dddd")</f>
        <v>Monday</v>
      </c>
      <c r="X669" s="5">
        <f>WEEKNUM('Final Dataset'!$B669, 2)</f>
        <v>6</v>
      </c>
      <c r="Y669" s="5" t="str">
        <f>IF('Final Dataset'!$H669&lt;=0.3,"Cold",IF('Final Dataset'!$H669&lt;=0.6,"Mild","Hot"))</f>
        <v>Cold</v>
      </c>
      <c r="Z669" s="7" t="str">
        <f>IF('Final Dataset'!$L669&gt;'Final Dataset'!$M669,"Casual Dominant","Registered Dominant")</f>
        <v>Registered Dominant</v>
      </c>
      <c r="AA669" s="7">
        <f>'Final Dataset'!$L669/'Final Dataset'!$N669</f>
        <v>0</v>
      </c>
      <c r="AB669" s="7">
        <f>'Final Dataset'!$M669/'Final Dataset'!$N669</f>
        <v>1</v>
      </c>
      <c r="AC669" s="9">
        <f>'Final Dataset'!$J669*100</f>
        <v>64</v>
      </c>
      <c r="AD669" s="7">
        <f>'Final Dataset'!$I669*50</f>
        <v>11.365</v>
      </c>
      <c r="AE669" s="9">
        <f>'Final Dataset'!$K669*67</f>
        <v>12.998000000000001</v>
      </c>
      <c r="AF669" s="7">
        <f>IFERROR('Final Dataset'!$AA669/'Final Dataset'!$AB669,0)</f>
        <v>0</v>
      </c>
      <c r="AG669" s="7" t="str">
        <f>IF('Final Dataset'!$AC669&lt;40,"Low",IF('Final Dataset'!$AC669&lt;=70,"Moderate","High"))</f>
        <v>Moderate</v>
      </c>
      <c r="AH669" s="10" t="str">
        <f>IF('Final Dataset'!$AE669&lt;10,"Calm",IF('Final Dataset'!$AE669&lt;=25,"Breezy","Windy"))</f>
        <v>Breezy</v>
      </c>
    </row>
    <row r="670" spans="1:34" ht="14.25" customHeight="1" x14ac:dyDescent="0.3">
      <c r="A670" s="15">
        <v>669</v>
      </c>
      <c r="B670" s="16">
        <v>40574</v>
      </c>
      <c r="C670" s="7">
        <v>1</v>
      </c>
      <c r="D670" s="7">
        <v>4</v>
      </c>
      <c r="E670" s="7" t="b">
        <v>0</v>
      </c>
      <c r="F670" s="7">
        <v>1</v>
      </c>
      <c r="G670" s="7">
        <v>1</v>
      </c>
      <c r="H670" s="7">
        <v>0.2</v>
      </c>
      <c r="I670" s="7">
        <v>0.19700000000000001</v>
      </c>
      <c r="J670" s="7">
        <v>0.59</v>
      </c>
      <c r="K670" s="7">
        <v>0.22389999999999999</v>
      </c>
      <c r="L670" s="7">
        <v>0</v>
      </c>
      <c r="M670" s="7">
        <v>2</v>
      </c>
      <c r="N670" s="10">
        <v>2</v>
      </c>
      <c r="O670" s="5" t="str">
        <f>IF(AND('Final Dataset'!$D670&gt;=5,'Final Dataset'!$D670&lt;12),"Morning",IF(AND('Final Dataset'!$D670&gt;=12,'Final Dataset'!$D670&lt;17),"Afternoon",IF(AND('Final Dataset'!$D670&gt;=17,'Final Dataset'!$D670&lt;21),"Evening","Night")))</f>
        <v>Night</v>
      </c>
      <c r="P670" s="8" t="str">
        <f>IF('Final Dataset'!$G670=1,"Clear/Few clouds",IF('Final Dataset'!$G670=2,"Mist/Cloudy",IF('Final Dataset'!$G670=3,"Light Snow/Rain","Heavy Rain/Snow/Storm")))</f>
        <v>Clear/Few clouds</v>
      </c>
      <c r="Q670" s="5" t="str">
        <f>IF(OR('Final Dataset'!$F670=0,'Final Dataset'!$F670=6),"Weekend","Weekday")</f>
        <v>Weekday</v>
      </c>
      <c r="R670" s="5" t="str">
        <f>LEFT(TEXT('Final Dataset'!$B670,"yyyy-mm-dd"),4)</f>
        <v>2011</v>
      </c>
      <c r="S670" s="5" t="str">
        <f>MID(TEXT('Final Dataset'!$B670,"yyyy-mm-dd"),6,2)</f>
        <v>01</v>
      </c>
      <c r="T670" s="5" t="str">
        <f>RIGHT(TEXT('Final Dataset'!$B670,"yyyy-mm-dd"),2)</f>
        <v>31</v>
      </c>
      <c r="U670" s="5">
        <f>LEN('Final Dataset'!$D670)</f>
        <v>1</v>
      </c>
      <c r="V670" s="5" t="str">
        <f>TEXT('Final Dataset'!$B670, "mmmm")</f>
        <v>January</v>
      </c>
      <c r="W670" s="5" t="str">
        <f>TEXT('Final Dataset'!$B670, "dddd")</f>
        <v>Monday</v>
      </c>
      <c r="X670" s="5">
        <f>WEEKNUM('Final Dataset'!$B670, 2)</f>
        <v>6</v>
      </c>
      <c r="Y670" s="5" t="str">
        <f>IF('Final Dataset'!$H670&lt;=0.3,"Cold",IF('Final Dataset'!$H670&lt;=0.6,"Mild","Hot"))</f>
        <v>Cold</v>
      </c>
      <c r="Z670" s="7" t="str">
        <f>IF('Final Dataset'!$L670&gt;'Final Dataset'!$M670,"Casual Dominant","Registered Dominant")</f>
        <v>Registered Dominant</v>
      </c>
      <c r="AA670" s="7">
        <f>'Final Dataset'!$L670/'Final Dataset'!$N670</f>
        <v>0</v>
      </c>
      <c r="AB670" s="7">
        <f>'Final Dataset'!$M670/'Final Dataset'!$N670</f>
        <v>1</v>
      </c>
      <c r="AC670" s="9">
        <f>'Final Dataset'!$J670*100</f>
        <v>59</v>
      </c>
      <c r="AD670" s="7">
        <f>'Final Dataset'!$I670*50</f>
        <v>9.85</v>
      </c>
      <c r="AE670" s="9">
        <f>'Final Dataset'!$K670*67</f>
        <v>15.001299999999999</v>
      </c>
      <c r="AF670" s="7">
        <f>IFERROR('Final Dataset'!$AA670/'Final Dataset'!$AB670,0)</f>
        <v>0</v>
      </c>
      <c r="AG670" s="7" t="str">
        <f>IF('Final Dataset'!$AC670&lt;40,"Low",IF('Final Dataset'!$AC670&lt;=70,"Moderate","High"))</f>
        <v>Moderate</v>
      </c>
      <c r="AH670" s="10" t="str">
        <f>IF('Final Dataset'!$AE670&lt;10,"Calm",IF('Final Dataset'!$AE670&lt;=25,"Breezy","Windy"))</f>
        <v>Breezy</v>
      </c>
    </row>
    <row r="671" spans="1:34" ht="14.25" customHeight="1" x14ac:dyDescent="0.3">
      <c r="A671" s="17">
        <v>670</v>
      </c>
      <c r="B671" s="18">
        <v>40574</v>
      </c>
      <c r="C671" s="13">
        <v>1</v>
      </c>
      <c r="D671" s="13">
        <v>5</v>
      </c>
      <c r="E671" s="13" t="b">
        <v>0</v>
      </c>
      <c r="F671" s="13">
        <v>1</v>
      </c>
      <c r="G671" s="13">
        <v>1</v>
      </c>
      <c r="H671" s="13">
        <v>0.18</v>
      </c>
      <c r="I671" s="13">
        <v>0.16669999999999999</v>
      </c>
      <c r="J671" s="13">
        <v>0.64</v>
      </c>
      <c r="K671" s="13">
        <v>0.28360000000000002</v>
      </c>
      <c r="L671" s="13">
        <v>0</v>
      </c>
      <c r="M671" s="13">
        <v>8</v>
      </c>
      <c r="N671" s="19">
        <v>8</v>
      </c>
      <c r="O671" s="5" t="str">
        <f>IF(AND('Final Dataset'!$D671&gt;=5,'Final Dataset'!$D671&lt;12),"Morning",IF(AND('Final Dataset'!$D671&gt;=12,'Final Dataset'!$D671&lt;17),"Afternoon",IF(AND('Final Dataset'!$D671&gt;=17,'Final Dataset'!$D671&lt;21),"Evening","Night")))</f>
        <v>Morning</v>
      </c>
      <c r="P671" s="8" t="str">
        <f>IF('Final Dataset'!$G671=1,"Clear/Few clouds",IF('Final Dataset'!$G671=2,"Mist/Cloudy",IF('Final Dataset'!$G671=3,"Light Snow/Rain","Heavy Rain/Snow/Storm")))</f>
        <v>Clear/Few clouds</v>
      </c>
      <c r="Q671" s="5" t="str">
        <f>IF(OR('Final Dataset'!$F671=0,'Final Dataset'!$F671=6),"Weekend","Weekday")</f>
        <v>Weekday</v>
      </c>
      <c r="R671" s="5" t="str">
        <f>LEFT(TEXT('Final Dataset'!$B671,"yyyy-mm-dd"),4)</f>
        <v>2011</v>
      </c>
      <c r="S671" s="5" t="str">
        <f>MID(TEXT('Final Dataset'!$B671,"yyyy-mm-dd"),6,2)</f>
        <v>01</v>
      </c>
      <c r="T671" s="5" t="str">
        <f>RIGHT(TEXT('Final Dataset'!$B671,"yyyy-mm-dd"),2)</f>
        <v>31</v>
      </c>
      <c r="U671" s="5">
        <f>LEN('Final Dataset'!$D671)</f>
        <v>1</v>
      </c>
      <c r="V671" s="5" t="str">
        <f>TEXT('Final Dataset'!$B671, "mmmm")</f>
        <v>January</v>
      </c>
      <c r="W671" s="5" t="str">
        <f>TEXT('Final Dataset'!$B671, "dddd")</f>
        <v>Monday</v>
      </c>
      <c r="X671" s="5">
        <f>WEEKNUM('Final Dataset'!$B671, 2)</f>
        <v>6</v>
      </c>
      <c r="Y671" s="5" t="str">
        <f>IF('Final Dataset'!$H671&lt;=0.3,"Cold",IF('Final Dataset'!$H671&lt;=0.6,"Mild","Hot"))</f>
        <v>Cold</v>
      </c>
      <c r="Z671" s="7" t="str">
        <f>IF('Final Dataset'!$L671&gt;'Final Dataset'!$M671,"Casual Dominant","Registered Dominant")</f>
        <v>Registered Dominant</v>
      </c>
      <c r="AA671" s="7">
        <f>'Final Dataset'!$L671/'Final Dataset'!$N671</f>
        <v>0</v>
      </c>
      <c r="AB671" s="7">
        <f>'Final Dataset'!$M671/'Final Dataset'!$N671</f>
        <v>1</v>
      </c>
      <c r="AC671" s="9">
        <f>'Final Dataset'!$J671*100</f>
        <v>64</v>
      </c>
      <c r="AD671" s="7">
        <f>'Final Dataset'!$I671*50</f>
        <v>8.3349999999999991</v>
      </c>
      <c r="AE671" s="9">
        <f>'Final Dataset'!$K671*67</f>
        <v>19.001200000000001</v>
      </c>
      <c r="AF671" s="7">
        <f>IFERROR('Final Dataset'!$AA671/'Final Dataset'!$AB671,0)</f>
        <v>0</v>
      </c>
      <c r="AG671" s="7" t="str">
        <f>IF('Final Dataset'!$AC671&lt;40,"Low",IF('Final Dataset'!$AC671&lt;=70,"Moderate","High"))</f>
        <v>Moderate</v>
      </c>
      <c r="AH671" s="10" t="str">
        <f>IF('Final Dataset'!$AE671&lt;10,"Calm",IF('Final Dataset'!$AE671&lt;=25,"Breezy","Windy"))</f>
        <v>Breezy</v>
      </c>
    </row>
    <row r="672" spans="1:34" ht="14.25" customHeight="1" x14ac:dyDescent="0.3">
      <c r="A672" s="15">
        <v>671</v>
      </c>
      <c r="B672" s="16">
        <v>40574</v>
      </c>
      <c r="C672" s="7">
        <v>1</v>
      </c>
      <c r="D672" s="7">
        <v>6</v>
      </c>
      <c r="E672" s="7" t="b">
        <v>0</v>
      </c>
      <c r="F672" s="7">
        <v>1</v>
      </c>
      <c r="G672" s="7">
        <v>1</v>
      </c>
      <c r="H672" s="7">
        <v>0.16</v>
      </c>
      <c r="I672" s="7">
        <v>0.13639999999999999</v>
      </c>
      <c r="J672" s="7">
        <v>0.69</v>
      </c>
      <c r="K672" s="7">
        <v>0.32840000000000003</v>
      </c>
      <c r="L672" s="7">
        <v>0</v>
      </c>
      <c r="M672" s="7">
        <v>37</v>
      </c>
      <c r="N672" s="10">
        <v>37</v>
      </c>
      <c r="O672" s="5" t="str">
        <f>IF(AND('Final Dataset'!$D672&gt;=5,'Final Dataset'!$D672&lt;12),"Morning",IF(AND('Final Dataset'!$D672&gt;=12,'Final Dataset'!$D672&lt;17),"Afternoon",IF(AND('Final Dataset'!$D672&gt;=17,'Final Dataset'!$D672&lt;21),"Evening","Night")))</f>
        <v>Morning</v>
      </c>
      <c r="P672" s="8" t="str">
        <f>IF('Final Dataset'!$G672=1,"Clear/Few clouds",IF('Final Dataset'!$G672=2,"Mist/Cloudy",IF('Final Dataset'!$G672=3,"Light Snow/Rain","Heavy Rain/Snow/Storm")))</f>
        <v>Clear/Few clouds</v>
      </c>
      <c r="Q672" s="5" t="str">
        <f>IF(OR('Final Dataset'!$F672=0,'Final Dataset'!$F672=6),"Weekend","Weekday")</f>
        <v>Weekday</v>
      </c>
      <c r="R672" s="5" t="str">
        <f>LEFT(TEXT('Final Dataset'!$B672,"yyyy-mm-dd"),4)</f>
        <v>2011</v>
      </c>
      <c r="S672" s="5" t="str">
        <f>MID(TEXT('Final Dataset'!$B672,"yyyy-mm-dd"),6,2)</f>
        <v>01</v>
      </c>
      <c r="T672" s="5" t="str">
        <f>RIGHT(TEXT('Final Dataset'!$B672,"yyyy-mm-dd"),2)</f>
        <v>31</v>
      </c>
      <c r="U672" s="5">
        <f>LEN('Final Dataset'!$D672)</f>
        <v>1</v>
      </c>
      <c r="V672" s="5" t="str">
        <f>TEXT('Final Dataset'!$B672, "mmmm")</f>
        <v>January</v>
      </c>
      <c r="W672" s="5" t="str">
        <f>TEXT('Final Dataset'!$B672, "dddd")</f>
        <v>Monday</v>
      </c>
      <c r="X672" s="5">
        <f>WEEKNUM('Final Dataset'!$B672, 2)</f>
        <v>6</v>
      </c>
      <c r="Y672" s="5" t="str">
        <f>IF('Final Dataset'!$H672&lt;=0.3,"Cold",IF('Final Dataset'!$H672&lt;=0.6,"Mild","Hot"))</f>
        <v>Cold</v>
      </c>
      <c r="Z672" s="7" t="str">
        <f>IF('Final Dataset'!$L672&gt;'Final Dataset'!$M672,"Casual Dominant","Registered Dominant")</f>
        <v>Registered Dominant</v>
      </c>
      <c r="AA672" s="7">
        <f>'Final Dataset'!$L672/'Final Dataset'!$N672</f>
        <v>0</v>
      </c>
      <c r="AB672" s="7">
        <f>'Final Dataset'!$M672/'Final Dataset'!$N672</f>
        <v>1</v>
      </c>
      <c r="AC672" s="9">
        <f>'Final Dataset'!$J672*100</f>
        <v>69</v>
      </c>
      <c r="AD672" s="7">
        <f>'Final Dataset'!$I672*50</f>
        <v>6.8199999999999994</v>
      </c>
      <c r="AE672" s="9">
        <f>'Final Dataset'!$K672*67</f>
        <v>22.002800000000001</v>
      </c>
      <c r="AF672" s="7">
        <f>IFERROR('Final Dataset'!$AA672/'Final Dataset'!$AB672,0)</f>
        <v>0</v>
      </c>
      <c r="AG672" s="7" t="str">
        <f>IF('Final Dataset'!$AC672&lt;40,"Low",IF('Final Dataset'!$AC672&lt;=70,"Moderate","High"))</f>
        <v>Moderate</v>
      </c>
      <c r="AH672" s="10" t="str">
        <f>IF('Final Dataset'!$AE672&lt;10,"Calm",IF('Final Dataset'!$AE672&lt;=25,"Breezy","Windy"))</f>
        <v>Breezy</v>
      </c>
    </row>
    <row r="673" spans="1:34" ht="14.25" customHeight="1" x14ac:dyDescent="0.3">
      <c r="A673" s="17">
        <v>672</v>
      </c>
      <c r="B673" s="18">
        <v>40574</v>
      </c>
      <c r="C673" s="13">
        <v>1</v>
      </c>
      <c r="D673" s="13">
        <v>7</v>
      </c>
      <c r="E673" s="13" t="b">
        <v>0</v>
      </c>
      <c r="F673" s="13">
        <v>1</v>
      </c>
      <c r="G673" s="13">
        <v>2</v>
      </c>
      <c r="H673" s="13">
        <v>0.16</v>
      </c>
      <c r="I673" s="13">
        <v>0.13639999999999999</v>
      </c>
      <c r="J673" s="13">
        <v>0.64</v>
      </c>
      <c r="K673" s="13">
        <v>0.28360000000000002</v>
      </c>
      <c r="L673" s="13">
        <v>1</v>
      </c>
      <c r="M673" s="13">
        <v>71</v>
      </c>
      <c r="N673" s="19">
        <v>72</v>
      </c>
      <c r="O673" s="5" t="str">
        <f>IF(AND('Final Dataset'!$D673&gt;=5,'Final Dataset'!$D673&lt;12),"Morning",IF(AND('Final Dataset'!$D673&gt;=12,'Final Dataset'!$D673&lt;17),"Afternoon",IF(AND('Final Dataset'!$D673&gt;=17,'Final Dataset'!$D673&lt;21),"Evening","Night")))</f>
        <v>Morning</v>
      </c>
      <c r="P673" s="8" t="str">
        <f>IF('Final Dataset'!$G673=1,"Clear/Few clouds",IF('Final Dataset'!$G673=2,"Mist/Cloudy",IF('Final Dataset'!$G673=3,"Light Snow/Rain","Heavy Rain/Snow/Storm")))</f>
        <v>Mist/Cloudy</v>
      </c>
      <c r="Q673" s="5" t="str">
        <f>IF(OR('Final Dataset'!$F673=0,'Final Dataset'!$F673=6),"Weekend","Weekday")</f>
        <v>Weekday</v>
      </c>
      <c r="R673" s="5" t="str">
        <f>LEFT(TEXT('Final Dataset'!$B673,"yyyy-mm-dd"),4)</f>
        <v>2011</v>
      </c>
      <c r="S673" s="5" t="str">
        <f>MID(TEXT('Final Dataset'!$B673,"yyyy-mm-dd"),6,2)</f>
        <v>01</v>
      </c>
      <c r="T673" s="5" t="str">
        <f>RIGHT(TEXT('Final Dataset'!$B673,"yyyy-mm-dd"),2)</f>
        <v>31</v>
      </c>
      <c r="U673" s="5">
        <f>LEN('Final Dataset'!$D673)</f>
        <v>1</v>
      </c>
      <c r="V673" s="5" t="str">
        <f>TEXT('Final Dataset'!$B673, "mmmm")</f>
        <v>January</v>
      </c>
      <c r="W673" s="5" t="str">
        <f>TEXT('Final Dataset'!$B673, "dddd")</f>
        <v>Monday</v>
      </c>
      <c r="X673" s="5">
        <f>WEEKNUM('Final Dataset'!$B673, 2)</f>
        <v>6</v>
      </c>
      <c r="Y673" s="5" t="str">
        <f>IF('Final Dataset'!$H673&lt;=0.3,"Cold",IF('Final Dataset'!$H673&lt;=0.6,"Mild","Hot"))</f>
        <v>Cold</v>
      </c>
      <c r="Z673" s="7" t="str">
        <f>IF('Final Dataset'!$L673&gt;'Final Dataset'!$M673,"Casual Dominant","Registered Dominant")</f>
        <v>Registered Dominant</v>
      </c>
      <c r="AA673" s="7">
        <f>'Final Dataset'!$L673/'Final Dataset'!$N673</f>
        <v>1.3888888888888888E-2</v>
      </c>
      <c r="AB673" s="7">
        <f>'Final Dataset'!$M673/'Final Dataset'!$N673</f>
        <v>0.98611111111111116</v>
      </c>
      <c r="AC673" s="9">
        <f>'Final Dataset'!$J673*100</f>
        <v>64</v>
      </c>
      <c r="AD673" s="7">
        <f>'Final Dataset'!$I673*50</f>
        <v>6.8199999999999994</v>
      </c>
      <c r="AE673" s="9">
        <f>'Final Dataset'!$K673*67</f>
        <v>19.001200000000001</v>
      </c>
      <c r="AF673" s="7">
        <f>IFERROR('Final Dataset'!$AA673/'Final Dataset'!$AB673,0)</f>
        <v>1.408450704225352E-2</v>
      </c>
      <c r="AG673" s="7" t="str">
        <f>IF('Final Dataset'!$AC673&lt;40,"Low",IF('Final Dataset'!$AC673&lt;=70,"Moderate","High"))</f>
        <v>Moderate</v>
      </c>
      <c r="AH673" s="10" t="str">
        <f>IF('Final Dataset'!$AE673&lt;10,"Calm",IF('Final Dataset'!$AE673&lt;=25,"Breezy","Windy"))</f>
        <v>Breezy</v>
      </c>
    </row>
    <row r="674" spans="1:34" ht="14.25" customHeight="1" x14ac:dyDescent="0.3">
      <c r="A674" s="15">
        <v>673</v>
      </c>
      <c r="B674" s="16">
        <v>40574</v>
      </c>
      <c r="C674" s="7">
        <v>1</v>
      </c>
      <c r="D674" s="7">
        <v>8</v>
      </c>
      <c r="E674" s="7" t="b">
        <v>0</v>
      </c>
      <c r="F674" s="7">
        <v>1</v>
      </c>
      <c r="G674" s="7">
        <v>2</v>
      </c>
      <c r="H674" s="7">
        <v>0.16</v>
      </c>
      <c r="I674" s="7">
        <v>0.13639999999999999</v>
      </c>
      <c r="J674" s="7">
        <v>0.59</v>
      </c>
      <c r="K674" s="7">
        <v>0.28360000000000002</v>
      </c>
      <c r="L674" s="7">
        <v>3</v>
      </c>
      <c r="M674" s="7">
        <v>182</v>
      </c>
      <c r="N674" s="10">
        <v>185</v>
      </c>
      <c r="O674" s="5" t="str">
        <f>IF(AND('Final Dataset'!$D674&gt;=5,'Final Dataset'!$D674&lt;12),"Morning",IF(AND('Final Dataset'!$D674&gt;=12,'Final Dataset'!$D674&lt;17),"Afternoon",IF(AND('Final Dataset'!$D674&gt;=17,'Final Dataset'!$D674&lt;21),"Evening","Night")))</f>
        <v>Morning</v>
      </c>
      <c r="P674" s="8" t="str">
        <f>IF('Final Dataset'!$G674=1,"Clear/Few clouds",IF('Final Dataset'!$G674=2,"Mist/Cloudy",IF('Final Dataset'!$G674=3,"Light Snow/Rain","Heavy Rain/Snow/Storm")))</f>
        <v>Mist/Cloudy</v>
      </c>
      <c r="Q674" s="5" t="str">
        <f>IF(OR('Final Dataset'!$F674=0,'Final Dataset'!$F674=6),"Weekend","Weekday")</f>
        <v>Weekday</v>
      </c>
      <c r="R674" s="5" t="str">
        <f>LEFT(TEXT('Final Dataset'!$B674,"yyyy-mm-dd"),4)</f>
        <v>2011</v>
      </c>
      <c r="S674" s="5" t="str">
        <f>MID(TEXT('Final Dataset'!$B674,"yyyy-mm-dd"),6,2)</f>
        <v>01</v>
      </c>
      <c r="T674" s="5" t="str">
        <f>RIGHT(TEXT('Final Dataset'!$B674,"yyyy-mm-dd"),2)</f>
        <v>31</v>
      </c>
      <c r="U674" s="5">
        <f>LEN('Final Dataset'!$D674)</f>
        <v>1</v>
      </c>
      <c r="V674" s="5" t="str">
        <f>TEXT('Final Dataset'!$B674, "mmmm")</f>
        <v>January</v>
      </c>
      <c r="W674" s="5" t="str">
        <f>TEXT('Final Dataset'!$B674, "dddd")</f>
        <v>Monday</v>
      </c>
      <c r="X674" s="5">
        <f>WEEKNUM('Final Dataset'!$B674, 2)</f>
        <v>6</v>
      </c>
      <c r="Y674" s="5" t="str">
        <f>IF('Final Dataset'!$H674&lt;=0.3,"Cold",IF('Final Dataset'!$H674&lt;=0.6,"Mild","Hot"))</f>
        <v>Cold</v>
      </c>
      <c r="Z674" s="7" t="str">
        <f>IF('Final Dataset'!$L674&gt;'Final Dataset'!$M674,"Casual Dominant","Registered Dominant")</f>
        <v>Registered Dominant</v>
      </c>
      <c r="AA674" s="7">
        <f>'Final Dataset'!$L674/'Final Dataset'!$N674</f>
        <v>1.6216216216216217E-2</v>
      </c>
      <c r="AB674" s="7">
        <f>'Final Dataset'!$M674/'Final Dataset'!$N674</f>
        <v>0.98378378378378384</v>
      </c>
      <c r="AC674" s="9">
        <f>'Final Dataset'!$J674*100</f>
        <v>59</v>
      </c>
      <c r="AD674" s="7">
        <f>'Final Dataset'!$I674*50</f>
        <v>6.8199999999999994</v>
      </c>
      <c r="AE674" s="9">
        <f>'Final Dataset'!$K674*67</f>
        <v>19.001200000000001</v>
      </c>
      <c r="AF674" s="7">
        <f>IFERROR('Final Dataset'!$AA674/'Final Dataset'!$AB674,0)</f>
        <v>1.6483516483516484E-2</v>
      </c>
      <c r="AG674" s="7" t="str">
        <f>IF('Final Dataset'!$AC674&lt;40,"Low",IF('Final Dataset'!$AC674&lt;=70,"Moderate","High"))</f>
        <v>Moderate</v>
      </c>
      <c r="AH674" s="10" t="str">
        <f>IF('Final Dataset'!$AE674&lt;10,"Calm",IF('Final Dataset'!$AE674&lt;=25,"Breezy","Windy"))</f>
        <v>Breezy</v>
      </c>
    </row>
    <row r="675" spans="1:34" ht="14.25" customHeight="1" x14ac:dyDescent="0.3">
      <c r="A675" s="17">
        <v>674</v>
      </c>
      <c r="B675" s="18">
        <v>40574</v>
      </c>
      <c r="C675" s="13">
        <v>1</v>
      </c>
      <c r="D675" s="13">
        <v>9</v>
      </c>
      <c r="E675" s="13" t="b">
        <v>0</v>
      </c>
      <c r="F675" s="13">
        <v>1</v>
      </c>
      <c r="G675" s="13">
        <v>2</v>
      </c>
      <c r="H675" s="13">
        <v>0.16</v>
      </c>
      <c r="I675" s="13">
        <v>0.13639999999999999</v>
      </c>
      <c r="J675" s="13">
        <v>0.59</v>
      </c>
      <c r="K675" s="13">
        <v>0.29849999999999999</v>
      </c>
      <c r="L675" s="13">
        <v>0</v>
      </c>
      <c r="M675" s="13">
        <v>112</v>
      </c>
      <c r="N675" s="19">
        <v>112</v>
      </c>
      <c r="O675" s="5" t="str">
        <f>IF(AND('Final Dataset'!$D675&gt;=5,'Final Dataset'!$D675&lt;12),"Morning",IF(AND('Final Dataset'!$D675&gt;=12,'Final Dataset'!$D675&lt;17),"Afternoon",IF(AND('Final Dataset'!$D675&gt;=17,'Final Dataset'!$D675&lt;21),"Evening","Night")))</f>
        <v>Morning</v>
      </c>
      <c r="P675" s="8" t="str">
        <f>IF('Final Dataset'!$G675=1,"Clear/Few clouds",IF('Final Dataset'!$G675=2,"Mist/Cloudy",IF('Final Dataset'!$G675=3,"Light Snow/Rain","Heavy Rain/Snow/Storm")))</f>
        <v>Mist/Cloudy</v>
      </c>
      <c r="Q675" s="5" t="str">
        <f>IF(OR('Final Dataset'!$F675=0,'Final Dataset'!$F675=6),"Weekend","Weekday")</f>
        <v>Weekday</v>
      </c>
      <c r="R675" s="5" t="str">
        <f>LEFT(TEXT('Final Dataset'!$B675,"yyyy-mm-dd"),4)</f>
        <v>2011</v>
      </c>
      <c r="S675" s="5" t="str">
        <f>MID(TEXT('Final Dataset'!$B675,"yyyy-mm-dd"),6,2)</f>
        <v>01</v>
      </c>
      <c r="T675" s="5" t="str">
        <f>RIGHT(TEXT('Final Dataset'!$B675,"yyyy-mm-dd"),2)</f>
        <v>31</v>
      </c>
      <c r="U675" s="5">
        <f>LEN('Final Dataset'!$D675)</f>
        <v>1</v>
      </c>
      <c r="V675" s="5" t="str">
        <f>TEXT('Final Dataset'!$B675, "mmmm")</f>
        <v>January</v>
      </c>
      <c r="W675" s="5" t="str">
        <f>TEXT('Final Dataset'!$B675, "dddd")</f>
        <v>Monday</v>
      </c>
      <c r="X675" s="5">
        <f>WEEKNUM('Final Dataset'!$B675, 2)</f>
        <v>6</v>
      </c>
      <c r="Y675" s="5" t="str">
        <f>IF('Final Dataset'!$H675&lt;=0.3,"Cold",IF('Final Dataset'!$H675&lt;=0.6,"Mild","Hot"))</f>
        <v>Cold</v>
      </c>
      <c r="Z675" s="7" t="str">
        <f>IF('Final Dataset'!$L675&gt;'Final Dataset'!$M675,"Casual Dominant","Registered Dominant")</f>
        <v>Registered Dominant</v>
      </c>
      <c r="AA675" s="7">
        <f>'Final Dataset'!$L675/'Final Dataset'!$N675</f>
        <v>0</v>
      </c>
      <c r="AB675" s="7">
        <f>'Final Dataset'!$M675/'Final Dataset'!$N675</f>
        <v>1</v>
      </c>
      <c r="AC675" s="9">
        <f>'Final Dataset'!$J675*100</f>
        <v>59</v>
      </c>
      <c r="AD675" s="7">
        <f>'Final Dataset'!$I675*50</f>
        <v>6.8199999999999994</v>
      </c>
      <c r="AE675" s="9">
        <f>'Final Dataset'!$K675*67</f>
        <v>19.999499999999998</v>
      </c>
      <c r="AF675" s="7">
        <f>IFERROR('Final Dataset'!$AA675/'Final Dataset'!$AB675,0)</f>
        <v>0</v>
      </c>
      <c r="AG675" s="7" t="str">
        <f>IF('Final Dataset'!$AC675&lt;40,"Low",IF('Final Dataset'!$AC675&lt;=70,"Moderate","High"))</f>
        <v>Moderate</v>
      </c>
      <c r="AH675" s="10" t="str">
        <f>IF('Final Dataset'!$AE675&lt;10,"Calm",IF('Final Dataset'!$AE675&lt;=25,"Breezy","Windy"))</f>
        <v>Breezy</v>
      </c>
    </row>
    <row r="676" spans="1:34" ht="14.25" customHeight="1" x14ac:dyDescent="0.3">
      <c r="A676" s="15">
        <v>675</v>
      </c>
      <c r="B676" s="16">
        <v>40574</v>
      </c>
      <c r="C676" s="7">
        <v>1</v>
      </c>
      <c r="D676" s="7">
        <v>10</v>
      </c>
      <c r="E676" s="7" t="b">
        <v>0</v>
      </c>
      <c r="F676" s="7">
        <v>1</v>
      </c>
      <c r="G676" s="7">
        <v>2</v>
      </c>
      <c r="H676" s="7">
        <v>0.16</v>
      </c>
      <c r="I676" s="7">
        <v>0.1515</v>
      </c>
      <c r="J676" s="7">
        <v>0.59</v>
      </c>
      <c r="K676" s="7">
        <v>0.19400000000000001</v>
      </c>
      <c r="L676" s="7">
        <v>1</v>
      </c>
      <c r="M676" s="7">
        <v>68</v>
      </c>
      <c r="N676" s="10">
        <v>69</v>
      </c>
      <c r="O676" s="5" t="str">
        <f>IF(AND('Final Dataset'!$D676&gt;=5,'Final Dataset'!$D676&lt;12),"Morning",IF(AND('Final Dataset'!$D676&gt;=12,'Final Dataset'!$D676&lt;17),"Afternoon",IF(AND('Final Dataset'!$D676&gt;=17,'Final Dataset'!$D676&lt;21),"Evening","Night")))</f>
        <v>Morning</v>
      </c>
      <c r="P676" s="8" t="str">
        <f>IF('Final Dataset'!$G676=1,"Clear/Few clouds",IF('Final Dataset'!$G676=2,"Mist/Cloudy",IF('Final Dataset'!$G676=3,"Light Snow/Rain","Heavy Rain/Snow/Storm")))</f>
        <v>Mist/Cloudy</v>
      </c>
      <c r="Q676" s="5" t="str">
        <f>IF(OR('Final Dataset'!$F676=0,'Final Dataset'!$F676=6),"Weekend","Weekday")</f>
        <v>Weekday</v>
      </c>
      <c r="R676" s="5" t="str">
        <f>LEFT(TEXT('Final Dataset'!$B676,"yyyy-mm-dd"),4)</f>
        <v>2011</v>
      </c>
      <c r="S676" s="5" t="str">
        <f>MID(TEXT('Final Dataset'!$B676,"yyyy-mm-dd"),6,2)</f>
        <v>01</v>
      </c>
      <c r="T676" s="5" t="str">
        <f>RIGHT(TEXT('Final Dataset'!$B676,"yyyy-mm-dd"),2)</f>
        <v>31</v>
      </c>
      <c r="U676" s="5">
        <f>LEN('Final Dataset'!$D676)</f>
        <v>2</v>
      </c>
      <c r="V676" s="5" t="str">
        <f>TEXT('Final Dataset'!$B676, "mmmm")</f>
        <v>January</v>
      </c>
      <c r="W676" s="5" t="str">
        <f>TEXT('Final Dataset'!$B676, "dddd")</f>
        <v>Monday</v>
      </c>
      <c r="X676" s="5">
        <f>WEEKNUM('Final Dataset'!$B676, 2)</f>
        <v>6</v>
      </c>
      <c r="Y676" s="5" t="str">
        <f>IF('Final Dataset'!$H676&lt;=0.3,"Cold",IF('Final Dataset'!$H676&lt;=0.6,"Mild","Hot"))</f>
        <v>Cold</v>
      </c>
      <c r="Z676" s="7" t="str">
        <f>IF('Final Dataset'!$L676&gt;'Final Dataset'!$M676,"Casual Dominant","Registered Dominant")</f>
        <v>Registered Dominant</v>
      </c>
      <c r="AA676" s="7">
        <f>'Final Dataset'!$L676/'Final Dataset'!$N676</f>
        <v>1.4492753623188406E-2</v>
      </c>
      <c r="AB676" s="7">
        <f>'Final Dataset'!$M676/'Final Dataset'!$N676</f>
        <v>0.98550724637681164</v>
      </c>
      <c r="AC676" s="9">
        <f>'Final Dataset'!$J676*100</f>
        <v>59</v>
      </c>
      <c r="AD676" s="7">
        <f>'Final Dataset'!$I676*50</f>
        <v>7.5750000000000002</v>
      </c>
      <c r="AE676" s="9">
        <f>'Final Dataset'!$K676*67</f>
        <v>12.998000000000001</v>
      </c>
      <c r="AF676" s="7">
        <f>IFERROR('Final Dataset'!$AA676/'Final Dataset'!$AB676,0)</f>
        <v>1.4705882352941176E-2</v>
      </c>
      <c r="AG676" s="7" t="str">
        <f>IF('Final Dataset'!$AC676&lt;40,"Low",IF('Final Dataset'!$AC676&lt;=70,"Moderate","High"))</f>
        <v>Moderate</v>
      </c>
      <c r="AH676" s="10" t="str">
        <f>IF('Final Dataset'!$AE676&lt;10,"Calm",IF('Final Dataset'!$AE676&lt;=25,"Breezy","Windy"))</f>
        <v>Breezy</v>
      </c>
    </row>
    <row r="677" spans="1:34" ht="14.25" customHeight="1" x14ac:dyDescent="0.3">
      <c r="A677" s="17">
        <v>676</v>
      </c>
      <c r="B677" s="18">
        <v>40574</v>
      </c>
      <c r="C677" s="13">
        <v>1</v>
      </c>
      <c r="D677" s="13">
        <v>11</v>
      </c>
      <c r="E677" s="13" t="b">
        <v>0</v>
      </c>
      <c r="F677" s="13">
        <v>1</v>
      </c>
      <c r="G677" s="13">
        <v>2</v>
      </c>
      <c r="H677" s="13">
        <v>0.16</v>
      </c>
      <c r="I677" s="13">
        <v>0.1515</v>
      </c>
      <c r="J677" s="13">
        <v>0.59</v>
      </c>
      <c r="K677" s="13">
        <v>0.19400000000000001</v>
      </c>
      <c r="L677" s="13">
        <v>2</v>
      </c>
      <c r="M677" s="13">
        <v>46</v>
      </c>
      <c r="N677" s="19">
        <v>48</v>
      </c>
      <c r="O677" s="5" t="str">
        <f>IF(AND('Final Dataset'!$D677&gt;=5,'Final Dataset'!$D677&lt;12),"Morning",IF(AND('Final Dataset'!$D677&gt;=12,'Final Dataset'!$D677&lt;17),"Afternoon",IF(AND('Final Dataset'!$D677&gt;=17,'Final Dataset'!$D677&lt;21),"Evening","Night")))</f>
        <v>Morning</v>
      </c>
      <c r="P677" s="8" t="str">
        <f>IF('Final Dataset'!$G677=1,"Clear/Few clouds",IF('Final Dataset'!$G677=2,"Mist/Cloudy",IF('Final Dataset'!$G677=3,"Light Snow/Rain","Heavy Rain/Snow/Storm")))</f>
        <v>Mist/Cloudy</v>
      </c>
      <c r="Q677" s="5" t="str">
        <f>IF(OR('Final Dataset'!$F677=0,'Final Dataset'!$F677=6),"Weekend","Weekday")</f>
        <v>Weekday</v>
      </c>
      <c r="R677" s="5" t="str">
        <f>LEFT(TEXT('Final Dataset'!$B677,"yyyy-mm-dd"),4)</f>
        <v>2011</v>
      </c>
      <c r="S677" s="5" t="str">
        <f>MID(TEXT('Final Dataset'!$B677,"yyyy-mm-dd"),6,2)</f>
        <v>01</v>
      </c>
      <c r="T677" s="5" t="str">
        <f>RIGHT(TEXT('Final Dataset'!$B677,"yyyy-mm-dd"),2)</f>
        <v>31</v>
      </c>
      <c r="U677" s="5">
        <f>LEN('Final Dataset'!$D677)</f>
        <v>2</v>
      </c>
      <c r="V677" s="5" t="str">
        <f>TEXT('Final Dataset'!$B677, "mmmm")</f>
        <v>January</v>
      </c>
      <c r="W677" s="5" t="str">
        <f>TEXT('Final Dataset'!$B677, "dddd")</f>
        <v>Monday</v>
      </c>
      <c r="X677" s="5">
        <f>WEEKNUM('Final Dataset'!$B677, 2)</f>
        <v>6</v>
      </c>
      <c r="Y677" s="5" t="str">
        <f>IF('Final Dataset'!$H677&lt;=0.3,"Cold",IF('Final Dataset'!$H677&lt;=0.6,"Mild","Hot"))</f>
        <v>Cold</v>
      </c>
      <c r="Z677" s="7" t="str">
        <f>IF('Final Dataset'!$L677&gt;'Final Dataset'!$M677,"Casual Dominant","Registered Dominant")</f>
        <v>Registered Dominant</v>
      </c>
      <c r="AA677" s="7">
        <f>'Final Dataset'!$L677/'Final Dataset'!$N677</f>
        <v>4.1666666666666664E-2</v>
      </c>
      <c r="AB677" s="7">
        <f>'Final Dataset'!$M677/'Final Dataset'!$N677</f>
        <v>0.95833333333333337</v>
      </c>
      <c r="AC677" s="9">
        <f>'Final Dataset'!$J677*100</f>
        <v>59</v>
      </c>
      <c r="AD677" s="7">
        <f>'Final Dataset'!$I677*50</f>
        <v>7.5750000000000002</v>
      </c>
      <c r="AE677" s="9">
        <f>'Final Dataset'!$K677*67</f>
        <v>12.998000000000001</v>
      </c>
      <c r="AF677" s="7">
        <f>IFERROR('Final Dataset'!$AA677/'Final Dataset'!$AB677,0)</f>
        <v>4.3478260869565216E-2</v>
      </c>
      <c r="AG677" s="7" t="str">
        <f>IF('Final Dataset'!$AC677&lt;40,"Low",IF('Final Dataset'!$AC677&lt;=70,"Moderate","High"))</f>
        <v>Moderate</v>
      </c>
      <c r="AH677" s="10" t="str">
        <f>IF('Final Dataset'!$AE677&lt;10,"Calm",IF('Final Dataset'!$AE677&lt;=25,"Breezy","Windy"))</f>
        <v>Breezy</v>
      </c>
    </row>
    <row r="678" spans="1:34" ht="14.25" customHeight="1" x14ac:dyDescent="0.3">
      <c r="A678" s="15">
        <v>677</v>
      </c>
      <c r="B678" s="16">
        <v>40574</v>
      </c>
      <c r="C678" s="7">
        <v>1</v>
      </c>
      <c r="D678" s="7">
        <v>12</v>
      </c>
      <c r="E678" s="7" t="b">
        <v>0</v>
      </c>
      <c r="F678" s="7">
        <v>1</v>
      </c>
      <c r="G678" s="7">
        <v>2</v>
      </c>
      <c r="H678" s="7">
        <v>0.18</v>
      </c>
      <c r="I678" s="7">
        <v>0.21210000000000001</v>
      </c>
      <c r="J678" s="7">
        <v>0.55000000000000004</v>
      </c>
      <c r="K678" s="7">
        <v>0.1045</v>
      </c>
      <c r="L678" s="7">
        <v>6</v>
      </c>
      <c r="M678" s="7">
        <v>62</v>
      </c>
      <c r="N678" s="10">
        <v>68</v>
      </c>
      <c r="O678" s="5" t="str">
        <f>IF(AND('Final Dataset'!$D678&gt;=5,'Final Dataset'!$D678&lt;12),"Morning",IF(AND('Final Dataset'!$D678&gt;=12,'Final Dataset'!$D678&lt;17),"Afternoon",IF(AND('Final Dataset'!$D678&gt;=17,'Final Dataset'!$D678&lt;21),"Evening","Night")))</f>
        <v>Afternoon</v>
      </c>
      <c r="P678" s="8" t="str">
        <f>IF('Final Dataset'!$G678=1,"Clear/Few clouds",IF('Final Dataset'!$G678=2,"Mist/Cloudy",IF('Final Dataset'!$G678=3,"Light Snow/Rain","Heavy Rain/Snow/Storm")))</f>
        <v>Mist/Cloudy</v>
      </c>
      <c r="Q678" s="5" t="str">
        <f>IF(OR('Final Dataset'!$F678=0,'Final Dataset'!$F678=6),"Weekend","Weekday")</f>
        <v>Weekday</v>
      </c>
      <c r="R678" s="5" t="str">
        <f>LEFT(TEXT('Final Dataset'!$B678,"yyyy-mm-dd"),4)</f>
        <v>2011</v>
      </c>
      <c r="S678" s="5" t="str">
        <f>MID(TEXT('Final Dataset'!$B678,"yyyy-mm-dd"),6,2)</f>
        <v>01</v>
      </c>
      <c r="T678" s="5" t="str">
        <f>RIGHT(TEXT('Final Dataset'!$B678,"yyyy-mm-dd"),2)</f>
        <v>31</v>
      </c>
      <c r="U678" s="5">
        <f>LEN('Final Dataset'!$D678)</f>
        <v>2</v>
      </c>
      <c r="V678" s="5" t="str">
        <f>TEXT('Final Dataset'!$B678, "mmmm")</f>
        <v>January</v>
      </c>
      <c r="W678" s="5" t="str">
        <f>TEXT('Final Dataset'!$B678, "dddd")</f>
        <v>Monday</v>
      </c>
      <c r="X678" s="5">
        <f>WEEKNUM('Final Dataset'!$B678, 2)</f>
        <v>6</v>
      </c>
      <c r="Y678" s="5" t="str">
        <f>IF('Final Dataset'!$H678&lt;=0.3,"Cold",IF('Final Dataset'!$H678&lt;=0.6,"Mild","Hot"))</f>
        <v>Cold</v>
      </c>
      <c r="Z678" s="7" t="str">
        <f>IF('Final Dataset'!$L678&gt;'Final Dataset'!$M678,"Casual Dominant","Registered Dominant")</f>
        <v>Registered Dominant</v>
      </c>
      <c r="AA678" s="7">
        <f>'Final Dataset'!$L678/'Final Dataset'!$N678</f>
        <v>8.8235294117647065E-2</v>
      </c>
      <c r="AB678" s="7">
        <f>'Final Dataset'!$M678/'Final Dataset'!$N678</f>
        <v>0.91176470588235292</v>
      </c>
      <c r="AC678" s="9">
        <f>'Final Dataset'!$J678*100</f>
        <v>55.000000000000007</v>
      </c>
      <c r="AD678" s="7">
        <f>'Final Dataset'!$I678*50</f>
        <v>10.605</v>
      </c>
      <c r="AE678" s="9">
        <f>'Final Dataset'!$K678*67</f>
        <v>7.0015000000000001</v>
      </c>
      <c r="AF678" s="7">
        <f>IFERROR('Final Dataset'!$AA678/'Final Dataset'!$AB678,0)</f>
        <v>9.6774193548387108E-2</v>
      </c>
      <c r="AG678" s="7" t="str">
        <f>IF('Final Dataset'!$AC678&lt;40,"Low",IF('Final Dataset'!$AC678&lt;=70,"Moderate","High"))</f>
        <v>Moderate</v>
      </c>
      <c r="AH678" s="10" t="str">
        <f>IF('Final Dataset'!$AE678&lt;10,"Calm",IF('Final Dataset'!$AE678&lt;=25,"Breezy","Windy"))</f>
        <v>Calm</v>
      </c>
    </row>
    <row r="679" spans="1:34" ht="14.25" customHeight="1" x14ac:dyDescent="0.3">
      <c r="A679" s="17">
        <v>678</v>
      </c>
      <c r="B679" s="18">
        <v>40574</v>
      </c>
      <c r="C679" s="13">
        <v>1</v>
      </c>
      <c r="D679" s="13">
        <v>13</v>
      </c>
      <c r="E679" s="13" t="b">
        <v>0</v>
      </c>
      <c r="F679" s="13">
        <v>1</v>
      </c>
      <c r="G679" s="13">
        <v>2</v>
      </c>
      <c r="H679" s="13">
        <v>0.16</v>
      </c>
      <c r="I679" s="13">
        <v>0.2273</v>
      </c>
      <c r="J679" s="13">
        <v>0.59</v>
      </c>
      <c r="K679" s="13">
        <v>0</v>
      </c>
      <c r="L679" s="13">
        <v>2</v>
      </c>
      <c r="M679" s="13">
        <v>52</v>
      </c>
      <c r="N679" s="19">
        <v>54</v>
      </c>
      <c r="O679" s="5" t="str">
        <f>IF(AND('Final Dataset'!$D679&gt;=5,'Final Dataset'!$D679&lt;12),"Morning",IF(AND('Final Dataset'!$D679&gt;=12,'Final Dataset'!$D679&lt;17),"Afternoon",IF(AND('Final Dataset'!$D679&gt;=17,'Final Dataset'!$D679&lt;21),"Evening","Night")))</f>
        <v>Afternoon</v>
      </c>
      <c r="P679" s="8" t="str">
        <f>IF('Final Dataset'!$G679=1,"Clear/Few clouds",IF('Final Dataset'!$G679=2,"Mist/Cloudy",IF('Final Dataset'!$G679=3,"Light Snow/Rain","Heavy Rain/Snow/Storm")))</f>
        <v>Mist/Cloudy</v>
      </c>
      <c r="Q679" s="5" t="str">
        <f>IF(OR('Final Dataset'!$F679=0,'Final Dataset'!$F679=6),"Weekend","Weekday")</f>
        <v>Weekday</v>
      </c>
      <c r="R679" s="5" t="str">
        <f>LEFT(TEXT('Final Dataset'!$B679,"yyyy-mm-dd"),4)</f>
        <v>2011</v>
      </c>
      <c r="S679" s="5" t="str">
        <f>MID(TEXT('Final Dataset'!$B679,"yyyy-mm-dd"),6,2)</f>
        <v>01</v>
      </c>
      <c r="T679" s="5" t="str">
        <f>RIGHT(TEXT('Final Dataset'!$B679,"yyyy-mm-dd"),2)</f>
        <v>31</v>
      </c>
      <c r="U679" s="5">
        <f>LEN('Final Dataset'!$D679)</f>
        <v>2</v>
      </c>
      <c r="V679" s="5" t="str">
        <f>TEXT('Final Dataset'!$B679, "mmmm")</f>
        <v>January</v>
      </c>
      <c r="W679" s="5" t="str">
        <f>TEXT('Final Dataset'!$B679, "dddd")</f>
        <v>Monday</v>
      </c>
      <c r="X679" s="5">
        <f>WEEKNUM('Final Dataset'!$B679, 2)</f>
        <v>6</v>
      </c>
      <c r="Y679" s="5" t="str">
        <f>IF('Final Dataset'!$H679&lt;=0.3,"Cold",IF('Final Dataset'!$H679&lt;=0.6,"Mild","Hot"))</f>
        <v>Cold</v>
      </c>
      <c r="Z679" s="7" t="str">
        <f>IF('Final Dataset'!$L679&gt;'Final Dataset'!$M679,"Casual Dominant","Registered Dominant")</f>
        <v>Registered Dominant</v>
      </c>
      <c r="AA679" s="7">
        <f>'Final Dataset'!$L679/'Final Dataset'!$N679</f>
        <v>3.7037037037037035E-2</v>
      </c>
      <c r="AB679" s="7">
        <f>'Final Dataset'!$M679/'Final Dataset'!$N679</f>
        <v>0.96296296296296291</v>
      </c>
      <c r="AC679" s="9">
        <f>'Final Dataset'!$J679*100</f>
        <v>59</v>
      </c>
      <c r="AD679" s="7">
        <f>'Final Dataset'!$I679*50</f>
        <v>11.365</v>
      </c>
      <c r="AE679" s="9">
        <f>'Final Dataset'!$K679*67</f>
        <v>0</v>
      </c>
      <c r="AF679" s="7">
        <f>IFERROR('Final Dataset'!$AA679/'Final Dataset'!$AB679,0)</f>
        <v>3.8461538461538464E-2</v>
      </c>
      <c r="AG679" s="7" t="str">
        <f>IF('Final Dataset'!$AC679&lt;40,"Low",IF('Final Dataset'!$AC679&lt;=70,"Moderate","High"))</f>
        <v>Moderate</v>
      </c>
      <c r="AH679" s="10" t="str">
        <f>IF('Final Dataset'!$AE679&lt;10,"Calm",IF('Final Dataset'!$AE679&lt;=25,"Breezy","Windy"))</f>
        <v>Calm</v>
      </c>
    </row>
    <row r="680" spans="1:34" ht="14.25" customHeight="1" x14ac:dyDescent="0.3">
      <c r="A680" s="15">
        <v>679</v>
      </c>
      <c r="B680" s="16">
        <v>40574</v>
      </c>
      <c r="C680" s="7">
        <v>1</v>
      </c>
      <c r="D680" s="7">
        <v>14</v>
      </c>
      <c r="E680" s="7" t="b">
        <v>0</v>
      </c>
      <c r="F680" s="7">
        <v>1</v>
      </c>
      <c r="G680" s="7">
        <v>2</v>
      </c>
      <c r="H680" s="7">
        <v>0.18</v>
      </c>
      <c r="I680" s="7">
        <v>0.19700000000000001</v>
      </c>
      <c r="J680" s="7">
        <v>0.55000000000000004</v>
      </c>
      <c r="K680" s="7">
        <v>0.1343</v>
      </c>
      <c r="L680" s="7">
        <v>1</v>
      </c>
      <c r="M680" s="7">
        <v>85</v>
      </c>
      <c r="N680" s="10">
        <v>86</v>
      </c>
      <c r="O680" s="5" t="str">
        <f>IF(AND('Final Dataset'!$D680&gt;=5,'Final Dataset'!$D680&lt;12),"Morning",IF(AND('Final Dataset'!$D680&gt;=12,'Final Dataset'!$D680&lt;17),"Afternoon",IF(AND('Final Dataset'!$D680&gt;=17,'Final Dataset'!$D680&lt;21),"Evening","Night")))</f>
        <v>Afternoon</v>
      </c>
      <c r="P680" s="8" t="str">
        <f>IF('Final Dataset'!$G680=1,"Clear/Few clouds",IF('Final Dataset'!$G680=2,"Mist/Cloudy",IF('Final Dataset'!$G680=3,"Light Snow/Rain","Heavy Rain/Snow/Storm")))</f>
        <v>Mist/Cloudy</v>
      </c>
      <c r="Q680" s="5" t="str">
        <f>IF(OR('Final Dataset'!$F680=0,'Final Dataset'!$F680=6),"Weekend","Weekday")</f>
        <v>Weekday</v>
      </c>
      <c r="R680" s="5" t="str">
        <f>LEFT(TEXT('Final Dataset'!$B680,"yyyy-mm-dd"),4)</f>
        <v>2011</v>
      </c>
      <c r="S680" s="5" t="str">
        <f>MID(TEXT('Final Dataset'!$B680,"yyyy-mm-dd"),6,2)</f>
        <v>01</v>
      </c>
      <c r="T680" s="5" t="str">
        <f>RIGHT(TEXT('Final Dataset'!$B680,"yyyy-mm-dd"),2)</f>
        <v>31</v>
      </c>
      <c r="U680" s="5">
        <f>LEN('Final Dataset'!$D680)</f>
        <v>2</v>
      </c>
      <c r="V680" s="5" t="str">
        <f>TEXT('Final Dataset'!$B680, "mmmm")</f>
        <v>January</v>
      </c>
      <c r="W680" s="5" t="str">
        <f>TEXT('Final Dataset'!$B680, "dddd")</f>
        <v>Monday</v>
      </c>
      <c r="X680" s="5">
        <f>WEEKNUM('Final Dataset'!$B680, 2)</f>
        <v>6</v>
      </c>
      <c r="Y680" s="5" t="str">
        <f>IF('Final Dataset'!$H680&lt;=0.3,"Cold",IF('Final Dataset'!$H680&lt;=0.6,"Mild","Hot"))</f>
        <v>Cold</v>
      </c>
      <c r="Z680" s="7" t="str">
        <f>IF('Final Dataset'!$L680&gt;'Final Dataset'!$M680,"Casual Dominant","Registered Dominant")</f>
        <v>Registered Dominant</v>
      </c>
      <c r="AA680" s="7">
        <f>'Final Dataset'!$L680/'Final Dataset'!$N680</f>
        <v>1.1627906976744186E-2</v>
      </c>
      <c r="AB680" s="7">
        <f>'Final Dataset'!$M680/'Final Dataset'!$N680</f>
        <v>0.98837209302325579</v>
      </c>
      <c r="AC680" s="9">
        <f>'Final Dataset'!$J680*100</f>
        <v>55.000000000000007</v>
      </c>
      <c r="AD680" s="7">
        <f>'Final Dataset'!$I680*50</f>
        <v>9.85</v>
      </c>
      <c r="AE680" s="9">
        <f>'Final Dataset'!$K680*67</f>
        <v>8.9981000000000009</v>
      </c>
      <c r="AF680" s="7">
        <f>IFERROR('Final Dataset'!$AA680/'Final Dataset'!$AB680,0)</f>
        <v>1.1764705882352941E-2</v>
      </c>
      <c r="AG680" s="7" t="str">
        <f>IF('Final Dataset'!$AC680&lt;40,"Low",IF('Final Dataset'!$AC680&lt;=70,"Moderate","High"))</f>
        <v>Moderate</v>
      </c>
      <c r="AH680" s="10" t="str">
        <f>IF('Final Dataset'!$AE680&lt;10,"Calm",IF('Final Dataset'!$AE680&lt;=25,"Breezy","Windy"))</f>
        <v>Calm</v>
      </c>
    </row>
    <row r="681" spans="1:34" ht="14.25" customHeight="1" x14ac:dyDescent="0.3">
      <c r="A681" s="17">
        <v>680</v>
      </c>
      <c r="B681" s="18">
        <v>40574</v>
      </c>
      <c r="C681" s="13">
        <v>1</v>
      </c>
      <c r="D681" s="13">
        <v>15</v>
      </c>
      <c r="E681" s="13" t="b">
        <v>0</v>
      </c>
      <c r="F681" s="13">
        <v>1</v>
      </c>
      <c r="G681" s="13">
        <v>2</v>
      </c>
      <c r="H681" s="13">
        <v>0.16</v>
      </c>
      <c r="I681" s="13">
        <v>0.18179999999999999</v>
      </c>
      <c r="J681" s="13">
        <v>0.59</v>
      </c>
      <c r="K681" s="13">
        <v>0.1343</v>
      </c>
      <c r="L681" s="13">
        <v>3</v>
      </c>
      <c r="M681" s="13">
        <v>41</v>
      </c>
      <c r="N681" s="19">
        <v>44</v>
      </c>
      <c r="O681" s="5" t="str">
        <f>IF(AND('Final Dataset'!$D681&gt;=5,'Final Dataset'!$D681&lt;12),"Morning",IF(AND('Final Dataset'!$D681&gt;=12,'Final Dataset'!$D681&lt;17),"Afternoon",IF(AND('Final Dataset'!$D681&gt;=17,'Final Dataset'!$D681&lt;21),"Evening","Night")))</f>
        <v>Afternoon</v>
      </c>
      <c r="P681" s="8" t="str">
        <f>IF('Final Dataset'!$G681=1,"Clear/Few clouds",IF('Final Dataset'!$G681=2,"Mist/Cloudy",IF('Final Dataset'!$G681=3,"Light Snow/Rain","Heavy Rain/Snow/Storm")))</f>
        <v>Mist/Cloudy</v>
      </c>
      <c r="Q681" s="5" t="str">
        <f>IF(OR('Final Dataset'!$F681=0,'Final Dataset'!$F681=6),"Weekend","Weekday")</f>
        <v>Weekday</v>
      </c>
      <c r="R681" s="5" t="str">
        <f>LEFT(TEXT('Final Dataset'!$B681,"yyyy-mm-dd"),4)</f>
        <v>2011</v>
      </c>
      <c r="S681" s="5" t="str">
        <f>MID(TEXT('Final Dataset'!$B681,"yyyy-mm-dd"),6,2)</f>
        <v>01</v>
      </c>
      <c r="T681" s="5" t="str">
        <f>RIGHT(TEXT('Final Dataset'!$B681,"yyyy-mm-dd"),2)</f>
        <v>31</v>
      </c>
      <c r="U681" s="5">
        <f>LEN('Final Dataset'!$D681)</f>
        <v>2</v>
      </c>
      <c r="V681" s="5" t="str">
        <f>TEXT('Final Dataset'!$B681, "mmmm")</f>
        <v>January</v>
      </c>
      <c r="W681" s="5" t="str">
        <f>TEXT('Final Dataset'!$B681, "dddd")</f>
        <v>Monday</v>
      </c>
      <c r="X681" s="5">
        <f>WEEKNUM('Final Dataset'!$B681, 2)</f>
        <v>6</v>
      </c>
      <c r="Y681" s="5" t="str">
        <f>IF('Final Dataset'!$H681&lt;=0.3,"Cold",IF('Final Dataset'!$H681&lt;=0.6,"Mild","Hot"))</f>
        <v>Cold</v>
      </c>
      <c r="Z681" s="7" t="str">
        <f>IF('Final Dataset'!$L681&gt;'Final Dataset'!$M681,"Casual Dominant","Registered Dominant")</f>
        <v>Registered Dominant</v>
      </c>
      <c r="AA681" s="7">
        <f>'Final Dataset'!$L681/'Final Dataset'!$N681</f>
        <v>6.8181818181818177E-2</v>
      </c>
      <c r="AB681" s="7">
        <f>'Final Dataset'!$M681/'Final Dataset'!$N681</f>
        <v>0.93181818181818177</v>
      </c>
      <c r="AC681" s="9">
        <f>'Final Dataset'!$J681*100</f>
        <v>59</v>
      </c>
      <c r="AD681" s="7">
        <f>'Final Dataset'!$I681*50</f>
        <v>9.09</v>
      </c>
      <c r="AE681" s="9">
        <f>'Final Dataset'!$K681*67</f>
        <v>8.9981000000000009</v>
      </c>
      <c r="AF681" s="7">
        <f>IFERROR('Final Dataset'!$AA681/'Final Dataset'!$AB681,0)</f>
        <v>7.3170731707317069E-2</v>
      </c>
      <c r="AG681" s="7" t="str">
        <f>IF('Final Dataset'!$AC681&lt;40,"Low",IF('Final Dataset'!$AC681&lt;=70,"Moderate","High"))</f>
        <v>Moderate</v>
      </c>
      <c r="AH681" s="10" t="str">
        <f>IF('Final Dataset'!$AE681&lt;10,"Calm",IF('Final Dataset'!$AE681&lt;=25,"Breezy","Windy"))</f>
        <v>Calm</v>
      </c>
    </row>
    <row r="682" spans="1:34" ht="14.25" customHeight="1" x14ac:dyDescent="0.3">
      <c r="A682" s="15">
        <v>681</v>
      </c>
      <c r="B682" s="16">
        <v>40574</v>
      </c>
      <c r="C682" s="7">
        <v>1</v>
      </c>
      <c r="D682" s="7">
        <v>16</v>
      </c>
      <c r="E682" s="7" t="b">
        <v>0</v>
      </c>
      <c r="F682" s="7">
        <v>1</v>
      </c>
      <c r="G682" s="7">
        <v>2</v>
      </c>
      <c r="H682" s="7">
        <v>0.16</v>
      </c>
      <c r="I682" s="7">
        <v>0.18179999999999999</v>
      </c>
      <c r="J682" s="7">
        <v>0.56000000000000005</v>
      </c>
      <c r="K682" s="7">
        <v>0.19400000000000001</v>
      </c>
      <c r="L682" s="7">
        <v>3</v>
      </c>
      <c r="M682" s="7">
        <v>83</v>
      </c>
      <c r="N682" s="10">
        <v>86</v>
      </c>
      <c r="O682" s="5" t="str">
        <f>IF(AND('Final Dataset'!$D682&gt;=5,'Final Dataset'!$D682&lt;12),"Morning",IF(AND('Final Dataset'!$D682&gt;=12,'Final Dataset'!$D682&lt;17),"Afternoon",IF(AND('Final Dataset'!$D682&gt;=17,'Final Dataset'!$D682&lt;21),"Evening","Night")))</f>
        <v>Afternoon</v>
      </c>
      <c r="P682" s="8" t="str">
        <f>IF('Final Dataset'!$G682=1,"Clear/Few clouds",IF('Final Dataset'!$G682=2,"Mist/Cloudy",IF('Final Dataset'!$G682=3,"Light Snow/Rain","Heavy Rain/Snow/Storm")))</f>
        <v>Mist/Cloudy</v>
      </c>
      <c r="Q682" s="5" t="str">
        <f>IF(OR('Final Dataset'!$F682=0,'Final Dataset'!$F682=6),"Weekend","Weekday")</f>
        <v>Weekday</v>
      </c>
      <c r="R682" s="5" t="str">
        <f>LEFT(TEXT('Final Dataset'!$B682,"yyyy-mm-dd"),4)</f>
        <v>2011</v>
      </c>
      <c r="S682" s="5" t="str">
        <f>MID(TEXT('Final Dataset'!$B682,"yyyy-mm-dd"),6,2)</f>
        <v>01</v>
      </c>
      <c r="T682" s="5" t="str">
        <f>RIGHT(TEXT('Final Dataset'!$B682,"yyyy-mm-dd"),2)</f>
        <v>31</v>
      </c>
      <c r="U682" s="5">
        <f>LEN('Final Dataset'!$D682)</f>
        <v>2</v>
      </c>
      <c r="V682" s="5" t="str">
        <f>TEXT('Final Dataset'!$B682, "mmmm")</f>
        <v>January</v>
      </c>
      <c r="W682" s="5" t="str">
        <f>TEXT('Final Dataset'!$B682, "dddd")</f>
        <v>Monday</v>
      </c>
      <c r="X682" s="5">
        <f>WEEKNUM('Final Dataset'!$B682, 2)</f>
        <v>6</v>
      </c>
      <c r="Y682" s="5" t="str">
        <f>IF('Final Dataset'!$H682&lt;=0.3,"Cold",IF('Final Dataset'!$H682&lt;=0.6,"Mild","Hot"))</f>
        <v>Cold</v>
      </c>
      <c r="Z682" s="7" t="str">
        <f>IF('Final Dataset'!$L682&gt;'Final Dataset'!$M682,"Casual Dominant","Registered Dominant")</f>
        <v>Registered Dominant</v>
      </c>
      <c r="AA682" s="7">
        <f>'Final Dataset'!$L682/'Final Dataset'!$N682</f>
        <v>3.4883720930232558E-2</v>
      </c>
      <c r="AB682" s="7">
        <f>'Final Dataset'!$M682/'Final Dataset'!$N682</f>
        <v>0.96511627906976749</v>
      </c>
      <c r="AC682" s="9">
        <f>'Final Dataset'!$J682*100</f>
        <v>56.000000000000007</v>
      </c>
      <c r="AD682" s="7">
        <f>'Final Dataset'!$I682*50</f>
        <v>9.09</v>
      </c>
      <c r="AE682" s="9">
        <f>'Final Dataset'!$K682*67</f>
        <v>12.998000000000001</v>
      </c>
      <c r="AF682" s="7">
        <f>IFERROR('Final Dataset'!$AA682/'Final Dataset'!$AB682,0)</f>
        <v>3.614457831325301E-2</v>
      </c>
      <c r="AG682" s="7" t="str">
        <f>IF('Final Dataset'!$AC682&lt;40,"Low",IF('Final Dataset'!$AC682&lt;=70,"Moderate","High"))</f>
        <v>Moderate</v>
      </c>
      <c r="AH682" s="10" t="str">
        <f>IF('Final Dataset'!$AE682&lt;10,"Calm",IF('Final Dataset'!$AE682&lt;=25,"Breezy","Windy"))</f>
        <v>Breezy</v>
      </c>
    </row>
    <row r="683" spans="1:34" ht="14.25" customHeight="1" x14ac:dyDescent="0.3">
      <c r="A683" s="17">
        <v>682</v>
      </c>
      <c r="B683" s="18">
        <v>40574</v>
      </c>
      <c r="C683" s="13">
        <v>1</v>
      </c>
      <c r="D683" s="13">
        <v>17</v>
      </c>
      <c r="E683" s="13" t="b">
        <v>0</v>
      </c>
      <c r="F683" s="13">
        <v>1</v>
      </c>
      <c r="G683" s="13">
        <v>2</v>
      </c>
      <c r="H683" s="13">
        <v>0.16</v>
      </c>
      <c r="I683" s="13">
        <v>0.1515</v>
      </c>
      <c r="J683" s="13">
        <v>0.59</v>
      </c>
      <c r="K683" s="13">
        <v>0.19400000000000001</v>
      </c>
      <c r="L683" s="13">
        <v>6</v>
      </c>
      <c r="M683" s="13">
        <v>155</v>
      </c>
      <c r="N683" s="19">
        <v>161</v>
      </c>
      <c r="O683" s="5" t="str">
        <f>IF(AND('Final Dataset'!$D683&gt;=5,'Final Dataset'!$D683&lt;12),"Morning",IF(AND('Final Dataset'!$D683&gt;=12,'Final Dataset'!$D683&lt;17),"Afternoon",IF(AND('Final Dataset'!$D683&gt;=17,'Final Dataset'!$D683&lt;21),"Evening","Night")))</f>
        <v>Evening</v>
      </c>
      <c r="P683" s="8" t="str">
        <f>IF('Final Dataset'!$G683=1,"Clear/Few clouds",IF('Final Dataset'!$G683=2,"Mist/Cloudy",IF('Final Dataset'!$G683=3,"Light Snow/Rain","Heavy Rain/Snow/Storm")))</f>
        <v>Mist/Cloudy</v>
      </c>
      <c r="Q683" s="5" t="str">
        <f>IF(OR('Final Dataset'!$F683=0,'Final Dataset'!$F683=6),"Weekend","Weekday")</f>
        <v>Weekday</v>
      </c>
      <c r="R683" s="5" t="str">
        <f>LEFT(TEXT('Final Dataset'!$B683,"yyyy-mm-dd"),4)</f>
        <v>2011</v>
      </c>
      <c r="S683" s="5" t="str">
        <f>MID(TEXT('Final Dataset'!$B683,"yyyy-mm-dd"),6,2)</f>
        <v>01</v>
      </c>
      <c r="T683" s="5" t="str">
        <f>RIGHT(TEXT('Final Dataset'!$B683,"yyyy-mm-dd"),2)</f>
        <v>31</v>
      </c>
      <c r="U683" s="5">
        <f>LEN('Final Dataset'!$D683)</f>
        <v>2</v>
      </c>
      <c r="V683" s="5" t="str">
        <f>TEXT('Final Dataset'!$B683, "mmmm")</f>
        <v>January</v>
      </c>
      <c r="W683" s="5" t="str">
        <f>TEXT('Final Dataset'!$B683, "dddd")</f>
        <v>Monday</v>
      </c>
      <c r="X683" s="5">
        <f>WEEKNUM('Final Dataset'!$B683, 2)</f>
        <v>6</v>
      </c>
      <c r="Y683" s="5" t="str">
        <f>IF('Final Dataset'!$H683&lt;=0.3,"Cold",IF('Final Dataset'!$H683&lt;=0.6,"Mild","Hot"))</f>
        <v>Cold</v>
      </c>
      <c r="Z683" s="7" t="str">
        <f>IF('Final Dataset'!$L683&gt;'Final Dataset'!$M683,"Casual Dominant","Registered Dominant")</f>
        <v>Registered Dominant</v>
      </c>
      <c r="AA683" s="7">
        <f>'Final Dataset'!$L683/'Final Dataset'!$N683</f>
        <v>3.7267080745341616E-2</v>
      </c>
      <c r="AB683" s="7">
        <f>'Final Dataset'!$M683/'Final Dataset'!$N683</f>
        <v>0.96273291925465843</v>
      </c>
      <c r="AC683" s="9">
        <f>'Final Dataset'!$J683*100</f>
        <v>59</v>
      </c>
      <c r="AD683" s="7">
        <f>'Final Dataset'!$I683*50</f>
        <v>7.5750000000000002</v>
      </c>
      <c r="AE683" s="9">
        <f>'Final Dataset'!$K683*67</f>
        <v>12.998000000000001</v>
      </c>
      <c r="AF683" s="7">
        <f>IFERROR('Final Dataset'!$AA683/'Final Dataset'!$AB683,0)</f>
        <v>3.870967741935484E-2</v>
      </c>
      <c r="AG683" s="7" t="str">
        <f>IF('Final Dataset'!$AC683&lt;40,"Low",IF('Final Dataset'!$AC683&lt;=70,"Moderate","High"))</f>
        <v>Moderate</v>
      </c>
      <c r="AH683" s="10" t="str">
        <f>IF('Final Dataset'!$AE683&lt;10,"Calm",IF('Final Dataset'!$AE683&lt;=25,"Breezy","Windy"))</f>
        <v>Breezy</v>
      </c>
    </row>
    <row r="684" spans="1:34" ht="14.25" customHeight="1" x14ac:dyDescent="0.3">
      <c r="A684" s="15">
        <v>683</v>
      </c>
      <c r="B684" s="16">
        <v>40574</v>
      </c>
      <c r="C684" s="7">
        <v>1</v>
      </c>
      <c r="D684" s="7">
        <v>18</v>
      </c>
      <c r="E684" s="7" t="b">
        <v>0</v>
      </c>
      <c r="F684" s="7">
        <v>1</v>
      </c>
      <c r="G684" s="7">
        <v>2</v>
      </c>
      <c r="H684" s="7">
        <v>0.16</v>
      </c>
      <c r="I684" s="7">
        <v>0.1515</v>
      </c>
      <c r="J684" s="7">
        <v>0.55000000000000004</v>
      </c>
      <c r="K684" s="7">
        <v>0.22389999999999999</v>
      </c>
      <c r="L684" s="7">
        <v>3</v>
      </c>
      <c r="M684" s="7">
        <v>153</v>
      </c>
      <c r="N684" s="10">
        <v>156</v>
      </c>
      <c r="O684" s="5" t="str">
        <f>IF(AND('Final Dataset'!$D684&gt;=5,'Final Dataset'!$D684&lt;12),"Morning",IF(AND('Final Dataset'!$D684&gt;=12,'Final Dataset'!$D684&lt;17),"Afternoon",IF(AND('Final Dataset'!$D684&gt;=17,'Final Dataset'!$D684&lt;21),"Evening","Night")))</f>
        <v>Evening</v>
      </c>
      <c r="P684" s="8" t="str">
        <f>IF('Final Dataset'!$G684=1,"Clear/Few clouds",IF('Final Dataset'!$G684=2,"Mist/Cloudy",IF('Final Dataset'!$G684=3,"Light Snow/Rain","Heavy Rain/Snow/Storm")))</f>
        <v>Mist/Cloudy</v>
      </c>
      <c r="Q684" s="5" t="str">
        <f>IF(OR('Final Dataset'!$F684=0,'Final Dataset'!$F684=6),"Weekend","Weekday")</f>
        <v>Weekday</v>
      </c>
      <c r="R684" s="5" t="str">
        <f>LEFT(TEXT('Final Dataset'!$B684,"yyyy-mm-dd"),4)</f>
        <v>2011</v>
      </c>
      <c r="S684" s="5" t="str">
        <f>MID(TEXT('Final Dataset'!$B684,"yyyy-mm-dd"),6,2)</f>
        <v>01</v>
      </c>
      <c r="T684" s="5" t="str">
        <f>RIGHT(TEXT('Final Dataset'!$B684,"yyyy-mm-dd"),2)</f>
        <v>31</v>
      </c>
      <c r="U684" s="5">
        <f>LEN('Final Dataset'!$D684)</f>
        <v>2</v>
      </c>
      <c r="V684" s="5" t="str">
        <f>TEXT('Final Dataset'!$B684, "mmmm")</f>
        <v>January</v>
      </c>
      <c r="W684" s="5" t="str">
        <f>TEXT('Final Dataset'!$B684, "dddd")</f>
        <v>Monday</v>
      </c>
      <c r="X684" s="5">
        <f>WEEKNUM('Final Dataset'!$B684, 2)</f>
        <v>6</v>
      </c>
      <c r="Y684" s="5" t="str">
        <f>IF('Final Dataset'!$H684&lt;=0.3,"Cold",IF('Final Dataset'!$H684&lt;=0.6,"Mild","Hot"))</f>
        <v>Cold</v>
      </c>
      <c r="Z684" s="7" t="str">
        <f>IF('Final Dataset'!$L684&gt;'Final Dataset'!$M684,"Casual Dominant","Registered Dominant")</f>
        <v>Registered Dominant</v>
      </c>
      <c r="AA684" s="7">
        <f>'Final Dataset'!$L684/'Final Dataset'!$N684</f>
        <v>1.9230769230769232E-2</v>
      </c>
      <c r="AB684" s="7">
        <f>'Final Dataset'!$M684/'Final Dataset'!$N684</f>
        <v>0.98076923076923073</v>
      </c>
      <c r="AC684" s="9">
        <f>'Final Dataset'!$J684*100</f>
        <v>55.000000000000007</v>
      </c>
      <c r="AD684" s="7">
        <f>'Final Dataset'!$I684*50</f>
        <v>7.5750000000000002</v>
      </c>
      <c r="AE684" s="9">
        <f>'Final Dataset'!$K684*67</f>
        <v>15.001299999999999</v>
      </c>
      <c r="AF684" s="7">
        <f>IFERROR('Final Dataset'!$AA684/'Final Dataset'!$AB684,0)</f>
        <v>1.9607843137254905E-2</v>
      </c>
      <c r="AG684" s="7" t="str">
        <f>IF('Final Dataset'!$AC684&lt;40,"Low",IF('Final Dataset'!$AC684&lt;=70,"Moderate","High"))</f>
        <v>Moderate</v>
      </c>
      <c r="AH684" s="10" t="str">
        <f>IF('Final Dataset'!$AE684&lt;10,"Calm",IF('Final Dataset'!$AE684&lt;=25,"Breezy","Windy"))</f>
        <v>Breezy</v>
      </c>
    </row>
    <row r="685" spans="1:34" ht="14.25" customHeight="1" x14ac:dyDescent="0.3">
      <c r="A685" s="17">
        <v>684</v>
      </c>
      <c r="B685" s="18">
        <v>40574</v>
      </c>
      <c r="C685" s="13">
        <v>1</v>
      </c>
      <c r="D685" s="13">
        <v>19</v>
      </c>
      <c r="E685" s="13" t="b">
        <v>0</v>
      </c>
      <c r="F685" s="13">
        <v>1</v>
      </c>
      <c r="G685" s="13">
        <v>1</v>
      </c>
      <c r="H685" s="13">
        <v>0.3</v>
      </c>
      <c r="I685" s="13">
        <v>0.31819999999999998</v>
      </c>
      <c r="J685" s="13">
        <v>0.61</v>
      </c>
      <c r="K685" s="13">
        <v>0.1045</v>
      </c>
      <c r="L685" s="13">
        <v>3</v>
      </c>
      <c r="M685" s="13">
        <v>108</v>
      </c>
      <c r="N685" s="19">
        <v>111</v>
      </c>
      <c r="O685" s="5" t="str">
        <f>IF(AND('Final Dataset'!$D685&gt;=5,'Final Dataset'!$D685&lt;12),"Morning",IF(AND('Final Dataset'!$D685&gt;=12,'Final Dataset'!$D685&lt;17),"Afternoon",IF(AND('Final Dataset'!$D685&gt;=17,'Final Dataset'!$D685&lt;21),"Evening","Night")))</f>
        <v>Evening</v>
      </c>
      <c r="P685" s="8" t="str">
        <f>IF('Final Dataset'!$G685=1,"Clear/Few clouds",IF('Final Dataset'!$G685=2,"Mist/Cloudy",IF('Final Dataset'!$G685=3,"Light Snow/Rain","Heavy Rain/Snow/Storm")))</f>
        <v>Clear/Few clouds</v>
      </c>
      <c r="Q685" s="5" t="str">
        <f>IF(OR('Final Dataset'!$F685=0,'Final Dataset'!$F685=6),"Weekend","Weekday")</f>
        <v>Weekday</v>
      </c>
      <c r="R685" s="5" t="str">
        <f>LEFT(TEXT('Final Dataset'!$B685,"yyyy-mm-dd"),4)</f>
        <v>2011</v>
      </c>
      <c r="S685" s="5" t="str">
        <f>MID(TEXT('Final Dataset'!$B685,"yyyy-mm-dd"),6,2)</f>
        <v>01</v>
      </c>
      <c r="T685" s="5" t="str">
        <f>RIGHT(TEXT('Final Dataset'!$B685,"yyyy-mm-dd"),2)</f>
        <v>31</v>
      </c>
      <c r="U685" s="5">
        <f>LEN('Final Dataset'!$D685)</f>
        <v>2</v>
      </c>
      <c r="V685" s="5" t="str">
        <f>TEXT('Final Dataset'!$B685, "mmmm")</f>
        <v>January</v>
      </c>
      <c r="W685" s="5" t="str">
        <f>TEXT('Final Dataset'!$B685, "dddd")</f>
        <v>Monday</v>
      </c>
      <c r="X685" s="5">
        <f>WEEKNUM('Final Dataset'!$B685, 2)</f>
        <v>6</v>
      </c>
      <c r="Y685" s="5" t="str">
        <f>IF('Final Dataset'!$H685&lt;=0.3,"Cold",IF('Final Dataset'!$H685&lt;=0.6,"Mild","Hot"))</f>
        <v>Cold</v>
      </c>
      <c r="Z685" s="7" t="str">
        <f>IF('Final Dataset'!$L685&gt;'Final Dataset'!$M685,"Casual Dominant","Registered Dominant")</f>
        <v>Registered Dominant</v>
      </c>
      <c r="AA685" s="7">
        <f>'Final Dataset'!$L685/'Final Dataset'!$N685</f>
        <v>2.7027027027027029E-2</v>
      </c>
      <c r="AB685" s="7">
        <f>'Final Dataset'!$M685/'Final Dataset'!$N685</f>
        <v>0.97297297297297303</v>
      </c>
      <c r="AC685" s="9">
        <f>'Final Dataset'!$J685*100</f>
        <v>61</v>
      </c>
      <c r="AD685" s="7">
        <f>'Final Dataset'!$I685*50</f>
        <v>15.909999999999998</v>
      </c>
      <c r="AE685" s="9">
        <f>'Final Dataset'!$K685*67</f>
        <v>7.0015000000000001</v>
      </c>
      <c r="AF685" s="7">
        <f>IFERROR('Final Dataset'!$AA685/'Final Dataset'!$AB685,0)</f>
        <v>2.7777777777777776E-2</v>
      </c>
      <c r="AG685" s="7" t="str">
        <f>IF('Final Dataset'!$AC685&lt;40,"Low",IF('Final Dataset'!$AC685&lt;=70,"Moderate","High"))</f>
        <v>Moderate</v>
      </c>
      <c r="AH685" s="10" t="str">
        <f>IF('Final Dataset'!$AE685&lt;10,"Calm",IF('Final Dataset'!$AE685&lt;=25,"Breezy","Windy"))</f>
        <v>Calm</v>
      </c>
    </row>
    <row r="686" spans="1:34" ht="14.25" customHeight="1" x14ac:dyDescent="0.3">
      <c r="A686" s="15">
        <v>685</v>
      </c>
      <c r="B686" s="16">
        <v>40574</v>
      </c>
      <c r="C686" s="7">
        <v>1</v>
      </c>
      <c r="D686" s="7">
        <v>20</v>
      </c>
      <c r="E686" s="7" t="b">
        <v>0</v>
      </c>
      <c r="F686" s="7">
        <v>1</v>
      </c>
      <c r="G686" s="7">
        <v>3</v>
      </c>
      <c r="H686" s="7">
        <v>0.16</v>
      </c>
      <c r="I686" s="7">
        <v>0.16669999999999999</v>
      </c>
      <c r="J686" s="7">
        <v>0.59</v>
      </c>
      <c r="K686" s="7">
        <v>0.16420000000000001</v>
      </c>
      <c r="L686" s="7">
        <v>0</v>
      </c>
      <c r="M686" s="7">
        <v>78</v>
      </c>
      <c r="N686" s="10">
        <v>78</v>
      </c>
      <c r="O686" s="5" t="str">
        <f>IF(AND('Final Dataset'!$D686&gt;=5,'Final Dataset'!$D686&lt;12),"Morning",IF(AND('Final Dataset'!$D686&gt;=12,'Final Dataset'!$D686&lt;17),"Afternoon",IF(AND('Final Dataset'!$D686&gt;=17,'Final Dataset'!$D686&lt;21),"Evening","Night")))</f>
        <v>Evening</v>
      </c>
      <c r="P686" s="8" t="str">
        <f>IF('Final Dataset'!$G686=1,"Clear/Few clouds",IF('Final Dataset'!$G686=2,"Mist/Cloudy",IF('Final Dataset'!$G686=3,"Light Snow/Rain","Heavy Rain/Snow/Storm")))</f>
        <v>Light Snow/Rain</v>
      </c>
      <c r="Q686" s="5" t="str">
        <f>IF(OR('Final Dataset'!$F686=0,'Final Dataset'!$F686=6),"Weekend","Weekday")</f>
        <v>Weekday</v>
      </c>
      <c r="R686" s="5" t="str">
        <f>LEFT(TEXT('Final Dataset'!$B686,"yyyy-mm-dd"),4)</f>
        <v>2011</v>
      </c>
      <c r="S686" s="5" t="str">
        <f>MID(TEXT('Final Dataset'!$B686,"yyyy-mm-dd"),6,2)</f>
        <v>01</v>
      </c>
      <c r="T686" s="5" t="str">
        <f>RIGHT(TEXT('Final Dataset'!$B686,"yyyy-mm-dd"),2)</f>
        <v>31</v>
      </c>
      <c r="U686" s="5">
        <f>LEN('Final Dataset'!$D686)</f>
        <v>2</v>
      </c>
      <c r="V686" s="5" t="str">
        <f>TEXT('Final Dataset'!$B686, "mmmm")</f>
        <v>January</v>
      </c>
      <c r="W686" s="5" t="str">
        <f>TEXT('Final Dataset'!$B686, "dddd")</f>
        <v>Monday</v>
      </c>
      <c r="X686" s="5">
        <f>WEEKNUM('Final Dataset'!$B686, 2)</f>
        <v>6</v>
      </c>
      <c r="Y686" s="5" t="str">
        <f>IF('Final Dataset'!$H686&lt;=0.3,"Cold",IF('Final Dataset'!$H686&lt;=0.6,"Mild","Hot"))</f>
        <v>Cold</v>
      </c>
      <c r="Z686" s="7" t="str">
        <f>IF('Final Dataset'!$L686&gt;'Final Dataset'!$M686,"Casual Dominant","Registered Dominant")</f>
        <v>Registered Dominant</v>
      </c>
      <c r="AA686" s="7">
        <f>'Final Dataset'!$L686/'Final Dataset'!$N686</f>
        <v>0</v>
      </c>
      <c r="AB686" s="7">
        <f>'Final Dataset'!$M686/'Final Dataset'!$N686</f>
        <v>1</v>
      </c>
      <c r="AC686" s="9">
        <f>'Final Dataset'!$J686*100</f>
        <v>59</v>
      </c>
      <c r="AD686" s="7">
        <f>'Final Dataset'!$I686*50</f>
        <v>8.3349999999999991</v>
      </c>
      <c r="AE686" s="9">
        <f>'Final Dataset'!$K686*67</f>
        <v>11.0014</v>
      </c>
      <c r="AF686" s="7">
        <f>IFERROR('Final Dataset'!$AA686/'Final Dataset'!$AB686,0)</f>
        <v>0</v>
      </c>
      <c r="AG686" s="7" t="str">
        <f>IF('Final Dataset'!$AC686&lt;40,"Low",IF('Final Dataset'!$AC686&lt;=70,"Moderate","High"))</f>
        <v>Moderate</v>
      </c>
      <c r="AH686" s="10" t="str">
        <f>IF('Final Dataset'!$AE686&lt;10,"Calm",IF('Final Dataset'!$AE686&lt;=25,"Breezy","Windy"))</f>
        <v>Breezy</v>
      </c>
    </row>
    <row r="687" spans="1:34" ht="14.25" customHeight="1" x14ac:dyDescent="0.3">
      <c r="A687" s="17">
        <v>686</v>
      </c>
      <c r="B687" s="18">
        <v>40574</v>
      </c>
      <c r="C687" s="13">
        <v>1</v>
      </c>
      <c r="D687" s="13">
        <v>21</v>
      </c>
      <c r="E687" s="13" t="b">
        <v>0</v>
      </c>
      <c r="F687" s="13">
        <v>1</v>
      </c>
      <c r="G687" s="13">
        <v>3</v>
      </c>
      <c r="H687" s="13">
        <v>0.16</v>
      </c>
      <c r="I687" s="13">
        <v>0.19700000000000001</v>
      </c>
      <c r="J687" s="13">
        <v>0.59</v>
      </c>
      <c r="K687" s="13">
        <v>8.9599999999999999E-2</v>
      </c>
      <c r="L687" s="13">
        <v>3</v>
      </c>
      <c r="M687" s="13">
        <v>53</v>
      </c>
      <c r="N687" s="19">
        <v>56</v>
      </c>
      <c r="O687" s="5" t="str">
        <f>IF(AND('Final Dataset'!$D687&gt;=5,'Final Dataset'!$D687&lt;12),"Morning",IF(AND('Final Dataset'!$D687&gt;=12,'Final Dataset'!$D687&lt;17),"Afternoon",IF(AND('Final Dataset'!$D687&gt;=17,'Final Dataset'!$D687&lt;21),"Evening","Night")))</f>
        <v>Night</v>
      </c>
      <c r="P687" s="8" t="str">
        <f>IF('Final Dataset'!$G687=1,"Clear/Few clouds",IF('Final Dataset'!$G687=2,"Mist/Cloudy",IF('Final Dataset'!$G687=3,"Light Snow/Rain","Heavy Rain/Snow/Storm")))</f>
        <v>Light Snow/Rain</v>
      </c>
      <c r="Q687" s="5" t="str">
        <f>IF(OR('Final Dataset'!$F687=0,'Final Dataset'!$F687=6),"Weekend","Weekday")</f>
        <v>Weekday</v>
      </c>
      <c r="R687" s="5" t="str">
        <f>LEFT(TEXT('Final Dataset'!$B687,"yyyy-mm-dd"),4)</f>
        <v>2011</v>
      </c>
      <c r="S687" s="5" t="str">
        <f>MID(TEXT('Final Dataset'!$B687,"yyyy-mm-dd"),6,2)</f>
        <v>01</v>
      </c>
      <c r="T687" s="5" t="str">
        <f>RIGHT(TEXT('Final Dataset'!$B687,"yyyy-mm-dd"),2)</f>
        <v>31</v>
      </c>
      <c r="U687" s="5">
        <f>LEN('Final Dataset'!$D687)</f>
        <v>2</v>
      </c>
      <c r="V687" s="5" t="str">
        <f>TEXT('Final Dataset'!$B687, "mmmm")</f>
        <v>January</v>
      </c>
      <c r="W687" s="5" t="str">
        <f>TEXT('Final Dataset'!$B687, "dddd")</f>
        <v>Monday</v>
      </c>
      <c r="X687" s="5">
        <f>WEEKNUM('Final Dataset'!$B687, 2)</f>
        <v>6</v>
      </c>
      <c r="Y687" s="5" t="str">
        <f>IF('Final Dataset'!$H687&lt;=0.3,"Cold",IF('Final Dataset'!$H687&lt;=0.6,"Mild","Hot"))</f>
        <v>Cold</v>
      </c>
      <c r="Z687" s="7" t="str">
        <f>IF('Final Dataset'!$L687&gt;'Final Dataset'!$M687,"Casual Dominant","Registered Dominant")</f>
        <v>Registered Dominant</v>
      </c>
      <c r="AA687" s="7">
        <f>'Final Dataset'!$L687/'Final Dataset'!$N687</f>
        <v>5.3571428571428568E-2</v>
      </c>
      <c r="AB687" s="7">
        <f>'Final Dataset'!$M687/'Final Dataset'!$N687</f>
        <v>0.9464285714285714</v>
      </c>
      <c r="AC687" s="9">
        <f>'Final Dataset'!$J687*100</f>
        <v>59</v>
      </c>
      <c r="AD687" s="7">
        <f>'Final Dataset'!$I687*50</f>
        <v>9.85</v>
      </c>
      <c r="AE687" s="9">
        <f>'Final Dataset'!$K687*67</f>
        <v>6.0031999999999996</v>
      </c>
      <c r="AF687" s="7">
        <f>IFERROR('Final Dataset'!$AA687/'Final Dataset'!$AB687,0)</f>
        <v>5.6603773584905662E-2</v>
      </c>
      <c r="AG687" s="7" t="str">
        <f>IF('Final Dataset'!$AC687&lt;40,"Low",IF('Final Dataset'!$AC687&lt;=70,"Moderate","High"))</f>
        <v>Moderate</v>
      </c>
      <c r="AH687" s="10" t="str">
        <f>IF('Final Dataset'!$AE687&lt;10,"Calm",IF('Final Dataset'!$AE687&lt;=25,"Breezy","Windy"))</f>
        <v>Calm</v>
      </c>
    </row>
    <row r="688" spans="1:34" ht="14.25" customHeight="1" x14ac:dyDescent="0.3">
      <c r="A688" s="15">
        <v>687</v>
      </c>
      <c r="B688" s="16">
        <v>40574</v>
      </c>
      <c r="C688" s="7">
        <v>1</v>
      </c>
      <c r="D688" s="7">
        <v>22</v>
      </c>
      <c r="E688" s="7" t="b">
        <v>0</v>
      </c>
      <c r="F688" s="7">
        <v>1</v>
      </c>
      <c r="G688" s="7">
        <v>2</v>
      </c>
      <c r="H688" s="7">
        <v>0.16</v>
      </c>
      <c r="I688" s="7">
        <v>0.18179999999999999</v>
      </c>
      <c r="J688" s="7">
        <v>0.59</v>
      </c>
      <c r="K688" s="7">
        <v>0.1045</v>
      </c>
      <c r="L688" s="7">
        <v>0</v>
      </c>
      <c r="M688" s="7">
        <v>34</v>
      </c>
      <c r="N688" s="10">
        <v>34</v>
      </c>
      <c r="O688" s="5" t="str">
        <f>IF(AND('Final Dataset'!$D688&gt;=5,'Final Dataset'!$D688&lt;12),"Morning",IF(AND('Final Dataset'!$D688&gt;=12,'Final Dataset'!$D688&lt;17),"Afternoon",IF(AND('Final Dataset'!$D688&gt;=17,'Final Dataset'!$D688&lt;21),"Evening","Night")))</f>
        <v>Night</v>
      </c>
      <c r="P688" s="8" t="str">
        <f>IF('Final Dataset'!$G688=1,"Clear/Few clouds",IF('Final Dataset'!$G688=2,"Mist/Cloudy",IF('Final Dataset'!$G688=3,"Light Snow/Rain","Heavy Rain/Snow/Storm")))</f>
        <v>Mist/Cloudy</v>
      </c>
      <c r="Q688" s="5" t="str">
        <f>IF(OR('Final Dataset'!$F688=0,'Final Dataset'!$F688=6),"Weekend","Weekday")</f>
        <v>Weekday</v>
      </c>
      <c r="R688" s="5" t="str">
        <f>LEFT(TEXT('Final Dataset'!$B688,"yyyy-mm-dd"),4)</f>
        <v>2011</v>
      </c>
      <c r="S688" s="5" t="str">
        <f>MID(TEXT('Final Dataset'!$B688,"yyyy-mm-dd"),6,2)</f>
        <v>01</v>
      </c>
      <c r="T688" s="5" t="str">
        <f>RIGHT(TEXT('Final Dataset'!$B688,"yyyy-mm-dd"),2)</f>
        <v>31</v>
      </c>
      <c r="U688" s="5">
        <f>LEN('Final Dataset'!$D688)</f>
        <v>2</v>
      </c>
      <c r="V688" s="5" t="str">
        <f>TEXT('Final Dataset'!$B688, "mmmm")</f>
        <v>January</v>
      </c>
      <c r="W688" s="5" t="str">
        <f>TEXT('Final Dataset'!$B688, "dddd")</f>
        <v>Monday</v>
      </c>
      <c r="X688" s="5">
        <f>WEEKNUM('Final Dataset'!$B688, 2)</f>
        <v>6</v>
      </c>
      <c r="Y688" s="5" t="str">
        <f>IF('Final Dataset'!$H688&lt;=0.3,"Cold",IF('Final Dataset'!$H688&lt;=0.6,"Mild","Hot"))</f>
        <v>Cold</v>
      </c>
      <c r="Z688" s="7" t="str">
        <f>IF('Final Dataset'!$L688&gt;'Final Dataset'!$M688,"Casual Dominant","Registered Dominant")</f>
        <v>Registered Dominant</v>
      </c>
      <c r="AA688" s="7">
        <f>'Final Dataset'!$L688/'Final Dataset'!$N688</f>
        <v>0</v>
      </c>
      <c r="AB688" s="7">
        <f>'Final Dataset'!$M688/'Final Dataset'!$N688</f>
        <v>1</v>
      </c>
      <c r="AC688" s="9">
        <f>'Final Dataset'!$J688*100</f>
        <v>59</v>
      </c>
      <c r="AD688" s="7">
        <f>'Final Dataset'!$I688*50</f>
        <v>9.09</v>
      </c>
      <c r="AE688" s="9">
        <f>'Final Dataset'!$K688*67</f>
        <v>7.0015000000000001</v>
      </c>
      <c r="AF688" s="7">
        <f>IFERROR('Final Dataset'!$AA688/'Final Dataset'!$AB688,0)</f>
        <v>0</v>
      </c>
      <c r="AG688" s="7" t="str">
        <f>IF('Final Dataset'!$AC688&lt;40,"Low",IF('Final Dataset'!$AC688&lt;=70,"Moderate","High"))</f>
        <v>Moderate</v>
      </c>
      <c r="AH688" s="10" t="str">
        <f>IF('Final Dataset'!$AE688&lt;10,"Calm",IF('Final Dataset'!$AE688&lt;=25,"Breezy","Windy"))</f>
        <v>Calm</v>
      </c>
    </row>
    <row r="689" spans="1:34" ht="14.25" customHeight="1" x14ac:dyDescent="0.3">
      <c r="A689" s="17">
        <v>688</v>
      </c>
      <c r="B689" s="18">
        <v>40574</v>
      </c>
      <c r="C689" s="13">
        <v>1</v>
      </c>
      <c r="D689" s="13">
        <v>23</v>
      </c>
      <c r="E689" s="13" t="b">
        <v>0</v>
      </c>
      <c r="F689" s="13">
        <v>1</v>
      </c>
      <c r="G689" s="13">
        <v>2</v>
      </c>
      <c r="H689" s="13">
        <v>0.16</v>
      </c>
      <c r="I689" s="13">
        <v>0.19700000000000001</v>
      </c>
      <c r="J689" s="13">
        <v>0.64</v>
      </c>
      <c r="K689" s="13">
        <v>8.9599999999999999E-2</v>
      </c>
      <c r="L689" s="13">
        <v>2</v>
      </c>
      <c r="M689" s="13">
        <v>15</v>
      </c>
      <c r="N689" s="19">
        <v>17</v>
      </c>
      <c r="O689" s="5" t="str">
        <f>IF(AND('Final Dataset'!$D689&gt;=5,'Final Dataset'!$D689&lt;12),"Morning",IF(AND('Final Dataset'!$D689&gt;=12,'Final Dataset'!$D689&lt;17),"Afternoon",IF(AND('Final Dataset'!$D689&gt;=17,'Final Dataset'!$D689&lt;21),"Evening","Night")))</f>
        <v>Night</v>
      </c>
      <c r="P689" s="8" t="str">
        <f>IF('Final Dataset'!$G689=1,"Clear/Few clouds",IF('Final Dataset'!$G689=2,"Mist/Cloudy",IF('Final Dataset'!$G689=3,"Light Snow/Rain","Heavy Rain/Snow/Storm")))</f>
        <v>Mist/Cloudy</v>
      </c>
      <c r="Q689" s="5" t="str">
        <f>IF(OR('Final Dataset'!$F689=0,'Final Dataset'!$F689=6),"Weekend","Weekday")</f>
        <v>Weekday</v>
      </c>
      <c r="R689" s="5" t="str">
        <f>LEFT(TEXT('Final Dataset'!$B689,"yyyy-mm-dd"),4)</f>
        <v>2011</v>
      </c>
      <c r="S689" s="5" t="str">
        <f>MID(TEXT('Final Dataset'!$B689,"yyyy-mm-dd"),6,2)</f>
        <v>01</v>
      </c>
      <c r="T689" s="5" t="str">
        <f>RIGHT(TEXT('Final Dataset'!$B689,"yyyy-mm-dd"),2)</f>
        <v>31</v>
      </c>
      <c r="U689" s="5">
        <f>LEN('Final Dataset'!$D689)</f>
        <v>2</v>
      </c>
      <c r="V689" s="5" t="str">
        <f>TEXT('Final Dataset'!$B689, "mmmm")</f>
        <v>January</v>
      </c>
      <c r="W689" s="5" t="str">
        <f>TEXT('Final Dataset'!$B689, "dddd")</f>
        <v>Monday</v>
      </c>
      <c r="X689" s="5">
        <f>WEEKNUM('Final Dataset'!$B689, 2)</f>
        <v>6</v>
      </c>
      <c r="Y689" s="5" t="str">
        <f>IF('Final Dataset'!$H689&lt;=0.3,"Cold",IF('Final Dataset'!$H689&lt;=0.6,"Mild","Hot"))</f>
        <v>Cold</v>
      </c>
      <c r="Z689" s="7" t="str">
        <f>IF('Final Dataset'!$L689&gt;'Final Dataset'!$M689,"Casual Dominant","Registered Dominant")</f>
        <v>Registered Dominant</v>
      </c>
      <c r="AA689" s="7">
        <f>'Final Dataset'!$L689/'Final Dataset'!$N689</f>
        <v>0.11764705882352941</v>
      </c>
      <c r="AB689" s="7">
        <f>'Final Dataset'!$M689/'Final Dataset'!$N689</f>
        <v>0.88235294117647056</v>
      </c>
      <c r="AC689" s="9">
        <f>'Final Dataset'!$J689*100</f>
        <v>64</v>
      </c>
      <c r="AD689" s="7">
        <f>'Final Dataset'!$I689*50</f>
        <v>9.85</v>
      </c>
      <c r="AE689" s="9">
        <f>'Final Dataset'!$K689*67</f>
        <v>6.0031999999999996</v>
      </c>
      <c r="AF689" s="7">
        <f>IFERROR('Final Dataset'!$AA689/'Final Dataset'!$AB689,0)</f>
        <v>0.13333333333333333</v>
      </c>
      <c r="AG689" s="7" t="str">
        <f>IF('Final Dataset'!$AC689&lt;40,"Low",IF('Final Dataset'!$AC689&lt;=70,"Moderate","High"))</f>
        <v>Moderate</v>
      </c>
      <c r="AH689" s="10" t="str">
        <f>IF('Final Dataset'!$AE689&lt;10,"Calm",IF('Final Dataset'!$AE689&lt;=25,"Breezy","Windy"))</f>
        <v>Calm</v>
      </c>
    </row>
    <row r="690" spans="1:34" ht="14.25" customHeight="1" x14ac:dyDescent="0.3">
      <c r="A690" s="15">
        <v>689</v>
      </c>
      <c r="B690" s="16">
        <v>40575</v>
      </c>
      <c r="C690" s="7">
        <v>1</v>
      </c>
      <c r="D690" s="7">
        <v>0</v>
      </c>
      <c r="E690" s="7" t="b">
        <v>0</v>
      </c>
      <c r="F690" s="7">
        <v>2</v>
      </c>
      <c r="G690" s="7">
        <v>2</v>
      </c>
      <c r="H690" s="7">
        <v>0.16</v>
      </c>
      <c r="I690" s="7">
        <v>0.18179999999999999</v>
      </c>
      <c r="J690" s="7">
        <v>0.64</v>
      </c>
      <c r="K690" s="7">
        <v>0.1045</v>
      </c>
      <c r="L690" s="7">
        <v>2</v>
      </c>
      <c r="M690" s="7">
        <v>6</v>
      </c>
      <c r="N690" s="10">
        <v>8</v>
      </c>
      <c r="O690" s="5" t="str">
        <f>IF(AND('Final Dataset'!$D690&gt;=5,'Final Dataset'!$D690&lt;12),"Morning",IF(AND('Final Dataset'!$D690&gt;=12,'Final Dataset'!$D690&lt;17),"Afternoon",IF(AND('Final Dataset'!$D690&gt;=17,'Final Dataset'!$D690&lt;21),"Evening","Night")))</f>
        <v>Night</v>
      </c>
      <c r="P690" s="8" t="str">
        <f>IF('Final Dataset'!$G690=1,"Clear/Few clouds",IF('Final Dataset'!$G690=2,"Mist/Cloudy",IF('Final Dataset'!$G690=3,"Light Snow/Rain","Heavy Rain/Snow/Storm")))</f>
        <v>Mist/Cloudy</v>
      </c>
      <c r="Q690" s="5" t="str">
        <f>IF(OR('Final Dataset'!$F690=0,'Final Dataset'!$F690=6),"Weekend","Weekday")</f>
        <v>Weekday</v>
      </c>
      <c r="R690" s="5" t="str">
        <f>LEFT(TEXT('Final Dataset'!$B690,"yyyy-mm-dd"),4)</f>
        <v>2011</v>
      </c>
      <c r="S690" s="5" t="str">
        <f>MID(TEXT('Final Dataset'!$B690,"yyyy-mm-dd"),6,2)</f>
        <v>02</v>
      </c>
      <c r="T690" s="5" t="str">
        <f>RIGHT(TEXT('Final Dataset'!$B690,"yyyy-mm-dd"),2)</f>
        <v>01</v>
      </c>
      <c r="U690" s="5">
        <f>LEN('Final Dataset'!$D690)</f>
        <v>1</v>
      </c>
      <c r="V690" s="5" t="str">
        <f>TEXT('Final Dataset'!$B690, "mmmm")</f>
        <v>February</v>
      </c>
      <c r="W690" s="5" t="str">
        <f>TEXT('Final Dataset'!$B690, "dddd")</f>
        <v>Tuesday</v>
      </c>
      <c r="X690" s="5">
        <f>WEEKNUM('Final Dataset'!$B690, 2)</f>
        <v>6</v>
      </c>
      <c r="Y690" s="5" t="str">
        <f>IF('Final Dataset'!$H690&lt;=0.3,"Cold",IF('Final Dataset'!$H690&lt;=0.6,"Mild","Hot"))</f>
        <v>Cold</v>
      </c>
      <c r="Z690" s="7" t="str">
        <f>IF('Final Dataset'!$L690&gt;'Final Dataset'!$M690,"Casual Dominant","Registered Dominant")</f>
        <v>Registered Dominant</v>
      </c>
      <c r="AA690" s="7">
        <f>'Final Dataset'!$L690/'Final Dataset'!$N690</f>
        <v>0.25</v>
      </c>
      <c r="AB690" s="7">
        <f>'Final Dataset'!$M690/'Final Dataset'!$N690</f>
        <v>0.75</v>
      </c>
      <c r="AC690" s="9">
        <f>'Final Dataset'!$J690*100</f>
        <v>64</v>
      </c>
      <c r="AD690" s="7">
        <f>'Final Dataset'!$I690*50</f>
        <v>9.09</v>
      </c>
      <c r="AE690" s="9">
        <f>'Final Dataset'!$K690*67</f>
        <v>7.0015000000000001</v>
      </c>
      <c r="AF690" s="7">
        <f>IFERROR('Final Dataset'!$AA690/'Final Dataset'!$AB690,0)</f>
        <v>0.33333333333333331</v>
      </c>
      <c r="AG690" s="7" t="str">
        <f>IF('Final Dataset'!$AC690&lt;40,"Low",IF('Final Dataset'!$AC690&lt;=70,"Moderate","High"))</f>
        <v>Moderate</v>
      </c>
      <c r="AH690" s="10" t="str">
        <f>IF('Final Dataset'!$AE690&lt;10,"Calm",IF('Final Dataset'!$AE690&lt;=25,"Breezy","Windy"))</f>
        <v>Calm</v>
      </c>
    </row>
    <row r="691" spans="1:34" ht="14.25" customHeight="1" x14ac:dyDescent="0.3">
      <c r="A691" s="17">
        <v>690</v>
      </c>
      <c r="B691" s="18">
        <v>40575</v>
      </c>
      <c r="C691" s="13">
        <v>1</v>
      </c>
      <c r="D691" s="13">
        <v>1</v>
      </c>
      <c r="E691" s="13" t="b">
        <v>0</v>
      </c>
      <c r="F691" s="13">
        <v>2</v>
      </c>
      <c r="G691" s="13">
        <v>2</v>
      </c>
      <c r="H691" s="13">
        <v>0.16</v>
      </c>
      <c r="I691" s="13">
        <v>0.18179999999999999</v>
      </c>
      <c r="J691" s="13">
        <v>0.69</v>
      </c>
      <c r="K691" s="13">
        <v>0.1045</v>
      </c>
      <c r="L691" s="13">
        <v>0</v>
      </c>
      <c r="M691" s="13">
        <v>3</v>
      </c>
      <c r="N691" s="19">
        <v>3</v>
      </c>
      <c r="O691" s="5" t="str">
        <f>IF(AND('Final Dataset'!$D691&gt;=5,'Final Dataset'!$D691&lt;12),"Morning",IF(AND('Final Dataset'!$D691&gt;=12,'Final Dataset'!$D691&lt;17),"Afternoon",IF(AND('Final Dataset'!$D691&gt;=17,'Final Dataset'!$D691&lt;21),"Evening","Night")))</f>
        <v>Night</v>
      </c>
      <c r="P691" s="8" t="str">
        <f>IF('Final Dataset'!$G691=1,"Clear/Few clouds",IF('Final Dataset'!$G691=2,"Mist/Cloudy",IF('Final Dataset'!$G691=3,"Light Snow/Rain","Heavy Rain/Snow/Storm")))</f>
        <v>Mist/Cloudy</v>
      </c>
      <c r="Q691" s="5" t="str">
        <f>IF(OR('Final Dataset'!$F691=0,'Final Dataset'!$F691=6),"Weekend","Weekday")</f>
        <v>Weekday</v>
      </c>
      <c r="R691" s="5" t="str">
        <f>LEFT(TEXT('Final Dataset'!$B691,"yyyy-mm-dd"),4)</f>
        <v>2011</v>
      </c>
      <c r="S691" s="5" t="str">
        <f>MID(TEXT('Final Dataset'!$B691,"yyyy-mm-dd"),6,2)</f>
        <v>02</v>
      </c>
      <c r="T691" s="5" t="str">
        <f>RIGHT(TEXT('Final Dataset'!$B691,"yyyy-mm-dd"),2)</f>
        <v>01</v>
      </c>
      <c r="U691" s="5">
        <f>LEN('Final Dataset'!$D691)</f>
        <v>1</v>
      </c>
      <c r="V691" s="5" t="str">
        <f>TEXT('Final Dataset'!$B691, "mmmm")</f>
        <v>February</v>
      </c>
      <c r="W691" s="5" t="str">
        <f>TEXT('Final Dataset'!$B691, "dddd")</f>
        <v>Tuesday</v>
      </c>
      <c r="X691" s="5">
        <f>WEEKNUM('Final Dataset'!$B691, 2)</f>
        <v>6</v>
      </c>
      <c r="Y691" s="5" t="str">
        <f>IF('Final Dataset'!$H691&lt;=0.3,"Cold",IF('Final Dataset'!$H691&lt;=0.6,"Mild","Hot"))</f>
        <v>Cold</v>
      </c>
      <c r="Z691" s="7" t="str">
        <f>IF('Final Dataset'!$L691&gt;'Final Dataset'!$M691,"Casual Dominant","Registered Dominant")</f>
        <v>Registered Dominant</v>
      </c>
      <c r="AA691" s="7">
        <f>'Final Dataset'!$L691/'Final Dataset'!$N691</f>
        <v>0</v>
      </c>
      <c r="AB691" s="7">
        <f>'Final Dataset'!$M691/'Final Dataset'!$N691</f>
        <v>1</v>
      </c>
      <c r="AC691" s="9">
        <f>'Final Dataset'!$J691*100</f>
        <v>69</v>
      </c>
      <c r="AD691" s="7">
        <f>'Final Dataset'!$I691*50</f>
        <v>9.09</v>
      </c>
      <c r="AE691" s="9">
        <f>'Final Dataset'!$K691*67</f>
        <v>7.0015000000000001</v>
      </c>
      <c r="AF691" s="7">
        <f>IFERROR('Final Dataset'!$AA691/'Final Dataset'!$AB691,0)</f>
        <v>0</v>
      </c>
      <c r="AG691" s="7" t="str">
        <f>IF('Final Dataset'!$AC691&lt;40,"Low",IF('Final Dataset'!$AC691&lt;=70,"Moderate","High"))</f>
        <v>Moderate</v>
      </c>
      <c r="AH691" s="10" t="str">
        <f>IF('Final Dataset'!$AE691&lt;10,"Calm",IF('Final Dataset'!$AE691&lt;=25,"Breezy","Windy"))</f>
        <v>Calm</v>
      </c>
    </row>
    <row r="692" spans="1:34" ht="14.25" customHeight="1" x14ac:dyDescent="0.3">
      <c r="A692" s="15">
        <v>691</v>
      </c>
      <c r="B692" s="16">
        <v>40575</v>
      </c>
      <c r="C692" s="7">
        <v>1</v>
      </c>
      <c r="D692" s="7">
        <v>2</v>
      </c>
      <c r="E692" s="7" t="b">
        <v>0</v>
      </c>
      <c r="F692" s="7">
        <v>2</v>
      </c>
      <c r="G692" s="7">
        <v>2</v>
      </c>
      <c r="H692" s="7">
        <v>0.16</v>
      </c>
      <c r="I692" s="7">
        <v>0.2273</v>
      </c>
      <c r="J692" s="7">
        <v>0.69</v>
      </c>
      <c r="K692" s="7">
        <v>0</v>
      </c>
      <c r="L692" s="7">
        <v>0</v>
      </c>
      <c r="M692" s="7">
        <v>2</v>
      </c>
      <c r="N692" s="10">
        <v>2</v>
      </c>
      <c r="O692" s="5" t="str">
        <f>IF(AND('Final Dataset'!$D692&gt;=5,'Final Dataset'!$D692&lt;12),"Morning",IF(AND('Final Dataset'!$D692&gt;=12,'Final Dataset'!$D692&lt;17),"Afternoon",IF(AND('Final Dataset'!$D692&gt;=17,'Final Dataset'!$D692&lt;21),"Evening","Night")))</f>
        <v>Night</v>
      </c>
      <c r="P692" s="8" t="str">
        <f>IF('Final Dataset'!$G692=1,"Clear/Few clouds",IF('Final Dataset'!$G692=2,"Mist/Cloudy",IF('Final Dataset'!$G692=3,"Light Snow/Rain","Heavy Rain/Snow/Storm")))</f>
        <v>Mist/Cloudy</v>
      </c>
      <c r="Q692" s="5" t="str">
        <f>IF(OR('Final Dataset'!$F692=0,'Final Dataset'!$F692=6),"Weekend","Weekday")</f>
        <v>Weekday</v>
      </c>
      <c r="R692" s="5" t="str">
        <f>LEFT(TEXT('Final Dataset'!$B692,"yyyy-mm-dd"),4)</f>
        <v>2011</v>
      </c>
      <c r="S692" s="5" t="str">
        <f>MID(TEXT('Final Dataset'!$B692,"yyyy-mm-dd"),6,2)</f>
        <v>02</v>
      </c>
      <c r="T692" s="5" t="str">
        <f>RIGHT(TEXT('Final Dataset'!$B692,"yyyy-mm-dd"),2)</f>
        <v>01</v>
      </c>
      <c r="U692" s="5">
        <f>LEN('Final Dataset'!$D692)</f>
        <v>1</v>
      </c>
      <c r="V692" s="5" t="str">
        <f>TEXT('Final Dataset'!$B692, "mmmm")</f>
        <v>February</v>
      </c>
      <c r="W692" s="5" t="str">
        <f>TEXT('Final Dataset'!$B692, "dddd")</f>
        <v>Tuesday</v>
      </c>
      <c r="X692" s="5">
        <f>WEEKNUM('Final Dataset'!$B692, 2)</f>
        <v>6</v>
      </c>
      <c r="Y692" s="5" t="str">
        <f>IF('Final Dataset'!$H692&lt;=0.3,"Cold",IF('Final Dataset'!$H692&lt;=0.6,"Mild","Hot"))</f>
        <v>Cold</v>
      </c>
      <c r="Z692" s="7" t="str">
        <f>IF('Final Dataset'!$L692&gt;'Final Dataset'!$M692,"Casual Dominant","Registered Dominant")</f>
        <v>Registered Dominant</v>
      </c>
      <c r="AA692" s="7">
        <f>'Final Dataset'!$L692/'Final Dataset'!$N692</f>
        <v>0</v>
      </c>
      <c r="AB692" s="7">
        <f>'Final Dataset'!$M692/'Final Dataset'!$N692</f>
        <v>1</v>
      </c>
      <c r="AC692" s="9">
        <f>'Final Dataset'!$J692*100</f>
        <v>69</v>
      </c>
      <c r="AD692" s="7">
        <f>'Final Dataset'!$I692*50</f>
        <v>11.365</v>
      </c>
      <c r="AE692" s="9">
        <f>'Final Dataset'!$K692*67</f>
        <v>0</v>
      </c>
      <c r="AF692" s="7">
        <f>IFERROR('Final Dataset'!$AA692/'Final Dataset'!$AB692,0)</f>
        <v>0</v>
      </c>
      <c r="AG692" s="7" t="str">
        <f>IF('Final Dataset'!$AC692&lt;40,"Low",IF('Final Dataset'!$AC692&lt;=70,"Moderate","High"))</f>
        <v>Moderate</v>
      </c>
      <c r="AH692" s="10" t="str">
        <f>IF('Final Dataset'!$AE692&lt;10,"Calm",IF('Final Dataset'!$AE692&lt;=25,"Breezy","Windy"))</f>
        <v>Calm</v>
      </c>
    </row>
    <row r="693" spans="1:34" ht="14.25" customHeight="1" x14ac:dyDescent="0.3">
      <c r="A693" s="17">
        <v>692</v>
      </c>
      <c r="B693" s="18">
        <v>40575</v>
      </c>
      <c r="C693" s="13">
        <v>1</v>
      </c>
      <c r="D693" s="13">
        <v>3</v>
      </c>
      <c r="E693" s="13" t="b">
        <v>0</v>
      </c>
      <c r="F693" s="13">
        <v>2</v>
      </c>
      <c r="G693" s="13">
        <v>2</v>
      </c>
      <c r="H693" s="13">
        <v>0.16</v>
      </c>
      <c r="I693" s="13">
        <v>0.2273</v>
      </c>
      <c r="J693" s="13">
        <v>0.69</v>
      </c>
      <c r="K693" s="13">
        <v>0</v>
      </c>
      <c r="L693" s="13">
        <v>0</v>
      </c>
      <c r="M693" s="13">
        <v>2</v>
      </c>
      <c r="N693" s="19">
        <v>2</v>
      </c>
      <c r="O693" s="5" t="str">
        <f>IF(AND('Final Dataset'!$D693&gt;=5,'Final Dataset'!$D693&lt;12),"Morning",IF(AND('Final Dataset'!$D693&gt;=12,'Final Dataset'!$D693&lt;17),"Afternoon",IF(AND('Final Dataset'!$D693&gt;=17,'Final Dataset'!$D693&lt;21),"Evening","Night")))</f>
        <v>Night</v>
      </c>
      <c r="P693" s="8" t="str">
        <f>IF('Final Dataset'!$G693=1,"Clear/Few clouds",IF('Final Dataset'!$G693=2,"Mist/Cloudy",IF('Final Dataset'!$G693=3,"Light Snow/Rain","Heavy Rain/Snow/Storm")))</f>
        <v>Mist/Cloudy</v>
      </c>
      <c r="Q693" s="5" t="str">
        <f>IF(OR('Final Dataset'!$F693=0,'Final Dataset'!$F693=6),"Weekend","Weekday")</f>
        <v>Weekday</v>
      </c>
      <c r="R693" s="5" t="str">
        <f>LEFT(TEXT('Final Dataset'!$B693,"yyyy-mm-dd"),4)</f>
        <v>2011</v>
      </c>
      <c r="S693" s="5" t="str">
        <f>MID(TEXT('Final Dataset'!$B693,"yyyy-mm-dd"),6,2)</f>
        <v>02</v>
      </c>
      <c r="T693" s="5" t="str">
        <f>RIGHT(TEXT('Final Dataset'!$B693,"yyyy-mm-dd"),2)</f>
        <v>01</v>
      </c>
      <c r="U693" s="5">
        <f>LEN('Final Dataset'!$D693)</f>
        <v>1</v>
      </c>
      <c r="V693" s="5" t="str">
        <f>TEXT('Final Dataset'!$B693, "mmmm")</f>
        <v>February</v>
      </c>
      <c r="W693" s="5" t="str">
        <f>TEXT('Final Dataset'!$B693, "dddd")</f>
        <v>Tuesday</v>
      </c>
      <c r="X693" s="5">
        <f>WEEKNUM('Final Dataset'!$B693, 2)</f>
        <v>6</v>
      </c>
      <c r="Y693" s="5" t="str">
        <f>IF('Final Dataset'!$H693&lt;=0.3,"Cold",IF('Final Dataset'!$H693&lt;=0.6,"Mild","Hot"))</f>
        <v>Cold</v>
      </c>
      <c r="Z693" s="7" t="str">
        <f>IF('Final Dataset'!$L693&gt;'Final Dataset'!$M693,"Casual Dominant","Registered Dominant")</f>
        <v>Registered Dominant</v>
      </c>
      <c r="AA693" s="7">
        <f>'Final Dataset'!$L693/'Final Dataset'!$N693</f>
        <v>0</v>
      </c>
      <c r="AB693" s="7">
        <f>'Final Dataset'!$M693/'Final Dataset'!$N693</f>
        <v>1</v>
      </c>
      <c r="AC693" s="9">
        <f>'Final Dataset'!$J693*100</f>
        <v>69</v>
      </c>
      <c r="AD693" s="7">
        <f>'Final Dataset'!$I693*50</f>
        <v>11.365</v>
      </c>
      <c r="AE693" s="9">
        <f>'Final Dataset'!$K693*67</f>
        <v>0</v>
      </c>
      <c r="AF693" s="7">
        <f>IFERROR('Final Dataset'!$AA693/'Final Dataset'!$AB693,0)</f>
        <v>0</v>
      </c>
      <c r="AG693" s="7" t="str">
        <f>IF('Final Dataset'!$AC693&lt;40,"Low",IF('Final Dataset'!$AC693&lt;=70,"Moderate","High"))</f>
        <v>Moderate</v>
      </c>
      <c r="AH693" s="10" t="str">
        <f>IF('Final Dataset'!$AE693&lt;10,"Calm",IF('Final Dataset'!$AE693&lt;=25,"Breezy","Windy"))</f>
        <v>Calm</v>
      </c>
    </row>
    <row r="694" spans="1:34" ht="14.25" customHeight="1" x14ac:dyDescent="0.3">
      <c r="A694" s="15">
        <v>693</v>
      </c>
      <c r="B694" s="16">
        <v>40575</v>
      </c>
      <c r="C694" s="7">
        <v>1</v>
      </c>
      <c r="D694" s="7">
        <v>5</v>
      </c>
      <c r="E694" s="7" t="b">
        <v>0</v>
      </c>
      <c r="F694" s="7">
        <v>2</v>
      </c>
      <c r="G694" s="7">
        <v>3</v>
      </c>
      <c r="H694" s="7">
        <v>0.14000000000000001</v>
      </c>
      <c r="I694" s="7">
        <v>0.21210000000000001</v>
      </c>
      <c r="J694" s="7">
        <v>0.93</v>
      </c>
      <c r="K694" s="7">
        <v>0</v>
      </c>
      <c r="L694" s="7">
        <v>0</v>
      </c>
      <c r="M694" s="7">
        <v>3</v>
      </c>
      <c r="N694" s="10">
        <v>3</v>
      </c>
      <c r="O694" s="5" t="str">
        <f>IF(AND('Final Dataset'!$D694&gt;=5,'Final Dataset'!$D694&lt;12),"Morning",IF(AND('Final Dataset'!$D694&gt;=12,'Final Dataset'!$D694&lt;17),"Afternoon",IF(AND('Final Dataset'!$D694&gt;=17,'Final Dataset'!$D694&lt;21),"Evening","Night")))</f>
        <v>Morning</v>
      </c>
      <c r="P694" s="8" t="str">
        <f>IF('Final Dataset'!$G694=1,"Clear/Few clouds",IF('Final Dataset'!$G694=2,"Mist/Cloudy",IF('Final Dataset'!$G694=3,"Light Snow/Rain","Heavy Rain/Snow/Storm")))</f>
        <v>Light Snow/Rain</v>
      </c>
      <c r="Q694" s="5" t="str">
        <f>IF(OR('Final Dataset'!$F694=0,'Final Dataset'!$F694=6),"Weekend","Weekday")</f>
        <v>Weekday</v>
      </c>
      <c r="R694" s="5" t="str">
        <f>LEFT(TEXT('Final Dataset'!$B694,"yyyy-mm-dd"),4)</f>
        <v>2011</v>
      </c>
      <c r="S694" s="5" t="str">
        <f>MID(TEXT('Final Dataset'!$B694,"yyyy-mm-dd"),6,2)</f>
        <v>02</v>
      </c>
      <c r="T694" s="5" t="str">
        <f>RIGHT(TEXT('Final Dataset'!$B694,"yyyy-mm-dd"),2)</f>
        <v>01</v>
      </c>
      <c r="U694" s="5">
        <f>LEN('Final Dataset'!$D694)</f>
        <v>1</v>
      </c>
      <c r="V694" s="5" t="str">
        <f>TEXT('Final Dataset'!$B694, "mmmm")</f>
        <v>February</v>
      </c>
      <c r="W694" s="5" t="str">
        <f>TEXT('Final Dataset'!$B694, "dddd")</f>
        <v>Tuesday</v>
      </c>
      <c r="X694" s="5">
        <f>WEEKNUM('Final Dataset'!$B694, 2)</f>
        <v>6</v>
      </c>
      <c r="Y694" s="5" t="str">
        <f>IF('Final Dataset'!$H694&lt;=0.3,"Cold",IF('Final Dataset'!$H694&lt;=0.6,"Mild","Hot"))</f>
        <v>Cold</v>
      </c>
      <c r="Z694" s="7" t="str">
        <f>IF('Final Dataset'!$L694&gt;'Final Dataset'!$M694,"Casual Dominant","Registered Dominant")</f>
        <v>Registered Dominant</v>
      </c>
      <c r="AA694" s="7">
        <f>'Final Dataset'!$L694/'Final Dataset'!$N694</f>
        <v>0</v>
      </c>
      <c r="AB694" s="7">
        <f>'Final Dataset'!$M694/'Final Dataset'!$N694</f>
        <v>1</v>
      </c>
      <c r="AC694" s="9">
        <f>'Final Dataset'!$J694*100</f>
        <v>93</v>
      </c>
      <c r="AD694" s="7">
        <f>'Final Dataset'!$I694*50</f>
        <v>10.605</v>
      </c>
      <c r="AE694" s="9">
        <f>'Final Dataset'!$K694*67</f>
        <v>0</v>
      </c>
      <c r="AF694" s="7">
        <f>IFERROR('Final Dataset'!$AA694/'Final Dataset'!$AB694,0)</f>
        <v>0</v>
      </c>
      <c r="AG694" s="7" t="str">
        <f>IF('Final Dataset'!$AC694&lt;40,"Low",IF('Final Dataset'!$AC694&lt;=70,"Moderate","High"))</f>
        <v>High</v>
      </c>
      <c r="AH694" s="10" t="str">
        <f>IF('Final Dataset'!$AE694&lt;10,"Calm",IF('Final Dataset'!$AE694&lt;=25,"Breezy","Windy"))</f>
        <v>Calm</v>
      </c>
    </row>
    <row r="695" spans="1:34" ht="14.25" customHeight="1" x14ac:dyDescent="0.3">
      <c r="A695" s="17">
        <v>694</v>
      </c>
      <c r="B695" s="18">
        <v>40575</v>
      </c>
      <c r="C695" s="13">
        <v>1</v>
      </c>
      <c r="D695" s="13">
        <v>6</v>
      </c>
      <c r="E695" s="13" t="b">
        <v>0</v>
      </c>
      <c r="F695" s="13">
        <v>2</v>
      </c>
      <c r="G695" s="13">
        <v>3</v>
      </c>
      <c r="H695" s="13">
        <v>0.14000000000000001</v>
      </c>
      <c r="I695" s="13">
        <v>0.21210000000000001</v>
      </c>
      <c r="J695" s="13">
        <v>0.93</v>
      </c>
      <c r="K695" s="13">
        <v>0</v>
      </c>
      <c r="L695" s="13">
        <v>0</v>
      </c>
      <c r="M695" s="13">
        <v>22</v>
      </c>
      <c r="N695" s="19">
        <v>22</v>
      </c>
      <c r="O695" s="5" t="str">
        <f>IF(AND('Final Dataset'!$D695&gt;=5,'Final Dataset'!$D695&lt;12),"Morning",IF(AND('Final Dataset'!$D695&gt;=12,'Final Dataset'!$D695&lt;17),"Afternoon",IF(AND('Final Dataset'!$D695&gt;=17,'Final Dataset'!$D695&lt;21),"Evening","Night")))</f>
        <v>Morning</v>
      </c>
      <c r="P695" s="8" t="str">
        <f>IF('Final Dataset'!$G695=1,"Clear/Few clouds",IF('Final Dataset'!$G695=2,"Mist/Cloudy",IF('Final Dataset'!$G695=3,"Light Snow/Rain","Heavy Rain/Snow/Storm")))</f>
        <v>Light Snow/Rain</v>
      </c>
      <c r="Q695" s="5" t="str">
        <f>IF(OR('Final Dataset'!$F695=0,'Final Dataset'!$F695=6),"Weekend","Weekday")</f>
        <v>Weekday</v>
      </c>
      <c r="R695" s="5" t="str">
        <f>LEFT(TEXT('Final Dataset'!$B695,"yyyy-mm-dd"),4)</f>
        <v>2011</v>
      </c>
      <c r="S695" s="5" t="str">
        <f>MID(TEXT('Final Dataset'!$B695,"yyyy-mm-dd"),6,2)</f>
        <v>02</v>
      </c>
      <c r="T695" s="5" t="str">
        <f>RIGHT(TEXT('Final Dataset'!$B695,"yyyy-mm-dd"),2)</f>
        <v>01</v>
      </c>
      <c r="U695" s="5">
        <f>LEN('Final Dataset'!$D695)</f>
        <v>1</v>
      </c>
      <c r="V695" s="5" t="str">
        <f>TEXT('Final Dataset'!$B695, "mmmm")</f>
        <v>February</v>
      </c>
      <c r="W695" s="5" t="str">
        <f>TEXT('Final Dataset'!$B695, "dddd")</f>
        <v>Tuesday</v>
      </c>
      <c r="X695" s="5">
        <f>WEEKNUM('Final Dataset'!$B695, 2)</f>
        <v>6</v>
      </c>
      <c r="Y695" s="5" t="str">
        <f>IF('Final Dataset'!$H695&lt;=0.3,"Cold",IF('Final Dataset'!$H695&lt;=0.6,"Mild","Hot"))</f>
        <v>Cold</v>
      </c>
      <c r="Z695" s="7" t="str">
        <f>IF('Final Dataset'!$L695&gt;'Final Dataset'!$M695,"Casual Dominant","Registered Dominant")</f>
        <v>Registered Dominant</v>
      </c>
      <c r="AA695" s="7">
        <f>'Final Dataset'!$L695/'Final Dataset'!$N695</f>
        <v>0</v>
      </c>
      <c r="AB695" s="7">
        <f>'Final Dataset'!$M695/'Final Dataset'!$N695</f>
        <v>1</v>
      </c>
      <c r="AC695" s="9">
        <f>'Final Dataset'!$J695*100</f>
        <v>93</v>
      </c>
      <c r="AD695" s="7">
        <f>'Final Dataset'!$I695*50</f>
        <v>10.605</v>
      </c>
      <c r="AE695" s="9">
        <f>'Final Dataset'!$K695*67</f>
        <v>0</v>
      </c>
      <c r="AF695" s="7">
        <f>IFERROR('Final Dataset'!$AA695/'Final Dataset'!$AB695,0)</f>
        <v>0</v>
      </c>
      <c r="AG695" s="7" t="str">
        <f>IF('Final Dataset'!$AC695&lt;40,"Low",IF('Final Dataset'!$AC695&lt;=70,"Moderate","High"))</f>
        <v>High</v>
      </c>
      <c r="AH695" s="10" t="str">
        <f>IF('Final Dataset'!$AE695&lt;10,"Calm",IF('Final Dataset'!$AE695&lt;=25,"Breezy","Windy"))</f>
        <v>Calm</v>
      </c>
    </row>
    <row r="696" spans="1:34" ht="14.25" customHeight="1" x14ac:dyDescent="0.3">
      <c r="A696" s="15">
        <v>695</v>
      </c>
      <c r="B696" s="16">
        <v>40575</v>
      </c>
      <c r="C696" s="7">
        <v>1</v>
      </c>
      <c r="D696" s="7">
        <v>7</v>
      </c>
      <c r="E696" s="7" t="b">
        <v>0</v>
      </c>
      <c r="F696" s="7">
        <v>2</v>
      </c>
      <c r="G696" s="7">
        <v>3</v>
      </c>
      <c r="H696" s="7">
        <v>0.16</v>
      </c>
      <c r="I696" s="7">
        <v>0.2273</v>
      </c>
      <c r="J696" s="7">
        <v>0.93</v>
      </c>
      <c r="K696" s="7">
        <v>0</v>
      </c>
      <c r="L696" s="7">
        <v>0</v>
      </c>
      <c r="M696" s="7">
        <v>52</v>
      </c>
      <c r="N696" s="10">
        <v>52</v>
      </c>
      <c r="O696" s="5" t="str">
        <f>IF(AND('Final Dataset'!$D696&gt;=5,'Final Dataset'!$D696&lt;12),"Morning",IF(AND('Final Dataset'!$D696&gt;=12,'Final Dataset'!$D696&lt;17),"Afternoon",IF(AND('Final Dataset'!$D696&gt;=17,'Final Dataset'!$D696&lt;21),"Evening","Night")))</f>
        <v>Morning</v>
      </c>
      <c r="P696" s="8" t="str">
        <f>IF('Final Dataset'!$G696=1,"Clear/Few clouds",IF('Final Dataset'!$G696=2,"Mist/Cloudy",IF('Final Dataset'!$G696=3,"Light Snow/Rain","Heavy Rain/Snow/Storm")))</f>
        <v>Light Snow/Rain</v>
      </c>
      <c r="Q696" s="5" t="str">
        <f>IF(OR('Final Dataset'!$F696=0,'Final Dataset'!$F696=6),"Weekend","Weekday")</f>
        <v>Weekday</v>
      </c>
      <c r="R696" s="5" t="str">
        <f>LEFT(TEXT('Final Dataset'!$B696,"yyyy-mm-dd"),4)</f>
        <v>2011</v>
      </c>
      <c r="S696" s="5" t="str">
        <f>MID(TEXT('Final Dataset'!$B696,"yyyy-mm-dd"),6,2)</f>
        <v>02</v>
      </c>
      <c r="T696" s="5" t="str">
        <f>RIGHT(TEXT('Final Dataset'!$B696,"yyyy-mm-dd"),2)</f>
        <v>01</v>
      </c>
      <c r="U696" s="5">
        <f>LEN('Final Dataset'!$D696)</f>
        <v>1</v>
      </c>
      <c r="V696" s="5" t="str">
        <f>TEXT('Final Dataset'!$B696, "mmmm")</f>
        <v>February</v>
      </c>
      <c r="W696" s="5" t="str">
        <f>TEXT('Final Dataset'!$B696, "dddd")</f>
        <v>Tuesday</v>
      </c>
      <c r="X696" s="5">
        <f>WEEKNUM('Final Dataset'!$B696, 2)</f>
        <v>6</v>
      </c>
      <c r="Y696" s="5" t="str">
        <f>IF('Final Dataset'!$H696&lt;=0.3,"Cold",IF('Final Dataset'!$H696&lt;=0.6,"Mild","Hot"))</f>
        <v>Cold</v>
      </c>
      <c r="Z696" s="7" t="str">
        <f>IF('Final Dataset'!$L696&gt;'Final Dataset'!$M696,"Casual Dominant","Registered Dominant")</f>
        <v>Registered Dominant</v>
      </c>
      <c r="AA696" s="7">
        <f>'Final Dataset'!$L696/'Final Dataset'!$N696</f>
        <v>0</v>
      </c>
      <c r="AB696" s="7">
        <f>'Final Dataset'!$M696/'Final Dataset'!$N696</f>
        <v>1</v>
      </c>
      <c r="AC696" s="9">
        <f>'Final Dataset'!$J696*100</f>
        <v>93</v>
      </c>
      <c r="AD696" s="7">
        <f>'Final Dataset'!$I696*50</f>
        <v>11.365</v>
      </c>
      <c r="AE696" s="9">
        <f>'Final Dataset'!$K696*67</f>
        <v>0</v>
      </c>
      <c r="AF696" s="7">
        <f>IFERROR('Final Dataset'!$AA696/'Final Dataset'!$AB696,0)</f>
        <v>0</v>
      </c>
      <c r="AG696" s="7" t="str">
        <f>IF('Final Dataset'!$AC696&lt;40,"Low",IF('Final Dataset'!$AC696&lt;=70,"Moderate","High"))</f>
        <v>High</v>
      </c>
      <c r="AH696" s="10" t="str">
        <f>IF('Final Dataset'!$AE696&lt;10,"Calm",IF('Final Dataset'!$AE696&lt;=25,"Breezy","Windy"))</f>
        <v>Calm</v>
      </c>
    </row>
    <row r="697" spans="1:34" ht="14.25" customHeight="1" x14ac:dyDescent="0.3">
      <c r="A697" s="17">
        <v>696</v>
      </c>
      <c r="B697" s="18">
        <v>40575</v>
      </c>
      <c r="C697" s="13">
        <v>1</v>
      </c>
      <c r="D697" s="13">
        <v>8</v>
      </c>
      <c r="E697" s="13" t="b">
        <v>0</v>
      </c>
      <c r="F697" s="13">
        <v>2</v>
      </c>
      <c r="G697" s="13">
        <v>3</v>
      </c>
      <c r="H697" s="13">
        <v>0.16</v>
      </c>
      <c r="I697" s="13">
        <v>0.2273</v>
      </c>
      <c r="J697" s="13">
        <v>0.93</v>
      </c>
      <c r="K697" s="13">
        <v>0</v>
      </c>
      <c r="L697" s="13">
        <v>3</v>
      </c>
      <c r="M697" s="13">
        <v>132</v>
      </c>
      <c r="N697" s="19">
        <v>135</v>
      </c>
      <c r="O697" s="5" t="str">
        <f>IF(AND('Final Dataset'!$D697&gt;=5,'Final Dataset'!$D697&lt;12),"Morning",IF(AND('Final Dataset'!$D697&gt;=12,'Final Dataset'!$D697&lt;17),"Afternoon",IF(AND('Final Dataset'!$D697&gt;=17,'Final Dataset'!$D697&lt;21),"Evening","Night")))</f>
        <v>Morning</v>
      </c>
      <c r="P697" s="8" t="str">
        <f>IF('Final Dataset'!$G697=1,"Clear/Few clouds",IF('Final Dataset'!$G697=2,"Mist/Cloudy",IF('Final Dataset'!$G697=3,"Light Snow/Rain","Heavy Rain/Snow/Storm")))</f>
        <v>Light Snow/Rain</v>
      </c>
      <c r="Q697" s="5" t="str">
        <f>IF(OR('Final Dataset'!$F697=0,'Final Dataset'!$F697=6),"Weekend","Weekday")</f>
        <v>Weekday</v>
      </c>
      <c r="R697" s="5" t="str">
        <f>LEFT(TEXT('Final Dataset'!$B697,"yyyy-mm-dd"),4)</f>
        <v>2011</v>
      </c>
      <c r="S697" s="5" t="str">
        <f>MID(TEXT('Final Dataset'!$B697,"yyyy-mm-dd"),6,2)</f>
        <v>02</v>
      </c>
      <c r="T697" s="5" t="str">
        <f>RIGHT(TEXT('Final Dataset'!$B697,"yyyy-mm-dd"),2)</f>
        <v>01</v>
      </c>
      <c r="U697" s="5">
        <f>LEN('Final Dataset'!$D697)</f>
        <v>1</v>
      </c>
      <c r="V697" s="5" t="str">
        <f>TEXT('Final Dataset'!$B697, "mmmm")</f>
        <v>February</v>
      </c>
      <c r="W697" s="5" t="str">
        <f>TEXT('Final Dataset'!$B697, "dddd")</f>
        <v>Tuesday</v>
      </c>
      <c r="X697" s="5">
        <f>WEEKNUM('Final Dataset'!$B697, 2)</f>
        <v>6</v>
      </c>
      <c r="Y697" s="5" t="str">
        <f>IF('Final Dataset'!$H697&lt;=0.3,"Cold",IF('Final Dataset'!$H697&lt;=0.6,"Mild","Hot"))</f>
        <v>Cold</v>
      </c>
      <c r="Z697" s="7" t="str">
        <f>IF('Final Dataset'!$L697&gt;'Final Dataset'!$M697,"Casual Dominant","Registered Dominant")</f>
        <v>Registered Dominant</v>
      </c>
      <c r="AA697" s="7">
        <f>'Final Dataset'!$L697/'Final Dataset'!$N697</f>
        <v>2.2222222222222223E-2</v>
      </c>
      <c r="AB697" s="7">
        <f>'Final Dataset'!$M697/'Final Dataset'!$N697</f>
        <v>0.97777777777777775</v>
      </c>
      <c r="AC697" s="9">
        <f>'Final Dataset'!$J697*100</f>
        <v>93</v>
      </c>
      <c r="AD697" s="7">
        <f>'Final Dataset'!$I697*50</f>
        <v>11.365</v>
      </c>
      <c r="AE697" s="9">
        <f>'Final Dataset'!$K697*67</f>
        <v>0</v>
      </c>
      <c r="AF697" s="7">
        <f>IFERROR('Final Dataset'!$AA697/'Final Dataset'!$AB697,0)</f>
        <v>2.2727272727272728E-2</v>
      </c>
      <c r="AG697" s="7" t="str">
        <f>IF('Final Dataset'!$AC697&lt;40,"Low",IF('Final Dataset'!$AC697&lt;=70,"Moderate","High"))</f>
        <v>High</v>
      </c>
      <c r="AH697" s="10" t="str">
        <f>IF('Final Dataset'!$AE697&lt;10,"Calm",IF('Final Dataset'!$AE697&lt;=25,"Breezy","Windy"))</f>
        <v>Calm</v>
      </c>
    </row>
    <row r="698" spans="1:34" ht="14.25" customHeight="1" x14ac:dyDescent="0.3">
      <c r="A698" s="15">
        <v>697</v>
      </c>
      <c r="B698" s="16">
        <v>40575</v>
      </c>
      <c r="C698" s="7">
        <v>1</v>
      </c>
      <c r="D698" s="7">
        <v>9</v>
      </c>
      <c r="E698" s="7" t="b">
        <v>0</v>
      </c>
      <c r="F698" s="7">
        <v>2</v>
      </c>
      <c r="G698" s="7">
        <v>2</v>
      </c>
      <c r="H698" s="7">
        <v>0.16</v>
      </c>
      <c r="I698" s="7">
        <v>0.2273</v>
      </c>
      <c r="J698" s="7">
        <v>0.93</v>
      </c>
      <c r="K698" s="7">
        <v>0</v>
      </c>
      <c r="L698" s="7">
        <v>2</v>
      </c>
      <c r="M698" s="7">
        <v>114</v>
      </c>
      <c r="N698" s="10">
        <v>116</v>
      </c>
      <c r="O698" s="5" t="str">
        <f>IF(AND('Final Dataset'!$D698&gt;=5,'Final Dataset'!$D698&lt;12),"Morning",IF(AND('Final Dataset'!$D698&gt;=12,'Final Dataset'!$D698&lt;17),"Afternoon",IF(AND('Final Dataset'!$D698&gt;=17,'Final Dataset'!$D698&lt;21),"Evening","Night")))</f>
        <v>Morning</v>
      </c>
      <c r="P698" s="8" t="str">
        <f>IF('Final Dataset'!$G698=1,"Clear/Few clouds",IF('Final Dataset'!$G698=2,"Mist/Cloudy",IF('Final Dataset'!$G698=3,"Light Snow/Rain","Heavy Rain/Snow/Storm")))</f>
        <v>Mist/Cloudy</v>
      </c>
      <c r="Q698" s="5" t="str">
        <f>IF(OR('Final Dataset'!$F698=0,'Final Dataset'!$F698=6),"Weekend","Weekday")</f>
        <v>Weekday</v>
      </c>
      <c r="R698" s="5" t="str">
        <f>LEFT(TEXT('Final Dataset'!$B698,"yyyy-mm-dd"),4)</f>
        <v>2011</v>
      </c>
      <c r="S698" s="5" t="str">
        <f>MID(TEXT('Final Dataset'!$B698,"yyyy-mm-dd"),6,2)</f>
        <v>02</v>
      </c>
      <c r="T698" s="5" t="str">
        <f>RIGHT(TEXT('Final Dataset'!$B698,"yyyy-mm-dd"),2)</f>
        <v>01</v>
      </c>
      <c r="U698" s="5">
        <f>LEN('Final Dataset'!$D698)</f>
        <v>1</v>
      </c>
      <c r="V698" s="5" t="str">
        <f>TEXT('Final Dataset'!$B698, "mmmm")</f>
        <v>February</v>
      </c>
      <c r="W698" s="5" t="str">
        <f>TEXT('Final Dataset'!$B698, "dddd")</f>
        <v>Tuesday</v>
      </c>
      <c r="X698" s="5">
        <f>WEEKNUM('Final Dataset'!$B698, 2)</f>
        <v>6</v>
      </c>
      <c r="Y698" s="5" t="str">
        <f>IF('Final Dataset'!$H698&lt;=0.3,"Cold",IF('Final Dataset'!$H698&lt;=0.6,"Mild","Hot"))</f>
        <v>Cold</v>
      </c>
      <c r="Z698" s="7" t="str">
        <f>IF('Final Dataset'!$L698&gt;'Final Dataset'!$M698,"Casual Dominant","Registered Dominant")</f>
        <v>Registered Dominant</v>
      </c>
      <c r="AA698" s="7">
        <f>'Final Dataset'!$L698/'Final Dataset'!$N698</f>
        <v>1.7241379310344827E-2</v>
      </c>
      <c r="AB698" s="7">
        <f>'Final Dataset'!$M698/'Final Dataset'!$N698</f>
        <v>0.98275862068965514</v>
      </c>
      <c r="AC698" s="9">
        <f>'Final Dataset'!$J698*100</f>
        <v>93</v>
      </c>
      <c r="AD698" s="7">
        <f>'Final Dataset'!$I698*50</f>
        <v>11.365</v>
      </c>
      <c r="AE698" s="9">
        <f>'Final Dataset'!$K698*67</f>
        <v>0</v>
      </c>
      <c r="AF698" s="7">
        <f>IFERROR('Final Dataset'!$AA698/'Final Dataset'!$AB698,0)</f>
        <v>1.7543859649122806E-2</v>
      </c>
      <c r="AG698" s="7" t="str">
        <f>IF('Final Dataset'!$AC698&lt;40,"Low",IF('Final Dataset'!$AC698&lt;=70,"Moderate","High"))</f>
        <v>High</v>
      </c>
      <c r="AH698" s="10" t="str">
        <f>IF('Final Dataset'!$AE698&lt;10,"Calm",IF('Final Dataset'!$AE698&lt;=25,"Breezy","Windy"))</f>
        <v>Calm</v>
      </c>
    </row>
    <row r="699" spans="1:34" ht="14.25" customHeight="1" x14ac:dyDescent="0.3">
      <c r="A699" s="17">
        <v>698</v>
      </c>
      <c r="B699" s="18">
        <v>40575</v>
      </c>
      <c r="C699" s="13">
        <v>1</v>
      </c>
      <c r="D699" s="13">
        <v>10</v>
      </c>
      <c r="E699" s="13" t="b">
        <v>0</v>
      </c>
      <c r="F699" s="13">
        <v>2</v>
      </c>
      <c r="G699" s="13">
        <v>2</v>
      </c>
      <c r="H699" s="13">
        <v>0.16</v>
      </c>
      <c r="I699" s="13">
        <v>0.2273</v>
      </c>
      <c r="J699" s="13">
        <v>0.93</v>
      </c>
      <c r="K699" s="13">
        <v>0</v>
      </c>
      <c r="L699" s="13">
        <v>0</v>
      </c>
      <c r="M699" s="13">
        <v>47</v>
      </c>
      <c r="N699" s="19">
        <v>47</v>
      </c>
      <c r="O699" s="5" t="str">
        <f>IF(AND('Final Dataset'!$D699&gt;=5,'Final Dataset'!$D699&lt;12),"Morning",IF(AND('Final Dataset'!$D699&gt;=12,'Final Dataset'!$D699&lt;17),"Afternoon",IF(AND('Final Dataset'!$D699&gt;=17,'Final Dataset'!$D699&lt;21),"Evening","Night")))</f>
        <v>Morning</v>
      </c>
      <c r="P699" s="8" t="str">
        <f>IF('Final Dataset'!$G699=1,"Clear/Few clouds",IF('Final Dataset'!$G699=2,"Mist/Cloudy",IF('Final Dataset'!$G699=3,"Light Snow/Rain","Heavy Rain/Snow/Storm")))</f>
        <v>Mist/Cloudy</v>
      </c>
      <c r="Q699" s="5" t="str">
        <f>IF(OR('Final Dataset'!$F699=0,'Final Dataset'!$F699=6),"Weekend","Weekday")</f>
        <v>Weekday</v>
      </c>
      <c r="R699" s="5" t="str">
        <f>LEFT(TEXT('Final Dataset'!$B699,"yyyy-mm-dd"),4)</f>
        <v>2011</v>
      </c>
      <c r="S699" s="5" t="str">
        <f>MID(TEXT('Final Dataset'!$B699,"yyyy-mm-dd"),6,2)</f>
        <v>02</v>
      </c>
      <c r="T699" s="5" t="str">
        <f>RIGHT(TEXT('Final Dataset'!$B699,"yyyy-mm-dd"),2)</f>
        <v>01</v>
      </c>
      <c r="U699" s="5">
        <f>LEN('Final Dataset'!$D699)</f>
        <v>2</v>
      </c>
      <c r="V699" s="5" t="str">
        <f>TEXT('Final Dataset'!$B699, "mmmm")</f>
        <v>February</v>
      </c>
      <c r="W699" s="5" t="str">
        <f>TEXT('Final Dataset'!$B699, "dddd")</f>
        <v>Tuesday</v>
      </c>
      <c r="X699" s="5">
        <f>WEEKNUM('Final Dataset'!$B699, 2)</f>
        <v>6</v>
      </c>
      <c r="Y699" s="5" t="str">
        <f>IF('Final Dataset'!$H699&lt;=0.3,"Cold",IF('Final Dataset'!$H699&lt;=0.6,"Mild","Hot"))</f>
        <v>Cold</v>
      </c>
      <c r="Z699" s="7" t="str">
        <f>IF('Final Dataset'!$L699&gt;'Final Dataset'!$M699,"Casual Dominant","Registered Dominant")</f>
        <v>Registered Dominant</v>
      </c>
      <c r="AA699" s="7">
        <f>'Final Dataset'!$L699/'Final Dataset'!$N699</f>
        <v>0</v>
      </c>
      <c r="AB699" s="7">
        <f>'Final Dataset'!$M699/'Final Dataset'!$N699</f>
        <v>1</v>
      </c>
      <c r="AC699" s="9">
        <f>'Final Dataset'!$J699*100</f>
        <v>93</v>
      </c>
      <c r="AD699" s="7">
        <f>'Final Dataset'!$I699*50</f>
        <v>11.365</v>
      </c>
      <c r="AE699" s="9">
        <f>'Final Dataset'!$K699*67</f>
        <v>0</v>
      </c>
      <c r="AF699" s="7">
        <f>IFERROR('Final Dataset'!$AA699/'Final Dataset'!$AB699,0)</f>
        <v>0</v>
      </c>
      <c r="AG699" s="7" t="str">
        <f>IF('Final Dataset'!$AC699&lt;40,"Low",IF('Final Dataset'!$AC699&lt;=70,"Moderate","High"))</f>
        <v>High</v>
      </c>
      <c r="AH699" s="10" t="str">
        <f>IF('Final Dataset'!$AE699&lt;10,"Calm",IF('Final Dataset'!$AE699&lt;=25,"Breezy","Windy"))</f>
        <v>Calm</v>
      </c>
    </row>
    <row r="700" spans="1:34" ht="14.25" customHeight="1" x14ac:dyDescent="0.3">
      <c r="A700" s="15">
        <v>699</v>
      </c>
      <c r="B700" s="16">
        <v>40575</v>
      </c>
      <c r="C700" s="7">
        <v>1</v>
      </c>
      <c r="D700" s="7">
        <v>11</v>
      </c>
      <c r="E700" s="7" t="b">
        <v>0</v>
      </c>
      <c r="F700" s="7">
        <v>2</v>
      </c>
      <c r="G700" s="7">
        <v>2</v>
      </c>
      <c r="H700" s="7">
        <v>0.18</v>
      </c>
      <c r="I700" s="7">
        <v>0.2424</v>
      </c>
      <c r="J700" s="7">
        <v>0.86</v>
      </c>
      <c r="K700" s="7">
        <v>0</v>
      </c>
      <c r="L700" s="7">
        <v>2</v>
      </c>
      <c r="M700" s="7">
        <v>49</v>
      </c>
      <c r="N700" s="10">
        <v>51</v>
      </c>
      <c r="O700" s="5" t="str">
        <f>IF(AND('Final Dataset'!$D700&gt;=5,'Final Dataset'!$D700&lt;12),"Morning",IF(AND('Final Dataset'!$D700&gt;=12,'Final Dataset'!$D700&lt;17),"Afternoon",IF(AND('Final Dataset'!$D700&gt;=17,'Final Dataset'!$D700&lt;21),"Evening","Night")))</f>
        <v>Morning</v>
      </c>
      <c r="P700" s="8" t="str">
        <f>IF('Final Dataset'!$G700=1,"Clear/Few clouds",IF('Final Dataset'!$G700=2,"Mist/Cloudy",IF('Final Dataset'!$G700=3,"Light Snow/Rain","Heavy Rain/Snow/Storm")))</f>
        <v>Mist/Cloudy</v>
      </c>
      <c r="Q700" s="5" t="str">
        <f>IF(OR('Final Dataset'!$F700=0,'Final Dataset'!$F700=6),"Weekend","Weekday")</f>
        <v>Weekday</v>
      </c>
      <c r="R700" s="5" t="str">
        <f>LEFT(TEXT('Final Dataset'!$B700,"yyyy-mm-dd"),4)</f>
        <v>2011</v>
      </c>
      <c r="S700" s="5" t="str">
        <f>MID(TEXT('Final Dataset'!$B700,"yyyy-mm-dd"),6,2)</f>
        <v>02</v>
      </c>
      <c r="T700" s="5" t="str">
        <f>RIGHT(TEXT('Final Dataset'!$B700,"yyyy-mm-dd"),2)</f>
        <v>01</v>
      </c>
      <c r="U700" s="5">
        <f>LEN('Final Dataset'!$D700)</f>
        <v>2</v>
      </c>
      <c r="V700" s="5" t="str">
        <f>TEXT('Final Dataset'!$B700, "mmmm")</f>
        <v>February</v>
      </c>
      <c r="W700" s="5" t="str">
        <f>TEXT('Final Dataset'!$B700, "dddd")</f>
        <v>Tuesday</v>
      </c>
      <c r="X700" s="5">
        <f>WEEKNUM('Final Dataset'!$B700, 2)</f>
        <v>6</v>
      </c>
      <c r="Y700" s="5" t="str">
        <f>IF('Final Dataset'!$H700&lt;=0.3,"Cold",IF('Final Dataset'!$H700&lt;=0.6,"Mild","Hot"))</f>
        <v>Cold</v>
      </c>
      <c r="Z700" s="7" t="str">
        <f>IF('Final Dataset'!$L700&gt;'Final Dataset'!$M700,"Casual Dominant","Registered Dominant")</f>
        <v>Registered Dominant</v>
      </c>
      <c r="AA700" s="7">
        <f>'Final Dataset'!$L700/'Final Dataset'!$N700</f>
        <v>3.9215686274509803E-2</v>
      </c>
      <c r="AB700" s="7">
        <f>'Final Dataset'!$M700/'Final Dataset'!$N700</f>
        <v>0.96078431372549022</v>
      </c>
      <c r="AC700" s="9">
        <f>'Final Dataset'!$J700*100</f>
        <v>86</v>
      </c>
      <c r="AD700" s="7">
        <f>'Final Dataset'!$I700*50</f>
        <v>12.120000000000001</v>
      </c>
      <c r="AE700" s="9">
        <f>'Final Dataset'!$K700*67</f>
        <v>0</v>
      </c>
      <c r="AF700" s="7">
        <f>IFERROR('Final Dataset'!$AA700/'Final Dataset'!$AB700,0)</f>
        <v>4.0816326530612242E-2</v>
      </c>
      <c r="AG700" s="7" t="str">
        <f>IF('Final Dataset'!$AC700&lt;40,"Low",IF('Final Dataset'!$AC700&lt;=70,"Moderate","High"))</f>
        <v>High</v>
      </c>
      <c r="AH700" s="10" t="str">
        <f>IF('Final Dataset'!$AE700&lt;10,"Calm",IF('Final Dataset'!$AE700&lt;=25,"Breezy","Windy"))</f>
        <v>Calm</v>
      </c>
    </row>
    <row r="701" spans="1:34" ht="14.25" customHeight="1" x14ac:dyDescent="0.3">
      <c r="A701" s="17">
        <v>700</v>
      </c>
      <c r="B701" s="18">
        <v>40575</v>
      </c>
      <c r="C701" s="13">
        <v>1</v>
      </c>
      <c r="D701" s="13">
        <v>12</v>
      </c>
      <c r="E701" s="13" t="b">
        <v>0</v>
      </c>
      <c r="F701" s="13">
        <v>2</v>
      </c>
      <c r="G701" s="13">
        <v>2</v>
      </c>
      <c r="H701" s="13">
        <v>0.2</v>
      </c>
      <c r="I701" s="13">
        <v>0.2576</v>
      </c>
      <c r="J701" s="13">
        <v>0.86</v>
      </c>
      <c r="K701" s="13">
        <v>0</v>
      </c>
      <c r="L701" s="13">
        <v>2</v>
      </c>
      <c r="M701" s="13">
        <v>53</v>
      </c>
      <c r="N701" s="19">
        <v>55</v>
      </c>
      <c r="O701" s="5" t="str">
        <f>IF(AND('Final Dataset'!$D701&gt;=5,'Final Dataset'!$D701&lt;12),"Morning",IF(AND('Final Dataset'!$D701&gt;=12,'Final Dataset'!$D701&lt;17),"Afternoon",IF(AND('Final Dataset'!$D701&gt;=17,'Final Dataset'!$D701&lt;21),"Evening","Night")))</f>
        <v>Afternoon</v>
      </c>
      <c r="P701" s="8" t="str">
        <f>IF('Final Dataset'!$G701=1,"Clear/Few clouds",IF('Final Dataset'!$G701=2,"Mist/Cloudy",IF('Final Dataset'!$G701=3,"Light Snow/Rain","Heavy Rain/Snow/Storm")))</f>
        <v>Mist/Cloudy</v>
      </c>
      <c r="Q701" s="5" t="str">
        <f>IF(OR('Final Dataset'!$F701=0,'Final Dataset'!$F701=6),"Weekend","Weekday")</f>
        <v>Weekday</v>
      </c>
      <c r="R701" s="5" t="str">
        <f>LEFT(TEXT('Final Dataset'!$B701,"yyyy-mm-dd"),4)</f>
        <v>2011</v>
      </c>
      <c r="S701" s="5" t="str">
        <f>MID(TEXT('Final Dataset'!$B701,"yyyy-mm-dd"),6,2)</f>
        <v>02</v>
      </c>
      <c r="T701" s="5" t="str">
        <f>RIGHT(TEXT('Final Dataset'!$B701,"yyyy-mm-dd"),2)</f>
        <v>01</v>
      </c>
      <c r="U701" s="5">
        <f>LEN('Final Dataset'!$D701)</f>
        <v>2</v>
      </c>
      <c r="V701" s="5" t="str">
        <f>TEXT('Final Dataset'!$B701, "mmmm")</f>
        <v>February</v>
      </c>
      <c r="W701" s="5" t="str">
        <f>TEXT('Final Dataset'!$B701, "dddd")</f>
        <v>Tuesday</v>
      </c>
      <c r="X701" s="5">
        <f>WEEKNUM('Final Dataset'!$B701, 2)</f>
        <v>6</v>
      </c>
      <c r="Y701" s="5" t="str">
        <f>IF('Final Dataset'!$H701&lt;=0.3,"Cold",IF('Final Dataset'!$H701&lt;=0.6,"Mild","Hot"))</f>
        <v>Cold</v>
      </c>
      <c r="Z701" s="7" t="str">
        <f>IF('Final Dataset'!$L701&gt;'Final Dataset'!$M701,"Casual Dominant","Registered Dominant")</f>
        <v>Registered Dominant</v>
      </c>
      <c r="AA701" s="7">
        <f>'Final Dataset'!$L701/'Final Dataset'!$N701</f>
        <v>3.6363636363636362E-2</v>
      </c>
      <c r="AB701" s="7">
        <f>'Final Dataset'!$M701/'Final Dataset'!$N701</f>
        <v>0.96363636363636362</v>
      </c>
      <c r="AC701" s="9">
        <f>'Final Dataset'!$J701*100</f>
        <v>86</v>
      </c>
      <c r="AD701" s="7">
        <f>'Final Dataset'!$I701*50</f>
        <v>12.879999999999999</v>
      </c>
      <c r="AE701" s="9">
        <f>'Final Dataset'!$K701*67</f>
        <v>0</v>
      </c>
      <c r="AF701" s="7">
        <f>IFERROR('Final Dataset'!$AA701/'Final Dataset'!$AB701,0)</f>
        <v>3.7735849056603772E-2</v>
      </c>
      <c r="AG701" s="7" t="str">
        <f>IF('Final Dataset'!$AC701&lt;40,"Low",IF('Final Dataset'!$AC701&lt;=70,"Moderate","High"))</f>
        <v>High</v>
      </c>
      <c r="AH701" s="10" t="str">
        <f>IF('Final Dataset'!$AE701&lt;10,"Calm",IF('Final Dataset'!$AE701&lt;=25,"Breezy","Windy"))</f>
        <v>Calm</v>
      </c>
    </row>
    <row r="702" spans="1:34" ht="14.25" customHeight="1" x14ac:dyDescent="0.3">
      <c r="A702" s="15">
        <v>701</v>
      </c>
      <c r="B702" s="16">
        <v>40575</v>
      </c>
      <c r="C702" s="7">
        <v>1</v>
      </c>
      <c r="D702" s="7">
        <v>13</v>
      </c>
      <c r="E702" s="7" t="b">
        <v>0</v>
      </c>
      <c r="F702" s="7">
        <v>2</v>
      </c>
      <c r="G702" s="7">
        <v>2</v>
      </c>
      <c r="H702" s="7">
        <v>0.2</v>
      </c>
      <c r="I702" s="7">
        <v>0.2576</v>
      </c>
      <c r="J702" s="7">
        <v>0.86</v>
      </c>
      <c r="K702" s="7">
        <v>0</v>
      </c>
      <c r="L702" s="7">
        <v>3</v>
      </c>
      <c r="M702" s="7">
        <v>49</v>
      </c>
      <c r="N702" s="10">
        <v>52</v>
      </c>
      <c r="O702" s="5" t="str">
        <f>IF(AND('Final Dataset'!$D702&gt;=5,'Final Dataset'!$D702&lt;12),"Morning",IF(AND('Final Dataset'!$D702&gt;=12,'Final Dataset'!$D702&lt;17),"Afternoon",IF(AND('Final Dataset'!$D702&gt;=17,'Final Dataset'!$D702&lt;21),"Evening","Night")))</f>
        <v>Afternoon</v>
      </c>
      <c r="P702" s="8" t="str">
        <f>IF('Final Dataset'!$G702=1,"Clear/Few clouds",IF('Final Dataset'!$G702=2,"Mist/Cloudy",IF('Final Dataset'!$G702=3,"Light Snow/Rain","Heavy Rain/Snow/Storm")))</f>
        <v>Mist/Cloudy</v>
      </c>
      <c r="Q702" s="5" t="str">
        <f>IF(OR('Final Dataset'!$F702=0,'Final Dataset'!$F702=6),"Weekend","Weekday")</f>
        <v>Weekday</v>
      </c>
      <c r="R702" s="5" t="str">
        <f>LEFT(TEXT('Final Dataset'!$B702,"yyyy-mm-dd"),4)</f>
        <v>2011</v>
      </c>
      <c r="S702" s="5" t="str">
        <f>MID(TEXT('Final Dataset'!$B702,"yyyy-mm-dd"),6,2)</f>
        <v>02</v>
      </c>
      <c r="T702" s="5" t="str">
        <f>RIGHT(TEXT('Final Dataset'!$B702,"yyyy-mm-dd"),2)</f>
        <v>01</v>
      </c>
      <c r="U702" s="5">
        <f>LEN('Final Dataset'!$D702)</f>
        <v>2</v>
      </c>
      <c r="V702" s="5" t="str">
        <f>TEXT('Final Dataset'!$B702, "mmmm")</f>
        <v>February</v>
      </c>
      <c r="W702" s="5" t="str">
        <f>TEXT('Final Dataset'!$B702, "dddd")</f>
        <v>Tuesday</v>
      </c>
      <c r="X702" s="5">
        <f>WEEKNUM('Final Dataset'!$B702, 2)</f>
        <v>6</v>
      </c>
      <c r="Y702" s="5" t="str">
        <f>IF('Final Dataset'!$H702&lt;=0.3,"Cold",IF('Final Dataset'!$H702&lt;=0.6,"Mild","Hot"))</f>
        <v>Cold</v>
      </c>
      <c r="Z702" s="7" t="str">
        <f>IF('Final Dataset'!$L702&gt;'Final Dataset'!$M702,"Casual Dominant","Registered Dominant")</f>
        <v>Registered Dominant</v>
      </c>
      <c r="AA702" s="7">
        <f>'Final Dataset'!$L702/'Final Dataset'!$N702</f>
        <v>5.7692307692307696E-2</v>
      </c>
      <c r="AB702" s="7">
        <f>'Final Dataset'!$M702/'Final Dataset'!$N702</f>
        <v>0.94230769230769229</v>
      </c>
      <c r="AC702" s="9">
        <f>'Final Dataset'!$J702*100</f>
        <v>86</v>
      </c>
      <c r="AD702" s="7">
        <f>'Final Dataset'!$I702*50</f>
        <v>12.879999999999999</v>
      </c>
      <c r="AE702" s="9">
        <f>'Final Dataset'!$K702*67</f>
        <v>0</v>
      </c>
      <c r="AF702" s="7">
        <f>IFERROR('Final Dataset'!$AA702/'Final Dataset'!$AB702,0)</f>
        <v>6.1224489795918373E-2</v>
      </c>
      <c r="AG702" s="7" t="str">
        <f>IF('Final Dataset'!$AC702&lt;40,"Low",IF('Final Dataset'!$AC702&lt;=70,"Moderate","High"))</f>
        <v>High</v>
      </c>
      <c r="AH702" s="10" t="str">
        <f>IF('Final Dataset'!$AE702&lt;10,"Calm",IF('Final Dataset'!$AE702&lt;=25,"Breezy","Windy"))</f>
        <v>Calm</v>
      </c>
    </row>
    <row r="703" spans="1:34" ht="14.25" customHeight="1" x14ac:dyDescent="0.3">
      <c r="A703" s="17">
        <v>702</v>
      </c>
      <c r="B703" s="18">
        <v>40575</v>
      </c>
      <c r="C703" s="13">
        <v>1</v>
      </c>
      <c r="D703" s="13">
        <v>14</v>
      </c>
      <c r="E703" s="13" t="b">
        <v>0</v>
      </c>
      <c r="F703" s="13">
        <v>2</v>
      </c>
      <c r="G703" s="13">
        <v>2</v>
      </c>
      <c r="H703" s="13">
        <v>0.22</v>
      </c>
      <c r="I703" s="13">
        <v>0.2576</v>
      </c>
      <c r="J703" s="13">
        <v>0.8</v>
      </c>
      <c r="K703" s="13">
        <v>8.9599999999999999E-2</v>
      </c>
      <c r="L703" s="13">
        <v>5</v>
      </c>
      <c r="M703" s="13">
        <v>49</v>
      </c>
      <c r="N703" s="19">
        <v>54</v>
      </c>
      <c r="O703" s="5" t="str">
        <f>IF(AND('Final Dataset'!$D703&gt;=5,'Final Dataset'!$D703&lt;12),"Morning",IF(AND('Final Dataset'!$D703&gt;=12,'Final Dataset'!$D703&lt;17),"Afternoon",IF(AND('Final Dataset'!$D703&gt;=17,'Final Dataset'!$D703&lt;21),"Evening","Night")))</f>
        <v>Afternoon</v>
      </c>
      <c r="P703" s="8" t="str">
        <f>IF('Final Dataset'!$G703=1,"Clear/Few clouds",IF('Final Dataset'!$G703=2,"Mist/Cloudy",IF('Final Dataset'!$G703=3,"Light Snow/Rain","Heavy Rain/Snow/Storm")))</f>
        <v>Mist/Cloudy</v>
      </c>
      <c r="Q703" s="5" t="str">
        <f>IF(OR('Final Dataset'!$F703=0,'Final Dataset'!$F703=6),"Weekend","Weekday")</f>
        <v>Weekday</v>
      </c>
      <c r="R703" s="5" t="str">
        <f>LEFT(TEXT('Final Dataset'!$B703,"yyyy-mm-dd"),4)</f>
        <v>2011</v>
      </c>
      <c r="S703" s="5" t="str">
        <f>MID(TEXT('Final Dataset'!$B703,"yyyy-mm-dd"),6,2)</f>
        <v>02</v>
      </c>
      <c r="T703" s="5" t="str">
        <f>RIGHT(TEXT('Final Dataset'!$B703,"yyyy-mm-dd"),2)</f>
        <v>01</v>
      </c>
      <c r="U703" s="5">
        <f>LEN('Final Dataset'!$D703)</f>
        <v>2</v>
      </c>
      <c r="V703" s="5" t="str">
        <f>TEXT('Final Dataset'!$B703, "mmmm")</f>
        <v>February</v>
      </c>
      <c r="W703" s="5" t="str">
        <f>TEXT('Final Dataset'!$B703, "dddd")</f>
        <v>Tuesday</v>
      </c>
      <c r="X703" s="5">
        <f>WEEKNUM('Final Dataset'!$B703, 2)</f>
        <v>6</v>
      </c>
      <c r="Y703" s="5" t="str">
        <f>IF('Final Dataset'!$H703&lt;=0.3,"Cold",IF('Final Dataset'!$H703&lt;=0.6,"Mild","Hot"))</f>
        <v>Cold</v>
      </c>
      <c r="Z703" s="7" t="str">
        <f>IF('Final Dataset'!$L703&gt;'Final Dataset'!$M703,"Casual Dominant","Registered Dominant")</f>
        <v>Registered Dominant</v>
      </c>
      <c r="AA703" s="7">
        <f>'Final Dataset'!$L703/'Final Dataset'!$N703</f>
        <v>9.2592592592592587E-2</v>
      </c>
      <c r="AB703" s="7">
        <f>'Final Dataset'!$M703/'Final Dataset'!$N703</f>
        <v>0.90740740740740744</v>
      </c>
      <c r="AC703" s="9">
        <f>'Final Dataset'!$J703*100</f>
        <v>80</v>
      </c>
      <c r="AD703" s="7">
        <f>'Final Dataset'!$I703*50</f>
        <v>12.879999999999999</v>
      </c>
      <c r="AE703" s="9">
        <f>'Final Dataset'!$K703*67</f>
        <v>6.0031999999999996</v>
      </c>
      <c r="AF703" s="7">
        <f>IFERROR('Final Dataset'!$AA703/'Final Dataset'!$AB703,0)</f>
        <v>0.1020408163265306</v>
      </c>
      <c r="AG703" s="7" t="str">
        <f>IF('Final Dataset'!$AC703&lt;40,"Low",IF('Final Dataset'!$AC703&lt;=70,"Moderate","High"))</f>
        <v>High</v>
      </c>
      <c r="AH703" s="10" t="str">
        <f>IF('Final Dataset'!$AE703&lt;10,"Calm",IF('Final Dataset'!$AE703&lt;=25,"Breezy","Windy"))</f>
        <v>Calm</v>
      </c>
    </row>
    <row r="704" spans="1:34" ht="14.25" customHeight="1" x14ac:dyDescent="0.3">
      <c r="A704" s="15">
        <v>703</v>
      </c>
      <c r="B704" s="16">
        <v>40575</v>
      </c>
      <c r="C704" s="7">
        <v>1</v>
      </c>
      <c r="D704" s="7">
        <v>15</v>
      </c>
      <c r="E704" s="7" t="b">
        <v>0</v>
      </c>
      <c r="F704" s="7">
        <v>2</v>
      </c>
      <c r="G704" s="7">
        <v>2</v>
      </c>
      <c r="H704" s="7">
        <v>0.24</v>
      </c>
      <c r="I704" s="7">
        <v>0.28789999999999999</v>
      </c>
      <c r="J704" s="7">
        <v>0.75</v>
      </c>
      <c r="K704" s="7">
        <v>0</v>
      </c>
      <c r="L704" s="7">
        <v>7</v>
      </c>
      <c r="M704" s="7">
        <v>45</v>
      </c>
      <c r="N704" s="10">
        <v>52</v>
      </c>
      <c r="O704" s="5" t="str">
        <f>IF(AND('Final Dataset'!$D704&gt;=5,'Final Dataset'!$D704&lt;12),"Morning",IF(AND('Final Dataset'!$D704&gt;=12,'Final Dataset'!$D704&lt;17),"Afternoon",IF(AND('Final Dataset'!$D704&gt;=17,'Final Dataset'!$D704&lt;21),"Evening","Night")))</f>
        <v>Afternoon</v>
      </c>
      <c r="P704" s="8" t="str">
        <f>IF('Final Dataset'!$G704=1,"Clear/Few clouds",IF('Final Dataset'!$G704=2,"Mist/Cloudy",IF('Final Dataset'!$G704=3,"Light Snow/Rain","Heavy Rain/Snow/Storm")))</f>
        <v>Mist/Cloudy</v>
      </c>
      <c r="Q704" s="5" t="str">
        <f>IF(OR('Final Dataset'!$F704=0,'Final Dataset'!$F704=6),"Weekend","Weekday")</f>
        <v>Weekday</v>
      </c>
      <c r="R704" s="5" t="str">
        <f>LEFT(TEXT('Final Dataset'!$B704,"yyyy-mm-dd"),4)</f>
        <v>2011</v>
      </c>
      <c r="S704" s="5" t="str">
        <f>MID(TEXT('Final Dataset'!$B704,"yyyy-mm-dd"),6,2)</f>
        <v>02</v>
      </c>
      <c r="T704" s="5" t="str">
        <f>RIGHT(TEXT('Final Dataset'!$B704,"yyyy-mm-dd"),2)</f>
        <v>01</v>
      </c>
      <c r="U704" s="5">
        <f>LEN('Final Dataset'!$D704)</f>
        <v>2</v>
      </c>
      <c r="V704" s="5" t="str">
        <f>TEXT('Final Dataset'!$B704, "mmmm")</f>
        <v>February</v>
      </c>
      <c r="W704" s="5" t="str">
        <f>TEXT('Final Dataset'!$B704, "dddd")</f>
        <v>Tuesday</v>
      </c>
      <c r="X704" s="5">
        <f>WEEKNUM('Final Dataset'!$B704, 2)</f>
        <v>6</v>
      </c>
      <c r="Y704" s="5" t="str">
        <f>IF('Final Dataset'!$H704&lt;=0.3,"Cold",IF('Final Dataset'!$H704&lt;=0.6,"Mild","Hot"))</f>
        <v>Cold</v>
      </c>
      <c r="Z704" s="7" t="str">
        <f>IF('Final Dataset'!$L704&gt;'Final Dataset'!$M704,"Casual Dominant","Registered Dominant")</f>
        <v>Registered Dominant</v>
      </c>
      <c r="AA704" s="7">
        <f>'Final Dataset'!$L704/'Final Dataset'!$N704</f>
        <v>0.13461538461538461</v>
      </c>
      <c r="AB704" s="7">
        <f>'Final Dataset'!$M704/'Final Dataset'!$N704</f>
        <v>0.86538461538461542</v>
      </c>
      <c r="AC704" s="9">
        <f>'Final Dataset'!$J704*100</f>
        <v>75</v>
      </c>
      <c r="AD704" s="7">
        <f>'Final Dataset'!$I704*50</f>
        <v>14.395</v>
      </c>
      <c r="AE704" s="9">
        <f>'Final Dataset'!$K704*67</f>
        <v>0</v>
      </c>
      <c r="AF704" s="7">
        <f>IFERROR('Final Dataset'!$AA704/'Final Dataset'!$AB704,0)</f>
        <v>0.15555555555555553</v>
      </c>
      <c r="AG704" s="7" t="str">
        <f>IF('Final Dataset'!$AC704&lt;40,"Low",IF('Final Dataset'!$AC704&lt;=70,"Moderate","High"))</f>
        <v>High</v>
      </c>
      <c r="AH704" s="10" t="str">
        <f>IF('Final Dataset'!$AE704&lt;10,"Calm",IF('Final Dataset'!$AE704&lt;=25,"Breezy","Windy"))</f>
        <v>Calm</v>
      </c>
    </row>
    <row r="705" spans="1:34" ht="14.25" customHeight="1" x14ac:dyDescent="0.3">
      <c r="A705" s="17">
        <v>704</v>
      </c>
      <c r="B705" s="18">
        <v>40575</v>
      </c>
      <c r="C705" s="13">
        <v>1</v>
      </c>
      <c r="D705" s="13">
        <v>16</v>
      </c>
      <c r="E705" s="13" t="b">
        <v>0</v>
      </c>
      <c r="F705" s="13">
        <v>2</v>
      </c>
      <c r="G705" s="13">
        <v>2</v>
      </c>
      <c r="H705" s="13">
        <v>0.24</v>
      </c>
      <c r="I705" s="13">
        <v>0.2424</v>
      </c>
      <c r="J705" s="13">
        <v>0.75</v>
      </c>
      <c r="K705" s="13">
        <v>0.1343</v>
      </c>
      <c r="L705" s="13">
        <v>3</v>
      </c>
      <c r="M705" s="13">
        <v>61</v>
      </c>
      <c r="N705" s="19">
        <v>64</v>
      </c>
      <c r="O705" s="5" t="str">
        <f>IF(AND('Final Dataset'!$D705&gt;=5,'Final Dataset'!$D705&lt;12),"Morning",IF(AND('Final Dataset'!$D705&gt;=12,'Final Dataset'!$D705&lt;17),"Afternoon",IF(AND('Final Dataset'!$D705&gt;=17,'Final Dataset'!$D705&lt;21),"Evening","Night")))</f>
        <v>Afternoon</v>
      </c>
      <c r="P705" s="8" t="str">
        <f>IF('Final Dataset'!$G705=1,"Clear/Few clouds",IF('Final Dataset'!$G705=2,"Mist/Cloudy",IF('Final Dataset'!$G705=3,"Light Snow/Rain","Heavy Rain/Snow/Storm")))</f>
        <v>Mist/Cloudy</v>
      </c>
      <c r="Q705" s="5" t="str">
        <f>IF(OR('Final Dataset'!$F705=0,'Final Dataset'!$F705=6),"Weekend","Weekday")</f>
        <v>Weekday</v>
      </c>
      <c r="R705" s="5" t="str">
        <f>LEFT(TEXT('Final Dataset'!$B705,"yyyy-mm-dd"),4)</f>
        <v>2011</v>
      </c>
      <c r="S705" s="5" t="str">
        <f>MID(TEXT('Final Dataset'!$B705,"yyyy-mm-dd"),6,2)</f>
        <v>02</v>
      </c>
      <c r="T705" s="5" t="str">
        <f>RIGHT(TEXT('Final Dataset'!$B705,"yyyy-mm-dd"),2)</f>
        <v>01</v>
      </c>
      <c r="U705" s="5">
        <f>LEN('Final Dataset'!$D705)</f>
        <v>2</v>
      </c>
      <c r="V705" s="5" t="str">
        <f>TEXT('Final Dataset'!$B705, "mmmm")</f>
        <v>February</v>
      </c>
      <c r="W705" s="5" t="str">
        <f>TEXT('Final Dataset'!$B705, "dddd")</f>
        <v>Tuesday</v>
      </c>
      <c r="X705" s="5">
        <f>WEEKNUM('Final Dataset'!$B705, 2)</f>
        <v>6</v>
      </c>
      <c r="Y705" s="5" t="str">
        <f>IF('Final Dataset'!$H705&lt;=0.3,"Cold",IF('Final Dataset'!$H705&lt;=0.6,"Mild","Hot"))</f>
        <v>Cold</v>
      </c>
      <c r="Z705" s="7" t="str">
        <f>IF('Final Dataset'!$L705&gt;'Final Dataset'!$M705,"Casual Dominant","Registered Dominant")</f>
        <v>Registered Dominant</v>
      </c>
      <c r="AA705" s="7">
        <f>'Final Dataset'!$L705/'Final Dataset'!$N705</f>
        <v>4.6875E-2</v>
      </c>
      <c r="AB705" s="7">
        <f>'Final Dataset'!$M705/'Final Dataset'!$N705</f>
        <v>0.953125</v>
      </c>
      <c r="AC705" s="9">
        <f>'Final Dataset'!$J705*100</f>
        <v>75</v>
      </c>
      <c r="AD705" s="7">
        <f>'Final Dataset'!$I705*50</f>
        <v>12.120000000000001</v>
      </c>
      <c r="AE705" s="9">
        <f>'Final Dataset'!$K705*67</f>
        <v>8.9981000000000009</v>
      </c>
      <c r="AF705" s="7">
        <f>IFERROR('Final Dataset'!$AA705/'Final Dataset'!$AB705,0)</f>
        <v>4.9180327868852458E-2</v>
      </c>
      <c r="AG705" s="7" t="str">
        <f>IF('Final Dataset'!$AC705&lt;40,"Low",IF('Final Dataset'!$AC705&lt;=70,"Moderate","High"))</f>
        <v>High</v>
      </c>
      <c r="AH705" s="10" t="str">
        <f>IF('Final Dataset'!$AE705&lt;10,"Calm",IF('Final Dataset'!$AE705&lt;=25,"Breezy","Windy"))</f>
        <v>Calm</v>
      </c>
    </row>
    <row r="706" spans="1:34" ht="14.25" customHeight="1" x14ac:dyDescent="0.3">
      <c r="A706" s="15">
        <v>705</v>
      </c>
      <c r="B706" s="16">
        <v>40575</v>
      </c>
      <c r="C706" s="7">
        <v>1</v>
      </c>
      <c r="D706" s="7">
        <v>17</v>
      </c>
      <c r="E706" s="7" t="b">
        <v>0</v>
      </c>
      <c r="F706" s="7">
        <v>2</v>
      </c>
      <c r="G706" s="7">
        <v>2</v>
      </c>
      <c r="H706" s="7">
        <v>0.24</v>
      </c>
      <c r="I706" s="7">
        <v>0.28789999999999999</v>
      </c>
      <c r="J706" s="7">
        <v>0.75</v>
      </c>
      <c r="K706" s="7">
        <v>0</v>
      </c>
      <c r="L706" s="7">
        <v>4</v>
      </c>
      <c r="M706" s="7">
        <v>172</v>
      </c>
      <c r="N706" s="10">
        <v>176</v>
      </c>
      <c r="O706" s="5" t="str">
        <f>IF(AND('Final Dataset'!$D706&gt;=5,'Final Dataset'!$D706&lt;12),"Morning",IF(AND('Final Dataset'!$D706&gt;=12,'Final Dataset'!$D706&lt;17),"Afternoon",IF(AND('Final Dataset'!$D706&gt;=17,'Final Dataset'!$D706&lt;21),"Evening","Night")))</f>
        <v>Evening</v>
      </c>
      <c r="P706" s="8" t="str">
        <f>IF('Final Dataset'!$G706=1,"Clear/Few clouds",IF('Final Dataset'!$G706=2,"Mist/Cloudy",IF('Final Dataset'!$G706=3,"Light Snow/Rain","Heavy Rain/Snow/Storm")))</f>
        <v>Mist/Cloudy</v>
      </c>
      <c r="Q706" s="5" t="str">
        <f>IF(OR('Final Dataset'!$F706=0,'Final Dataset'!$F706=6),"Weekend","Weekday")</f>
        <v>Weekday</v>
      </c>
      <c r="R706" s="5" t="str">
        <f>LEFT(TEXT('Final Dataset'!$B706,"yyyy-mm-dd"),4)</f>
        <v>2011</v>
      </c>
      <c r="S706" s="5" t="str">
        <f>MID(TEXT('Final Dataset'!$B706,"yyyy-mm-dd"),6,2)</f>
        <v>02</v>
      </c>
      <c r="T706" s="5" t="str">
        <f>RIGHT(TEXT('Final Dataset'!$B706,"yyyy-mm-dd"),2)</f>
        <v>01</v>
      </c>
      <c r="U706" s="5">
        <f>LEN('Final Dataset'!$D706)</f>
        <v>2</v>
      </c>
      <c r="V706" s="5" t="str">
        <f>TEXT('Final Dataset'!$B706, "mmmm")</f>
        <v>February</v>
      </c>
      <c r="W706" s="5" t="str">
        <f>TEXT('Final Dataset'!$B706, "dddd")</f>
        <v>Tuesday</v>
      </c>
      <c r="X706" s="5">
        <f>WEEKNUM('Final Dataset'!$B706, 2)</f>
        <v>6</v>
      </c>
      <c r="Y706" s="5" t="str">
        <f>IF('Final Dataset'!$H706&lt;=0.3,"Cold",IF('Final Dataset'!$H706&lt;=0.6,"Mild","Hot"))</f>
        <v>Cold</v>
      </c>
      <c r="Z706" s="7" t="str">
        <f>IF('Final Dataset'!$L706&gt;'Final Dataset'!$M706,"Casual Dominant","Registered Dominant")</f>
        <v>Registered Dominant</v>
      </c>
      <c r="AA706" s="7">
        <f>'Final Dataset'!$L706/'Final Dataset'!$N706</f>
        <v>2.2727272727272728E-2</v>
      </c>
      <c r="AB706" s="7">
        <f>'Final Dataset'!$M706/'Final Dataset'!$N706</f>
        <v>0.97727272727272729</v>
      </c>
      <c r="AC706" s="9">
        <f>'Final Dataset'!$J706*100</f>
        <v>75</v>
      </c>
      <c r="AD706" s="7">
        <f>'Final Dataset'!$I706*50</f>
        <v>14.395</v>
      </c>
      <c r="AE706" s="9">
        <f>'Final Dataset'!$K706*67</f>
        <v>0</v>
      </c>
      <c r="AF706" s="7">
        <f>IFERROR('Final Dataset'!$AA706/'Final Dataset'!$AB706,0)</f>
        <v>2.3255813953488372E-2</v>
      </c>
      <c r="AG706" s="7" t="str">
        <f>IF('Final Dataset'!$AC706&lt;40,"Low",IF('Final Dataset'!$AC706&lt;=70,"Moderate","High"))</f>
        <v>High</v>
      </c>
      <c r="AH706" s="10" t="str">
        <f>IF('Final Dataset'!$AE706&lt;10,"Calm",IF('Final Dataset'!$AE706&lt;=25,"Breezy","Windy"))</f>
        <v>Calm</v>
      </c>
    </row>
    <row r="707" spans="1:34" ht="14.25" customHeight="1" x14ac:dyDescent="0.3">
      <c r="A707" s="17">
        <v>706</v>
      </c>
      <c r="B707" s="18">
        <v>40575</v>
      </c>
      <c r="C707" s="13">
        <v>1</v>
      </c>
      <c r="D707" s="13">
        <v>18</v>
      </c>
      <c r="E707" s="13" t="b">
        <v>0</v>
      </c>
      <c r="F707" s="13">
        <v>2</v>
      </c>
      <c r="G707" s="13">
        <v>2</v>
      </c>
      <c r="H707" s="13">
        <v>0.24</v>
      </c>
      <c r="I707" s="13">
        <v>0.2576</v>
      </c>
      <c r="J707" s="13">
        <v>0.81</v>
      </c>
      <c r="K707" s="13">
        <v>0.1045</v>
      </c>
      <c r="L707" s="13">
        <v>3</v>
      </c>
      <c r="M707" s="13">
        <v>165</v>
      </c>
      <c r="N707" s="19">
        <v>168</v>
      </c>
      <c r="O707" s="5" t="str">
        <f>IF(AND('Final Dataset'!$D707&gt;=5,'Final Dataset'!$D707&lt;12),"Morning",IF(AND('Final Dataset'!$D707&gt;=12,'Final Dataset'!$D707&lt;17),"Afternoon",IF(AND('Final Dataset'!$D707&gt;=17,'Final Dataset'!$D707&lt;21),"Evening","Night")))</f>
        <v>Evening</v>
      </c>
      <c r="P707" s="8" t="str">
        <f>IF('Final Dataset'!$G707=1,"Clear/Few clouds",IF('Final Dataset'!$G707=2,"Mist/Cloudy",IF('Final Dataset'!$G707=3,"Light Snow/Rain","Heavy Rain/Snow/Storm")))</f>
        <v>Mist/Cloudy</v>
      </c>
      <c r="Q707" s="5" t="str">
        <f>IF(OR('Final Dataset'!$F707=0,'Final Dataset'!$F707=6),"Weekend","Weekday")</f>
        <v>Weekday</v>
      </c>
      <c r="R707" s="5" t="str">
        <f>LEFT(TEXT('Final Dataset'!$B707,"yyyy-mm-dd"),4)</f>
        <v>2011</v>
      </c>
      <c r="S707" s="5" t="str">
        <f>MID(TEXT('Final Dataset'!$B707,"yyyy-mm-dd"),6,2)</f>
        <v>02</v>
      </c>
      <c r="T707" s="5" t="str">
        <f>RIGHT(TEXT('Final Dataset'!$B707,"yyyy-mm-dd"),2)</f>
        <v>01</v>
      </c>
      <c r="U707" s="5">
        <f>LEN('Final Dataset'!$D707)</f>
        <v>2</v>
      </c>
      <c r="V707" s="5" t="str">
        <f>TEXT('Final Dataset'!$B707, "mmmm")</f>
        <v>February</v>
      </c>
      <c r="W707" s="5" t="str">
        <f>TEXT('Final Dataset'!$B707, "dddd")</f>
        <v>Tuesday</v>
      </c>
      <c r="X707" s="5">
        <f>WEEKNUM('Final Dataset'!$B707, 2)</f>
        <v>6</v>
      </c>
      <c r="Y707" s="5" t="str">
        <f>IF('Final Dataset'!$H707&lt;=0.3,"Cold",IF('Final Dataset'!$H707&lt;=0.6,"Mild","Hot"))</f>
        <v>Cold</v>
      </c>
      <c r="Z707" s="7" t="str">
        <f>IF('Final Dataset'!$L707&gt;'Final Dataset'!$M707,"Casual Dominant","Registered Dominant")</f>
        <v>Registered Dominant</v>
      </c>
      <c r="AA707" s="7">
        <f>'Final Dataset'!$L707/'Final Dataset'!$N707</f>
        <v>1.7857142857142856E-2</v>
      </c>
      <c r="AB707" s="7">
        <f>'Final Dataset'!$M707/'Final Dataset'!$N707</f>
        <v>0.9821428571428571</v>
      </c>
      <c r="AC707" s="9">
        <f>'Final Dataset'!$J707*100</f>
        <v>81</v>
      </c>
      <c r="AD707" s="7">
        <f>'Final Dataset'!$I707*50</f>
        <v>12.879999999999999</v>
      </c>
      <c r="AE707" s="9">
        <f>'Final Dataset'!$K707*67</f>
        <v>7.0015000000000001</v>
      </c>
      <c r="AF707" s="7">
        <f>IFERROR('Final Dataset'!$AA707/'Final Dataset'!$AB707,0)</f>
        <v>1.8181818181818181E-2</v>
      </c>
      <c r="AG707" s="7" t="str">
        <f>IF('Final Dataset'!$AC707&lt;40,"Low",IF('Final Dataset'!$AC707&lt;=70,"Moderate","High"))</f>
        <v>High</v>
      </c>
      <c r="AH707" s="10" t="str">
        <f>IF('Final Dataset'!$AE707&lt;10,"Calm",IF('Final Dataset'!$AE707&lt;=25,"Breezy","Windy"))</f>
        <v>Calm</v>
      </c>
    </row>
    <row r="708" spans="1:34" ht="14.25" customHeight="1" x14ac:dyDescent="0.3">
      <c r="A708" s="15">
        <v>707</v>
      </c>
      <c r="B708" s="16">
        <v>40575</v>
      </c>
      <c r="C708" s="7">
        <v>1</v>
      </c>
      <c r="D708" s="7">
        <v>19</v>
      </c>
      <c r="E708" s="7" t="b">
        <v>0</v>
      </c>
      <c r="F708" s="7">
        <v>2</v>
      </c>
      <c r="G708" s="7">
        <v>2</v>
      </c>
      <c r="H708" s="7">
        <v>0.24</v>
      </c>
      <c r="I708" s="7">
        <v>0.2424</v>
      </c>
      <c r="J708" s="7">
        <v>0.81</v>
      </c>
      <c r="K708" s="7">
        <v>0.1343</v>
      </c>
      <c r="L708" s="7">
        <v>3</v>
      </c>
      <c r="M708" s="7">
        <v>105</v>
      </c>
      <c r="N708" s="10">
        <v>108</v>
      </c>
      <c r="O708" s="5" t="str">
        <f>IF(AND('Final Dataset'!$D708&gt;=5,'Final Dataset'!$D708&lt;12),"Morning",IF(AND('Final Dataset'!$D708&gt;=12,'Final Dataset'!$D708&lt;17),"Afternoon",IF(AND('Final Dataset'!$D708&gt;=17,'Final Dataset'!$D708&lt;21),"Evening","Night")))</f>
        <v>Evening</v>
      </c>
      <c r="P708" s="8" t="str">
        <f>IF('Final Dataset'!$G708=1,"Clear/Few clouds",IF('Final Dataset'!$G708=2,"Mist/Cloudy",IF('Final Dataset'!$G708=3,"Light Snow/Rain","Heavy Rain/Snow/Storm")))</f>
        <v>Mist/Cloudy</v>
      </c>
      <c r="Q708" s="5" t="str">
        <f>IF(OR('Final Dataset'!$F708=0,'Final Dataset'!$F708=6),"Weekend","Weekday")</f>
        <v>Weekday</v>
      </c>
      <c r="R708" s="5" t="str">
        <f>LEFT(TEXT('Final Dataset'!$B708,"yyyy-mm-dd"),4)</f>
        <v>2011</v>
      </c>
      <c r="S708" s="5" t="str">
        <f>MID(TEXT('Final Dataset'!$B708,"yyyy-mm-dd"),6,2)</f>
        <v>02</v>
      </c>
      <c r="T708" s="5" t="str">
        <f>RIGHT(TEXT('Final Dataset'!$B708,"yyyy-mm-dd"),2)</f>
        <v>01</v>
      </c>
      <c r="U708" s="5">
        <f>LEN('Final Dataset'!$D708)</f>
        <v>2</v>
      </c>
      <c r="V708" s="5" t="str">
        <f>TEXT('Final Dataset'!$B708, "mmmm")</f>
        <v>February</v>
      </c>
      <c r="W708" s="5" t="str">
        <f>TEXT('Final Dataset'!$B708, "dddd")</f>
        <v>Tuesday</v>
      </c>
      <c r="X708" s="5">
        <f>WEEKNUM('Final Dataset'!$B708, 2)</f>
        <v>6</v>
      </c>
      <c r="Y708" s="5" t="str">
        <f>IF('Final Dataset'!$H708&lt;=0.3,"Cold",IF('Final Dataset'!$H708&lt;=0.6,"Mild","Hot"))</f>
        <v>Cold</v>
      </c>
      <c r="Z708" s="7" t="str">
        <f>IF('Final Dataset'!$L708&gt;'Final Dataset'!$M708,"Casual Dominant","Registered Dominant")</f>
        <v>Registered Dominant</v>
      </c>
      <c r="AA708" s="7">
        <f>'Final Dataset'!$L708/'Final Dataset'!$N708</f>
        <v>2.7777777777777776E-2</v>
      </c>
      <c r="AB708" s="7">
        <f>'Final Dataset'!$M708/'Final Dataset'!$N708</f>
        <v>0.97222222222222221</v>
      </c>
      <c r="AC708" s="9">
        <f>'Final Dataset'!$J708*100</f>
        <v>81</v>
      </c>
      <c r="AD708" s="7">
        <f>'Final Dataset'!$I708*50</f>
        <v>12.120000000000001</v>
      </c>
      <c r="AE708" s="9">
        <f>'Final Dataset'!$K708*67</f>
        <v>8.9981000000000009</v>
      </c>
      <c r="AF708" s="7">
        <f>IFERROR('Final Dataset'!$AA708/'Final Dataset'!$AB708,0)</f>
        <v>2.8571428571428571E-2</v>
      </c>
      <c r="AG708" s="7" t="str">
        <f>IF('Final Dataset'!$AC708&lt;40,"Low",IF('Final Dataset'!$AC708&lt;=70,"Moderate","High"))</f>
        <v>High</v>
      </c>
      <c r="AH708" s="10" t="str">
        <f>IF('Final Dataset'!$AE708&lt;10,"Calm",IF('Final Dataset'!$AE708&lt;=25,"Breezy","Windy"))</f>
        <v>Calm</v>
      </c>
    </row>
    <row r="709" spans="1:34" ht="14.25" customHeight="1" x14ac:dyDescent="0.3">
      <c r="A709" s="17">
        <v>708</v>
      </c>
      <c r="B709" s="18">
        <v>40575</v>
      </c>
      <c r="C709" s="13">
        <v>1</v>
      </c>
      <c r="D709" s="13">
        <v>20</v>
      </c>
      <c r="E709" s="13" t="b">
        <v>0</v>
      </c>
      <c r="F709" s="13">
        <v>2</v>
      </c>
      <c r="G709" s="13">
        <v>2</v>
      </c>
      <c r="H709" s="13">
        <v>0.22</v>
      </c>
      <c r="I709" s="13">
        <v>0.2273</v>
      </c>
      <c r="J709" s="13">
        <v>0.87</v>
      </c>
      <c r="K709" s="13">
        <v>0.1343</v>
      </c>
      <c r="L709" s="13">
        <v>5</v>
      </c>
      <c r="M709" s="13">
        <v>69</v>
      </c>
      <c r="N709" s="19">
        <v>74</v>
      </c>
      <c r="O709" s="5" t="str">
        <f>IF(AND('Final Dataset'!$D709&gt;=5,'Final Dataset'!$D709&lt;12),"Morning",IF(AND('Final Dataset'!$D709&gt;=12,'Final Dataset'!$D709&lt;17),"Afternoon",IF(AND('Final Dataset'!$D709&gt;=17,'Final Dataset'!$D709&lt;21),"Evening","Night")))</f>
        <v>Evening</v>
      </c>
      <c r="P709" s="8" t="str">
        <f>IF('Final Dataset'!$G709=1,"Clear/Few clouds",IF('Final Dataset'!$G709=2,"Mist/Cloudy",IF('Final Dataset'!$G709=3,"Light Snow/Rain","Heavy Rain/Snow/Storm")))</f>
        <v>Mist/Cloudy</v>
      </c>
      <c r="Q709" s="5" t="str">
        <f>IF(OR('Final Dataset'!$F709=0,'Final Dataset'!$F709=6),"Weekend","Weekday")</f>
        <v>Weekday</v>
      </c>
      <c r="R709" s="5" t="str">
        <f>LEFT(TEXT('Final Dataset'!$B709,"yyyy-mm-dd"),4)</f>
        <v>2011</v>
      </c>
      <c r="S709" s="5" t="str">
        <f>MID(TEXT('Final Dataset'!$B709,"yyyy-mm-dd"),6,2)</f>
        <v>02</v>
      </c>
      <c r="T709" s="5" t="str">
        <f>RIGHT(TEXT('Final Dataset'!$B709,"yyyy-mm-dd"),2)</f>
        <v>01</v>
      </c>
      <c r="U709" s="5">
        <f>LEN('Final Dataset'!$D709)</f>
        <v>2</v>
      </c>
      <c r="V709" s="5" t="str">
        <f>TEXT('Final Dataset'!$B709, "mmmm")</f>
        <v>February</v>
      </c>
      <c r="W709" s="5" t="str">
        <f>TEXT('Final Dataset'!$B709, "dddd")</f>
        <v>Tuesday</v>
      </c>
      <c r="X709" s="5">
        <f>WEEKNUM('Final Dataset'!$B709, 2)</f>
        <v>6</v>
      </c>
      <c r="Y709" s="5" t="str">
        <f>IF('Final Dataset'!$H709&lt;=0.3,"Cold",IF('Final Dataset'!$H709&lt;=0.6,"Mild","Hot"))</f>
        <v>Cold</v>
      </c>
      <c r="Z709" s="7" t="str">
        <f>IF('Final Dataset'!$L709&gt;'Final Dataset'!$M709,"Casual Dominant","Registered Dominant")</f>
        <v>Registered Dominant</v>
      </c>
      <c r="AA709" s="7">
        <f>'Final Dataset'!$L709/'Final Dataset'!$N709</f>
        <v>6.7567567567567571E-2</v>
      </c>
      <c r="AB709" s="7">
        <f>'Final Dataset'!$M709/'Final Dataset'!$N709</f>
        <v>0.93243243243243246</v>
      </c>
      <c r="AC709" s="9">
        <f>'Final Dataset'!$J709*100</f>
        <v>87</v>
      </c>
      <c r="AD709" s="7">
        <f>'Final Dataset'!$I709*50</f>
        <v>11.365</v>
      </c>
      <c r="AE709" s="9">
        <f>'Final Dataset'!$K709*67</f>
        <v>8.9981000000000009</v>
      </c>
      <c r="AF709" s="7">
        <f>IFERROR('Final Dataset'!$AA709/'Final Dataset'!$AB709,0)</f>
        <v>7.2463768115942032E-2</v>
      </c>
      <c r="AG709" s="7" t="str">
        <f>IF('Final Dataset'!$AC709&lt;40,"Low",IF('Final Dataset'!$AC709&lt;=70,"Moderate","High"))</f>
        <v>High</v>
      </c>
      <c r="AH709" s="10" t="str">
        <f>IF('Final Dataset'!$AE709&lt;10,"Calm",IF('Final Dataset'!$AE709&lt;=25,"Breezy","Windy"))</f>
        <v>Calm</v>
      </c>
    </row>
    <row r="710" spans="1:34" ht="14.25" customHeight="1" x14ac:dyDescent="0.3">
      <c r="A710" s="15">
        <v>709</v>
      </c>
      <c r="B710" s="16">
        <v>40575</v>
      </c>
      <c r="C710" s="7">
        <v>1</v>
      </c>
      <c r="D710" s="7">
        <v>21</v>
      </c>
      <c r="E710" s="7" t="b">
        <v>0</v>
      </c>
      <c r="F710" s="7">
        <v>2</v>
      </c>
      <c r="G710" s="7">
        <v>2</v>
      </c>
      <c r="H710" s="7">
        <v>0.22</v>
      </c>
      <c r="I710" s="7">
        <v>0.2273</v>
      </c>
      <c r="J710" s="7">
        <v>0.87</v>
      </c>
      <c r="K710" s="7">
        <v>0.1343</v>
      </c>
      <c r="L710" s="7">
        <v>0</v>
      </c>
      <c r="M710" s="7">
        <v>64</v>
      </c>
      <c r="N710" s="10">
        <v>64</v>
      </c>
      <c r="O710" s="5" t="str">
        <f>IF(AND('Final Dataset'!$D710&gt;=5,'Final Dataset'!$D710&lt;12),"Morning",IF(AND('Final Dataset'!$D710&gt;=12,'Final Dataset'!$D710&lt;17),"Afternoon",IF(AND('Final Dataset'!$D710&gt;=17,'Final Dataset'!$D710&lt;21),"Evening","Night")))</f>
        <v>Night</v>
      </c>
      <c r="P710" s="8" t="str">
        <f>IF('Final Dataset'!$G710=1,"Clear/Few clouds",IF('Final Dataset'!$G710=2,"Mist/Cloudy",IF('Final Dataset'!$G710=3,"Light Snow/Rain","Heavy Rain/Snow/Storm")))</f>
        <v>Mist/Cloudy</v>
      </c>
      <c r="Q710" s="5" t="str">
        <f>IF(OR('Final Dataset'!$F710=0,'Final Dataset'!$F710=6),"Weekend","Weekday")</f>
        <v>Weekday</v>
      </c>
      <c r="R710" s="5" t="str">
        <f>LEFT(TEXT('Final Dataset'!$B710,"yyyy-mm-dd"),4)</f>
        <v>2011</v>
      </c>
      <c r="S710" s="5" t="str">
        <f>MID(TEXT('Final Dataset'!$B710,"yyyy-mm-dd"),6,2)</f>
        <v>02</v>
      </c>
      <c r="T710" s="5" t="str">
        <f>RIGHT(TEXT('Final Dataset'!$B710,"yyyy-mm-dd"),2)</f>
        <v>01</v>
      </c>
      <c r="U710" s="5">
        <f>LEN('Final Dataset'!$D710)</f>
        <v>2</v>
      </c>
      <c r="V710" s="5" t="str">
        <f>TEXT('Final Dataset'!$B710, "mmmm")</f>
        <v>February</v>
      </c>
      <c r="W710" s="5" t="str">
        <f>TEXT('Final Dataset'!$B710, "dddd")</f>
        <v>Tuesday</v>
      </c>
      <c r="X710" s="5">
        <f>WEEKNUM('Final Dataset'!$B710, 2)</f>
        <v>6</v>
      </c>
      <c r="Y710" s="5" t="str">
        <f>IF('Final Dataset'!$H710&lt;=0.3,"Cold",IF('Final Dataset'!$H710&lt;=0.6,"Mild","Hot"))</f>
        <v>Cold</v>
      </c>
      <c r="Z710" s="7" t="str">
        <f>IF('Final Dataset'!$L710&gt;'Final Dataset'!$M710,"Casual Dominant","Registered Dominant")</f>
        <v>Registered Dominant</v>
      </c>
      <c r="AA710" s="7">
        <f>'Final Dataset'!$L710/'Final Dataset'!$N710</f>
        <v>0</v>
      </c>
      <c r="AB710" s="7">
        <f>'Final Dataset'!$M710/'Final Dataset'!$N710</f>
        <v>1</v>
      </c>
      <c r="AC710" s="9">
        <f>'Final Dataset'!$J710*100</f>
        <v>87</v>
      </c>
      <c r="AD710" s="7">
        <f>'Final Dataset'!$I710*50</f>
        <v>11.365</v>
      </c>
      <c r="AE710" s="9">
        <f>'Final Dataset'!$K710*67</f>
        <v>8.9981000000000009</v>
      </c>
      <c r="AF710" s="7">
        <f>IFERROR('Final Dataset'!$AA710/'Final Dataset'!$AB710,0)</f>
        <v>0</v>
      </c>
      <c r="AG710" s="7" t="str">
        <f>IF('Final Dataset'!$AC710&lt;40,"Low",IF('Final Dataset'!$AC710&lt;=70,"Moderate","High"))</f>
        <v>High</v>
      </c>
      <c r="AH710" s="10" t="str">
        <f>IF('Final Dataset'!$AE710&lt;10,"Calm",IF('Final Dataset'!$AE710&lt;=25,"Breezy","Windy"))</f>
        <v>Calm</v>
      </c>
    </row>
    <row r="711" spans="1:34" ht="14.25" customHeight="1" x14ac:dyDescent="0.3">
      <c r="A711" s="17">
        <v>710</v>
      </c>
      <c r="B711" s="18">
        <v>40575</v>
      </c>
      <c r="C711" s="13">
        <v>1</v>
      </c>
      <c r="D711" s="13">
        <v>22</v>
      </c>
      <c r="E711" s="13" t="b">
        <v>0</v>
      </c>
      <c r="F711" s="13">
        <v>2</v>
      </c>
      <c r="G711" s="13">
        <v>2</v>
      </c>
      <c r="H711" s="13">
        <v>0.22</v>
      </c>
      <c r="I711" s="13">
        <v>0.2576</v>
      </c>
      <c r="J711" s="13">
        <v>0.87</v>
      </c>
      <c r="K711" s="13">
        <v>8.9599999999999999E-2</v>
      </c>
      <c r="L711" s="13">
        <v>2</v>
      </c>
      <c r="M711" s="13">
        <v>34</v>
      </c>
      <c r="N711" s="19">
        <v>36</v>
      </c>
      <c r="O711" s="5" t="str">
        <f>IF(AND('Final Dataset'!$D711&gt;=5,'Final Dataset'!$D711&lt;12),"Morning",IF(AND('Final Dataset'!$D711&gt;=12,'Final Dataset'!$D711&lt;17),"Afternoon",IF(AND('Final Dataset'!$D711&gt;=17,'Final Dataset'!$D711&lt;21),"Evening","Night")))</f>
        <v>Night</v>
      </c>
      <c r="P711" s="8" t="str">
        <f>IF('Final Dataset'!$G711=1,"Clear/Few clouds",IF('Final Dataset'!$G711=2,"Mist/Cloudy",IF('Final Dataset'!$G711=3,"Light Snow/Rain","Heavy Rain/Snow/Storm")))</f>
        <v>Mist/Cloudy</v>
      </c>
      <c r="Q711" s="5" t="str">
        <f>IF(OR('Final Dataset'!$F711=0,'Final Dataset'!$F711=6),"Weekend","Weekday")</f>
        <v>Weekday</v>
      </c>
      <c r="R711" s="5" t="str">
        <f>LEFT(TEXT('Final Dataset'!$B711,"yyyy-mm-dd"),4)</f>
        <v>2011</v>
      </c>
      <c r="S711" s="5" t="str">
        <f>MID(TEXT('Final Dataset'!$B711,"yyyy-mm-dd"),6,2)</f>
        <v>02</v>
      </c>
      <c r="T711" s="5" t="str">
        <f>RIGHT(TEXT('Final Dataset'!$B711,"yyyy-mm-dd"),2)</f>
        <v>01</v>
      </c>
      <c r="U711" s="5">
        <f>LEN('Final Dataset'!$D711)</f>
        <v>2</v>
      </c>
      <c r="V711" s="5" t="str">
        <f>TEXT('Final Dataset'!$B711, "mmmm")</f>
        <v>February</v>
      </c>
      <c r="W711" s="5" t="str">
        <f>TEXT('Final Dataset'!$B711, "dddd")</f>
        <v>Tuesday</v>
      </c>
      <c r="X711" s="5">
        <f>WEEKNUM('Final Dataset'!$B711, 2)</f>
        <v>6</v>
      </c>
      <c r="Y711" s="5" t="str">
        <f>IF('Final Dataset'!$H711&lt;=0.3,"Cold",IF('Final Dataset'!$H711&lt;=0.6,"Mild","Hot"))</f>
        <v>Cold</v>
      </c>
      <c r="Z711" s="7" t="str">
        <f>IF('Final Dataset'!$L711&gt;'Final Dataset'!$M711,"Casual Dominant","Registered Dominant")</f>
        <v>Registered Dominant</v>
      </c>
      <c r="AA711" s="7">
        <f>'Final Dataset'!$L711/'Final Dataset'!$N711</f>
        <v>5.5555555555555552E-2</v>
      </c>
      <c r="AB711" s="7">
        <f>'Final Dataset'!$M711/'Final Dataset'!$N711</f>
        <v>0.94444444444444442</v>
      </c>
      <c r="AC711" s="9">
        <f>'Final Dataset'!$J711*100</f>
        <v>87</v>
      </c>
      <c r="AD711" s="7">
        <f>'Final Dataset'!$I711*50</f>
        <v>12.879999999999999</v>
      </c>
      <c r="AE711" s="9">
        <f>'Final Dataset'!$K711*67</f>
        <v>6.0031999999999996</v>
      </c>
      <c r="AF711" s="7">
        <f>IFERROR('Final Dataset'!$AA711/'Final Dataset'!$AB711,0)</f>
        <v>5.8823529411764705E-2</v>
      </c>
      <c r="AG711" s="7" t="str">
        <f>IF('Final Dataset'!$AC711&lt;40,"Low",IF('Final Dataset'!$AC711&lt;=70,"Moderate","High"))</f>
        <v>High</v>
      </c>
      <c r="AH711" s="10" t="str">
        <f>IF('Final Dataset'!$AE711&lt;10,"Calm",IF('Final Dataset'!$AE711&lt;=25,"Breezy","Windy"))</f>
        <v>Calm</v>
      </c>
    </row>
    <row r="712" spans="1:34" ht="14.25" customHeight="1" x14ac:dyDescent="0.3">
      <c r="A712" s="15">
        <v>711</v>
      </c>
      <c r="B712" s="16">
        <v>40575</v>
      </c>
      <c r="C712" s="7">
        <v>1</v>
      </c>
      <c r="D712" s="7">
        <v>23</v>
      </c>
      <c r="E712" s="7" t="b">
        <v>0</v>
      </c>
      <c r="F712" s="7">
        <v>2</v>
      </c>
      <c r="G712" s="7">
        <v>3</v>
      </c>
      <c r="H712" s="7">
        <v>0.2</v>
      </c>
      <c r="I712" s="7">
        <v>0.19700000000000001</v>
      </c>
      <c r="J712" s="7">
        <v>0.93</v>
      </c>
      <c r="K712" s="7">
        <v>0.19400000000000001</v>
      </c>
      <c r="L712" s="7">
        <v>1</v>
      </c>
      <c r="M712" s="7">
        <v>15</v>
      </c>
      <c r="N712" s="10">
        <v>16</v>
      </c>
      <c r="O712" s="5" t="str">
        <f>IF(AND('Final Dataset'!$D712&gt;=5,'Final Dataset'!$D712&lt;12),"Morning",IF(AND('Final Dataset'!$D712&gt;=12,'Final Dataset'!$D712&lt;17),"Afternoon",IF(AND('Final Dataset'!$D712&gt;=17,'Final Dataset'!$D712&lt;21),"Evening","Night")))</f>
        <v>Night</v>
      </c>
      <c r="P712" s="8" t="str">
        <f>IF('Final Dataset'!$G712=1,"Clear/Few clouds",IF('Final Dataset'!$G712=2,"Mist/Cloudy",IF('Final Dataset'!$G712=3,"Light Snow/Rain","Heavy Rain/Snow/Storm")))</f>
        <v>Light Snow/Rain</v>
      </c>
      <c r="Q712" s="5" t="str">
        <f>IF(OR('Final Dataset'!$F712=0,'Final Dataset'!$F712=6),"Weekend","Weekday")</f>
        <v>Weekday</v>
      </c>
      <c r="R712" s="5" t="str">
        <f>LEFT(TEXT('Final Dataset'!$B712,"yyyy-mm-dd"),4)</f>
        <v>2011</v>
      </c>
      <c r="S712" s="5" t="str">
        <f>MID(TEXT('Final Dataset'!$B712,"yyyy-mm-dd"),6,2)</f>
        <v>02</v>
      </c>
      <c r="T712" s="5" t="str">
        <f>RIGHT(TEXT('Final Dataset'!$B712,"yyyy-mm-dd"),2)</f>
        <v>01</v>
      </c>
      <c r="U712" s="5">
        <f>LEN('Final Dataset'!$D712)</f>
        <v>2</v>
      </c>
      <c r="V712" s="5" t="str">
        <f>TEXT('Final Dataset'!$B712, "mmmm")</f>
        <v>February</v>
      </c>
      <c r="W712" s="5" t="str">
        <f>TEXT('Final Dataset'!$B712, "dddd")</f>
        <v>Tuesday</v>
      </c>
      <c r="X712" s="5">
        <f>WEEKNUM('Final Dataset'!$B712, 2)</f>
        <v>6</v>
      </c>
      <c r="Y712" s="5" t="str">
        <f>IF('Final Dataset'!$H712&lt;=0.3,"Cold",IF('Final Dataset'!$H712&lt;=0.6,"Mild","Hot"))</f>
        <v>Cold</v>
      </c>
      <c r="Z712" s="7" t="str">
        <f>IF('Final Dataset'!$L712&gt;'Final Dataset'!$M712,"Casual Dominant","Registered Dominant")</f>
        <v>Registered Dominant</v>
      </c>
      <c r="AA712" s="7">
        <f>'Final Dataset'!$L712/'Final Dataset'!$N712</f>
        <v>6.25E-2</v>
      </c>
      <c r="AB712" s="7">
        <f>'Final Dataset'!$M712/'Final Dataset'!$N712</f>
        <v>0.9375</v>
      </c>
      <c r="AC712" s="9">
        <f>'Final Dataset'!$J712*100</f>
        <v>93</v>
      </c>
      <c r="AD712" s="7">
        <f>'Final Dataset'!$I712*50</f>
        <v>9.85</v>
      </c>
      <c r="AE712" s="9">
        <f>'Final Dataset'!$K712*67</f>
        <v>12.998000000000001</v>
      </c>
      <c r="AF712" s="7">
        <f>IFERROR('Final Dataset'!$AA712/'Final Dataset'!$AB712,0)</f>
        <v>6.6666666666666666E-2</v>
      </c>
      <c r="AG712" s="7" t="str">
        <f>IF('Final Dataset'!$AC712&lt;40,"Low",IF('Final Dataset'!$AC712&lt;=70,"Moderate","High"))</f>
        <v>High</v>
      </c>
      <c r="AH712" s="10" t="str">
        <f>IF('Final Dataset'!$AE712&lt;10,"Calm",IF('Final Dataset'!$AE712&lt;=25,"Breezy","Windy"))</f>
        <v>Breezy</v>
      </c>
    </row>
    <row r="713" spans="1:34" ht="14.25" customHeight="1" x14ac:dyDescent="0.3">
      <c r="A713" s="17">
        <v>712</v>
      </c>
      <c r="B713" s="18">
        <v>40576</v>
      </c>
      <c r="C713" s="13">
        <v>1</v>
      </c>
      <c r="D713" s="13">
        <v>0</v>
      </c>
      <c r="E713" s="13" t="b">
        <v>0</v>
      </c>
      <c r="F713" s="13">
        <v>3</v>
      </c>
      <c r="G713" s="13">
        <v>3</v>
      </c>
      <c r="H713" s="13">
        <v>0.22</v>
      </c>
      <c r="I713" s="13">
        <v>0.2424</v>
      </c>
      <c r="J713" s="13">
        <v>0.93</v>
      </c>
      <c r="K713" s="13">
        <v>0.1045</v>
      </c>
      <c r="L713" s="13">
        <v>0</v>
      </c>
      <c r="M713" s="13">
        <v>2</v>
      </c>
      <c r="N713" s="19">
        <v>2</v>
      </c>
      <c r="O713" s="5" t="str">
        <f>IF(AND('Final Dataset'!$D713&gt;=5,'Final Dataset'!$D713&lt;12),"Morning",IF(AND('Final Dataset'!$D713&gt;=12,'Final Dataset'!$D713&lt;17),"Afternoon",IF(AND('Final Dataset'!$D713&gt;=17,'Final Dataset'!$D713&lt;21),"Evening","Night")))</f>
        <v>Night</v>
      </c>
      <c r="P713" s="8" t="str">
        <f>IF('Final Dataset'!$G713=1,"Clear/Few clouds",IF('Final Dataset'!$G713=2,"Mist/Cloudy",IF('Final Dataset'!$G713=3,"Light Snow/Rain","Heavy Rain/Snow/Storm")))</f>
        <v>Light Snow/Rain</v>
      </c>
      <c r="Q713" s="5" t="str">
        <f>IF(OR('Final Dataset'!$F713=0,'Final Dataset'!$F713=6),"Weekend","Weekday")</f>
        <v>Weekday</v>
      </c>
      <c r="R713" s="5" t="str">
        <f>LEFT(TEXT('Final Dataset'!$B713,"yyyy-mm-dd"),4)</f>
        <v>2011</v>
      </c>
      <c r="S713" s="5" t="str">
        <f>MID(TEXT('Final Dataset'!$B713,"yyyy-mm-dd"),6,2)</f>
        <v>02</v>
      </c>
      <c r="T713" s="5" t="str">
        <f>RIGHT(TEXT('Final Dataset'!$B713,"yyyy-mm-dd"),2)</f>
        <v>02</v>
      </c>
      <c r="U713" s="5">
        <f>LEN('Final Dataset'!$D713)</f>
        <v>1</v>
      </c>
      <c r="V713" s="5" t="str">
        <f>TEXT('Final Dataset'!$B713, "mmmm")</f>
        <v>February</v>
      </c>
      <c r="W713" s="5" t="str">
        <f>TEXT('Final Dataset'!$B713, "dddd")</f>
        <v>Wednesday</v>
      </c>
      <c r="X713" s="5">
        <f>WEEKNUM('Final Dataset'!$B713, 2)</f>
        <v>6</v>
      </c>
      <c r="Y713" s="5" t="str">
        <f>IF('Final Dataset'!$H713&lt;=0.3,"Cold",IF('Final Dataset'!$H713&lt;=0.6,"Mild","Hot"))</f>
        <v>Cold</v>
      </c>
      <c r="Z713" s="7" t="str">
        <f>IF('Final Dataset'!$L713&gt;'Final Dataset'!$M713,"Casual Dominant","Registered Dominant")</f>
        <v>Registered Dominant</v>
      </c>
      <c r="AA713" s="7">
        <f>'Final Dataset'!$L713/'Final Dataset'!$N713</f>
        <v>0</v>
      </c>
      <c r="AB713" s="7">
        <f>'Final Dataset'!$M713/'Final Dataset'!$N713</f>
        <v>1</v>
      </c>
      <c r="AC713" s="9">
        <f>'Final Dataset'!$J713*100</f>
        <v>93</v>
      </c>
      <c r="AD713" s="7">
        <f>'Final Dataset'!$I713*50</f>
        <v>12.120000000000001</v>
      </c>
      <c r="AE713" s="9">
        <f>'Final Dataset'!$K713*67</f>
        <v>7.0015000000000001</v>
      </c>
      <c r="AF713" s="7">
        <f>IFERROR('Final Dataset'!$AA713/'Final Dataset'!$AB713,0)</f>
        <v>0</v>
      </c>
      <c r="AG713" s="7" t="str">
        <f>IF('Final Dataset'!$AC713&lt;40,"Low",IF('Final Dataset'!$AC713&lt;=70,"Moderate","High"))</f>
        <v>High</v>
      </c>
      <c r="AH713" s="10" t="str">
        <f>IF('Final Dataset'!$AE713&lt;10,"Calm",IF('Final Dataset'!$AE713&lt;=25,"Breezy","Windy"))</f>
        <v>Calm</v>
      </c>
    </row>
    <row r="714" spans="1:34" ht="14.25" customHeight="1" x14ac:dyDescent="0.3">
      <c r="A714" s="15">
        <v>713</v>
      </c>
      <c r="B714" s="16">
        <v>40576</v>
      </c>
      <c r="C714" s="7">
        <v>1</v>
      </c>
      <c r="D714" s="7">
        <v>1</v>
      </c>
      <c r="E714" s="7" t="b">
        <v>0</v>
      </c>
      <c r="F714" s="7">
        <v>3</v>
      </c>
      <c r="G714" s="7">
        <v>3</v>
      </c>
      <c r="H714" s="7">
        <v>0.22</v>
      </c>
      <c r="I714" s="7">
        <v>0.2273</v>
      </c>
      <c r="J714" s="7">
        <v>0.93</v>
      </c>
      <c r="K714" s="7">
        <v>0.19400000000000001</v>
      </c>
      <c r="L714" s="7">
        <v>0</v>
      </c>
      <c r="M714" s="7">
        <v>3</v>
      </c>
      <c r="N714" s="10">
        <v>3</v>
      </c>
      <c r="O714" s="5" t="str">
        <f>IF(AND('Final Dataset'!$D714&gt;=5,'Final Dataset'!$D714&lt;12),"Morning",IF(AND('Final Dataset'!$D714&gt;=12,'Final Dataset'!$D714&lt;17),"Afternoon",IF(AND('Final Dataset'!$D714&gt;=17,'Final Dataset'!$D714&lt;21),"Evening","Night")))</f>
        <v>Night</v>
      </c>
      <c r="P714" s="8" t="str">
        <f>IF('Final Dataset'!$G714=1,"Clear/Few clouds",IF('Final Dataset'!$G714=2,"Mist/Cloudy",IF('Final Dataset'!$G714=3,"Light Snow/Rain","Heavy Rain/Snow/Storm")))</f>
        <v>Light Snow/Rain</v>
      </c>
      <c r="Q714" s="5" t="str">
        <f>IF(OR('Final Dataset'!$F714=0,'Final Dataset'!$F714=6),"Weekend","Weekday")</f>
        <v>Weekday</v>
      </c>
      <c r="R714" s="5" t="str">
        <f>LEFT(TEXT('Final Dataset'!$B714,"yyyy-mm-dd"),4)</f>
        <v>2011</v>
      </c>
      <c r="S714" s="5" t="str">
        <f>MID(TEXT('Final Dataset'!$B714,"yyyy-mm-dd"),6,2)</f>
        <v>02</v>
      </c>
      <c r="T714" s="5" t="str">
        <f>RIGHT(TEXT('Final Dataset'!$B714,"yyyy-mm-dd"),2)</f>
        <v>02</v>
      </c>
      <c r="U714" s="5">
        <f>LEN('Final Dataset'!$D714)</f>
        <v>1</v>
      </c>
      <c r="V714" s="5" t="str">
        <f>TEXT('Final Dataset'!$B714, "mmmm")</f>
        <v>February</v>
      </c>
      <c r="W714" s="5" t="str">
        <f>TEXT('Final Dataset'!$B714, "dddd")</f>
        <v>Wednesday</v>
      </c>
      <c r="X714" s="5">
        <f>WEEKNUM('Final Dataset'!$B714, 2)</f>
        <v>6</v>
      </c>
      <c r="Y714" s="5" t="str">
        <f>IF('Final Dataset'!$H714&lt;=0.3,"Cold",IF('Final Dataset'!$H714&lt;=0.6,"Mild","Hot"))</f>
        <v>Cold</v>
      </c>
      <c r="Z714" s="7" t="str">
        <f>IF('Final Dataset'!$L714&gt;'Final Dataset'!$M714,"Casual Dominant","Registered Dominant")</f>
        <v>Registered Dominant</v>
      </c>
      <c r="AA714" s="7">
        <f>'Final Dataset'!$L714/'Final Dataset'!$N714</f>
        <v>0</v>
      </c>
      <c r="AB714" s="7">
        <f>'Final Dataset'!$M714/'Final Dataset'!$N714</f>
        <v>1</v>
      </c>
      <c r="AC714" s="9">
        <f>'Final Dataset'!$J714*100</f>
        <v>93</v>
      </c>
      <c r="AD714" s="7">
        <f>'Final Dataset'!$I714*50</f>
        <v>11.365</v>
      </c>
      <c r="AE714" s="9">
        <f>'Final Dataset'!$K714*67</f>
        <v>12.998000000000001</v>
      </c>
      <c r="AF714" s="7">
        <f>IFERROR('Final Dataset'!$AA714/'Final Dataset'!$AB714,0)</f>
        <v>0</v>
      </c>
      <c r="AG714" s="7" t="str">
        <f>IF('Final Dataset'!$AC714&lt;40,"Low",IF('Final Dataset'!$AC714&lt;=70,"Moderate","High"))</f>
        <v>High</v>
      </c>
      <c r="AH714" s="10" t="str">
        <f>IF('Final Dataset'!$AE714&lt;10,"Calm",IF('Final Dataset'!$AE714&lt;=25,"Breezy","Windy"))</f>
        <v>Breezy</v>
      </c>
    </row>
    <row r="715" spans="1:34" ht="14.25" customHeight="1" x14ac:dyDescent="0.3">
      <c r="A715" s="17">
        <v>714</v>
      </c>
      <c r="B715" s="18">
        <v>40576</v>
      </c>
      <c r="C715" s="13">
        <v>1</v>
      </c>
      <c r="D715" s="13">
        <v>2</v>
      </c>
      <c r="E715" s="13" t="b">
        <v>0</v>
      </c>
      <c r="F715" s="13">
        <v>3</v>
      </c>
      <c r="G715" s="13">
        <v>3</v>
      </c>
      <c r="H715" s="13">
        <v>0.22</v>
      </c>
      <c r="I715" s="13">
        <v>0.2273</v>
      </c>
      <c r="J715" s="13">
        <v>0.93</v>
      </c>
      <c r="K715" s="13">
        <v>0.1343</v>
      </c>
      <c r="L715" s="13">
        <v>4</v>
      </c>
      <c r="M715" s="13">
        <v>0</v>
      </c>
      <c r="N715" s="19">
        <v>4</v>
      </c>
      <c r="O715" s="5" t="str">
        <f>IF(AND('Final Dataset'!$D715&gt;=5,'Final Dataset'!$D715&lt;12),"Morning",IF(AND('Final Dataset'!$D715&gt;=12,'Final Dataset'!$D715&lt;17),"Afternoon",IF(AND('Final Dataset'!$D715&gt;=17,'Final Dataset'!$D715&lt;21),"Evening","Night")))</f>
        <v>Night</v>
      </c>
      <c r="P715" s="8" t="str">
        <f>IF('Final Dataset'!$G715=1,"Clear/Few clouds",IF('Final Dataset'!$G715=2,"Mist/Cloudy",IF('Final Dataset'!$G715=3,"Light Snow/Rain","Heavy Rain/Snow/Storm")))</f>
        <v>Light Snow/Rain</v>
      </c>
      <c r="Q715" s="5" t="str">
        <f>IF(OR('Final Dataset'!$F715=0,'Final Dataset'!$F715=6),"Weekend","Weekday")</f>
        <v>Weekday</v>
      </c>
      <c r="R715" s="5" t="str">
        <f>LEFT(TEXT('Final Dataset'!$B715,"yyyy-mm-dd"),4)</f>
        <v>2011</v>
      </c>
      <c r="S715" s="5" t="str">
        <f>MID(TEXT('Final Dataset'!$B715,"yyyy-mm-dd"),6,2)</f>
        <v>02</v>
      </c>
      <c r="T715" s="5" t="str">
        <f>RIGHT(TEXT('Final Dataset'!$B715,"yyyy-mm-dd"),2)</f>
        <v>02</v>
      </c>
      <c r="U715" s="5">
        <f>LEN('Final Dataset'!$D715)</f>
        <v>1</v>
      </c>
      <c r="V715" s="5" t="str">
        <f>TEXT('Final Dataset'!$B715, "mmmm")</f>
        <v>February</v>
      </c>
      <c r="W715" s="5" t="str">
        <f>TEXT('Final Dataset'!$B715, "dddd")</f>
        <v>Wednesday</v>
      </c>
      <c r="X715" s="5">
        <f>WEEKNUM('Final Dataset'!$B715, 2)</f>
        <v>6</v>
      </c>
      <c r="Y715" s="5" t="str">
        <f>IF('Final Dataset'!$H715&lt;=0.3,"Cold",IF('Final Dataset'!$H715&lt;=0.6,"Mild","Hot"))</f>
        <v>Cold</v>
      </c>
      <c r="Z715" s="7" t="str">
        <f>IF('Final Dataset'!$L715&gt;'Final Dataset'!$M715,"Casual Dominant","Registered Dominant")</f>
        <v>Casual Dominant</v>
      </c>
      <c r="AA715" s="7">
        <f>'Final Dataset'!$L715/'Final Dataset'!$N715</f>
        <v>1</v>
      </c>
      <c r="AB715" s="7">
        <f>'Final Dataset'!$M715/'Final Dataset'!$N715</f>
        <v>0</v>
      </c>
      <c r="AC715" s="9">
        <f>'Final Dataset'!$J715*100</f>
        <v>93</v>
      </c>
      <c r="AD715" s="7">
        <f>'Final Dataset'!$I715*50</f>
        <v>11.365</v>
      </c>
      <c r="AE715" s="9">
        <f>'Final Dataset'!$K715*67</f>
        <v>8.9981000000000009</v>
      </c>
      <c r="AF715" s="7">
        <f>IFERROR('Final Dataset'!$AA715/'Final Dataset'!$AB715,0)</f>
        <v>0</v>
      </c>
      <c r="AG715" s="7" t="str">
        <f>IF('Final Dataset'!$AC715&lt;40,"Low",IF('Final Dataset'!$AC715&lt;=70,"Moderate","High"))</f>
        <v>High</v>
      </c>
      <c r="AH715" s="10" t="str">
        <f>IF('Final Dataset'!$AE715&lt;10,"Calm",IF('Final Dataset'!$AE715&lt;=25,"Breezy","Windy"))</f>
        <v>Calm</v>
      </c>
    </row>
    <row r="716" spans="1:34" ht="14.25" customHeight="1" x14ac:dyDescent="0.3">
      <c r="A716" s="15">
        <v>715</v>
      </c>
      <c r="B716" s="16">
        <v>40576</v>
      </c>
      <c r="C716" s="7">
        <v>1</v>
      </c>
      <c r="D716" s="7">
        <v>3</v>
      </c>
      <c r="E716" s="7" t="b">
        <v>0</v>
      </c>
      <c r="F716" s="7">
        <v>3</v>
      </c>
      <c r="G716" s="7">
        <v>3</v>
      </c>
      <c r="H716" s="7">
        <v>0.22</v>
      </c>
      <c r="I716" s="7">
        <v>0.2273</v>
      </c>
      <c r="J716" s="7">
        <v>0.93</v>
      </c>
      <c r="K716" s="7">
        <v>0.1343</v>
      </c>
      <c r="L716" s="7">
        <v>0</v>
      </c>
      <c r="M716" s="7">
        <v>1</v>
      </c>
      <c r="N716" s="10">
        <v>1</v>
      </c>
      <c r="O716" s="5" t="str">
        <f>IF(AND('Final Dataset'!$D716&gt;=5,'Final Dataset'!$D716&lt;12),"Morning",IF(AND('Final Dataset'!$D716&gt;=12,'Final Dataset'!$D716&lt;17),"Afternoon",IF(AND('Final Dataset'!$D716&gt;=17,'Final Dataset'!$D716&lt;21),"Evening","Night")))</f>
        <v>Night</v>
      </c>
      <c r="P716" s="8" t="str">
        <f>IF('Final Dataset'!$G716=1,"Clear/Few clouds",IF('Final Dataset'!$G716=2,"Mist/Cloudy",IF('Final Dataset'!$G716=3,"Light Snow/Rain","Heavy Rain/Snow/Storm")))</f>
        <v>Light Snow/Rain</v>
      </c>
      <c r="Q716" s="5" t="str">
        <f>IF(OR('Final Dataset'!$F716=0,'Final Dataset'!$F716=6),"Weekend","Weekday")</f>
        <v>Weekday</v>
      </c>
      <c r="R716" s="5" t="str">
        <f>LEFT(TEXT('Final Dataset'!$B716,"yyyy-mm-dd"),4)</f>
        <v>2011</v>
      </c>
      <c r="S716" s="5" t="str">
        <f>MID(TEXT('Final Dataset'!$B716,"yyyy-mm-dd"),6,2)</f>
        <v>02</v>
      </c>
      <c r="T716" s="5" t="str">
        <f>RIGHT(TEXT('Final Dataset'!$B716,"yyyy-mm-dd"),2)</f>
        <v>02</v>
      </c>
      <c r="U716" s="5">
        <f>LEN('Final Dataset'!$D716)</f>
        <v>1</v>
      </c>
      <c r="V716" s="5" t="str">
        <f>TEXT('Final Dataset'!$B716, "mmmm")</f>
        <v>February</v>
      </c>
      <c r="W716" s="5" t="str">
        <f>TEXT('Final Dataset'!$B716, "dddd")</f>
        <v>Wednesday</v>
      </c>
      <c r="X716" s="5">
        <f>WEEKNUM('Final Dataset'!$B716, 2)</f>
        <v>6</v>
      </c>
      <c r="Y716" s="5" t="str">
        <f>IF('Final Dataset'!$H716&lt;=0.3,"Cold",IF('Final Dataset'!$H716&lt;=0.6,"Mild","Hot"))</f>
        <v>Cold</v>
      </c>
      <c r="Z716" s="7" t="str">
        <f>IF('Final Dataset'!$L716&gt;'Final Dataset'!$M716,"Casual Dominant","Registered Dominant")</f>
        <v>Registered Dominant</v>
      </c>
      <c r="AA716" s="7">
        <f>'Final Dataset'!$L716/'Final Dataset'!$N716</f>
        <v>0</v>
      </c>
      <c r="AB716" s="7">
        <f>'Final Dataset'!$M716/'Final Dataset'!$N716</f>
        <v>1</v>
      </c>
      <c r="AC716" s="9">
        <f>'Final Dataset'!$J716*100</f>
        <v>93</v>
      </c>
      <c r="AD716" s="7">
        <f>'Final Dataset'!$I716*50</f>
        <v>11.365</v>
      </c>
      <c r="AE716" s="9">
        <f>'Final Dataset'!$K716*67</f>
        <v>8.9981000000000009</v>
      </c>
      <c r="AF716" s="7">
        <f>IFERROR('Final Dataset'!$AA716/'Final Dataset'!$AB716,0)</f>
        <v>0</v>
      </c>
      <c r="AG716" s="7" t="str">
        <f>IF('Final Dataset'!$AC716&lt;40,"Low",IF('Final Dataset'!$AC716&lt;=70,"Moderate","High"))</f>
        <v>High</v>
      </c>
      <c r="AH716" s="10" t="str">
        <f>IF('Final Dataset'!$AE716&lt;10,"Calm",IF('Final Dataset'!$AE716&lt;=25,"Breezy","Windy"))</f>
        <v>Calm</v>
      </c>
    </row>
    <row r="717" spans="1:34" ht="14.25" customHeight="1" x14ac:dyDescent="0.3">
      <c r="A717" s="17">
        <v>716</v>
      </c>
      <c r="B717" s="18">
        <v>40576</v>
      </c>
      <c r="C717" s="13">
        <v>1</v>
      </c>
      <c r="D717" s="13">
        <v>4</v>
      </c>
      <c r="E717" s="13" t="b">
        <v>0</v>
      </c>
      <c r="F717" s="13">
        <v>3</v>
      </c>
      <c r="G717" s="13">
        <v>3</v>
      </c>
      <c r="H717" s="13">
        <v>0.22</v>
      </c>
      <c r="I717" s="13">
        <v>0.21210000000000001</v>
      </c>
      <c r="J717" s="13">
        <v>0.93</v>
      </c>
      <c r="K717" s="13">
        <v>0.28360000000000002</v>
      </c>
      <c r="L717" s="13">
        <v>0</v>
      </c>
      <c r="M717" s="13">
        <v>1</v>
      </c>
      <c r="N717" s="19">
        <v>1</v>
      </c>
      <c r="O717" s="5" t="str">
        <f>IF(AND('Final Dataset'!$D717&gt;=5,'Final Dataset'!$D717&lt;12),"Morning",IF(AND('Final Dataset'!$D717&gt;=12,'Final Dataset'!$D717&lt;17),"Afternoon",IF(AND('Final Dataset'!$D717&gt;=17,'Final Dataset'!$D717&lt;21),"Evening","Night")))</f>
        <v>Night</v>
      </c>
      <c r="P717" s="8" t="str">
        <f>IF('Final Dataset'!$G717=1,"Clear/Few clouds",IF('Final Dataset'!$G717=2,"Mist/Cloudy",IF('Final Dataset'!$G717=3,"Light Snow/Rain","Heavy Rain/Snow/Storm")))</f>
        <v>Light Snow/Rain</v>
      </c>
      <c r="Q717" s="5" t="str">
        <f>IF(OR('Final Dataset'!$F717=0,'Final Dataset'!$F717=6),"Weekend","Weekday")</f>
        <v>Weekday</v>
      </c>
      <c r="R717" s="5" t="str">
        <f>LEFT(TEXT('Final Dataset'!$B717,"yyyy-mm-dd"),4)</f>
        <v>2011</v>
      </c>
      <c r="S717" s="5" t="str">
        <f>MID(TEXT('Final Dataset'!$B717,"yyyy-mm-dd"),6,2)</f>
        <v>02</v>
      </c>
      <c r="T717" s="5" t="str">
        <f>RIGHT(TEXT('Final Dataset'!$B717,"yyyy-mm-dd"),2)</f>
        <v>02</v>
      </c>
      <c r="U717" s="5">
        <f>LEN('Final Dataset'!$D717)</f>
        <v>1</v>
      </c>
      <c r="V717" s="5" t="str">
        <f>TEXT('Final Dataset'!$B717, "mmmm")</f>
        <v>February</v>
      </c>
      <c r="W717" s="5" t="str">
        <f>TEXT('Final Dataset'!$B717, "dddd")</f>
        <v>Wednesday</v>
      </c>
      <c r="X717" s="5">
        <f>WEEKNUM('Final Dataset'!$B717, 2)</f>
        <v>6</v>
      </c>
      <c r="Y717" s="5" t="str">
        <f>IF('Final Dataset'!$H717&lt;=0.3,"Cold",IF('Final Dataset'!$H717&lt;=0.6,"Mild","Hot"))</f>
        <v>Cold</v>
      </c>
      <c r="Z717" s="7" t="str">
        <f>IF('Final Dataset'!$L717&gt;'Final Dataset'!$M717,"Casual Dominant","Registered Dominant")</f>
        <v>Registered Dominant</v>
      </c>
      <c r="AA717" s="7">
        <f>'Final Dataset'!$L717/'Final Dataset'!$N717</f>
        <v>0</v>
      </c>
      <c r="AB717" s="7">
        <f>'Final Dataset'!$M717/'Final Dataset'!$N717</f>
        <v>1</v>
      </c>
      <c r="AC717" s="9">
        <f>'Final Dataset'!$J717*100</f>
        <v>93</v>
      </c>
      <c r="AD717" s="7">
        <f>'Final Dataset'!$I717*50</f>
        <v>10.605</v>
      </c>
      <c r="AE717" s="9">
        <f>'Final Dataset'!$K717*67</f>
        <v>19.001200000000001</v>
      </c>
      <c r="AF717" s="7">
        <f>IFERROR('Final Dataset'!$AA717/'Final Dataset'!$AB717,0)</f>
        <v>0</v>
      </c>
      <c r="AG717" s="7" t="str">
        <f>IF('Final Dataset'!$AC717&lt;40,"Low",IF('Final Dataset'!$AC717&lt;=70,"Moderate","High"))</f>
        <v>High</v>
      </c>
      <c r="AH717" s="10" t="str">
        <f>IF('Final Dataset'!$AE717&lt;10,"Calm",IF('Final Dataset'!$AE717&lt;=25,"Breezy","Windy"))</f>
        <v>Breezy</v>
      </c>
    </row>
    <row r="718" spans="1:34" ht="14.25" customHeight="1" x14ac:dyDescent="0.3">
      <c r="A718" s="15">
        <v>717</v>
      </c>
      <c r="B718" s="16">
        <v>40576</v>
      </c>
      <c r="C718" s="7">
        <v>1</v>
      </c>
      <c r="D718" s="7">
        <v>5</v>
      </c>
      <c r="E718" s="7" t="b">
        <v>0</v>
      </c>
      <c r="F718" s="7">
        <v>3</v>
      </c>
      <c r="G718" s="7">
        <v>3</v>
      </c>
      <c r="H718" s="7">
        <v>0.22</v>
      </c>
      <c r="I718" s="7">
        <v>0.2424</v>
      </c>
      <c r="J718" s="7">
        <v>0.93</v>
      </c>
      <c r="K718" s="7">
        <v>0.1045</v>
      </c>
      <c r="L718" s="7">
        <v>0</v>
      </c>
      <c r="M718" s="7">
        <v>3</v>
      </c>
      <c r="N718" s="10">
        <v>3</v>
      </c>
      <c r="O718" s="5" t="str">
        <f>IF(AND('Final Dataset'!$D718&gt;=5,'Final Dataset'!$D718&lt;12),"Morning",IF(AND('Final Dataset'!$D718&gt;=12,'Final Dataset'!$D718&lt;17),"Afternoon",IF(AND('Final Dataset'!$D718&gt;=17,'Final Dataset'!$D718&lt;21),"Evening","Night")))</f>
        <v>Morning</v>
      </c>
      <c r="P718" s="8" t="str">
        <f>IF('Final Dataset'!$G718=1,"Clear/Few clouds",IF('Final Dataset'!$G718=2,"Mist/Cloudy",IF('Final Dataset'!$G718=3,"Light Snow/Rain","Heavy Rain/Snow/Storm")))</f>
        <v>Light Snow/Rain</v>
      </c>
      <c r="Q718" s="5" t="str">
        <f>IF(OR('Final Dataset'!$F718=0,'Final Dataset'!$F718=6),"Weekend","Weekday")</f>
        <v>Weekday</v>
      </c>
      <c r="R718" s="5" t="str">
        <f>LEFT(TEXT('Final Dataset'!$B718,"yyyy-mm-dd"),4)</f>
        <v>2011</v>
      </c>
      <c r="S718" s="5" t="str">
        <f>MID(TEXT('Final Dataset'!$B718,"yyyy-mm-dd"),6,2)</f>
        <v>02</v>
      </c>
      <c r="T718" s="5" t="str">
        <f>RIGHT(TEXT('Final Dataset'!$B718,"yyyy-mm-dd"),2)</f>
        <v>02</v>
      </c>
      <c r="U718" s="5">
        <f>LEN('Final Dataset'!$D718)</f>
        <v>1</v>
      </c>
      <c r="V718" s="5" t="str">
        <f>TEXT('Final Dataset'!$B718, "mmmm")</f>
        <v>February</v>
      </c>
      <c r="W718" s="5" t="str">
        <f>TEXT('Final Dataset'!$B718, "dddd")</f>
        <v>Wednesday</v>
      </c>
      <c r="X718" s="5">
        <f>WEEKNUM('Final Dataset'!$B718, 2)</f>
        <v>6</v>
      </c>
      <c r="Y718" s="5" t="str">
        <f>IF('Final Dataset'!$H718&lt;=0.3,"Cold",IF('Final Dataset'!$H718&lt;=0.6,"Mild","Hot"))</f>
        <v>Cold</v>
      </c>
      <c r="Z718" s="7" t="str">
        <f>IF('Final Dataset'!$L718&gt;'Final Dataset'!$M718,"Casual Dominant","Registered Dominant")</f>
        <v>Registered Dominant</v>
      </c>
      <c r="AA718" s="7">
        <f>'Final Dataset'!$L718/'Final Dataset'!$N718</f>
        <v>0</v>
      </c>
      <c r="AB718" s="7">
        <f>'Final Dataset'!$M718/'Final Dataset'!$N718</f>
        <v>1</v>
      </c>
      <c r="AC718" s="9">
        <f>'Final Dataset'!$J718*100</f>
        <v>93</v>
      </c>
      <c r="AD718" s="7">
        <f>'Final Dataset'!$I718*50</f>
        <v>12.120000000000001</v>
      </c>
      <c r="AE718" s="9">
        <f>'Final Dataset'!$K718*67</f>
        <v>7.0015000000000001</v>
      </c>
      <c r="AF718" s="7">
        <f>IFERROR('Final Dataset'!$AA718/'Final Dataset'!$AB718,0)</f>
        <v>0</v>
      </c>
      <c r="AG718" s="7" t="str">
        <f>IF('Final Dataset'!$AC718&lt;40,"Low",IF('Final Dataset'!$AC718&lt;=70,"Moderate","High"))</f>
        <v>High</v>
      </c>
      <c r="AH718" s="10" t="str">
        <f>IF('Final Dataset'!$AE718&lt;10,"Calm",IF('Final Dataset'!$AE718&lt;=25,"Breezy","Windy"))</f>
        <v>Calm</v>
      </c>
    </row>
    <row r="719" spans="1:34" ht="14.25" customHeight="1" x14ac:dyDescent="0.3">
      <c r="A719" s="17">
        <v>718</v>
      </c>
      <c r="B719" s="18">
        <v>40576</v>
      </c>
      <c r="C719" s="13">
        <v>1</v>
      </c>
      <c r="D719" s="13">
        <v>6</v>
      </c>
      <c r="E719" s="13" t="b">
        <v>0</v>
      </c>
      <c r="F719" s="13">
        <v>3</v>
      </c>
      <c r="G719" s="13">
        <v>3</v>
      </c>
      <c r="H719" s="13">
        <v>0.22</v>
      </c>
      <c r="I719" s="13">
        <v>0.2424</v>
      </c>
      <c r="J719" s="13">
        <v>0.93</v>
      </c>
      <c r="K719" s="13">
        <v>0.1045</v>
      </c>
      <c r="L719" s="13">
        <v>1</v>
      </c>
      <c r="M719" s="13">
        <v>17</v>
      </c>
      <c r="N719" s="19">
        <v>18</v>
      </c>
      <c r="O719" s="5" t="str">
        <f>IF(AND('Final Dataset'!$D719&gt;=5,'Final Dataset'!$D719&lt;12),"Morning",IF(AND('Final Dataset'!$D719&gt;=12,'Final Dataset'!$D719&lt;17),"Afternoon",IF(AND('Final Dataset'!$D719&gt;=17,'Final Dataset'!$D719&lt;21),"Evening","Night")))</f>
        <v>Morning</v>
      </c>
      <c r="P719" s="8" t="str">
        <f>IF('Final Dataset'!$G719=1,"Clear/Few clouds",IF('Final Dataset'!$G719=2,"Mist/Cloudy",IF('Final Dataset'!$G719=3,"Light Snow/Rain","Heavy Rain/Snow/Storm")))</f>
        <v>Light Snow/Rain</v>
      </c>
      <c r="Q719" s="5" t="str">
        <f>IF(OR('Final Dataset'!$F719=0,'Final Dataset'!$F719=6),"Weekend","Weekday")</f>
        <v>Weekday</v>
      </c>
      <c r="R719" s="5" t="str">
        <f>LEFT(TEXT('Final Dataset'!$B719,"yyyy-mm-dd"),4)</f>
        <v>2011</v>
      </c>
      <c r="S719" s="5" t="str">
        <f>MID(TEXT('Final Dataset'!$B719,"yyyy-mm-dd"),6,2)</f>
        <v>02</v>
      </c>
      <c r="T719" s="5" t="str">
        <f>RIGHT(TEXT('Final Dataset'!$B719,"yyyy-mm-dd"),2)</f>
        <v>02</v>
      </c>
      <c r="U719" s="5">
        <f>LEN('Final Dataset'!$D719)</f>
        <v>1</v>
      </c>
      <c r="V719" s="5" t="str">
        <f>TEXT('Final Dataset'!$B719, "mmmm")</f>
        <v>February</v>
      </c>
      <c r="W719" s="5" t="str">
        <f>TEXT('Final Dataset'!$B719, "dddd")</f>
        <v>Wednesday</v>
      </c>
      <c r="X719" s="5">
        <f>WEEKNUM('Final Dataset'!$B719, 2)</f>
        <v>6</v>
      </c>
      <c r="Y719" s="5" t="str">
        <f>IF('Final Dataset'!$H719&lt;=0.3,"Cold",IF('Final Dataset'!$H719&lt;=0.6,"Mild","Hot"))</f>
        <v>Cold</v>
      </c>
      <c r="Z719" s="7" t="str">
        <f>IF('Final Dataset'!$L719&gt;'Final Dataset'!$M719,"Casual Dominant","Registered Dominant")</f>
        <v>Registered Dominant</v>
      </c>
      <c r="AA719" s="7">
        <f>'Final Dataset'!$L719/'Final Dataset'!$N719</f>
        <v>5.5555555555555552E-2</v>
      </c>
      <c r="AB719" s="7">
        <f>'Final Dataset'!$M719/'Final Dataset'!$N719</f>
        <v>0.94444444444444442</v>
      </c>
      <c r="AC719" s="9">
        <f>'Final Dataset'!$J719*100</f>
        <v>93</v>
      </c>
      <c r="AD719" s="7">
        <f>'Final Dataset'!$I719*50</f>
        <v>12.120000000000001</v>
      </c>
      <c r="AE719" s="9">
        <f>'Final Dataset'!$K719*67</f>
        <v>7.0015000000000001</v>
      </c>
      <c r="AF719" s="7">
        <f>IFERROR('Final Dataset'!$AA719/'Final Dataset'!$AB719,0)</f>
        <v>5.8823529411764705E-2</v>
      </c>
      <c r="AG719" s="7" t="str">
        <f>IF('Final Dataset'!$AC719&lt;40,"Low",IF('Final Dataset'!$AC719&lt;=70,"Moderate","High"))</f>
        <v>High</v>
      </c>
      <c r="AH719" s="10" t="str">
        <f>IF('Final Dataset'!$AE719&lt;10,"Calm",IF('Final Dataset'!$AE719&lt;=25,"Breezy","Windy"))</f>
        <v>Calm</v>
      </c>
    </row>
    <row r="720" spans="1:34" ht="14.25" customHeight="1" x14ac:dyDescent="0.3">
      <c r="A720" s="15">
        <v>719</v>
      </c>
      <c r="B720" s="16">
        <v>40576</v>
      </c>
      <c r="C720" s="7">
        <v>1</v>
      </c>
      <c r="D720" s="7">
        <v>7</v>
      </c>
      <c r="E720" s="7" t="b">
        <v>0</v>
      </c>
      <c r="F720" s="7">
        <v>3</v>
      </c>
      <c r="G720" s="7">
        <v>3</v>
      </c>
      <c r="H720" s="7">
        <v>0.22</v>
      </c>
      <c r="I720" s="7">
        <v>0.21210000000000001</v>
      </c>
      <c r="J720" s="7">
        <v>0.93</v>
      </c>
      <c r="K720" s="7">
        <v>0.22389999999999999</v>
      </c>
      <c r="L720" s="7">
        <v>1</v>
      </c>
      <c r="M720" s="7">
        <v>48</v>
      </c>
      <c r="N720" s="10">
        <v>49</v>
      </c>
      <c r="O720" s="5" t="str">
        <f>IF(AND('Final Dataset'!$D720&gt;=5,'Final Dataset'!$D720&lt;12),"Morning",IF(AND('Final Dataset'!$D720&gt;=12,'Final Dataset'!$D720&lt;17),"Afternoon",IF(AND('Final Dataset'!$D720&gt;=17,'Final Dataset'!$D720&lt;21),"Evening","Night")))</f>
        <v>Morning</v>
      </c>
      <c r="P720" s="8" t="str">
        <f>IF('Final Dataset'!$G720=1,"Clear/Few clouds",IF('Final Dataset'!$G720=2,"Mist/Cloudy",IF('Final Dataset'!$G720=3,"Light Snow/Rain","Heavy Rain/Snow/Storm")))</f>
        <v>Light Snow/Rain</v>
      </c>
      <c r="Q720" s="5" t="str">
        <f>IF(OR('Final Dataset'!$F720=0,'Final Dataset'!$F720=6),"Weekend","Weekday")</f>
        <v>Weekday</v>
      </c>
      <c r="R720" s="5" t="str">
        <f>LEFT(TEXT('Final Dataset'!$B720,"yyyy-mm-dd"),4)</f>
        <v>2011</v>
      </c>
      <c r="S720" s="5" t="str">
        <f>MID(TEXT('Final Dataset'!$B720,"yyyy-mm-dd"),6,2)</f>
        <v>02</v>
      </c>
      <c r="T720" s="5" t="str">
        <f>RIGHT(TEXT('Final Dataset'!$B720,"yyyy-mm-dd"),2)</f>
        <v>02</v>
      </c>
      <c r="U720" s="5">
        <f>LEN('Final Dataset'!$D720)</f>
        <v>1</v>
      </c>
      <c r="V720" s="5" t="str">
        <f>TEXT('Final Dataset'!$B720, "mmmm")</f>
        <v>February</v>
      </c>
      <c r="W720" s="5" t="str">
        <f>TEXT('Final Dataset'!$B720, "dddd")</f>
        <v>Wednesday</v>
      </c>
      <c r="X720" s="5">
        <f>WEEKNUM('Final Dataset'!$B720, 2)</f>
        <v>6</v>
      </c>
      <c r="Y720" s="5" t="str">
        <f>IF('Final Dataset'!$H720&lt;=0.3,"Cold",IF('Final Dataset'!$H720&lt;=0.6,"Mild","Hot"))</f>
        <v>Cold</v>
      </c>
      <c r="Z720" s="7" t="str">
        <f>IF('Final Dataset'!$L720&gt;'Final Dataset'!$M720,"Casual Dominant","Registered Dominant")</f>
        <v>Registered Dominant</v>
      </c>
      <c r="AA720" s="7">
        <f>'Final Dataset'!$L720/'Final Dataset'!$N720</f>
        <v>2.0408163265306121E-2</v>
      </c>
      <c r="AB720" s="7">
        <f>'Final Dataset'!$M720/'Final Dataset'!$N720</f>
        <v>0.97959183673469385</v>
      </c>
      <c r="AC720" s="9">
        <f>'Final Dataset'!$J720*100</f>
        <v>93</v>
      </c>
      <c r="AD720" s="7">
        <f>'Final Dataset'!$I720*50</f>
        <v>10.605</v>
      </c>
      <c r="AE720" s="9">
        <f>'Final Dataset'!$K720*67</f>
        <v>15.001299999999999</v>
      </c>
      <c r="AF720" s="7">
        <f>IFERROR('Final Dataset'!$AA720/'Final Dataset'!$AB720,0)</f>
        <v>2.0833333333333332E-2</v>
      </c>
      <c r="AG720" s="7" t="str">
        <f>IF('Final Dataset'!$AC720&lt;40,"Low",IF('Final Dataset'!$AC720&lt;=70,"Moderate","High"))</f>
        <v>High</v>
      </c>
      <c r="AH720" s="10" t="str">
        <f>IF('Final Dataset'!$AE720&lt;10,"Calm",IF('Final Dataset'!$AE720&lt;=25,"Breezy","Windy"))</f>
        <v>Breezy</v>
      </c>
    </row>
    <row r="721" spans="1:34" ht="14.25" customHeight="1" x14ac:dyDescent="0.3">
      <c r="A721" s="17">
        <v>720</v>
      </c>
      <c r="B721" s="18">
        <v>40576</v>
      </c>
      <c r="C721" s="13">
        <v>1</v>
      </c>
      <c r="D721" s="13">
        <v>8</v>
      </c>
      <c r="E721" s="13" t="b">
        <v>0</v>
      </c>
      <c r="F721" s="13">
        <v>3</v>
      </c>
      <c r="G721" s="13">
        <v>3</v>
      </c>
      <c r="H721" s="13">
        <v>0.22</v>
      </c>
      <c r="I721" s="13">
        <v>0.21210000000000001</v>
      </c>
      <c r="J721" s="13">
        <v>0.93</v>
      </c>
      <c r="K721" s="13">
        <v>0.22389999999999999</v>
      </c>
      <c r="L721" s="13">
        <v>1</v>
      </c>
      <c r="M721" s="13">
        <v>154</v>
      </c>
      <c r="N721" s="19">
        <v>155</v>
      </c>
      <c r="O721" s="5" t="str">
        <f>IF(AND('Final Dataset'!$D721&gt;=5,'Final Dataset'!$D721&lt;12),"Morning",IF(AND('Final Dataset'!$D721&gt;=12,'Final Dataset'!$D721&lt;17),"Afternoon",IF(AND('Final Dataset'!$D721&gt;=17,'Final Dataset'!$D721&lt;21),"Evening","Night")))</f>
        <v>Morning</v>
      </c>
      <c r="P721" s="8" t="str">
        <f>IF('Final Dataset'!$G721=1,"Clear/Few clouds",IF('Final Dataset'!$G721=2,"Mist/Cloudy",IF('Final Dataset'!$G721=3,"Light Snow/Rain","Heavy Rain/Snow/Storm")))</f>
        <v>Light Snow/Rain</v>
      </c>
      <c r="Q721" s="5" t="str">
        <f>IF(OR('Final Dataset'!$F721=0,'Final Dataset'!$F721=6),"Weekend","Weekday")</f>
        <v>Weekday</v>
      </c>
      <c r="R721" s="5" t="str">
        <f>LEFT(TEXT('Final Dataset'!$B721,"yyyy-mm-dd"),4)</f>
        <v>2011</v>
      </c>
      <c r="S721" s="5" t="str">
        <f>MID(TEXT('Final Dataset'!$B721,"yyyy-mm-dd"),6,2)</f>
        <v>02</v>
      </c>
      <c r="T721" s="5" t="str">
        <f>RIGHT(TEXT('Final Dataset'!$B721,"yyyy-mm-dd"),2)</f>
        <v>02</v>
      </c>
      <c r="U721" s="5">
        <f>LEN('Final Dataset'!$D721)</f>
        <v>1</v>
      </c>
      <c r="V721" s="5" t="str">
        <f>TEXT('Final Dataset'!$B721, "mmmm")</f>
        <v>February</v>
      </c>
      <c r="W721" s="5" t="str">
        <f>TEXT('Final Dataset'!$B721, "dddd")</f>
        <v>Wednesday</v>
      </c>
      <c r="X721" s="5">
        <f>WEEKNUM('Final Dataset'!$B721, 2)</f>
        <v>6</v>
      </c>
      <c r="Y721" s="5" t="str">
        <f>IF('Final Dataset'!$H721&lt;=0.3,"Cold",IF('Final Dataset'!$H721&lt;=0.6,"Mild","Hot"))</f>
        <v>Cold</v>
      </c>
      <c r="Z721" s="7" t="str">
        <f>IF('Final Dataset'!$L721&gt;'Final Dataset'!$M721,"Casual Dominant","Registered Dominant")</f>
        <v>Registered Dominant</v>
      </c>
      <c r="AA721" s="7">
        <f>'Final Dataset'!$L721/'Final Dataset'!$N721</f>
        <v>6.4516129032258064E-3</v>
      </c>
      <c r="AB721" s="7">
        <f>'Final Dataset'!$M721/'Final Dataset'!$N721</f>
        <v>0.99354838709677418</v>
      </c>
      <c r="AC721" s="9">
        <f>'Final Dataset'!$J721*100</f>
        <v>93</v>
      </c>
      <c r="AD721" s="7">
        <f>'Final Dataset'!$I721*50</f>
        <v>10.605</v>
      </c>
      <c r="AE721" s="9">
        <f>'Final Dataset'!$K721*67</f>
        <v>15.001299999999999</v>
      </c>
      <c r="AF721" s="7">
        <f>IFERROR('Final Dataset'!$AA721/'Final Dataset'!$AB721,0)</f>
        <v>6.4935064935064939E-3</v>
      </c>
      <c r="AG721" s="7" t="str">
        <f>IF('Final Dataset'!$AC721&lt;40,"Low",IF('Final Dataset'!$AC721&lt;=70,"Moderate","High"))</f>
        <v>High</v>
      </c>
      <c r="AH721" s="10" t="str">
        <f>IF('Final Dataset'!$AE721&lt;10,"Calm",IF('Final Dataset'!$AE721&lt;=25,"Breezy","Windy"))</f>
        <v>Breezy</v>
      </c>
    </row>
    <row r="722" spans="1:34" ht="14.25" customHeight="1" x14ac:dyDescent="0.3">
      <c r="A722" s="15">
        <v>721</v>
      </c>
      <c r="B722" s="16">
        <v>40576</v>
      </c>
      <c r="C722" s="7">
        <v>1</v>
      </c>
      <c r="D722" s="7">
        <v>9</v>
      </c>
      <c r="E722" s="7" t="b">
        <v>0</v>
      </c>
      <c r="F722" s="7">
        <v>3</v>
      </c>
      <c r="G722" s="7">
        <v>2</v>
      </c>
      <c r="H722" s="7">
        <v>0.24</v>
      </c>
      <c r="I722" s="7">
        <v>0.2576</v>
      </c>
      <c r="J722" s="7">
        <v>0.93</v>
      </c>
      <c r="K722" s="7">
        <v>8.9599999999999999E-2</v>
      </c>
      <c r="L722" s="7">
        <v>4</v>
      </c>
      <c r="M722" s="7">
        <v>119</v>
      </c>
      <c r="N722" s="10">
        <v>123</v>
      </c>
      <c r="O722" s="5" t="str">
        <f>IF(AND('Final Dataset'!$D722&gt;=5,'Final Dataset'!$D722&lt;12),"Morning",IF(AND('Final Dataset'!$D722&gt;=12,'Final Dataset'!$D722&lt;17),"Afternoon",IF(AND('Final Dataset'!$D722&gt;=17,'Final Dataset'!$D722&lt;21),"Evening","Night")))</f>
        <v>Morning</v>
      </c>
      <c r="P722" s="8" t="str">
        <f>IF('Final Dataset'!$G722=1,"Clear/Few clouds",IF('Final Dataset'!$G722=2,"Mist/Cloudy",IF('Final Dataset'!$G722=3,"Light Snow/Rain","Heavy Rain/Snow/Storm")))</f>
        <v>Mist/Cloudy</v>
      </c>
      <c r="Q722" s="5" t="str">
        <f>IF(OR('Final Dataset'!$F722=0,'Final Dataset'!$F722=6),"Weekend","Weekday")</f>
        <v>Weekday</v>
      </c>
      <c r="R722" s="5" t="str">
        <f>LEFT(TEXT('Final Dataset'!$B722,"yyyy-mm-dd"),4)</f>
        <v>2011</v>
      </c>
      <c r="S722" s="5" t="str">
        <f>MID(TEXT('Final Dataset'!$B722,"yyyy-mm-dd"),6,2)</f>
        <v>02</v>
      </c>
      <c r="T722" s="5" t="str">
        <f>RIGHT(TEXT('Final Dataset'!$B722,"yyyy-mm-dd"),2)</f>
        <v>02</v>
      </c>
      <c r="U722" s="5">
        <f>LEN('Final Dataset'!$D722)</f>
        <v>1</v>
      </c>
      <c r="V722" s="5" t="str">
        <f>TEXT('Final Dataset'!$B722, "mmmm")</f>
        <v>February</v>
      </c>
      <c r="W722" s="5" t="str">
        <f>TEXT('Final Dataset'!$B722, "dddd")</f>
        <v>Wednesday</v>
      </c>
      <c r="X722" s="5">
        <f>WEEKNUM('Final Dataset'!$B722, 2)</f>
        <v>6</v>
      </c>
      <c r="Y722" s="5" t="str">
        <f>IF('Final Dataset'!$H722&lt;=0.3,"Cold",IF('Final Dataset'!$H722&lt;=0.6,"Mild","Hot"))</f>
        <v>Cold</v>
      </c>
      <c r="Z722" s="7" t="str">
        <f>IF('Final Dataset'!$L722&gt;'Final Dataset'!$M722,"Casual Dominant","Registered Dominant")</f>
        <v>Registered Dominant</v>
      </c>
      <c r="AA722" s="7">
        <f>'Final Dataset'!$L722/'Final Dataset'!$N722</f>
        <v>3.2520325203252036E-2</v>
      </c>
      <c r="AB722" s="7">
        <f>'Final Dataset'!$M722/'Final Dataset'!$N722</f>
        <v>0.96747967479674801</v>
      </c>
      <c r="AC722" s="9">
        <f>'Final Dataset'!$J722*100</f>
        <v>93</v>
      </c>
      <c r="AD722" s="7">
        <f>'Final Dataset'!$I722*50</f>
        <v>12.879999999999999</v>
      </c>
      <c r="AE722" s="9">
        <f>'Final Dataset'!$K722*67</f>
        <v>6.0031999999999996</v>
      </c>
      <c r="AF722" s="7">
        <f>IFERROR('Final Dataset'!$AA722/'Final Dataset'!$AB722,0)</f>
        <v>3.3613445378151259E-2</v>
      </c>
      <c r="AG722" s="7" t="str">
        <f>IF('Final Dataset'!$AC722&lt;40,"Low",IF('Final Dataset'!$AC722&lt;=70,"Moderate","High"))</f>
        <v>High</v>
      </c>
      <c r="AH722" s="10" t="str">
        <f>IF('Final Dataset'!$AE722&lt;10,"Calm",IF('Final Dataset'!$AE722&lt;=25,"Breezy","Windy"))</f>
        <v>Calm</v>
      </c>
    </row>
    <row r="723" spans="1:34" ht="14.25" customHeight="1" x14ac:dyDescent="0.3">
      <c r="A723" s="17">
        <v>722</v>
      </c>
      <c r="B723" s="18">
        <v>40576</v>
      </c>
      <c r="C723" s="13">
        <v>1</v>
      </c>
      <c r="D723" s="13">
        <v>10</v>
      </c>
      <c r="E723" s="13" t="b">
        <v>0</v>
      </c>
      <c r="F723" s="13">
        <v>3</v>
      </c>
      <c r="G723" s="13">
        <v>2</v>
      </c>
      <c r="H723" s="13">
        <v>0.22</v>
      </c>
      <c r="I723" s="13">
        <v>0.2727</v>
      </c>
      <c r="J723" s="13">
        <v>1</v>
      </c>
      <c r="K723" s="13">
        <v>0</v>
      </c>
      <c r="L723" s="13">
        <v>2</v>
      </c>
      <c r="M723" s="13">
        <v>59</v>
      </c>
      <c r="N723" s="19">
        <v>61</v>
      </c>
      <c r="O723" s="5" t="str">
        <f>IF(AND('Final Dataset'!$D723&gt;=5,'Final Dataset'!$D723&lt;12),"Morning",IF(AND('Final Dataset'!$D723&gt;=12,'Final Dataset'!$D723&lt;17),"Afternoon",IF(AND('Final Dataset'!$D723&gt;=17,'Final Dataset'!$D723&lt;21),"Evening","Night")))</f>
        <v>Morning</v>
      </c>
      <c r="P723" s="8" t="str">
        <f>IF('Final Dataset'!$G723=1,"Clear/Few clouds",IF('Final Dataset'!$G723=2,"Mist/Cloudy",IF('Final Dataset'!$G723=3,"Light Snow/Rain","Heavy Rain/Snow/Storm")))</f>
        <v>Mist/Cloudy</v>
      </c>
      <c r="Q723" s="5" t="str">
        <f>IF(OR('Final Dataset'!$F723=0,'Final Dataset'!$F723=6),"Weekend","Weekday")</f>
        <v>Weekday</v>
      </c>
      <c r="R723" s="5" t="str">
        <f>LEFT(TEXT('Final Dataset'!$B723,"yyyy-mm-dd"),4)</f>
        <v>2011</v>
      </c>
      <c r="S723" s="5" t="str">
        <f>MID(TEXT('Final Dataset'!$B723,"yyyy-mm-dd"),6,2)</f>
        <v>02</v>
      </c>
      <c r="T723" s="5" t="str">
        <f>RIGHT(TEXT('Final Dataset'!$B723,"yyyy-mm-dd"),2)</f>
        <v>02</v>
      </c>
      <c r="U723" s="5">
        <f>LEN('Final Dataset'!$D723)</f>
        <v>2</v>
      </c>
      <c r="V723" s="5" t="str">
        <f>TEXT('Final Dataset'!$B723, "mmmm")</f>
        <v>February</v>
      </c>
      <c r="W723" s="5" t="str">
        <f>TEXT('Final Dataset'!$B723, "dddd")</f>
        <v>Wednesday</v>
      </c>
      <c r="X723" s="5">
        <f>WEEKNUM('Final Dataset'!$B723, 2)</f>
        <v>6</v>
      </c>
      <c r="Y723" s="5" t="str">
        <f>IF('Final Dataset'!$H723&lt;=0.3,"Cold",IF('Final Dataset'!$H723&lt;=0.6,"Mild","Hot"))</f>
        <v>Cold</v>
      </c>
      <c r="Z723" s="7" t="str">
        <f>IF('Final Dataset'!$L723&gt;'Final Dataset'!$M723,"Casual Dominant","Registered Dominant")</f>
        <v>Registered Dominant</v>
      </c>
      <c r="AA723" s="7">
        <f>'Final Dataset'!$L723/'Final Dataset'!$N723</f>
        <v>3.2786885245901641E-2</v>
      </c>
      <c r="AB723" s="7">
        <f>'Final Dataset'!$M723/'Final Dataset'!$N723</f>
        <v>0.96721311475409832</v>
      </c>
      <c r="AC723" s="9">
        <f>'Final Dataset'!$J723*100</f>
        <v>100</v>
      </c>
      <c r="AD723" s="7">
        <f>'Final Dataset'!$I723*50</f>
        <v>13.635</v>
      </c>
      <c r="AE723" s="9">
        <f>'Final Dataset'!$K723*67</f>
        <v>0</v>
      </c>
      <c r="AF723" s="7">
        <f>IFERROR('Final Dataset'!$AA723/'Final Dataset'!$AB723,0)</f>
        <v>3.3898305084745763E-2</v>
      </c>
      <c r="AG723" s="7" t="str">
        <f>IF('Final Dataset'!$AC723&lt;40,"Low",IF('Final Dataset'!$AC723&lt;=70,"Moderate","High"))</f>
        <v>High</v>
      </c>
      <c r="AH723" s="10" t="str">
        <f>IF('Final Dataset'!$AE723&lt;10,"Calm",IF('Final Dataset'!$AE723&lt;=25,"Breezy","Windy"))</f>
        <v>Calm</v>
      </c>
    </row>
    <row r="724" spans="1:34" ht="14.25" customHeight="1" x14ac:dyDescent="0.3">
      <c r="A724" s="15">
        <v>723</v>
      </c>
      <c r="B724" s="16">
        <v>40576</v>
      </c>
      <c r="C724" s="7">
        <v>1</v>
      </c>
      <c r="D724" s="7">
        <v>11</v>
      </c>
      <c r="E724" s="7" t="b">
        <v>0</v>
      </c>
      <c r="F724" s="7">
        <v>3</v>
      </c>
      <c r="G724" s="7">
        <v>2</v>
      </c>
      <c r="H724" s="7">
        <v>0.24</v>
      </c>
      <c r="I724" s="7">
        <v>0.2273</v>
      </c>
      <c r="J724" s="7">
        <v>0.93</v>
      </c>
      <c r="K724" s="7">
        <v>0.19400000000000001</v>
      </c>
      <c r="L724" s="7">
        <v>5</v>
      </c>
      <c r="M724" s="7">
        <v>47</v>
      </c>
      <c r="N724" s="10">
        <v>52</v>
      </c>
      <c r="O724" s="5" t="str">
        <f>IF(AND('Final Dataset'!$D724&gt;=5,'Final Dataset'!$D724&lt;12),"Morning",IF(AND('Final Dataset'!$D724&gt;=12,'Final Dataset'!$D724&lt;17),"Afternoon",IF(AND('Final Dataset'!$D724&gt;=17,'Final Dataset'!$D724&lt;21),"Evening","Night")))</f>
        <v>Morning</v>
      </c>
      <c r="P724" s="8" t="str">
        <f>IF('Final Dataset'!$G724=1,"Clear/Few clouds",IF('Final Dataset'!$G724=2,"Mist/Cloudy",IF('Final Dataset'!$G724=3,"Light Snow/Rain","Heavy Rain/Snow/Storm")))</f>
        <v>Mist/Cloudy</v>
      </c>
      <c r="Q724" s="5" t="str">
        <f>IF(OR('Final Dataset'!$F724=0,'Final Dataset'!$F724=6),"Weekend","Weekday")</f>
        <v>Weekday</v>
      </c>
      <c r="R724" s="5" t="str">
        <f>LEFT(TEXT('Final Dataset'!$B724,"yyyy-mm-dd"),4)</f>
        <v>2011</v>
      </c>
      <c r="S724" s="5" t="str">
        <f>MID(TEXT('Final Dataset'!$B724,"yyyy-mm-dd"),6,2)</f>
        <v>02</v>
      </c>
      <c r="T724" s="5" t="str">
        <f>RIGHT(TEXT('Final Dataset'!$B724,"yyyy-mm-dd"),2)</f>
        <v>02</v>
      </c>
      <c r="U724" s="5">
        <f>LEN('Final Dataset'!$D724)</f>
        <v>2</v>
      </c>
      <c r="V724" s="5" t="str">
        <f>TEXT('Final Dataset'!$B724, "mmmm")</f>
        <v>February</v>
      </c>
      <c r="W724" s="5" t="str">
        <f>TEXT('Final Dataset'!$B724, "dddd")</f>
        <v>Wednesday</v>
      </c>
      <c r="X724" s="5">
        <f>WEEKNUM('Final Dataset'!$B724, 2)</f>
        <v>6</v>
      </c>
      <c r="Y724" s="5" t="str">
        <f>IF('Final Dataset'!$H724&lt;=0.3,"Cold",IF('Final Dataset'!$H724&lt;=0.6,"Mild","Hot"))</f>
        <v>Cold</v>
      </c>
      <c r="Z724" s="7" t="str">
        <f>IF('Final Dataset'!$L724&gt;'Final Dataset'!$M724,"Casual Dominant","Registered Dominant")</f>
        <v>Registered Dominant</v>
      </c>
      <c r="AA724" s="7">
        <f>'Final Dataset'!$L724/'Final Dataset'!$N724</f>
        <v>9.6153846153846159E-2</v>
      </c>
      <c r="AB724" s="7">
        <f>'Final Dataset'!$M724/'Final Dataset'!$N724</f>
        <v>0.90384615384615385</v>
      </c>
      <c r="AC724" s="9">
        <f>'Final Dataset'!$J724*100</f>
        <v>93</v>
      </c>
      <c r="AD724" s="7">
        <f>'Final Dataset'!$I724*50</f>
        <v>11.365</v>
      </c>
      <c r="AE724" s="9">
        <f>'Final Dataset'!$K724*67</f>
        <v>12.998000000000001</v>
      </c>
      <c r="AF724" s="7">
        <f>IFERROR('Final Dataset'!$AA724/'Final Dataset'!$AB724,0)</f>
        <v>0.10638297872340426</v>
      </c>
      <c r="AG724" s="7" t="str">
        <f>IF('Final Dataset'!$AC724&lt;40,"Low",IF('Final Dataset'!$AC724&lt;=70,"Moderate","High"))</f>
        <v>High</v>
      </c>
      <c r="AH724" s="10" t="str">
        <f>IF('Final Dataset'!$AE724&lt;10,"Calm",IF('Final Dataset'!$AE724&lt;=25,"Breezy","Windy"))</f>
        <v>Breezy</v>
      </c>
    </row>
    <row r="725" spans="1:34" ht="14.25" customHeight="1" x14ac:dyDescent="0.3">
      <c r="A725" s="17">
        <v>724</v>
      </c>
      <c r="B725" s="18">
        <v>40576</v>
      </c>
      <c r="C725" s="13">
        <v>1</v>
      </c>
      <c r="D725" s="13">
        <v>12</v>
      </c>
      <c r="E725" s="13" t="b">
        <v>0</v>
      </c>
      <c r="F725" s="13">
        <v>3</v>
      </c>
      <c r="G725" s="13">
        <v>2</v>
      </c>
      <c r="H725" s="13">
        <v>0.24</v>
      </c>
      <c r="I725" s="13">
        <v>0.2273</v>
      </c>
      <c r="J725" s="13">
        <v>0.93</v>
      </c>
      <c r="K725" s="13">
        <v>0.22389999999999999</v>
      </c>
      <c r="L725" s="13">
        <v>3</v>
      </c>
      <c r="M725" s="13">
        <v>61</v>
      </c>
      <c r="N725" s="19">
        <v>64</v>
      </c>
      <c r="O725" s="5" t="str">
        <f>IF(AND('Final Dataset'!$D725&gt;=5,'Final Dataset'!$D725&lt;12),"Morning",IF(AND('Final Dataset'!$D725&gt;=12,'Final Dataset'!$D725&lt;17),"Afternoon",IF(AND('Final Dataset'!$D725&gt;=17,'Final Dataset'!$D725&lt;21),"Evening","Night")))</f>
        <v>Afternoon</v>
      </c>
      <c r="P725" s="8" t="str">
        <f>IF('Final Dataset'!$G725=1,"Clear/Few clouds",IF('Final Dataset'!$G725=2,"Mist/Cloudy",IF('Final Dataset'!$G725=3,"Light Snow/Rain","Heavy Rain/Snow/Storm")))</f>
        <v>Mist/Cloudy</v>
      </c>
      <c r="Q725" s="5" t="str">
        <f>IF(OR('Final Dataset'!$F725=0,'Final Dataset'!$F725=6),"Weekend","Weekday")</f>
        <v>Weekday</v>
      </c>
      <c r="R725" s="5" t="str">
        <f>LEFT(TEXT('Final Dataset'!$B725,"yyyy-mm-dd"),4)</f>
        <v>2011</v>
      </c>
      <c r="S725" s="5" t="str">
        <f>MID(TEXT('Final Dataset'!$B725,"yyyy-mm-dd"),6,2)</f>
        <v>02</v>
      </c>
      <c r="T725" s="5" t="str">
        <f>RIGHT(TEXT('Final Dataset'!$B725,"yyyy-mm-dd"),2)</f>
        <v>02</v>
      </c>
      <c r="U725" s="5">
        <f>LEN('Final Dataset'!$D725)</f>
        <v>2</v>
      </c>
      <c r="V725" s="5" t="str">
        <f>TEXT('Final Dataset'!$B725, "mmmm")</f>
        <v>February</v>
      </c>
      <c r="W725" s="5" t="str">
        <f>TEXT('Final Dataset'!$B725, "dddd")</f>
        <v>Wednesday</v>
      </c>
      <c r="X725" s="5">
        <f>WEEKNUM('Final Dataset'!$B725, 2)</f>
        <v>6</v>
      </c>
      <c r="Y725" s="5" t="str">
        <f>IF('Final Dataset'!$H725&lt;=0.3,"Cold",IF('Final Dataset'!$H725&lt;=0.6,"Mild","Hot"))</f>
        <v>Cold</v>
      </c>
      <c r="Z725" s="7" t="str">
        <f>IF('Final Dataset'!$L725&gt;'Final Dataset'!$M725,"Casual Dominant","Registered Dominant")</f>
        <v>Registered Dominant</v>
      </c>
      <c r="AA725" s="7">
        <f>'Final Dataset'!$L725/'Final Dataset'!$N725</f>
        <v>4.6875E-2</v>
      </c>
      <c r="AB725" s="7">
        <f>'Final Dataset'!$M725/'Final Dataset'!$N725</f>
        <v>0.953125</v>
      </c>
      <c r="AC725" s="9">
        <f>'Final Dataset'!$J725*100</f>
        <v>93</v>
      </c>
      <c r="AD725" s="7">
        <f>'Final Dataset'!$I725*50</f>
        <v>11.365</v>
      </c>
      <c r="AE725" s="9">
        <f>'Final Dataset'!$K725*67</f>
        <v>15.001299999999999</v>
      </c>
      <c r="AF725" s="7">
        <f>IFERROR('Final Dataset'!$AA725/'Final Dataset'!$AB725,0)</f>
        <v>4.9180327868852458E-2</v>
      </c>
      <c r="AG725" s="7" t="str">
        <f>IF('Final Dataset'!$AC725&lt;40,"Low",IF('Final Dataset'!$AC725&lt;=70,"Moderate","High"))</f>
        <v>High</v>
      </c>
      <c r="AH725" s="10" t="str">
        <f>IF('Final Dataset'!$AE725&lt;10,"Calm",IF('Final Dataset'!$AE725&lt;=25,"Breezy","Windy"))</f>
        <v>Breezy</v>
      </c>
    </row>
    <row r="726" spans="1:34" ht="14.25" customHeight="1" x14ac:dyDescent="0.3">
      <c r="A726" s="15">
        <v>725</v>
      </c>
      <c r="B726" s="16">
        <v>40576</v>
      </c>
      <c r="C726" s="7">
        <v>1</v>
      </c>
      <c r="D726" s="7">
        <v>13</v>
      </c>
      <c r="E726" s="7" t="b">
        <v>0</v>
      </c>
      <c r="F726" s="7">
        <v>3</v>
      </c>
      <c r="G726" s="7">
        <v>1</v>
      </c>
      <c r="H726" s="7">
        <v>0.34</v>
      </c>
      <c r="I726" s="7">
        <v>0.33329999999999999</v>
      </c>
      <c r="J726" s="7">
        <v>0.93</v>
      </c>
      <c r="K726" s="7">
        <v>0.16420000000000001</v>
      </c>
      <c r="L726" s="7">
        <v>1</v>
      </c>
      <c r="M726" s="7">
        <v>74</v>
      </c>
      <c r="N726" s="10">
        <v>75</v>
      </c>
      <c r="O726" s="5" t="str">
        <f>IF(AND('Final Dataset'!$D726&gt;=5,'Final Dataset'!$D726&lt;12),"Morning",IF(AND('Final Dataset'!$D726&gt;=12,'Final Dataset'!$D726&lt;17),"Afternoon",IF(AND('Final Dataset'!$D726&gt;=17,'Final Dataset'!$D726&lt;21),"Evening","Night")))</f>
        <v>Afternoon</v>
      </c>
      <c r="P726" s="8" t="str">
        <f>IF('Final Dataset'!$G726=1,"Clear/Few clouds",IF('Final Dataset'!$G726=2,"Mist/Cloudy",IF('Final Dataset'!$G726=3,"Light Snow/Rain","Heavy Rain/Snow/Storm")))</f>
        <v>Clear/Few clouds</v>
      </c>
      <c r="Q726" s="5" t="str">
        <f>IF(OR('Final Dataset'!$F726=0,'Final Dataset'!$F726=6),"Weekend","Weekday")</f>
        <v>Weekday</v>
      </c>
      <c r="R726" s="5" t="str">
        <f>LEFT(TEXT('Final Dataset'!$B726,"yyyy-mm-dd"),4)</f>
        <v>2011</v>
      </c>
      <c r="S726" s="5" t="str">
        <f>MID(TEXT('Final Dataset'!$B726,"yyyy-mm-dd"),6,2)</f>
        <v>02</v>
      </c>
      <c r="T726" s="5" t="str">
        <f>RIGHT(TEXT('Final Dataset'!$B726,"yyyy-mm-dd"),2)</f>
        <v>02</v>
      </c>
      <c r="U726" s="5">
        <f>LEN('Final Dataset'!$D726)</f>
        <v>2</v>
      </c>
      <c r="V726" s="5" t="str">
        <f>TEXT('Final Dataset'!$B726, "mmmm")</f>
        <v>February</v>
      </c>
      <c r="W726" s="5" t="str">
        <f>TEXT('Final Dataset'!$B726, "dddd")</f>
        <v>Wednesday</v>
      </c>
      <c r="X726" s="5">
        <f>WEEKNUM('Final Dataset'!$B726, 2)</f>
        <v>6</v>
      </c>
      <c r="Y726" s="5" t="str">
        <f>IF('Final Dataset'!$H726&lt;=0.3,"Cold",IF('Final Dataset'!$H726&lt;=0.6,"Mild","Hot"))</f>
        <v>Mild</v>
      </c>
      <c r="Z726" s="7" t="str">
        <f>IF('Final Dataset'!$L726&gt;'Final Dataset'!$M726,"Casual Dominant","Registered Dominant")</f>
        <v>Registered Dominant</v>
      </c>
      <c r="AA726" s="7">
        <f>'Final Dataset'!$L726/'Final Dataset'!$N726</f>
        <v>1.3333333333333334E-2</v>
      </c>
      <c r="AB726" s="7">
        <f>'Final Dataset'!$M726/'Final Dataset'!$N726</f>
        <v>0.98666666666666669</v>
      </c>
      <c r="AC726" s="9">
        <f>'Final Dataset'!$J726*100</f>
        <v>93</v>
      </c>
      <c r="AD726" s="7">
        <f>'Final Dataset'!$I726*50</f>
        <v>16.664999999999999</v>
      </c>
      <c r="AE726" s="9">
        <f>'Final Dataset'!$K726*67</f>
        <v>11.0014</v>
      </c>
      <c r="AF726" s="7">
        <f>IFERROR('Final Dataset'!$AA726/'Final Dataset'!$AB726,0)</f>
        <v>1.3513513513513514E-2</v>
      </c>
      <c r="AG726" s="7" t="str">
        <f>IF('Final Dataset'!$AC726&lt;40,"Low",IF('Final Dataset'!$AC726&lt;=70,"Moderate","High"))</f>
        <v>High</v>
      </c>
      <c r="AH726" s="10" t="str">
        <f>IF('Final Dataset'!$AE726&lt;10,"Calm",IF('Final Dataset'!$AE726&lt;=25,"Breezy","Windy"))</f>
        <v>Breezy</v>
      </c>
    </row>
    <row r="727" spans="1:34" ht="14.25" customHeight="1" x14ac:dyDescent="0.3">
      <c r="A727" s="17">
        <v>726</v>
      </c>
      <c r="B727" s="18">
        <v>40576</v>
      </c>
      <c r="C727" s="13">
        <v>1</v>
      </c>
      <c r="D727" s="13">
        <v>14</v>
      </c>
      <c r="E727" s="13" t="b">
        <v>0</v>
      </c>
      <c r="F727" s="13">
        <v>3</v>
      </c>
      <c r="G727" s="13">
        <v>1</v>
      </c>
      <c r="H727" s="13">
        <v>0.38</v>
      </c>
      <c r="I727" s="13">
        <v>0.39389999999999997</v>
      </c>
      <c r="J727" s="13">
        <v>0.82</v>
      </c>
      <c r="K727" s="13">
        <v>0.3881</v>
      </c>
      <c r="L727" s="13">
        <v>2</v>
      </c>
      <c r="M727" s="13">
        <v>61</v>
      </c>
      <c r="N727" s="19">
        <v>63</v>
      </c>
      <c r="O727" s="5" t="str">
        <f>IF(AND('Final Dataset'!$D727&gt;=5,'Final Dataset'!$D727&lt;12),"Morning",IF(AND('Final Dataset'!$D727&gt;=12,'Final Dataset'!$D727&lt;17),"Afternoon",IF(AND('Final Dataset'!$D727&gt;=17,'Final Dataset'!$D727&lt;21),"Evening","Night")))</f>
        <v>Afternoon</v>
      </c>
      <c r="P727" s="8" t="str">
        <f>IF('Final Dataset'!$G727=1,"Clear/Few clouds",IF('Final Dataset'!$G727=2,"Mist/Cloudy",IF('Final Dataset'!$G727=3,"Light Snow/Rain","Heavy Rain/Snow/Storm")))</f>
        <v>Clear/Few clouds</v>
      </c>
      <c r="Q727" s="5" t="str">
        <f>IF(OR('Final Dataset'!$F727=0,'Final Dataset'!$F727=6),"Weekend","Weekday")</f>
        <v>Weekday</v>
      </c>
      <c r="R727" s="5" t="str">
        <f>LEFT(TEXT('Final Dataset'!$B727,"yyyy-mm-dd"),4)</f>
        <v>2011</v>
      </c>
      <c r="S727" s="5" t="str">
        <f>MID(TEXT('Final Dataset'!$B727,"yyyy-mm-dd"),6,2)</f>
        <v>02</v>
      </c>
      <c r="T727" s="5" t="str">
        <f>RIGHT(TEXT('Final Dataset'!$B727,"yyyy-mm-dd"),2)</f>
        <v>02</v>
      </c>
      <c r="U727" s="5">
        <f>LEN('Final Dataset'!$D727)</f>
        <v>2</v>
      </c>
      <c r="V727" s="5" t="str">
        <f>TEXT('Final Dataset'!$B727, "mmmm")</f>
        <v>February</v>
      </c>
      <c r="W727" s="5" t="str">
        <f>TEXT('Final Dataset'!$B727, "dddd")</f>
        <v>Wednesday</v>
      </c>
      <c r="X727" s="5">
        <f>WEEKNUM('Final Dataset'!$B727, 2)</f>
        <v>6</v>
      </c>
      <c r="Y727" s="5" t="str">
        <f>IF('Final Dataset'!$H727&lt;=0.3,"Cold",IF('Final Dataset'!$H727&lt;=0.6,"Mild","Hot"))</f>
        <v>Mild</v>
      </c>
      <c r="Z727" s="7" t="str">
        <f>IF('Final Dataset'!$L727&gt;'Final Dataset'!$M727,"Casual Dominant","Registered Dominant")</f>
        <v>Registered Dominant</v>
      </c>
      <c r="AA727" s="7">
        <f>'Final Dataset'!$L727/'Final Dataset'!$N727</f>
        <v>3.1746031746031744E-2</v>
      </c>
      <c r="AB727" s="7">
        <f>'Final Dataset'!$M727/'Final Dataset'!$N727</f>
        <v>0.96825396825396826</v>
      </c>
      <c r="AC727" s="9">
        <f>'Final Dataset'!$J727*100</f>
        <v>82</v>
      </c>
      <c r="AD727" s="7">
        <f>'Final Dataset'!$I727*50</f>
        <v>19.695</v>
      </c>
      <c r="AE727" s="9">
        <f>'Final Dataset'!$K727*67</f>
        <v>26.002700000000001</v>
      </c>
      <c r="AF727" s="7">
        <f>IFERROR('Final Dataset'!$AA727/'Final Dataset'!$AB727,0)</f>
        <v>3.2786885245901634E-2</v>
      </c>
      <c r="AG727" s="7" t="str">
        <f>IF('Final Dataset'!$AC727&lt;40,"Low",IF('Final Dataset'!$AC727&lt;=70,"Moderate","High"))</f>
        <v>High</v>
      </c>
      <c r="AH727" s="10" t="str">
        <f>IF('Final Dataset'!$AE727&lt;10,"Calm",IF('Final Dataset'!$AE727&lt;=25,"Breezy","Windy"))</f>
        <v>Windy</v>
      </c>
    </row>
    <row r="728" spans="1:34" ht="14.25" customHeight="1" x14ac:dyDescent="0.3">
      <c r="A728" s="15">
        <v>727</v>
      </c>
      <c r="B728" s="16">
        <v>40576</v>
      </c>
      <c r="C728" s="7">
        <v>1</v>
      </c>
      <c r="D728" s="7">
        <v>15</v>
      </c>
      <c r="E728" s="7" t="b">
        <v>0</v>
      </c>
      <c r="F728" s="7">
        <v>3</v>
      </c>
      <c r="G728" s="7">
        <v>1</v>
      </c>
      <c r="H728" s="7">
        <v>0.38</v>
      </c>
      <c r="I728" s="7">
        <v>0.39389999999999997</v>
      </c>
      <c r="J728" s="7">
        <v>0.76</v>
      </c>
      <c r="K728" s="7">
        <v>0.32840000000000003</v>
      </c>
      <c r="L728" s="7">
        <v>10</v>
      </c>
      <c r="M728" s="7">
        <v>66</v>
      </c>
      <c r="N728" s="10">
        <v>76</v>
      </c>
      <c r="O728" s="5" t="str">
        <f>IF(AND('Final Dataset'!$D728&gt;=5,'Final Dataset'!$D728&lt;12),"Morning",IF(AND('Final Dataset'!$D728&gt;=12,'Final Dataset'!$D728&lt;17),"Afternoon",IF(AND('Final Dataset'!$D728&gt;=17,'Final Dataset'!$D728&lt;21),"Evening","Night")))</f>
        <v>Afternoon</v>
      </c>
      <c r="P728" s="8" t="str">
        <f>IF('Final Dataset'!$G728=1,"Clear/Few clouds",IF('Final Dataset'!$G728=2,"Mist/Cloudy",IF('Final Dataset'!$G728=3,"Light Snow/Rain","Heavy Rain/Snow/Storm")))</f>
        <v>Clear/Few clouds</v>
      </c>
      <c r="Q728" s="5" t="str">
        <f>IF(OR('Final Dataset'!$F728=0,'Final Dataset'!$F728=6),"Weekend","Weekday")</f>
        <v>Weekday</v>
      </c>
      <c r="R728" s="5" t="str">
        <f>LEFT(TEXT('Final Dataset'!$B728,"yyyy-mm-dd"),4)</f>
        <v>2011</v>
      </c>
      <c r="S728" s="5" t="str">
        <f>MID(TEXT('Final Dataset'!$B728,"yyyy-mm-dd"),6,2)</f>
        <v>02</v>
      </c>
      <c r="T728" s="5" t="str">
        <f>RIGHT(TEXT('Final Dataset'!$B728,"yyyy-mm-dd"),2)</f>
        <v>02</v>
      </c>
      <c r="U728" s="5">
        <f>LEN('Final Dataset'!$D728)</f>
        <v>2</v>
      </c>
      <c r="V728" s="5" t="str">
        <f>TEXT('Final Dataset'!$B728, "mmmm")</f>
        <v>February</v>
      </c>
      <c r="W728" s="5" t="str">
        <f>TEXT('Final Dataset'!$B728, "dddd")</f>
        <v>Wednesday</v>
      </c>
      <c r="X728" s="5">
        <f>WEEKNUM('Final Dataset'!$B728, 2)</f>
        <v>6</v>
      </c>
      <c r="Y728" s="5" t="str">
        <f>IF('Final Dataset'!$H728&lt;=0.3,"Cold",IF('Final Dataset'!$H728&lt;=0.6,"Mild","Hot"))</f>
        <v>Mild</v>
      </c>
      <c r="Z728" s="7" t="str">
        <f>IF('Final Dataset'!$L728&gt;'Final Dataset'!$M728,"Casual Dominant","Registered Dominant")</f>
        <v>Registered Dominant</v>
      </c>
      <c r="AA728" s="7">
        <f>'Final Dataset'!$L728/'Final Dataset'!$N728</f>
        <v>0.13157894736842105</v>
      </c>
      <c r="AB728" s="7">
        <f>'Final Dataset'!$M728/'Final Dataset'!$N728</f>
        <v>0.86842105263157898</v>
      </c>
      <c r="AC728" s="9">
        <f>'Final Dataset'!$J728*100</f>
        <v>76</v>
      </c>
      <c r="AD728" s="7">
        <f>'Final Dataset'!$I728*50</f>
        <v>19.695</v>
      </c>
      <c r="AE728" s="9">
        <f>'Final Dataset'!$K728*67</f>
        <v>22.002800000000001</v>
      </c>
      <c r="AF728" s="7">
        <f>IFERROR('Final Dataset'!$AA728/'Final Dataset'!$AB728,0)</f>
        <v>0.15151515151515149</v>
      </c>
      <c r="AG728" s="7" t="str">
        <f>IF('Final Dataset'!$AC728&lt;40,"Low",IF('Final Dataset'!$AC728&lt;=70,"Moderate","High"))</f>
        <v>High</v>
      </c>
      <c r="AH728" s="10" t="str">
        <f>IF('Final Dataset'!$AE728&lt;10,"Calm",IF('Final Dataset'!$AE728&lt;=25,"Breezy","Windy"))</f>
        <v>Breezy</v>
      </c>
    </row>
    <row r="729" spans="1:34" ht="14.25" customHeight="1" x14ac:dyDescent="0.3">
      <c r="A729" s="17">
        <v>728</v>
      </c>
      <c r="B729" s="18">
        <v>40576</v>
      </c>
      <c r="C729" s="13">
        <v>1</v>
      </c>
      <c r="D729" s="13">
        <v>16</v>
      </c>
      <c r="E729" s="13" t="b">
        <v>0</v>
      </c>
      <c r="F729" s="13">
        <v>3</v>
      </c>
      <c r="G729" s="13">
        <v>1</v>
      </c>
      <c r="H729" s="13">
        <v>0.36</v>
      </c>
      <c r="I729" s="13">
        <v>0.33329999999999999</v>
      </c>
      <c r="J729" s="13">
        <v>0.71</v>
      </c>
      <c r="K729" s="13">
        <v>0.29849999999999999</v>
      </c>
      <c r="L729" s="13">
        <v>8</v>
      </c>
      <c r="M729" s="13">
        <v>95</v>
      </c>
      <c r="N729" s="19">
        <v>103</v>
      </c>
      <c r="O729" s="5" t="str">
        <f>IF(AND('Final Dataset'!$D729&gt;=5,'Final Dataset'!$D729&lt;12),"Morning",IF(AND('Final Dataset'!$D729&gt;=12,'Final Dataset'!$D729&lt;17),"Afternoon",IF(AND('Final Dataset'!$D729&gt;=17,'Final Dataset'!$D729&lt;21),"Evening","Night")))</f>
        <v>Afternoon</v>
      </c>
      <c r="P729" s="8" t="str">
        <f>IF('Final Dataset'!$G729=1,"Clear/Few clouds",IF('Final Dataset'!$G729=2,"Mist/Cloudy",IF('Final Dataset'!$G729=3,"Light Snow/Rain","Heavy Rain/Snow/Storm")))</f>
        <v>Clear/Few clouds</v>
      </c>
      <c r="Q729" s="5" t="str">
        <f>IF(OR('Final Dataset'!$F729=0,'Final Dataset'!$F729=6),"Weekend","Weekday")</f>
        <v>Weekday</v>
      </c>
      <c r="R729" s="5" t="str">
        <f>LEFT(TEXT('Final Dataset'!$B729,"yyyy-mm-dd"),4)</f>
        <v>2011</v>
      </c>
      <c r="S729" s="5" t="str">
        <f>MID(TEXT('Final Dataset'!$B729,"yyyy-mm-dd"),6,2)</f>
        <v>02</v>
      </c>
      <c r="T729" s="5" t="str">
        <f>RIGHT(TEXT('Final Dataset'!$B729,"yyyy-mm-dd"),2)</f>
        <v>02</v>
      </c>
      <c r="U729" s="5">
        <f>LEN('Final Dataset'!$D729)</f>
        <v>2</v>
      </c>
      <c r="V729" s="5" t="str">
        <f>TEXT('Final Dataset'!$B729, "mmmm")</f>
        <v>February</v>
      </c>
      <c r="W729" s="5" t="str">
        <f>TEXT('Final Dataset'!$B729, "dddd")</f>
        <v>Wednesday</v>
      </c>
      <c r="X729" s="5">
        <f>WEEKNUM('Final Dataset'!$B729, 2)</f>
        <v>6</v>
      </c>
      <c r="Y729" s="5" t="str">
        <f>IF('Final Dataset'!$H729&lt;=0.3,"Cold",IF('Final Dataset'!$H729&lt;=0.6,"Mild","Hot"))</f>
        <v>Mild</v>
      </c>
      <c r="Z729" s="7" t="str">
        <f>IF('Final Dataset'!$L729&gt;'Final Dataset'!$M729,"Casual Dominant","Registered Dominant")</f>
        <v>Registered Dominant</v>
      </c>
      <c r="AA729" s="7">
        <f>'Final Dataset'!$L729/'Final Dataset'!$N729</f>
        <v>7.7669902912621352E-2</v>
      </c>
      <c r="AB729" s="7">
        <f>'Final Dataset'!$M729/'Final Dataset'!$N729</f>
        <v>0.92233009708737868</v>
      </c>
      <c r="AC729" s="9">
        <f>'Final Dataset'!$J729*100</f>
        <v>71</v>
      </c>
      <c r="AD729" s="7">
        <f>'Final Dataset'!$I729*50</f>
        <v>16.664999999999999</v>
      </c>
      <c r="AE729" s="9">
        <f>'Final Dataset'!$K729*67</f>
        <v>19.999499999999998</v>
      </c>
      <c r="AF729" s="7">
        <f>IFERROR('Final Dataset'!$AA729/'Final Dataset'!$AB729,0)</f>
        <v>8.4210526315789458E-2</v>
      </c>
      <c r="AG729" s="7" t="str">
        <f>IF('Final Dataset'!$AC729&lt;40,"Low",IF('Final Dataset'!$AC729&lt;=70,"Moderate","High"))</f>
        <v>High</v>
      </c>
      <c r="AH729" s="10" t="str">
        <f>IF('Final Dataset'!$AE729&lt;10,"Calm",IF('Final Dataset'!$AE729&lt;=25,"Breezy","Windy"))</f>
        <v>Breezy</v>
      </c>
    </row>
    <row r="730" spans="1:34" ht="14.25" customHeight="1" x14ac:dyDescent="0.3">
      <c r="A730" s="15">
        <v>729</v>
      </c>
      <c r="B730" s="16">
        <v>40576</v>
      </c>
      <c r="C730" s="7">
        <v>1</v>
      </c>
      <c r="D730" s="7">
        <v>17</v>
      </c>
      <c r="E730" s="7" t="b">
        <v>0</v>
      </c>
      <c r="F730" s="7">
        <v>3</v>
      </c>
      <c r="G730" s="7">
        <v>1</v>
      </c>
      <c r="H730" s="7">
        <v>0.36</v>
      </c>
      <c r="I730" s="7">
        <v>0.31819999999999998</v>
      </c>
      <c r="J730" s="7">
        <v>0.53</v>
      </c>
      <c r="K730" s="7">
        <v>0.52239999999999998</v>
      </c>
      <c r="L730" s="7">
        <v>7</v>
      </c>
      <c r="M730" s="7">
        <v>183</v>
      </c>
      <c r="N730" s="10">
        <v>190</v>
      </c>
      <c r="O730" s="5" t="str">
        <f>IF(AND('Final Dataset'!$D730&gt;=5,'Final Dataset'!$D730&lt;12),"Morning",IF(AND('Final Dataset'!$D730&gt;=12,'Final Dataset'!$D730&lt;17),"Afternoon",IF(AND('Final Dataset'!$D730&gt;=17,'Final Dataset'!$D730&lt;21),"Evening","Night")))</f>
        <v>Evening</v>
      </c>
      <c r="P730" s="8" t="str">
        <f>IF('Final Dataset'!$G730=1,"Clear/Few clouds",IF('Final Dataset'!$G730=2,"Mist/Cloudy",IF('Final Dataset'!$G730=3,"Light Snow/Rain","Heavy Rain/Snow/Storm")))</f>
        <v>Clear/Few clouds</v>
      </c>
      <c r="Q730" s="5" t="str">
        <f>IF(OR('Final Dataset'!$F730=0,'Final Dataset'!$F730=6),"Weekend","Weekday")</f>
        <v>Weekday</v>
      </c>
      <c r="R730" s="5" t="str">
        <f>LEFT(TEXT('Final Dataset'!$B730,"yyyy-mm-dd"),4)</f>
        <v>2011</v>
      </c>
      <c r="S730" s="5" t="str">
        <f>MID(TEXT('Final Dataset'!$B730,"yyyy-mm-dd"),6,2)</f>
        <v>02</v>
      </c>
      <c r="T730" s="5" t="str">
        <f>RIGHT(TEXT('Final Dataset'!$B730,"yyyy-mm-dd"),2)</f>
        <v>02</v>
      </c>
      <c r="U730" s="5">
        <f>LEN('Final Dataset'!$D730)</f>
        <v>2</v>
      </c>
      <c r="V730" s="5" t="str">
        <f>TEXT('Final Dataset'!$B730, "mmmm")</f>
        <v>February</v>
      </c>
      <c r="W730" s="5" t="str">
        <f>TEXT('Final Dataset'!$B730, "dddd")</f>
        <v>Wednesday</v>
      </c>
      <c r="X730" s="5">
        <f>WEEKNUM('Final Dataset'!$B730, 2)</f>
        <v>6</v>
      </c>
      <c r="Y730" s="5" t="str">
        <f>IF('Final Dataset'!$H730&lt;=0.3,"Cold",IF('Final Dataset'!$H730&lt;=0.6,"Mild","Hot"))</f>
        <v>Mild</v>
      </c>
      <c r="Z730" s="7" t="str">
        <f>IF('Final Dataset'!$L730&gt;'Final Dataset'!$M730,"Casual Dominant","Registered Dominant")</f>
        <v>Registered Dominant</v>
      </c>
      <c r="AA730" s="7">
        <f>'Final Dataset'!$L730/'Final Dataset'!$N730</f>
        <v>3.6842105263157891E-2</v>
      </c>
      <c r="AB730" s="7">
        <f>'Final Dataset'!$M730/'Final Dataset'!$N730</f>
        <v>0.9631578947368421</v>
      </c>
      <c r="AC730" s="9">
        <f>'Final Dataset'!$J730*100</f>
        <v>53</v>
      </c>
      <c r="AD730" s="7">
        <f>'Final Dataset'!$I730*50</f>
        <v>15.909999999999998</v>
      </c>
      <c r="AE730" s="9">
        <f>'Final Dataset'!$K730*67</f>
        <v>35.000799999999998</v>
      </c>
      <c r="AF730" s="7">
        <f>IFERROR('Final Dataset'!$AA730/'Final Dataset'!$AB730,0)</f>
        <v>3.8251366120218573E-2</v>
      </c>
      <c r="AG730" s="7" t="str">
        <f>IF('Final Dataset'!$AC730&lt;40,"Low",IF('Final Dataset'!$AC730&lt;=70,"Moderate","High"))</f>
        <v>Moderate</v>
      </c>
      <c r="AH730" s="10" t="str">
        <f>IF('Final Dataset'!$AE730&lt;10,"Calm",IF('Final Dataset'!$AE730&lt;=25,"Breezy","Windy"))</f>
        <v>Windy</v>
      </c>
    </row>
    <row r="731" spans="1:34" ht="14.25" customHeight="1" x14ac:dyDescent="0.3">
      <c r="A731" s="17">
        <v>730</v>
      </c>
      <c r="B731" s="18">
        <v>40576</v>
      </c>
      <c r="C731" s="13">
        <v>1</v>
      </c>
      <c r="D731" s="13">
        <v>18</v>
      </c>
      <c r="E731" s="13" t="b">
        <v>0</v>
      </c>
      <c r="F731" s="13">
        <v>3</v>
      </c>
      <c r="G731" s="13">
        <v>1</v>
      </c>
      <c r="H731" s="13">
        <v>0.34</v>
      </c>
      <c r="I731" s="13">
        <v>0.28789999999999999</v>
      </c>
      <c r="J731" s="13">
        <v>0.42</v>
      </c>
      <c r="K731" s="13">
        <v>0.55220000000000002</v>
      </c>
      <c r="L731" s="13">
        <v>7</v>
      </c>
      <c r="M731" s="13">
        <v>175</v>
      </c>
      <c r="N731" s="19">
        <v>182</v>
      </c>
      <c r="O731" s="5" t="str">
        <f>IF(AND('Final Dataset'!$D731&gt;=5,'Final Dataset'!$D731&lt;12),"Morning",IF(AND('Final Dataset'!$D731&gt;=12,'Final Dataset'!$D731&lt;17),"Afternoon",IF(AND('Final Dataset'!$D731&gt;=17,'Final Dataset'!$D731&lt;21),"Evening","Night")))</f>
        <v>Evening</v>
      </c>
      <c r="P731" s="8" t="str">
        <f>IF('Final Dataset'!$G731=1,"Clear/Few clouds",IF('Final Dataset'!$G731=2,"Mist/Cloudy",IF('Final Dataset'!$G731=3,"Light Snow/Rain","Heavy Rain/Snow/Storm")))</f>
        <v>Clear/Few clouds</v>
      </c>
      <c r="Q731" s="5" t="str">
        <f>IF(OR('Final Dataset'!$F731=0,'Final Dataset'!$F731=6),"Weekend","Weekday")</f>
        <v>Weekday</v>
      </c>
      <c r="R731" s="5" t="str">
        <f>LEFT(TEXT('Final Dataset'!$B731,"yyyy-mm-dd"),4)</f>
        <v>2011</v>
      </c>
      <c r="S731" s="5" t="str">
        <f>MID(TEXT('Final Dataset'!$B731,"yyyy-mm-dd"),6,2)</f>
        <v>02</v>
      </c>
      <c r="T731" s="5" t="str">
        <f>RIGHT(TEXT('Final Dataset'!$B731,"yyyy-mm-dd"),2)</f>
        <v>02</v>
      </c>
      <c r="U731" s="5">
        <f>LEN('Final Dataset'!$D731)</f>
        <v>2</v>
      </c>
      <c r="V731" s="5" t="str">
        <f>TEXT('Final Dataset'!$B731, "mmmm")</f>
        <v>February</v>
      </c>
      <c r="W731" s="5" t="str">
        <f>TEXT('Final Dataset'!$B731, "dddd")</f>
        <v>Wednesday</v>
      </c>
      <c r="X731" s="5">
        <f>WEEKNUM('Final Dataset'!$B731, 2)</f>
        <v>6</v>
      </c>
      <c r="Y731" s="5" t="str">
        <f>IF('Final Dataset'!$H731&lt;=0.3,"Cold",IF('Final Dataset'!$H731&lt;=0.6,"Mild","Hot"))</f>
        <v>Mild</v>
      </c>
      <c r="Z731" s="7" t="str">
        <f>IF('Final Dataset'!$L731&gt;'Final Dataset'!$M731,"Casual Dominant","Registered Dominant")</f>
        <v>Registered Dominant</v>
      </c>
      <c r="AA731" s="7">
        <f>'Final Dataset'!$L731/'Final Dataset'!$N731</f>
        <v>3.8461538461538464E-2</v>
      </c>
      <c r="AB731" s="7">
        <f>'Final Dataset'!$M731/'Final Dataset'!$N731</f>
        <v>0.96153846153846156</v>
      </c>
      <c r="AC731" s="9">
        <f>'Final Dataset'!$J731*100</f>
        <v>42</v>
      </c>
      <c r="AD731" s="7">
        <f>'Final Dataset'!$I731*50</f>
        <v>14.395</v>
      </c>
      <c r="AE731" s="9">
        <f>'Final Dataset'!$K731*67</f>
        <v>36.997399999999999</v>
      </c>
      <c r="AF731" s="7">
        <f>IFERROR('Final Dataset'!$AA731/'Final Dataset'!$AB731,0)</f>
        <v>0.04</v>
      </c>
      <c r="AG731" s="7" t="str">
        <f>IF('Final Dataset'!$AC731&lt;40,"Low",IF('Final Dataset'!$AC731&lt;=70,"Moderate","High"))</f>
        <v>Moderate</v>
      </c>
      <c r="AH731" s="10" t="str">
        <f>IF('Final Dataset'!$AE731&lt;10,"Calm",IF('Final Dataset'!$AE731&lt;=25,"Breezy","Windy"))</f>
        <v>Windy</v>
      </c>
    </row>
    <row r="732" spans="1:34" ht="14.25" customHeight="1" x14ac:dyDescent="0.3">
      <c r="A732" s="15">
        <v>731</v>
      </c>
      <c r="B732" s="16">
        <v>40576</v>
      </c>
      <c r="C732" s="7">
        <v>1</v>
      </c>
      <c r="D732" s="7">
        <v>19</v>
      </c>
      <c r="E732" s="7" t="b">
        <v>0</v>
      </c>
      <c r="F732" s="7">
        <v>3</v>
      </c>
      <c r="G732" s="7">
        <v>1</v>
      </c>
      <c r="H732" s="7">
        <v>0.28000000000000003</v>
      </c>
      <c r="I732" s="7">
        <v>0.2424</v>
      </c>
      <c r="J732" s="7">
        <v>0.45</v>
      </c>
      <c r="K732" s="7">
        <v>0.49249999999999999</v>
      </c>
      <c r="L732" s="7">
        <v>3</v>
      </c>
      <c r="M732" s="7">
        <v>88</v>
      </c>
      <c r="N732" s="10">
        <v>91</v>
      </c>
      <c r="O732" s="5" t="str">
        <f>IF(AND('Final Dataset'!$D732&gt;=5,'Final Dataset'!$D732&lt;12),"Morning",IF(AND('Final Dataset'!$D732&gt;=12,'Final Dataset'!$D732&lt;17),"Afternoon",IF(AND('Final Dataset'!$D732&gt;=17,'Final Dataset'!$D732&lt;21),"Evening","Night")))</f>
        <v>Evening</v>
      </c>
      <c r="P732" s="8" t="str">
        <f>IF('Final Dataset'!$G732=1,"Clear/Few clouds",IF('Final Dataset'!$G732=2,"Mist/Cloudy",IF('Final Dataset'!$G732=3,"Light Snow/Rain","Heavy Rain/Snow/Storm")))</f>
        <v>Clear/Few clouds</v>
      </c>
      <c r="Q732" s="5" t="str">
        <f>IF(OR('Final Dataset'!$F732=0,'Final Dataset'!$F732=6),"Weekend","Weekday")</f>
        <v>Weekday</v>
      </c>
      <c r="R732" s="5" t="str">
        <f>LEFT(TEXT('Final Dataset'!$B732,"yyyy-mm-dd"),4)</f>
        <v>2011</v>
      </c>
      <c r="S732" s="5" t="str">
        <f>MID(TEXT('Final Dataset'!$B732,"yyyy-mm-dd"),6,2)</f>
        <v>02</v>
      </c>
      <c r="T732" s="5" t="str">
        <f>RIGHT(TEXT('Final Dataset'!$B732,"yyyy-mm-dd"),2)</f>
        <v>02</v>
      </c>
      <c r="U732" s="5">
        <f>LEN('Final Dataset'!$D732)</f>
        <v>2</v>
      </c>
      <c r="V732" s="5" t="str">
        <f>TEXT('Final Dataset'!$B732, "mmmm")</f>
        <v>February</v>
      </c>
      <c r="W732" s="5" t="str">
        <f>TEXT('Final Dataset'!$B732, "dddd")</f>
        <v>Wednesday</v>
      </c>
      <c r="X732" s="5">
        <f>WEEKNUM('Final Dataset'!$B732, 2)</f>
        <v>6</v>
      </c>
      <c r="Y732" s="5" t="str">
        <f>IF('Final Dataset'!$H732&lt;=0.3,"Cold",IF('Final Dataset'!$H732&lt;=0.6,"Mild","Hot"))</f>
        <v>Cold</v>
      </c>
      <c r="Z732" s="7" t="str">
        <f>IF('Final Dataset'!$L732&gt;'Final Dataset'!$M732,"Casual Dominant","Registered Dominant")</f>
        <v>Registered Dominant</v>
      </c>
      <c r="AA732" s="7">
        <f>'Final Dataset'!$L732/'Final Dataset'!$N732</f>
        <v>3.2967032967032968E-2</v>
      </c>
      <c r="AB732" s="7">
        <f>'Final Dataset'!$M732/'Final Dataset'!$N732</f>
        <v>0.96703296703296704</v>
      </c>
      <c r="AC732" s="9">
        <f>'Final Dataset'!$J732*100</f>
        <v>45</v>
      </c>
      <c r="AD732" s="7">
        <f>'Final Dataset'!$I732*50</f>
        <v>12.120000000000001</v>
      </c>
      <c r="AE732" s="9">
        <f>'Final Dataset'!$K732*67</f>
        <v>32.997500000000002</v>
      </c>
      <c r="AF732" s="7">
        <f>IFERROR('Final Dataset'!$AA732/'Final Dataset'!$AB732,0)</f>
        <v>3.4090909090909088E-2</v>
      </c>
      <c r="AG732" s="7" t="str">
        <f>IF('Final Dataset'!$AC732&lt;40,"Low",IF('Final Dataset'!$AC732&lt;=70,"Moderate","High"))</f>
        <v>Moderate</v>
      </c>
      <c r="AH732" s="10" t="str">
        <f>IF('Final Dataset'!$AE732&lt;10,"Calm",IF('Final Dataset'!$AE732&lt;=25,"Breezy","Windy"))</f>
        <v>Windy</v>
      </c>
    </row>
    <row r="733" spans="1:34" ht="14.25" customHeight="1" x14ac:dyDescent="0.3">
      <c r="A733" s="17">
        <v>732</v>
      </c>
      <c r="B733" s="18">
        <v>40576</v>
      </c>
      <c r="C733" s="13">
        <v>1</v>
      </c>
      <c r="D733" s="13">
        <v>20</v>
      </c>
      <c r="E733" s="13" t="b">
        <v>0</v>
      </c>
      <c r="F733" s="13">
        <v>3</v>
      </c>
      <c r="G733" s="13">
        <v>1</v>
      </c>
      <c r="H733" s="13">
        <v>0.24</v>
      </c>
      <c r="I733" s="13">
        <v>0.19700000000000001</v>
      </c>
      <c r="J733" s="13">
        <v>0.48</v>
      </c>
      <c r="K733" s="13">
        <v>0.55220000000000002</v>
      </c>
      <c r="L733" s="13">
        <v>4</v>
      </c>
      <c r="M733" s="13">
        <v>71</v>
      </c>
      <c r="N733" s="19">
        <v>75</v>
      </c>
      <c r="O733" s="5" t="str">
        <f>IF(AND('Final Dataset'!$D733&gt;=5,'Final Dataset'!$D733&lt;12),"Morning",IF(AND('Final Dataset'!$D733&gt;=12,'Final Dataset'!$D733&lt;17),"Afternoon",IF(AND('Final Dataset'!$D733&gt;=17,'Final Dataset'!$D733&lt;21),"Evening","Night")))</f>
        <v>Evening</v>
      </c>
      <c r="P733" s="8" t="str">
        <f>IF('Final Dataset'!$G733=1,"Clear/Few clouds",IF('Final Dataset'!$G733=2,"Mist/Cloudy",IF('Final Dataset'!$G733=3,"Light Snow/Rain","Heavy Rain/Snow/Storm")))</f>
        <v>Clear/Few clouds</v>
      </c>
      <c r="Q733" s="5" t="str">
        <f>IF(OR('Final Dataset'!$F733=0,'Final Dataset'!$F733=6),"Weekend","Weekday")</f>
        <v>Weekday</v>
      </c>
      <c r="R733" s="5" t="str">
        <f>LEFT(TEXT('Final Dataset'!$B733,"yyyy-mm-dd"),4)</f>
        <v>2011</v>
      </c>
      <c r="S733" s="5" t="str">
        <f>MID(TEXT('Final Dataset'!$B733,"yyyy-mm-dd"),6,2)</f>
        <v>02</v>
      </c>
      <c r="T733" s="5" t="str">
        <f>RIGHT(TEXT('Final Dataset'!$B733,"yyyy-mm-dd"),2)</f>
        <v>02</v>
      </c>
      <c r="U733" s="5">
        <f>LEN('Final Dataset'!$D733)</f>
        <v>2</v>
      </c>
      <c r="V733" s="5" t="str">
        <f>TEXT('Final Dataset'!$B733, "mmmm")</f>
        <v>February</v>
      </c>
      <c r="W733" s="5" t="str">
        <f>TEXT('Final Dataset'!$B733, "dddd")</f>
        <v>Wednesday</v>
      </c>
      <c r="X733" s="5">
        <f>WEEKNUM('Final Dataset'!$B733, 2)</f>
        <v>6</v>
      </c>
      <c r="Y733" s="5" t="str">
        <f>IF('Final Dataset'!$H733&lt;=0.3,"Cold",IF('Final Dataset'!$H733&lt;=0.6,"Mild","Hot"))</f>
        <v>Cold</v>
      </c>
      <c r="Z733" s="7" t="str">
        <f>IF('Final Dataset'!$L733&gt;'Final Dataset'!$M733,"Casual Dominant","Registered Dominant")</f>
        <v>Registered Dominant</v>
      </c>
      <c r="AA733" s="7">
        <f>'Final Dataset'!$L733/'Final Dataset'!$N733</f>
        <v>5.3333333333333337E-2</v>
      </c>
      <c r="AB733" s="7">
        <f>'Final Dataset'!$M733/'Final Dataset'!$N733</f>
        <v>0.94666666666666666</v>
      </c>
      <c r="AC733" s="9">
        <f>'Final Dataset'!$J733*100</f>
        <v>48</v>
      </c>
      <c r="AD733" s="7">
        <f>'Final Dataset'!$I733*50</f>
        <v>9.85</v>
      </c>
      <c r="AE733" s="9">
        <f>'Final Dataset'!$K733*67</f>
        <v>36.997399999999999</v>
      </c>
      <c r="AF733" s="7">
        <f>IFERROR('Final Dataset'!$AA733/'Final Dataset'!$AB733,0)</f>
        <v>5.6338028169014086E-2</v>
      </c>
      <c r="AG733" s="7" t="str">
        <f>IF('Final Dataset'!$AC733&lt;40,"Low",IF('Final Dataset'!$AC733&lt;=70,"Moderate","High"))</f>
        <v>Moderate</v>
      </c>
      <c r="AH733" s="10" t="str">
        <f>IF('Final Dataset'!$AE733&lt;10,"Calm",IF('Final Dataset'!$AE733&lt;=25,"Breezy","Windy"))</f>
        <v>Windy</v>
      </c>
    </row>
    <row r="734" spans="1:34" ht="14.25" customHeight="1" x14ac:dyDescent="0.3">
      <c r="A734" s="15">
        <v>733</v>
      </c>
      <c r="B734" s="16">
        <v>40576</v>
      </c>
      <c r="C734" s="7">
        <v>1</v>
      </c>
      <c r="D734" s="7">
        <v>21</v>
      </c>
      <c r="E734" s="7" t="b">
        <v>0</v>
      </c>
      <c r="F734" s="7">
        <v>3</v>
      </c>
      <c r="G734" s="7">
        <v>1</v>
      </c>
      <c r="H734" s="7">
        <v>0.22</v>
      </c>
      <c r="I734" s="7">
        <v>0.19700000000000001</v>
      </c>
      <c r="J734" s="7">
        <v>0.47</v>
      </c>
      <c r="K734" s="7">
        <v>0.32840000000000003</v>
      </c>
      <c r="L734" s="7">
        <v>1</v>
      </c>
      <c r="M734" s="7">
        <v>62</v>
      </c>
      <c r="N734" s="10">
        <v>63</v>
      </c>
      <c r="O734" s="5" t="str">
        <f>IF(AND('Final Dataset'!$D734&gt;=5,'Final Dataset'!$D734&lt;12),"Morning",IF(AND('Final Dataset'!$D734&gt;=12,'Final Dataset'!$D734&lt;17),"Afternoon",IF(AND('Final Dataset'!$D734&gt;=17,'Final Dataset'!$D734&lt;21),"Evening","Night")))</f>
        <v>Night</v>
      </c>
      <c r="P734" s="8" t="str">
        <f>IF('Final Dataset'!$G734=1,"Clear/Few clouds",IF('Final Dataset'!$G734=2,"Mist/Cloudy",IF('Final Dataset'!$G734=3,"Light Snow/Rain","Heavy Rain/Snow/Storm")))</f>
        <v>Clear/Few clouds</v>
      </c>
      <c r="Q734" s="5" t="str">
        <f>IF(OR('Final Dataset'!$F734=0,'Final Dataset'!$F734=6),"Weekend","Weekday")</f>
        <v>Weekday</v>
      </c>
      <c r="R734" s="5" t="str">
        <f>LEFT(TEXT('Final Dataset'!$B734,"yyyy-mm-dd"),4)</f>
        <v>2011</v>
      </c>
      <c r="S734" s="5" t="str">
        <f>MID(TEXT('Final Dataset'!$B734,"yyyy-mm-dd"),6,2)</f>
        <v>02</v>
      </c>
      <c r="T734" s="5" t="str">
        <f>RIGHT(TEXT('Final Dataset'!$B734,"yyyy-mm-dd"),2)</f>
        <v>02</v>
      </c>
      <c r="U734" s="5">
        <f>LEN('Final Dataset'!$D734)</f>
        <v>2</v>
      </c>
      <c r="V734" s="5" t="str">
        <f>TEXT('Final Dataset'!$B734, "mmmm")</f>
        <v>February</v>
      </c>
      <c r="W734" s="5" t="str">
        <f>TEXT('Final Dataset'!$B734, "dddd")</f>
        <v>Wednesday</v>
      </c>
      <c r="X734" s="5">
        <f>WEEKNUM('Final Dataset'!$B734, 2)</f>
        <v>6</v>
      </c>
      <c r="Y734" s="5" t="str">
        <f>IF('Final Dataset'!$H734&lt;=0.3,"Cold",IF('Final Dataset'!$H734&lt;=0.6,"Mild","Hot"))</f>
        <v>Cold</v>
      </c>
      <c r="Z734" s="7" t="str">
        <f>IF('Final Dataset'!$L734&gt;'Final Dataset'!$M734,"Casual Dominant","Registered Dominant")</f>
        <v>Registered Dominant</v>
      </c>
      <c r="AA734" s="7">
        <f>'Final Dataset'!$L734/'Final Dataset'!$N734</f>
        <v>1.5873015873015872E-2</v>
      </c>
      <c r="AB734" s="7">
        <f>'Final Dataset'!$M734/'Final Dataset'!$N734</f>
        <v>0.98412698412698407</v>
      </c>
      <c r="AC734" s="9">
        <f>'Final Dataset'!$J734*100</f>
        <v>47</v>
      </c>
      <c r="AD734" s="7">
        <f>'Final Dataset'!$I734*50</f>
        <v>9.85</v>
      </c>
      <c r="AE734" s="9">
        <f>'Final Dataset'!$K734*67</f>
        <v>22.002800000000001</v>
      </c>
      <c r="AF734" s="7">
        <f>IFERROR('Final Dataset'!$AA734/'Final Dataset'!$AB734,0)</f>
        <v>1.6129032258064516E-2</v>
      </c>
      <c r="AG734" s="7" t="str">
        <f>IF('Final Dataset'!$AC734&lt;40,"Low",IF('Final Dataset'!$AC734&lt;=70,"Moderate","High"))</f>
        <v>Moderate</v>
      </c>
      <c r="AH734" s="10" t="str">
        <f>IF('Final Dataset'!$AE734&lt;10,"Calm",IF('Final Dataset'!$AE734&lt;=25,"Breezy","Windy"))</f>
        <v>Breezy</v>
      </c>
    </row>
    <row r="735" spans="1:34" ht="14.25" customHeight="1" x14ac:dyDescent="0.3">
      <c r="A735" s="17">
        <v>734</v>
      </c>
      <c r="B735" s="18">
        <v>40576</v>
      </c>
      <c r="C735" s="13">
        <v>1</v>
      </c>
      <c r="D735" s="13">
        <v>22</v>
      </c>
      <c r="E735" s="13" t="b">
        <v>0</v>
      </c>
      <c r="F735" s="13">
        <v>3</v>
      </c>
      <c r="G735" s="13">
        <v>1</v>
      </c>
      <c r="H735" s="13">
        <v>0.22</v>
      </c>
      <c r="I735" s="13">
        <v>0.21210000000000001</v>
      </c>
      <c r="J735" s="13">
        <v>0.44</v>
      </c>
      <c r="K735" s="13">
        <v>0.25369999999999998</v>
      </c>
      <c r="L735" s="13">
        <v>5</v>
      </c>
      <c r="M735" s="13">
        <v>35</v>
      </c>
      <c r="N735" s="19">
        <v>40</v>
      </c>
      <c r="O735" s="5" t="str">
        <f>IF(AND('Final Dataset'!$D735&gt;=5,'Final Dataset'!$D735&lt;12),"Morning",IF(AND('Final Dataset'!$D735&gt;=12,'Final Dataset'!$D735&lt;17),"Afternoon",IF(AND('Final Dataset'!$D735&gt;=17,'Final Dataset'!$D735&lt;21),"Evening","Night")))</f>
        <v>Night</v>
      </c>
      <c r="P735" s="8" t="str">
        <f>IF('Final Dataset'!$G735=1,"Clear/Few clouds",IF('Final Dataset'!$G735=2,"Mist/Cloudy",IF('Final Dataset'!$G735=3,"Light Snow/Rain","Heavy Rain/Snow/Storm")))</f>
        <v>Clear/Few clouds</v>
      </c>
      <c r="Q735" s="5" t="str">
        <f>IF(OR('Final Dataset'!$F735=0,'Final Dataset'!$F735=6),"Weekend","Weekday")</f>
        <v>Weekday</v>
      </c>
      <c r="R735" s="5" t="str">
        <f>LEFT(TEXT('Final Dataset'!$B735,"yyyy-mm-dd"),4)</f>
        <v>2011</v>
      </c>
      <c r="S735" s="5" t="str">
        <f>MID(TEXT('Final Dataset'!$B735,"yyyy-mm-dd"),6,2)</f>
        <v>02</v>
      </c>
      <c r="T735" s="5" t="str">
        <f>RIGHT(TEXT('Final Dataset'!$B735,"yyyy-mm-dd"),2)</f>
        <v>02</v>
      </c>
      <c r="U735" s="5">
        <f>LEN('Final Dataset'!$D735)</f>
        <v>2</v>
      </c>
      <c r="V735" s="5" t="str">
        <f>TEXT('Final Dataset'!$B735, "mmmm")</f>
        <v>February</v>
      </c>
      <c r="W735" s="5" t="str">
        <f>TEXT('Final Dataset'!$B735, "dddd")</f>
        <v>Wednesday</v>
      </c>
      <c r="X735" s="5">
        <f>WEEKNUM('Final Dataset'!$B735, 2)</f>
        <v>6</v>
      </c>
      <c r="Y735" s="5" t="str">
        <f>IF('Final Dataset'!$H735&lt;=0.3,"Cold",IF('Final Dataset'!$H735&lt;=0.6,"Mild","Hot"))</f>
        <v>Cold</v>
      </c>
      <c r="Z735" s="7" t="str">
        <f>IF('Final Dataset'!$L735&gt;'Final Dataset'!$M735,"Casual Dominant","Registered Dominant")</f>
        <v>Registered Dominant</v>
      </c>
      <c r="AA735" s="7">
        <f>'Final Dataset'!$L735/'Final Dataset'!$N735</f>
        <v>0.125</v>
      </c>
      <c r="AB735" s="7">
        <f>'Final Dataset'!$M735/'Final Dataset'!$N735</f>
        <v>0.875</v>
      </c>
      <c r="AC735" s="9">
        <f>'Final Dataset'!$J735*100</f>
        <v>44</v>
      </c>
      <c r="AD735" s="7">
        <f>'Final Dataset'!$I735*50</f>
        <v>10.605</v>
      </c>
      <c r="AE735" s="9">
        <f>'Final Dataset'!$K735*67</f>
        <v>16.997899999999998</v>
      </c>
      <c r="AF735" s="7">
        <f>IFERROR('Final Dataset'!$AA735/'Final Dataset'!$AB735,0)</f>
        <v>0.14285714285714285</v>
      </c>
      <c r="AG735" s="7" t="str">
        <f>IF('Final Dataset'!$AC735&lt;40,"Low",IF('Final Dataset'!$AC735&lt;=70,"Moderate","High"))</f>
        <v>Moderate</v>
      </c>
      <c r="AH735" s="10" t="str">
        <f>IF('Final Dataset'!$AE735&lt;10,"Calm",IF('Final Dataset'!$AE735&lt;=25,"Breezy","Windy"))</f>
        <v>Breezy</v>
      </c>
    </row>
    <row r="736" spans="1:34" ht="14.25" customHeight="1" x14ac:dyDescent="0.3">
      <c r="A736" s="15">
        <v>735</v>
      </c>
      <c r="B736" s="16">
        <v>40576</v>
      </c>
      <c r="C736" s="7">
        <v>1</v>
      </c>
      <c r="D736" s="7">
        <v>23</v>
      </c>
      <c r="E736" s="7" t="b">
        <v>0</v>
      </c>
      <c r="F736" s="7">
        <v>3</v>
      </c>
      <c r="G736" s="7">
        <v>1</v>
      </c>
      <c r="H736" s="7">
        <v>0.2</v>
      </c>
      <c r="I736" s="7">
        <v>0.16669999999999999</v>
      </c>
      <c r="J736" s="7">
        <v>0.44</v>
      </c>
      <c r="K736" s="7">
        <v>0.44779999999999998</v>
      </c>
      <c r="L736" s="7">
        <v>3</v>
      </c>
      <c r="M736" s="7">
        <v>29</v>
      </c>
      <c r="N736" s="10">
        <v>32</v>
      </c>
      <c r="O736" s="5" t="str">
        <f>IF(AND('Final Dataset'!$D736&gt;=5,'Final Dataset'!$D736&lt;12),"Morning",IF(AND('Final Dataset'!$D736&gt;=12,'Final Dataset'!$D736&lt;17),"Afternoon",IF(AND('Final Dataset'!$D736&gt;=17,'Final Dataset'!$D736&lt;21),"Evening","Night")))</f>
        <v>Night</v>
      </c>
      <c r="P736" s="8" t="str">
        <f>IF('Final Dataset'!$G736=1,"Clear/Few clouds",IF('Final Dataset'!$G736=2,"Mist/Cloudy",IF('Final Dataset'!$G736=3,"Light Snow/Rain","Heavy Rain/Snow/Storm")))</f>
        <v>Clear/Few clouds</v>
      </c>
      <c r="Q736" s="5" t="str">
        <f>IF(OR('Final Dataset'!$F736=0,'Final Dataset'!$F736=6),"Weekend","Weekday")</f>
        <v>Weekday</v>
      </c>
      <c r="R736" s="5" t="str">
        <f>LEFT(TEXT('Final Dataset'!$B736,"yyyy-mm-dd"),4)</f>
        <v>2011</v>
      </c>
      <c r="S736" s="5" t="str">
        <f>MID(TEXT('Final Dataset'!$B736,"yyyy-mm-dd"),6,2)</f>
        <v>02</v>
      </c>
      <c r="T736" s="5" t="str">
        <f>RIGHT(TEXT('Final Dataset'!$B736,"yyyy-mm-dd"),2)</f>
        <v>02</v>
      </c>
      <c r="U736" s="5">
        <f>LEN('Final Dataset'!$D736)</f>
        <v>2</v>
      </c>
      <c r="V736" s="5" t="str">
        <f>TEXT('Final Dataset'!$B736, "mmmm")</f>
        <v>February</v>
      </c>
      <c r="W736" s="5" t="str">
        <f>TEXT('Final Dataset'!$B736, "dddd")</f>
        <v>Wednesday</v>
      </c>
      <c r="X736" s="5">
        <f>WEEKNUM('Final Dataset'!$B736, 2)</f>
        <v>6</v>
      </c>
      <c r="Y736" s="5" t="str">
        <f>IF('Final Dataset'!$H736&lt;=0.3,"Cold",IF('Final Dataset'!$H736&lt;=0.6,"Mild","Hot"))</f>
        <v>Cold</v>
      </c>
      <c r="Z736" s="7" t="str">
        <f>IF('Final Dataset'!$L736&gt;'Final Dataset'!$M736,"Casual Dominant","Registered Dominant")</f>
        <v>Registered Dominant</v>
      </c>
      <c r="AA736" s="7">
        <f>'Final Dataset'!$L736/'Final Dataset'!$N736</f>
        <v>9.375E-2</v>
      </c>
      <c r="AB736" s="7">
        <f>'Final Dataset'!$M736/'Final Dataset'!$N736</f>
        <v>0.90625</v>
      </c>
      <c r="AC736" s="9">
        <f>'Final Dataset'!$J736*100</f>
        <v>44</v>
      </c>
      <c r="AD736" s="7">
        <f>'Final Dataset'!$I736*50</f>
        <v>8.3349999999999991</v>
      </c>
      <c r="AE736" s="9">
        <f>'Final Dataset'!$K736*67</f>
        <v>30.002599999999997</v>
      </c>
      <c r="AF736" s="7">
        <f>IFERROR('Final Dataset'!$AA736/'Final Dataset'!$AB736,0)</f>
        <v>0.10344827586206896</v>
      </c>
      <c r="AG736" s="7" t="str">
        <f>IF('Final Dataset'!$AC736&lt;40,"Low",IF('Final Dataset'!$AC736&lt;=70,"Moderate","High"))</f>
        <v>Moderate</v>
      </c>
      <c r="AH736" s="10" t="str">
        <f>IF('Final Dataset'!$AE736&lt;10,"Calm",IF('Final Dataset'!$AE736&lt;=25,"Breezy","Windy"))</f>
        <v>Windy</v>
      </c>
    </row>
    <row r="737" spans="1:34" ht="14.25" customHeight="1" x14ac:dyDescent="0.3">
      <c r="A737" s="17">
        <v>736</v>
      </c>
      <c r="B737" s="18">
        <v>40577</v>
      </c>
      <c r="C737" s="13">
        <v>1</v>
      </c>
      <c r="D737" s="13">
        <v>0</v>
      </c>
      <c r="E737" s="13" t="b">
        <v>0</v>
      </c>
      <c r="F737" s="13">
        <v>4</v>
      </c>
      <c r="G737" s="13">
        <v>1</v>
      </c>
      <c r="H737" s="13">
        <v>0.2</v>
      </c>
      <c r="I737" s="13">
        <v>0.16669999999999999</v>
      </c>
      <c r="J737" s="13">
        <v>0.4</v>
      </c>
      <c r="K737" s="13">
        <v>0.44779999999999998</v>
      </c>
      <c r="L737" s="13">
        <v>1</v>
      </c>
      <c r="M737" s="13">
        <v>11</v>
      </c>
      <c r="N737" s="19">
        <v>12</v>
      </c>
      <c r="O737" s="5" t="str">
        <f>IF(AND('Final Dataset'!$D737&gt;=5,'Final Dataset'!$D737&lt;12),"Morning",IF(AND('Final Dataset'!$D737&gt;=12,'Final Dataset'!$D737&lt;17),"Afternoon",IF(AND('Final Dataset'!$D737&gt;=17,'Final Dataset'!$D737&lt;21),"Evening","Night")))</f>
        <v>Night</v>
      </c>
      <c r="P737" s="8" t="str">
        <f>IF('Final Dataset'!$G737=1,"Clear/Few clouds",IF('Final Dataset'!$G737=2,"Mist/Cloudy",IF('Final Dataset'!$G737=3,"Light Snow/Rain","Heavy Rain/Snow/Storm")))</f>
        <v>Clear/Few clouds</v>
      </c>
      <c r="Q737" s="5" t="str">
        <f>IF(OR('Final Dataset'!$F737=0,'Final Dataset'!$F737=6),"Weekend","Weekday")</f>
        <v>Weekday</v>
      </c>
      <c r="R737" s="5" t="str">
        <f>LEFT(TEXT('Final Dataset'!$B737,"yyyy-mm-dd"),4)</f>
        <v>2011</v>
      </c>
      <c r="S737" s="5" t="str">
        <f>MID(TEXT('Final Dataset'!$B737,"yyyy-mm-dd"),6,2)</f>
        <v>02</v>
      </c>
      <c r="T737" s="5" t="str">
        <f>RIGHT(TEXT('Final Dataset'!$B737,"yyyy-mm-dd"),2)</f>
        <v>03</v>
      </c>
      <c r="U737" s="5">
        <f>LEN('Final Dataset'!$D737)</f>
        <v>1</v>
      </c>
      <c r="V737" s="5" t="str">
        <f>TEXT('Final Dataset'!$B737, "mmmm")</f>
        <v>February</v>
      </c>
      <c r="W737" s="5" t="str">
        <f>TEXT('Final Dataset'!$B737, "dddd")</f>
        <v>Thursday</v>
      </c>
      <c r="X737" s="5">
        <f>WEEKNUM('Final Dataset'!$B737, 2)</f>
        <v>6</v>
      </c>
      <c r="Y737" s="5" t="str">
        <f>IF('Final Dataset'!$H737&lt;=0.3,"Cold",IF('Final Dataset'!$H737&lt;=0.6,"Mild","Hot"))</f>
        <v>Cold</v>
      </c>
      <c r="Z737" s="7" t="str">
        <f>IF('Final Dataset'!$L737&gt;'Final Dataset'!$M737,"Casual Dominant","Registered Dominant")</f>
        <v>Registered Dominant</v>
      </c>
      <c r="AA737" s="7">
        <f>'Final Dataset'!$L737/'Final Dataset'!$N737</f>
        <v>8.3333333333333329E-2</v>
      </c>
      <c r="AB737" s="7">
        <f>'Final Dataset'!$M737/'Final Dataset'!$N737</f>
        <v>0.91666666666666663</v>
      </c>
      <c r="AC737" s="9">
        <f>'Final Dataset'!$J737*100</f>
        <v>40</v>
      </c>
      <c r="AD737" s="7">
        <f>'Final Dataset'!$I737*50</f>
        <v>8.3349999999999991</v>
      </c>
      <c r="AE737" s="9">
        <f>'Final Dataset'!$K737*67</f>
        <v>30.002599999999997</v>
      </c>
      <c r="AF737" s="7">
        <f>IFERROR('Final Dataset'!$AA737/'Final Dataset'!$AB737,0)</f>
        <v>9.0909090909090912E-2</v>
      </c>
      <c r="AG737" s="7" t="str">
        <f>IF('Final Dataset'!$AC737&lt;40,"Low",IF('Final Dataset'!$AC737&lt;=70,"Moderate","High"))</f>
        <v>Moderate</v>
      </c>
      <c r="AH737" s="10" t="str">
        <f>IF('Final Dataset'!$AE737&lt;10,"Calm",IF('Final Dataset'!$AE737&lt;=25,"Breezy","Windy"))</f>
        <v>Windy</v>
      </c>
    </row>
    <row r="738" spans="1:34" ht="14.25" customHeight="1" x14ac:dyDescent="0.3">
      <c r="A738" s="15">
        <v>737</v>
      </c>
      <c r="B738" s="16">
        <v>40577</v>
      </c>
      <c r="C738" s="7">
        <v>1</v>
      </c>
      <c r="D738" s="7">
        <v>1</v>
      </c>
      <c r="E738" s="7" t="b">
        <v>0</v>
      </c>
      <c r="F738" s="7">
        <v>4</v>
      </c>
      <c r="G738" s="7">
        <v>1</v>
      </c>
      <c r="H738" s="7">
        <v>0.2</v>
      </c>
      <c r="I738" s="7">
        <v>0.1515</v>
      </c>
      <c r="J738" s="7">
        <v>0.44</v>
      </c>
      <c r="K738" s="7">
        <v>0.52239999999999998</v>
      </c>
      <c r="L738" s="7">
        <v>0</v>
      </c>
      <c r="M738" s="7">
        <v>5</v>
      </c>
      <c r="N738" s="10">
        <v>5</v>
      </c>
      <c r="O738" s="5" t="str">
        <f>IF(AND('Final Dataset'!$D738&gt;=5,'Final Dataset'!$D738&lt;12),"Morning",IF(AND('Final Dataset'!$D738&gt;=12,'Final Dataset'!$D738&lt;17),"Afternoon",IF(AND('Final Dataset'!$D738&gt;=17,'Final Dataset'!$D738&lt;21),"Evening","Night")))</f>
        <v>Night</v>
      </c>
      <c r="P738" s="8" t="str">
        <f>IF('Final Dataset'!$G738=1,"Clear/Few clouds",IF('Final Dataset'!$G738=2,"Mist/Cloudy",IF('Final Dataset'!$G738=3,"Light Snow/Rain","Heavy Rain/Snow/Storm")))</f>
        <v>Clear/Few clouds</v>
      </c>
      <c r="Q738" s="5" t="str">
        <f>IF(OR('Final Dataset'!$F738=0,'Final Dataset'!$F738=6),"Weekend","Weekday")</f>
        <v>Weekday</v>
      </c>
      <c r="R738" s="5" t="str">
        <f>LEFT(TEXT('Final Dataset'!$B738,"yyyy-mm-dd"),4)</f>
        <v>2011</v>
      </c>
      <c r="S738" s="5" t="str">
        <f>MID(TEXT('Final Dataset'!$B738,"yyyy-mm-dd"),6,2)</f>
        <v>02</v>
      </c>
      <c r="T738" s="5" t="str">
        <f>RIGHT(TEXT('Final Dataset'!$B738,"yyyy-mm-dd"),2)</f>
        <v>03</v>
      </c>
      <c r="U738" s="5">
        <f>LEN('Final Dataset'!$D738)</f>
        <v>1</v>
      </c>
      <c r="V738" s="5" t="str">
        <f>TEXT('Final Dataset'!$B738, "mmmm")</f>
        <v>February</v>
      </c>
      <c r="W738" s="5" t="str">
        <f>TEXT('Final Dataset'!$B738, "dddd")</f>
        <v>Thursday</v>
      </c>
      <c r="X738" s="5">
        <f>WEEKNUM('Final Dataset'!$B738, 2)</f>
        <v>6</v>
      </c>
      <c r="Y738" s="5" t="str">
        <f>IF('Final Dataset'!$H738&lt;=0.3,"Cold",IF('Final Dataset'!$H738&lt;=0.6,"Mild","Hot"))</f>
        <v>Cold</v>
      </c>
      <c r="Z738" s="7" t="str">
        <f>IF('Final Dataset'!$L738&gt;'Final Dataset'!$M738,"Casual Dominant","Registered Dominant")</f>
        <v>Registered Dominant</v>
      </c>
      <c r="AA738" s="7">
        <f>'Final Dataset'!$L738/'Final Dataset'!$N738</f>
        <v>0</v>
      </c>
      <c r="AB738" s="7">
        <f>'Final Dataset'!$M738/'Final Dataset'!$N738</f>
        <v>1</v>
      </c>
      <c r="AC738" s="9">
        <f>'Final Dataset'!$J738*100</f>
        <v>44</v>
      </c>
      <c r="AD738" s="7">
        <f>'Final Dataset'!$I738*50</f>
        <v>7.5750000000000002</v>
      </c>
      <c r="AE738" s="9">
        <f>'Final Dataset'!$K738*67</f>
        <v>35.000799999999998</v>
      </c>
      <c r="AF738" s="7">
        <f>IFERROR('Final Dataset'!$AA738/'Final Dataset'!$AB738,0)</f>
        <v>0</v>
      </c>
      <c r="AG738" s="7" t="str">
        <f>IF('Final Dataset'!$AC738&lt;40,"Low",IF('Final Dataset'!$AC738&lt;=70,"Moderate","High"))</f>
        <v>Moderate</v>
      </c>
      <c r="AH738" s="10" t="str">
        <f>IF('Final Dataset'!$AE738&lt;10,"Calm",IF('Final Dataset'!$AE738&lt;=25,"Breezy","Windy"))</f>
        <v>Windy</v>
      </c>
    </row>
    <row r="739" spans="1:34" ht="14.25" customHeight="1" x14ac:dyDescent="0.3">
      <c r="A739" s="17">
        <v>738</v>
      </c>
      <c r="B739" s="18">
        <v>40577</v>
      </c>
      <c r="C739" s="13">
        <v>1</v>
      </c>
      <c r="D739" s="13">
        <v>2</v>
      </c>
      <c r="E739" s="13" t="b">
        <v>0</v>
      </c>
      <c r="F739" s="13">
        <v>4</v>
      </c>
      <c r="G739" s="13">
        <v>1</v>
      </c>
      <c r="H739" s="13">
        <v>0.18</v>
      </c>
      <c r="I739" s="13">
        <v>0.16669999999999999</v>
      </c>
      <c r="J739" s="13">
        <v>0.43</v>
      </c>
      <c r="K739" s="13">
        <v>0.25369999999999998</v>
      </c>
      <c r="L739" s="13">
        <v>0</v>
      </c>
      <c r="M739" s="13">
        <v>2</v>
      </c>
      <c r="N739" s="19">
        <v>2</v>
      </c>
      <c r="O739" s="5" t="str">
        <f>IF(AND('Final Dataset'!$D739&gt;=5,'Final Dataset'!$D739&lt;12),"Morning",IF(AND('Final Dataset'!$D739&gt;=12,'Final Dataset'!$D739&lt;17),"Afternoon",IF(AND('Final Dataset'!$D739&gt;=17,'Final Dataset'!$D739&lt;21),"Evening","Night")))</f>
        <v>Night</v>
      </c>
      <c r="P739" s="8" t="str">
        <f>IF('Final Dataset'!$G739=1,"Clear/Few clouds",IF('Final Dataset'!$G739=2,"Mist/Cloudy",IF('Final Dataset'!$G739=3,"Light Snow/Rain","Heavy Rain/Snow/Storm")))</f>
        <v>Clear/Few clouds</v>
      </c>
      <c r="Q739" s="5" t="str">
        <f>IF(OR('Final Dataset'!$F739=0,'Final Dataset'!$F739=6),"Weekend","Weekday")</f>
        <v>Weekday</v>
      </c>
      <c r="R739" s="5" t="str">
        <f>LEFT(TEXT('Final Dataset'!$B739,"yyyy-mm-dd"),4)</f>
        <v>2011</v>
      </c>
      <c r="S739" s="5" t="str">
        <f>MID(TEXT('Final Dataset'!$B739,"yyyy-mm-dd"),6,2)</f>
        <v>02</v>
      </c>
      <c r="T739" s="5" t="str">
        <f>RIGHT(TEXT('Final Dataset'!$B739,"yyyy-mm-dd"),2)</f>
        <v>03</v>
      </c>
      <c r="U739" s="5">
        <f>LEN('Final Dataset'!$D739)</f>
        <v>1</v>
      </c>
      <c r="V739" s="5" t="str">
        <f>TEXT('Final Dataset'!$B739, "mmmm")</f>
        <v>February</v>
      </c>
      <c r="W739" s="5" t="str">
        <f>TEXT('Final Dataset'!$B739, "dddd")</f>
        <v>Thursday</v>
      </c>
      <c r="X739" s="5">
        <f>WEEKNUM('Final Dataset'!$B739, 2)</f>
        <v>6</v>
      </c>
      <c r="Y739" s="5" t="str">
        <f>IF('Final Dataset'!$H739&lt;=0.3,"Cold",IF('Final Dataset'!$H739&lt;=0.6,"Mild","Hot"))</f>
        <v>Cold</v>
      </c>
      <c r="Z739" s="7" t="str">
        <f>IF('Final Dataset'!$L739&gt;'Final Dataset'!$M739,"Casual Dominant","Registered Dominant")</f>
        <v>Registered Dominant</v>
      </c>
      <c r="AA739" s="7">
        <f>'Final Dataset'!$L739/'Final Dataset'!$N739</f>
        <v>0</v>
      </c>
      <c r="AB739" s="7">
        <f>'Final Dataset'!$M739/'Final Dataset'!$N739</f>
        <v>1</v>
      </c>
      <c r="AC739" s="9">
        <f>'Final Dataset'!$J739*100</f>
        <v>43</v>
      </c>
      <c r="AD739" s="7">
        <f>'Final Dataset'!$I739*50</f>
        <v>8.3349999999999991</v>
      </c>
      <c r="AE739" s="9">
        <f>'Final Dataset'!$K739*67</f>
        <v>16.997899999999998</v>
      </c>
      <c r="AF739" s="7">
        <f>IFERROR('Final Dataset'!$AA739/'Final Dataset'!$AB739,0)</f>
        <v>0</v>
      </c>
      <c r="AG739" s="7" t="str">
        <f>IF('Final Dataset'!$AC739&lt;40,"Low",IF('Final Dataset'!$AC739&lt;=70,"Moderate","High"))</f>
        <v>Moderate</v>
      </c>
      <c r="AH739" s="10" t="str">
        <f>IF('Final Dataset'!$AE739&lt;10,"Calm",IF('Final Dataset'!$AE739&lt;=25,"Breezy","Windy"))</f>
        <v>Breezy</v>
      </c>
    </row>
    <row r="740" spans="1:34" ht="14.25" customHeight="1" x14ac:dyDescent="0.3">
      <c r="A740" s="15">
        <v>739</v>
      </c>
      <c r="B740" s="16">
        <v>40577</v>
      </c>
      <c r="C740" s="7">
        <v>1</v>
      </c>
      <c r="D740" s="7">
        <v>3</v>
      </c>
      <c r="E740" s="7" t="b">
        <v>0</v>
      </c>
      <c r="F740" s="7">
        <v>4</v>
      </c>
      <c r="G740" s="7">
        <v>1</v>
      </c>
      <c r="H740" s="7">
        <v>0.18</v>
      </c>
      <c r="I740" s="7">
        <v>0.16669999999999999</v>
      </c>
      <c r="J740" s="7">
        <v>0.43</v>
      </c>
      <c r="K740" s="7">
        <v>0.25369999999999998</v>
      </c>
      <c r="L740" s="7">
        <v>0</v>
      </c>
      <c r="M740" s="7">
        <v>1</v>
      </c>
      <c r="N740" s="10">
        <v>1</v>
      </c>
      <c r="O740" s="5" t="str">
        <f>IF(AND('Final Dataset'!$D740&gt;=5,'Final Dataset'!$D740&lt;12),"Morning",IF(AND('Final Dataset'!$D740&gt;=12,'Final Dataset'!$D740&lt;17),"Afternoon",IF(AND('Final Dataset'!$D740&gt;=17,'Final Dataset'!$D740&lt;21),"Evening","Night")))</f>
        <v>Night</v>
      </c>
      <c r="P740" s="8" t="str">
        <f>IF('Final Dataset'!$G740=1,"Clear/Few clouds",IF('Final Dataset'!$G740=2,"Mist/Cloudy",IF('Final Dataset'!$G740=3,"Light Snow/Rain","Heavy Rain/Snow/Storm")))</f>
        <v>Clear/Few clouds</v>
      </c>
      <c r="Q740" s="5" t="str">
        <f>IF(OR('Final Dataset'!$F740=0,'Final Dataset'!$F740=6),"Weekend","Weekday")</f>
        <v>Weekday</v>
      </c>
      <c r="R740" s="5" t="str">
        <f>LEFT(TEXT('Final Dataset'!$B740,"yyyy-mm-dd"),4)</f>
        <v>2011</v>
      </c>
      <c r="S740" s="5" t="str">
        <f>MID(TEXT('Final Dataset'!$B740,"yyyy-mm-dd"),6,2)</f>
        <v>02</v>
      </c>
      <c r="T740" s="5" t="str">
        <f>RIGHT(TEXT('Final Dataset'!$B740,"yyyy-mm-dd"),2)</f>
        <v>03</v>
      </c>
      <c r="U740" s="5">
        <f>LEN('Final Dataset'!$D740)</f>
        <v>1</v>
      </c>
      <c r="V740" s="5" t="str">
        <f>TEXT('Final Dataset'!$B740, "mmmm")</f>
        <v>February</v>
      </c>
      <c r="W740" s="5" t="str">
        <f>TEXT('Final Dataset'!$B740, "dddd")</f>
        <v>Thursday</v>
      </c>
      <c r="X740" s="5">
        <f>WEEKNUM('Final Dataset'!$B740, 2)</f>
        <v>6</v>
      </c>
      <c r="Y740" s="5" t="str">
        <f>IF('Final Dataset'!$H740&lt;=0.3,"Cold",IF('Final Dataset'!$H740&lt;=0.6,"Mild","Hot"))</f>
        <v>Cold</v>
      </c>
      <c r="Z740" s="7" t="str">
        <f>IF('Final Dataset'!$L740&gt;'Final Dataset'!$M740,"Casual Dominant","Registered Dominant")</f>
        <v>Registered Dominant</v>
      </c>
      <c r="AA740" s="7">
        <f>'Final Dataset'!$L740/'Final Dataset'!$N740</f>
        <v>0</v>
      </c>
      <c r="AB740" s="7">
        <f>'Final Dataset'!$M740/'Final Dataset'!$N740</f>
        <v>1</v>
      </c>
      <c r="AC740" s="9">
        <f>'Final Dataset'!$J740*100</f>
        <v>43</v>
      </c>
      <c r="AD740" s="7">
        <f>'Final Dataset'!$I740*50</f>
        <v>8.3349999999999991</v>
      </c>
      <c r="AE740" s="9">
        <f>'Final Dataset'!$K740*67</f>
        <v>16.997899999999998</v>
      </c>
      <c r="AF740" s="7">
        <f>IFERROR('Final Dataset'!$AA740/'Final Dataset'!$AB740,0)</f>
        <v>0</v>
      </c>
      <c r="AG740" s="7" t="str">
        <f>IF('Final Dataset'!$AC740&lt;40,"Low",IF('Final Dataset'!$AC740&lt;=70,"Moderate","High"))</f>
        <v>Moderate</v>
      </c>
      <c r="AH740" s="10" t="str">
        <f>IF('Final Dataset'!$AE740&lt;10,"Calm",IF('Final Dataset'!$AE740&lt;=25,"Breezy","Windy"))</f>
        <v>Breezy</v>
      </c>
    </row>
    <row r="741" spans="1:34" ht="14.25" customHeight="1" x14ac:dyDescent="0.3">
      <c r="A741" s="17">
        <v>740</v>
      </c>
      <c r="B741" s="18">
        <v>40577</v>
      </c>
      <c r="C741" s="13">
        <v>1</v>
      </c>
      <c r="D741" s="13">
        <v>5</v>
      </c>
      <c r="E741" s="13" t="b">
        <v>0</v>
      </c>
      <c r="F741" s="13">
        <v>4</v>
      </c>
      <c r="G741" s="13">
        <v>1</v>
      </c>
      <c r="H741" s="13">
        <v>0.16</v>
      </c>
      <c r="I741" s="13">
        <v>0.13639999999999999</v>
      </c>
      <c r="J741" s="13">
        <v>0.5</v>
      </c>
      <c r="K741" s="13">
        <v>0.29849999999999999</v>
      </c>
      <c r="L741" s="13">
        <v>0</v>
      </c>
      <c r="M741" s="13">
        <v>2</v>
      </c>
      <c r="N741" s="19">
        <v>2</v>
      </c>
      <c r="O741" s="5" t="str">
        <f>IF(AND('Final Dataset'!$D741&gt;=5,'Final Dataset'!$D741&lt;12),"Morning",IF(AND('Final Dataset'!$D741&gt;=12,'Final Dataset'!$D741&lt;17),"Afternoon",IF(AND('Final Dataset'!$D741&gt;=17,'Final Dataset'!$D741&lt;21),"Evening","Night")))</f>
        <v>Morning</v>
      </c>
      <c r="P741" s="8" t="str">
        <f>IF('Final Dataset'!$G741=1,"Clear/Few clouds",IF('Final Dataset'!$G741=2,"Mist/Cloudy",IF('Final Dataset'!$G741=3,"Light Snow/Rain","Heavy Rain/Snow/Storm")))</f>
        <v>Clear/Few clouds</v>
      </c>
      <c r="Q741" s="5" t="str">
        <f>IF(OR('Final Dataset'!$F741=0,'Final Dataset'!$F741=6),"Weekend","Weekday")</f>
        <v>Weekday</v>
      </c>
      <c r="R741" s="5" t="str">
        <f>LEFT(TEXT('Final Dataset'!$B741,"yyyy-mm-dd"),4)</f>
        <v>2011</v>
      </c>
      <c r="S741" s="5" t="str">
        <f>MID(TEXT('Final Dataset'!$B741,"yyyy-mm-dd"),6,2)</f>
        <v>02</v>
      </c>
      <c r="T741" s="5" t="str">
        <f>RIGHT(TEXT('Final Dataset'!$B741,"yyyy-mm-dd"),2)</f>
        <v>03</v>
      </c>
      <c r="U741" s="5">
        <f>LEN('Final Dataset'!$D741)</f>
        <v>1</v>
      </c>
      <c r="V741" s="5" t="str">
        <f>TEXT('Final Dataset'!$B741, "mmmm")</f>
        <v>February</v>
      </c>
      <c r="W741" s="5" t="str">
        <f>TEXT('Final Dataset'!$B741, "dddd")</f>
        <v>Thursday</v>
      </c>
      <c r="X741" s="5">
        <f>WEEKNUM('Final Dataset'!$B741, 2)</f>
        <v>6</v>
      </c>
      <c r="Y741" s="5" t="str">
        <f>IF('Final Dataset'!$H741&lt;=0.3,"Cold",IF('Final Dataset'!$H741&lt;=0.6,"Mild","Hot"))</f>
        <v>Cold</v>
      </c>
      <c r="Z741" s="7" t="str">
        <f>IF('Final Dataset'!$L741&gt;'Final Dataset'!$M741,"Casual Dominant","Registered Dominant")</f>
        <v>Registered Dominant</v>
      </c>
      <c r="AA741" s="7">
        <f>'Final Dataset'!$L741/'Final Dataset'!$N741</f>
        <v>0</v>
      </c>
      <c r="AB741" s="7">
        <f>'Final Dataset'!$M741/'Final Dataset'!$N741</f>
        <v>1</v>
      </c>
      <c r="AC741" s="9">
        <f>'Final Dataset'!$J741*100</f>
        <v>50</v>
      </c>
      <c r="AD741" s="7">
        <f>'Final Dataset'!$I741*50</f>
        <v>6.8199999999999994</v>
      </c>
      <c r="AE741" s="9">
        <f>'Final Dataset'!$K741*67</f>
        <v>19.999499999999998</v>
      </c>
      <c r="AF741" s="7">
        <f>IFERROR('Final Dataset'!$AA741/'Final Dataset'!$AB741,0)</f>
        <v>0</v>
      </c>
      <c r="AG741" s="7" t="str">
        <f>IF('Final Dataset'!$AC741&lt;40,"Low",IF('Final Dataset'!$AC741&lt;=70,"Moderate","High"))</f>
        <v>Moderate</v>
      </c>
      <c r="AH741" s="10" t="str">
        <f>IF('Final Dataset'!$AE741&lt;10,"Calm",IF('Final Dataset'!$AE741&lt;=25,"Breezy","Windy"))</f>
        <v>Breezy</v>
      </c>
    </row>
    <row r="742" spans="1:34" ht="14.25" customHeight="1" x14ac:dyDescent="0.3">
      <c r="A742" s="15">
        <v>741</v>
      </c>
      <c r="B742" s="16">
        <v>40577</v>
      </c>
      <c r="C742" s="7">
        <v>1</v>
      </c>
      <c r="D742" s="7">
        <v>6</v>
      </c>
      <c r="E742" s="7" t="b">
        <v>0</v>
      </c>
      <c r="F742" s="7">
        <v>4</v>
      </c>
      <c r="G742" s="7">
        <v>1</v>
      </c>
      <c r="H742" s="7">
        <v>0.16</v>
      </c>
      <c r="I742" s="7">
        <v>0.13639999999999999</v>
      </c>
      <c r="J742" s="7">
        <v>0.43</v>
      </c>
      <c r="K742" s="7">
        <v>0.35820000000000002</v>
      </c>
      <c r="L742" s="7">
        <v>0</v>
      </c>
      <c r="M742" s="7">
        <v>39</v>
      </c>
      <c r="N742" s="10">
        <v>39</v>
      </c>
      <c r="O742" s="5" t="str">
        <f>IF(AND('Final Dataset'!$D742&gt;=5,'Final Dataset'!$D742&lt;12),"Morning",IF(AND('Final Dataset'!$D742&gt;=12,'Final Dataset'!$D742&lt;17),"Afternoon",IF(AND('Final Dataset'!$D742&gt;=17,'Final Dataset'!$D742&lt;21),"Evening","Night")))</f>
        <v>Morning</v>
      </c>
      <c r="P742" s="8" t="str">
        <f>IF('Final Dataset'!$G742=1,"Clear/Few clouds",IF('Final Dataset'!$G742=2,"Mist/Cloudy",IF('Final Dataset'!$G742=3,"Light Snow/Rain","Heavy Rain/Snow/Storm")))</f>
        <v>Clear/Few clouds</v>
      </c>
      <c r="Q742" s="5" t="str">
        <f>IF(OR('Final Dataset'!$F742=0,'Final Dataset'!$F742=6),"Weekend","Weekday")</f>
        <v>Weekday</v>
      </c>
      <c r="R742" s="5" t="str">
        <f>LEFT(TEXT('Final Dataset'!$B742,"yyyy-mm-dd"),4)</f>
        <v>2011</v>
      </c>
      <c r="S742" s="5" t="str">
        <f>MID(TEXT('Final Dataset'!$B742,"yyyy-mm-dd"),6,2)</f>
        <v>02</v>
      </c>
      <c r="T742" s="5" t="str">
        <f>RIGHT(TEXT('Final Dataset'!$B742,"yyyy-mm-dd"),2)</f>
        <v>03</v>
      </c>
      <c r="U742" s="5">
        <f>LEN('Final Dataset'!$D742)</f>
        <v>1</v>
      </c>
      <c r="V742" s="5" t="str">
        <f>TEXT('Final Dataset'!$B742, "mmmm")</f>
        <v>February</v>
      </c>
      <c r="W742" s="5" t="str">
        <f>TEXT('Final Dataset'!$B742, "dddd")</f>
        <v>Thursday</v>
      </c>
      <c r="X742" s="5">
        <f>WEEKNUM('Final Dataset'!$B742, 2)</f>
        <v>6</v>
      </c>
      <c r="Y742" s="5" t="str">
        <f>IF('Final Dataset'!$H742&lt;=0.3,"Cold",IF('Final Dataset'!$H742&lt;=0.6,"Mild","Hot"))</f>
        <v>Cold</v>
      </c>
      <c r="Z742" s="7" t="str">
        <f>IF('Final Dataset'!$L742&gt;'Final Dataset'!$M742,"Casual Dominant","Registered Dominant")</f>
        <v>Registered Dominant</v>
      </c>
      <c r="AA742" s="7">
        <f>'Final Dataset'!$L742/'Final Dataset'!$N742</f>
        <v>0</v>
      </c>
      <c r="AB742" s="7">
        <f>'Final Dataset'!$M742/'Final Dataset'!$N742</f>
        <v>1</v>
      </c>
      <c r="AC742" s="9">
        <f>'Final Dataset'!$J742*100</f>
        <v>43</v>
      </c>
      <c r="AD742" s="7">
        <f>'Final Dataset'!$I742*50</f>
        <v>6.8199999999999994</v>
      </c>
      <c r="AE742" s="9">
        <f>'Final Dataset'!$K742*67</f>
        <v>23.999400000000001</v>
      </c>
      <c r="AF742" s="7">
        <f>IFERROR('Final Dataset'!$AA742/'Final Dataset'!$AB742,0)</f>
        <v>0</v>
      </c>
      <c r="AG742" s="7" t="str">
        <f>IF('Final Dataset'!$AC742&lt;40,"Low",IF('Final Dataset'!$AC742&lt;=70,"Moderate","High"))</f>
        <v>Moderate</v>
      </c>
      <c r="AH742" s="10" t="str">
        <f>IF('Final Dataset'!$AE742&lt;10,"Calm",IF('Final Dataset'!$AE742&lt;=25,"Breezy","Windy"))</f>
        <v>Breezy</v>
      </c>
    </row>
    <row r="743" spans="1:34" ht="14.25" customHeight="1" x14ac:dyDescent="0.3">
      <c r="A743" s="17">
        <v>742</v>
      </c>
      <c r="B743" s="18">
        <v>40577</v>
      </c>
      <c r="C743" s="13">
        <v>1</v>
      </c>
      <c r="D743" s="13">
        <v>7</v>
      </c>
      <c r="E743" s="13" t="b">
        <v>0</v>
      </c>
      <c r="F743" s="13">
        <v>4</v>
      </c>
      <c r="G743" s="13">
        <v>1</v>
      </c>
      <c r="H743" s="13">
        <v>0.14000000000000001</v>
      </c>
      <c r="I743" s="13">
        <v>0.1212</v>
      </c>
      <c r="J743" s="13">
        <v>0.5</v>
      </c>
      <c r="K743" s="13">
        <v>0.32840000000000003</v>
      </c>
      <c r="L743" s="13">
        <v>1</v>
      </c>
      <c r="M743" s="13">
        <v>86</v>
      </c>
      <c r="N743" s="19">
        <v>87</v>
      </c>
      <c r="O743" s="5" t="str">
        <f>IF(AND('Final Dataset'!$D743&gt;=5,'Final Dataset'!$D743&lt;12),"Morning",IF(AND('Final Dataset'!$D743&gt;=12,'Final Dataset'!$D743&lt;17),"Afternoon",IF(AND('Final Dataset'!$D743&gt;=17,'Final Dataset'!$D743&lt;21),"Evening","Night")))</f>
        <v>Morning</v>
      </c>
      <c r="P743" s="8" t="str">
        <f>IF('Final Dataset'!$G743=1,"Clear/Few clouds",IF('Final Dataset'!$G743=2,"Mist/Cloudy",IF('Final Dataset'!$G743=3,"Light Snow/Rain","Heavy Rain/Snow/Storm")))</f>
        <v>Clear/Few clouds</v>
      </c>
      <c r="Q743" s="5" t="str">
        <f>IF(OR('Final Dataset'!$F743=0,'Final Dataset'!$F743=6),"Weekend","Weekday")</f>
        <v>Weekday</v>
      </c>
      <c r="R743" s="5" t="str">
        <f>LEFT(TEXT('Final Dataset'!$B743,"yyyy-mm-dd"),4)</f>
        <v>2011</v>
      </c>
      <c r="S743" s="5" t="str">
        <f>MID(TEXT('Final Dataset'!$B743,"yyyy-mm-dd"),6,2)</f>
        <v>02</v>
      </c>
      <c r="T743" s="5" t="str">
        <f>RIGHT(TEXT('Final Dataset'!$B743,"yyyy-mm-dd"),2)</f>
        <v>03</v>
      </c>
      <c r="U743" s="5">
        <f>LEN('Final Dataset'!$D743)</f>
        <v>1</v>
      </c>
      <c r="V743" s="5" t="str">
        <f>TEXT('Final Dataset'!$B743, "mmmm")</f>
        <v>February</v>
      </c>
      <c r="W743" s="5" t="str">
        <f>TEXT('Final Dataset'!$B743, "dddd")</f>
        <v>Thursday</v>
      </c>
      <c r="X743" s="5">
        <f>WEEKNUM('Final Dataset'!$B743, 2)</f>
        <v>6</v>
      </c>
      <c r="Y743" s="5" t="str">
        <f>IF('Final Dataset'!$H743&lt;=0.3,"Cold",IF('Final Dataset'!$H743&lt;=0.6,"Mild","Hot"))</f>
        <v>Cold</v>
      </c>
      <c r="Z743" s="7" t="str">
        <f>IF('Final Dataset'!$L743&gt;'Final Dataset'!$M743,"Casual Dominant","Registered Dominant")</f>
        <v>Registered Dominant</v>
      </c>
      <c r="AA743" s="7">
        <f>'Final Dataset'!$L743/'Final Dataset'!$N743</f>
        <v>1.1494252873563218E-2</v>
      </c>
      <c r="AB743" s="7">
        <f>'Final Dataset'!$M743/'Final Dataset'!$N743</f>
        <v>0.9885057471264368</v>
      </c>
      <c r="AC743" s="9">
        <f>'Final Dataset'!$J743*100</f>
        <v>50</v>
      </c>
      <c r="AD743" s="7">
        <f>'Final Dataset'!$I743*50</f>
        <v>6.0600000000000005</v>
      </c>
      <c r="AE743" s="9">
        <f>'Final Dataset'!$K743*67</f>
        <v>22.002800000000001</v>
      </c>
      <c r="AF743" s="7">
        <f>IFERROR('Final Dataset'!$AA743/'Final Dataset'!$AB743,0)</f>
        <v>1.1627906976744186E-2</v>
      </c>
      <c r="AG743" s="7" t="str">
        <f>IF('Final Dataset'!$AC743&lt;40,"Low",IF('Final Dataset'!$AC743&lt;=70,"Moderate","High"))</f>
        <v>Moderate</v>
      </c>
      <c r="AH743" s="10" t="str">
        <f>IF('Final Dataset'!$AE743&lt;10,"Calm",IF('Final Dataset'!$AE743&lt;=25,"Breezy","Windy"))</f>
        <v>Breezy</v>
      </c>
    </row>
    <row r="744" spans="1:34" ht="14.25" customHeight="1" x14ac:dyDescent="0.3">
      <c r="A744" s="15">
        <v>743</v>
      </c>
      <c r="B744" s="16">
        <v>40577</v>
      </c>
      <c r="C744" s="7">
        <v>1</v>
      </c>
      <c r="D744" s="7">
        <v>8</v>
      </c>
      <c r="E744" s="7" t="b">
        <v>0</v>
      </c>
      <c r="F744" s="7">
        <v>4</v>
      </c>
      <c r="G744" s="7">
        <v>1</v>
      </c>
      <c r="H744" s="7">
        <v>0.14000000000000001</v>
      </c>
      <c r="I744" s="7">
        <v>0.1212</v>
      </c>
      <c r="J744" s="7">
        <v>0.5</v>
      </c>
      <c r="K744" s="7">
        <v>0.35820000000000002</v>
      </c>
      <c r="L744" s="7">
        <v>4</v>
      </c>
      <c r="M744" s="7">
        <v>184</v>
      </c>
      <c r="N744" s="10">
        <v>188</v>
      </c>
      <c r="O744" s="5" t="str">
        <f>IF(AND('Final Dataset'!$D744&gt;=5,'Final Dataset'!$D744&lt;12),"Morning",IF(AND('Final Dataset'!$D744&gt;=12,'Final Dataset'!$D744&lt;17),"Afternoon",IF(AND('Final Dataset'!$D744&gt;=17,'Final Dataset'!$D744&lt;21),"Evening","Night")))</f>
        <v>Morning</v>
      </c>
      <c r="P744" s="8" t="str">
        <f>IF('Final Dataset'!$G744=1,"Clear/Few clouds",IF('Final Dataset'!$G744=2,"Mist/Cloudy",IF('Final Dataset'!$G744=3,"Light Snow/Rain","Heavy Rain/Snow/Storm")))</f>
        <v>Clear/Few clouds</v>
      </c>
      <c r="Q744" s="5" t="str">
        <f>IF(OR('Final Dataset'!$F744=0,'Final Dataset'!$F744=6),"Weekend","Weekday")</f>
        <v>Weekday</v>
      </c>
      <c r="R744" s="5" t="str">
        <f>LEFT(TEXT('Final Dataset'!$B744,"yyyy-mm-dd"),4)</f>
        <v>2011</v>
      </c>
      <c r="S744" s="5" t="str">
        <f>MID(TEXT('Final Dataset'!$B744,"yyyy-mm-dd"),6,2)</f>
        <v>02</v>
      </c>
      <c r="T744" s="5" t="str">
        <f>RIGHT(TEXT('Final Dataset'!$B744,"yyyy-mm-dd"),2)</f>
        <v>03</v>
      </c>
      <c r="U744" s="5">
        <f>LEN('Final Dataset'!$D744)</f>
        <v>1</v>
      </c>
      <c r="V744" s="5" t="str">
        <f>TEXT('Final Dataset'!$B744, "mmmm")</f>
        <v>February</v>
      </c>
      <c r="W744" s="5" t="str">
        <f>TEXT('Final Dataset'!$B744, "dddd")</f>
        <v>Thursday</v>
      </c>
      <c r="X744" s="5">
        <f>WEEKNUM('Final Dataset'!$B744, 2)</f>
        <v>6</v>
      </c>
      <c r="Y744" s="5" t="str">
        <f>IF('Final Dataset'!$H744&lt;=0.3,"Cold",IF('Final Dataset'!$H744&lt;=0.6,"Mild","Hot"))</f>
        <v>Cold</v>
      </c>
      <c r="Z744" s="7" t="str">
        <f>IF('Final Dataset'!$L744&gt;'Final Dataset'!$M744,"Casual Dominant","Registered Dominant")</f>
        <v>Registered Dominant</v>
      </c>
      <c r="AA744" s="7">
        <f>'Final Dataset'!$L744/'Final Dataset'!$N744</f>
        <v>2.1276595744680851E-2</v>
      </c>
      <c r="AB744" s="7">
        <f>'Final Dataset'!$M744/'Final Dataset'!$N744</f>
        <v>0.97872340425531912</v>
      </c>
      <c r="AC744" s="9">
        <f>'Final Dataset'!$J744*100</f>
        <v>50</v>
      </c>
      <c r="AD744" s="7">
        <f>'Final Dataset'!$I744*50</f>
        <v>6.0600000000000005</v>
      </c>
      <c r="AE744" s="9">
        <f>'Final Dataset'!$K744*67</f>
        <v>23.999400000000001</v>
      </c>
      <c r="AF744" s="7">
        <f>IFERROR('Final Dataset'!$AA744/'Final Dataset'!$AB744,0)</f>
        <v>2.1739130434782608E-2</v>
      </c>
      <c r="AG744" s="7" t="str">
        <f>IF('Final Dataset'!$AC744&lt;40,"Low",IF('Final Dataset'!$AC744&lt;=70,"Moderate","High"))</f>
        <v>Moderate</v>
      </c>
      <c r="AH744" s="10" t="str">
        <f>IF('Final Dataset'!$AE744&lt;10,"Calm",IF('Final Dataset'!$AE744&lt;=25,"Breezy","Windy"))</f>
        <v>Breezy</v>
      </c>
    </row>
    <row r="745" spans="1:34" ht="14.25" customHeight="1" x14ac:dyDescent="0.3">
      <c r="A745" s="17">
        <v>744</v>
      </c>
      <c r="B745" s="18">
        <v>40577</v>
      </c>
      <c r="C745" s="13">
        <v>1</v>
      </c>
      <c r="D745" s="13">
        <v>9</v>
      </c>
      <c r="E745" s="13" t="b">
        <v>0</v>
      </c>
      <c r="F745" s="13">
        <v>4</v>
      </c>
      <c r="G745" s="13">
        <v>1</v>
      </c>
      <c r="H745" s="13">
        <v>0.16</v>
      </c>
      <c r="I745" s="13">
        <v>0.13639999999999999</v>
      </c>
      <c r="J745" s="13">
        <v>0.47</v>
      </c>
      <c r="K745" s="13">
        <v>0.29849999999999999</v>
      </c>
      <c r="L745" s="13">
        <v>6</v>
      </c>
      <c r="M745" s="13">
        <v>127</v>
      </c>
      <c r="N745" s="19">
        <v>133</v>
      </c>
      <c r="O745" s="5" t="str">
        <f>IF(AND('Final Dataset'!$D745&gt;=5,'Final Dataset'!$D745&lt;12),"Morning",IF(AND('Final Dataset'!$D745&gt;=12,'Final Dataset'!$D745&lt;17),"Afternoon",IF(AND('Final Dataset'!$D745&gt;=17,'Final Dataset'!$D745&lt;21),"Evening","Night")))</f>
        <v>Morning</v>
      </c>
      <c r="P745" s="8" t="str">
        <f>IF('Final Dataset'!$G745=1,"Clear/Few clouds",IF('Final Dataset'!$G745=2,"Mist/Cloudy",IF('Final Dataset'!$G745=3,"Light Snow/Rain","Heavy Rain/Snow/Storm")))</f>
        <v>Clear/Few clouds</v>
      </c>
      <c r="Q745" s="5" t="str">
        <f>IF(OR('Final Dataset'!$F745=0,'Final Dataset'!$F745=6),"Weekend","Weekday")</f>
        <v>Weekday</v>
      </c>
      <c r="R745" s="5" t="str">
        <f>LEFT(TEXT('Final Dataset'!$B745,"yyyy-mm-dd"),4)</f>
        <v>2011</v>
      </c>
      <c r="S745" s="5" t="str">
        <f>MID(TEXT('Final Dataset'!$B745,"yyyy-mm-dd"),6,2)</f>
        <v>02</v>
      </c>
      <c r="T745" s="5" t="str">
        <f>RIGHT(TEXT('Final Dataset'!$B745,"yyyy-mm-dd"),2)</f>
        <v>03</v>
      </c>
      <c r="U745" s="5">
        <f>LEN('Final Dataset'!$D745)</f>
        <v>1</v>
      </c>
      <c r="V745" s="5" t="str">
        <f>TEXT('Final Dataset'!$B745, "mmmm")</f>
        <v>February</v>
      </c>
      <c r="W745" s="5" t="str">
        <f>TEXT('Final Dataset'!$B745, "dddd")</f>
        <v>Thursday</v>
      </c>
      <c r="X745" s="5">
        <f>WEEKNUM('Final Dataset'!$B745, 2)</f>
        <v>6</v>
      </c>
      <c r="Y745" s="5" t="str">
        <f>IF('Final Dataset'!$H745&lt;=0.3,"Cold",IF('Final Dataset'!$H745&lt;=0.6,"Mild","Hot"))</f>
        <v>Cold</v>
      </c>
      <c r="Z745" s="7" t="str">
        <f>IF('Final Dataset'!$L745&gt;'Final Dataset'!$M745,"Casual Dominant","Registered Dominant")</f>
        <v>Registered Dominant</v>
      </c>
      <c r="AA745" s="7">
        <f>'Final Dataset'!$L745/'Final Dataset'!$N745</f>
        <v>4.5112781954887216E-2</v>
      </c>
      <c r="AB745" s="7">
        <f>'Final Dataset'!$M745/'Final Dataset'!$N745</f>
        <v>0.95488721804511278</v>
      </c>
      <c r="AC745" s="9">
        <f>'Final Dataset'!$J745*100</f>
        <v>47</v>
      </c>
      <c r="AD745" s="7">
        <f>'Final Dataset'!$I745*50</f>
        <v>6.8199999999999994</v>
      </c>
      <c r="AE745" s="9">
        <f>'Final Dataset'!$K745*67</f>
        <v>19.999499999999998</v>
      </c>
      <c r="AF745" s="7">
        <f>IFERROR('Final Dataset'!$AA745/'Final Dataset'!$AB745,0)</f>
        <v>4.7244094488188976E-2</v>
      </c>
      <c r="AG745" s="7" t="str">
        <f>IF('Final Dataset'!$AC745&lt;40,"Low",IF('Final Dataset'!$AC745&lt;=70,"Moderate","High"))</f>
        <v>Moderate</v>
      </c>
      <c r="AH745" s="10" t="str">
        <f>IF('Final Dataset'!$AE745&lt;10,"Calm",IF('Final Dataset'!$AE745&lt;=25,"Breezy","Windy"))</f>
        <v>Breezy</v>
      </c>
    </row>
    <row r="746" spans="1:34" ht="14.25" customHeight="1" x14ac:dyDescent="0.3">
      <c r="A746" s="15">
        <v>745</v>
      </c>
      <c r="B746" s="16">
        <v>40577</v>
      </c>
      <c r="C746" s="7">
        <v>1</v>
      </c>
      <c r="D746" s="7">
        <v>10</v>
      </c>
      <c r="E746" s="7" t="b">
        <v>0</v>
      </c>
      <c r="F746" s="7">
        <v>4</v>
      </c>
      <c r="G746" s="7">
        <v>1</v>
      </c>
      <c r="H746" s="7">
        <v>0.18</v>
      </c>
      <c r="I746" s="7">
        <v>0.1515</v>
      </c>
      <c r="J746" s="7">
        <v>0.43</v>
      </c>
      <c r="K746" s="7">
        <v>0.32840000000000003</v>
      </c>
      <c r="L746" s="7">
        <v>2</v>
      </c>
      <c r="M746" s="7">
        <v>50</v>
      </c>
      <c r="N746" s="10">
        <v>52</v>
      </c>
      <c r="O746" s="5" t="str">
        <f>IF(AND('Final Dataset'!$D746&gt;=5,'Final Dataset'!$D746&lt;12),"Morning",IF(AND('Final Dataset'!$D746&gt;=12,'Final Dataset'!$D746&lt;17),"Afternoon",IF(AND('Final Dataset'!$D746&gt;=17,'Final Dataset'!$D746&lt;21),"Evening","Night")))</f>
        <v>Morning</v>
      </c>
      <c r="P746" s="8" t="str">
        <f>IF('Final Dataset'!$G746=1,"Clear/Few clouds",IF('Final Dataset'!$G746=2,"Mist/Cloudy",IF('Final Dataset'!$G746=3,"Light Snow/Rain","Heavy Rain/Snow/Storm")))</f>
        <v>Clear/Few clouds</v>
      </c>
      <c r="Q746" s="5" t="str">
        <f>IF(OR('Final Dataset'!$F746=0,'Final Dataset'!$F746=6),"Weekend","Weekday")</f>
        <v>Weekday</v>
      </c>
      <c r="R746" s="5" t="str">
        <f>LEFT(TEXT('Final Dataset'!$B746,"yyyy-mm-dd"),4)</f>
        <v>2011</v>
      </c>
      <c r="S746" s="5" t="str">
        <f>MID(TEXT('Final Dataset'!$B746,"yyyy-mm-dd"),6,2)</f>
        <v>02</v>
      </c>
      <c r="T746" s="5" t="str">
        <f>RIGHT(TEXT('Final Dataset'!$B746,"yyyy-mm-dd"),2)</f>
        <v>03</v>
      </c>
      <c r="U746" s="5">
        <f>LEN('Final Dataset'!$D746)</f>
        <v>2</v>
      </c>
      <c r="V746" s="5" t="str">
        <f>TEXT('Final Dataset'!$B746, "mmmm")</f>
        <v>February</v>
      </c>
      <c r="W746" s="5" t="str">
        <f>TEXT('Final Dataset'!$B746, "dddd")</f>
        <v>Thursday</v>
      </c>
      <c r="X746" s="5">
        <f>WEEKNUM('Final Dataset'!$B746, 2)</f>
        <v>6</v>
      </c>
      <c r="Y746" s="5" t="str">
        <f>IF('Final Dataset'!$H746&lt;=0.3,"Cold",IF('Final Dataset'!$H746&lt;=0.6,"Mild","Hot"))</f>
        <v>Cold</v>
      </c>
      <c r="Z746" s="7" t="str">
        <f>IF('Final Dataset'!$L746&gt;'Final Dataset'!$M746,"Casual Dominant","Registered Dominant")</f>
        <v>Registered Dominant</v>
      </c>
      <c r="AA746" s="7">
        <f>'Final Dataset'!$L746/'Final Dataset'!$N746</f>
        <v>3.8461538461538464E-2</v>
      </c>
      <c r="AB746" s="7">
        <f>'Final Dataset'!$M746/'Final Dataset'!$N746</f>
        <v>0.96153846153846156</v>
      </c>
      <c r="AC746" s="9">
        <f>'Final Dataset'!$J746*100</f>
        <v>43</v>
      </c>
      <c r="AD746" s="7">
        <f>'Final Dataset'!$I746*50</f>
        <v>7.5750000000000002</v>
      </c>
      <c r="AE746" s="9">
        <f>'Final Dataset'!$K746*67</f>
        <v>22.002800000000001</v>
      </c>
      <c r="AF746" s="7">
        <f>IFERROR('Final Dataset'!$AA746/'Final Dataset'!$AB746,0)</f>
        <v>0.04</v>
      </c>
      <c r="AG746" s="7" t="str">
        <f>IF('Final Dataset'!$AC746&lt;40,"Low",IF('Final Dataset'!$AC746&lt;=70,"Moderate","High"))</f>
        <v>Moderate</v>
      </c>
      <c r="AH746" s="10" t="str">
        <f>IF('Final Dataset'!$AE746&lt;10,"Calm",IF('Final Dataset'!$AE746&lt;=25,"Breezy","Windy"))</f>
        <v>Breezy</v>
      </c>
    </row>
    <row r="747" spans="1:34" ht="14.25" customHeight="1" x14ac:dyDescent="0.3">
      <c r="A747" s="17">
        <v>746</v>
      </c>
      <c r="B747" s="18">
        <v>40577</v>
      </c>
      <c r="C747" s="13">
        <v>1</v>
      </c>
      <c r="D747" s="13">
        <v>11</v>
      </c>
      <c r="E747" s="13" t="b">
        <v>0</v>
      </c>
      <c r="F747" s="13">
        <v>4</v>
      </c>
      <c r="G747" s="13">
        <v>1</v>
      </c>
      <c r="H747" s="13">
        <v>0.18</v>
      </c>
      <c r="I747" s="13">
        <v>0.13639999999999999</v>
      </c>
      <c r="J747" s="13">
        <v>0.43</v>
      </c>
      <c r="K747" s="13">
        <v>0.44779999999999998</v>
      </c>
      <c r="L747" s="13">
        <v>9</v>
      </c>
      <c r="M747" s="13">
        <v>55</v>
      </c>
      <c r="N747" s="19">
        <v>64</v>
      </c>
      <c r="O747" s="5" t="str">
        <f>IF(AND('Final Dataset'!$D747&gt;=5,'Final Dataset'!$D747&lt;12),"Morning",IF(AND('Final Dataset'!$D747&gt;=12,'Final Dataset'!$D747&lt;17),"Afternoon",IF(AND('Final Dataset'!$D747&gt;=17,'Final Dataset'!$D747&lt;21),"Evening","Night")))</f>
        <v>Morning</v>
      </c>
      <c r="P747" s="8" t="str">
        <f>IF('Final Dataset'!$G747=1,"Clear/Few clouds",IF('Final Dataset'!$G747=2,"Mist/Cloudy",IF('Final Dataset'!$G747=3,"Light Snow/Rain","Heavy Rain/Snow/Storm")))</f>
        <v>Clear/Few clouds</v>
      </c>
      <c r="Q747" s="5" t="str">
        <f>IF(OR('Final Dataset'!$F747=0,'Final Dataset'!$F747=6),"Weekend","Weekday")</f>
        <v>Weekday</v>
      </c>
      <c r="R747" s="5" t="str">
        <f>LEFT(TEXT('Final Dataset'!$B747,"yyyy-mm-dd"),4)</f>
        <v>2011</v>
      </c>
      <c r="S747" s="5" t="str">
        <f>MID(TEXT('Final Dataset'!$B747,"yyyy-mm-dd"),6,2)</f>
        <v>02</v>
      </c>
      <c r="T747" s="5" t="str">
        <f>RIGHT(TEXT('Final Dataset'!$B747,"yyyy-mm-dd"),2)</f>
        <v>03</v>
      </c>
      <c r="U747" s="5">
        <f>LEN('Final Dataset'!$D747)</f>
        <v>2</v>
      </c>
      <c r="V747" s="5" t="str">
        <f>TEXT('Final Dataset'!$B747, "mmmm")</f>
        <v>February</v>
      </c>
      <c r="W747" s="5" t="str">
        <f>TEXT('Final Dataset'!$B747, "dddd")</f>
        <v>Thursday</v>
      </c>
      <c r="X747" s="5">
        <f>WEEKNUM('Final Dataset'!$B747, 2)</f>
        <v>6</v>
      </c>
      <c r="Y747" s="5" t="str">
        <f>IF('Final Dataset'!$H747&lt;=0.3,"Cold",IF('Final Dataset'!$H747&lt;=0.6,"Mild","Hot"))</f>
        <v>Cold</v>
      </c>
      <c r="Z747" s="7" t="str">
        <f>IF('Final Dataset'!$L747&gt;'Final Dataset'!$M747,"Casual Dominant","Registered Dominant")</f>
        <v>Registered Dominant</v>
      </c>
      <c r="AA747" s="7">
        <f>'Final Dataset'!$L747/'Final Dataset'!$N747</f>
        <v>0.140625</v>
      </c>
      <c r="AB747" s="7">
        <f>'Final Dataset'!$M747/'Final Dataset'!$N747</f>
        <v>0.859375</v>
      </c>
      <c r="AC747" s="9">
        <f>'Final Dataset'!$J747*100</f>
        <v>43</v>
      </c>
      <c r="AD747" s="7">
        <f>'Final Dataset'!$I747*50</f>
        <v>6.8199999999999994</v>
      </c>
      <c r="AE747" s="9">
        <f>'Final Dataset'!$K747*67</f>
        <v>30.002599999999997</v>
      </c>
      <c r="AF747" s="7">
        <f>IFERROR('Final Dataset'!$AA747/'Final Dataset'!$AB747,0)</f>
        <v>0.16363636363636364</v>
      </c>
      <c r="AG747" s="7" t="str">
        <f>IF('Final Dataset'!$AC747&lt;40,"Low",IF('Final Dataset'!$AC747&lt;=70,"Moderate","High"))</f>
        <v>Moderate</v>
      </c>
      <c r="AH747" s="10" t="str">
        <f>IF('Final Dataset'!$AE747&lt;10,"Calm",IF('Final Dataset'!$AE747&lt;=25,"Breezy","Windy"))</f>
        <v>Windy</v>
      </c>
    </row>
    <row r="748" spans="1:34" ht="14.25" customHeight="1" x14ac:dyDescent="0.3">
      <c r="A748" s="15">
        <v>747</v>
      </c>
      <c r="B748" s="16">
        <v>40577</v>
      </c>
      <c r="C748" s="7">
        <v>1</v>
      </c>
      <c r="D748" s="7">
        <v>12</v>
      </c>
      <c r="E748" s="7" t="b">
        <v>0</v>
      </c>
      <c r="F748" s="7">
        <v>4</v>
      </c>
      <c r="G748" s="7">
        <v>1</v>
      </c>
      <c r="H748" s="7">
        <v>0.2</v>
      </c>
      <c r="I748" s="7">
        <v>0.18179999999999999</v>
      </c>
      <c r="J748" s="7">
        <v>0.4</v>
      </c>
      <c r="K748" s="7">
        <v>0.35820000000000002</v>
      </c>
      <c r="L748" s="7">
        <v>2</v>
      </c>
      <c r="M748" s="7">
        <v>67</v>
      </c>
      <c r="N748" s="10">
        <v>69</v>
      </c>
      <c r="O748" s="5" t="str">
        <f>IF(AND('Final Dataset'!$D748&gt;=5,'Final Dataset'!$D748&lt;12),"Morning",IF(AND('Final Dataset'!$D748&gt;=12,'Final Dataset'!$D748&lt;17),"Afternoon",IF(AND('Final Dataset'!$D748&gt;=17,'Final Dataset'!$D748&lt;21),"Evening","Night")))</f>
        <v>Afternoon</v>
      </c>
      <c r="P748" s="8" t="str">
        <f>IF('Final Dataset'!$G748=1,"Clear/Few clouds",IF('Final Dataset'!$G748=2,"Mist/Cloudy",IF('Final Dataset'!$G748=3,"Light Snow/Rain","Heavy Rain/Snow/Storm")))</f>
        <v>Clear/Few clouds</v>
      </c>
      <c r="Q748" s="5" t="str">
        <f>IF(OR('Final Dataset'!$F748=0,'Final Dataset'!$F748=6),"Weekend","Weekday")</f>
        <v>Weekday</v>
      </c>
      <c r="R748" s="5" t="str">
        <f>LEFT(TEXT('Final Dataset'!$B748,"yyyy-mm-dd"),4)</f>
        <v>2011</v>
      </c>
      <c r="S748" s="5" t="str">
        <f>MID(TEXT('Final Dataset'!$B748,"yyyy-mm-dd"),6,2)</f>
        <v>02</v>
      </c>
      <c r="T748" s="5" t="str">
        <f>RIGHT(TEXT('Final Dataset'!$B748,"yyyy-mm-dd"),2)</f>
        <v>03</v>
      </c>
      <c r="U748" s="5">
        <f>LEN('Final Dataset'!$D748)</f>
        <v>2</v>
      </c>
      <c r="V748" s="5" t="str">
        <f>TEXT('Final Dataset'!$B748, "mmmm")</f>
        <v>February</v>
      </c>
      <c r="W748" s="5" t="str">
        <f>TEXT('Final Dataset'!$B748, "dddd")</f>
        <v>Thursday</v>
      </c>
      <c r="X748" s="5">
        <f>WEEKNUM('Final Dataset'!$B748, 2)</f>
        <v>6</v>
      </c>
      <c r="Y748" s="5" t="str">
        <f>IF('Final Dataset'!$H748&lt;=0.3,"Cold",IF('Final Dataset'!$H748&lt;=0.6,"Mild","Hot"))</f>
        <v>Cold</v>
      </c>
      <c r="Z748" s="7" t="str">
        <f>IF('Final Dataset'!$L748&gt;'Final Dataset'!$M748,"Casual Dominant","Registered Dominant")</f>
        <v>Registered Dominant</v>
      </c>
      <c r="AA748" s="7">
        <f>'Final Dataset'!$L748/'Final Dataset'!$N748</f>
        <v>2.8985507246376812E-2</v>
      </c>
      <c r="AB748" s="7">
        <f>'Final Dataset'!$M748/'Final Dataset'!$N748</f>
        <v>0.97101449275362317</v>
      </c>
      <c r="AC748" s="9">
        <f>'Final Dataset'!$J748*100</f>
        <v>40</v>
      </c>
      <c r="AD748" s="7">
        <f>'Final Dataset'!$I748*50</f>
        <v>9.09</v>
      </c>
      <c r="AE748" s="9">
        <f>'Final Dataset'!$K748*67</f>
        <v>23.999400000000001</v>
      </c>
      <c r="AF748" s="7">
        <f>IFERROR('Final Dataset'!$AA748/'Final Dataset'!$AB748,0)</f>
        <v>2.9850746268656716E-2</v>
      </c>
      <c r="AG748" s="7" t="str">
        <f>IF('Final Dataset'!$AC748&lt;40,"Low",IF('Final Dataset'!$AC748&lt;=70,"Moderate","High"))</f>
        <v>Moderate</v>
      </c>
      <c r="AH748" s="10" t="str">
        <f>IF('Final Dataset'!$AE748&lt;10,"Calm",IF('Final Dataset'!$AE748&lt;=25,"Breezy","Windy"))</f>
        <v>Breezy</v>
      </c>
    </row>
    <row r="749" spans="1:34" ht="14.25" customHeight="1" x14ac:dyDescent="0.3">
      <c r="A749" s="17">
        <v>748</v>
      </c>
      <c r="B749" s="18">
        <v>40577</v>
      </c>
      <c r="C749" s="13">
        <v>1</v>
      </c>
      <c r="D749" s="13">
        <v>13</v>
      </c>
      <c r="E749" s="13" t="b">
        <v>0</v>
      </c>
      <c r="F749" s="13">
        <v>4</v>
      </c>
      <c r="G749" s="13">
        <v>1</v>
      </c>
      <c r="H749" s="13">
        <v>0.2</v>
      </c>
      <c r="I749" s="13">
        <v>0.16669999999999999</v>
      </c>
      <c r="J749" s="13">
        <v>0.4</v>
      </c>
      <c r="K749" s="13">
        <v>0.41789999999999999</v>
      </c>
      <c r="L749" s="13">
        <v>4</v>
      </c>
      <c r="M749" s="13">
        <v>47</v>
      </c>
      <c r="N749" s="19">
        <v>51</v>
      </c>
      <c r="O749" s="5" t="str">
        <f>IF(AND('Final Dataset'!$D749&gt;=5,'Final Dataset'!$D749&lt;12),"Morning",IF(AND('Final Dataset'!$D749&gt;=12,'Final Dataset'!$D749&lt;17),"Afternoon",IF(AND('Final Dataset'!$D749&gt;=17,'Final Dataset'!$D749&lt;21),"Evening","Night")))</f>
        <v>Afternoon</v>
      </c>
      <c r="P749" s="8" t="str">
        <f>IF('Final Dataset'!$G749=1,"Clear/Few clouds",IF('Final Dataset'!$G749=2,"Mist/Cloudy",IF('Final Dataset'!$G749=3,"Light Snow/Rain","Heavy Rain/Snow/Storm")))</f>
        <v>Clear/Few clouds</v>
      </c>
      <c r="Q749" s="5" t="str">
        <f>IF(OR('Final Dataset'!$F749=0,'Final Dataset'!$F749=6),"Weekend","Weekday")</f>
        <v>Weekday</v>
      </c>
      <c r="R749" s="5" t="str">
        <f>LEFT(TEXT('Final Dataset'!$B749,"yyyy-mm-dd"),4)</f>
        <v>2011</v>
      </c>
      <c r="S749" s="5" t="str">
        <f>MID(TEXT('Final Dataset'!$B749,"yyyy-mm-dd"),6,2)</f>
        <v>02</v>
      </c>
      <c r="T749" s="5" t="str">
        <f>RIGHT(TEXT('Final Dataset'!$B749,"yyyy-mm-dd"),2)</f>
        <v>03</v>
      </c>
      <c r="U749" s="5">
        <f>LEN('Final Dataset'!$D749)</f>
        <v>2</v>
      </c>
      <c r="V749" s="5" t="str">
        <f>TEXT('Final Dataset'!$B749, "mmmm")</f>
        <v>February</v>
      </c>
      <c r="W749" s="5" t="str">
        <f>TEXT('Final Dataset'!$B749, "dddd")</f>
        <v>Thursday</v>
      </c>
      <c r="X749" s="5">
        <f>WEEKNUM('Final Dataset'!$B749, 2)</f>
        <v>6</v>
      </c>
      <c r="Y749" s="5" t="str">
        <f>IF('Final Dataset'!$H749&lt;=0.3,"Cold",IF('Final Dataset'!$H749&lt;=0.6,"Mild","Hot"))</f>
        <v>Cold</v>
      </c>
      <c r="Z749" s="7" t="str">
        <f>IF('Final Dataset'!$L749&gt;'Final Dataset'!$M749,"Casual Dominant","Registered Dominant")</f>
        <v>Registered Dominant</v>
      </c>
      <c r="AA749" s="7">
        <f>'Final Dataset'!$L749/'Final Dataset'!$N749</f>
        <v>7.8431372549019607E-2</v>
      </c>
      <c r="AB749" s="7">
        <f>'Final Dataset'!$M749/'Final Dataset'!$N749</f>
        <v>0.92156862745098034</v>
      </c>
      <c r="AC749" s="9">
        <f>'Final Dataset'!$J749*100</f>
        <v>40</v>
      </c>
      <c r="AD749" s="7">
        <f>'Final Dataset'!$I749*50</f>
        <v>8.3349999999999991</v>
      </c>
      <c r="AE749" s="9">
        <f>'Final Dataset'!$K749*67</f>
        <v>27.999299999999998</v>
      </c>
      <c r="AF749" s="7">
        <f>IFERROR('Final Dataset'!$AA749/'Final Dataset'!$AB749,0)</f>
        <v>8.5106382978723402E-2</v>
      </c>
      <c r="AG749" s="7" t="str">
        <f>IF('Final Dataset'!$AC749&lt;40,"Low",IF('Final Dataset'!$AC749&lt;=70,"Moderate","High"))</f>
        <v>Moderate</v>
      </c>
      <c r="AH749" s="10" t="str">
        <f>IF('Final Dataset'!$AE749&lt;10,"Calm",IF('Final Dataset'!$AE749&lt;=25,"Breezy","Windy"))</f>
        <v>Windy</v>
      </c>
    </row>
    <row r="750" spans="1:34" ht="14.25" customHeight="1" x14ac:dyDescent="0.3">
      <c r="A750" s="15">
        <v>749</v>
      </c>
      <c r="B750" s="16">
        <v>40577</v>
      </c>
      <c r="C750" s="7">
        <v>1</v>
      </c>
      <c r="D750" s="7">
        <v>14</v>
      </c>
      <c r="E750" s="7" t="b">
        <v>0</v>
      </c>
      <c r="F750" s="7">
        <v>4</v>
      </c>
      <c r="G750" s="7">
        <v>1</v>
      </c>
      <c r="H750" s="7">
        <v>0.22</v>
      </c>
      <c r="I750" s="7">
        <v>0.19700000000000001</v>
      </c>
      <c r="J750" s="7">
        <v>0.37</v>
      </c>
      <c r="K750" s="7">
        <v>0.3881</v>
      </c>
      <c r="L750" s="7">
        <v>4</v>
      </c>
      <c r="M750" s="7">
        <v>43</v>
      </c>
      <c r="N750" s="10">
        <v>47</v>
      </c>
      <c r="O750" s="5" t="str">
        <f>IF(AND('Final Dataset'!$D750&gt;=5,'Final Dataset'!$D750&lt;12),"Morning",IF(AND('Final Dataset'!$D750&gt;=12,'Final Dataset'!$D750&lt;17),"Afternoon",IF(AND('Final Dataset'!$D750&gt;=17,'Final Dataset'!$D750&lt;21),"Evening","Night")))</f>
        <v>Afternoon</v>
      </c>
      <c r="P750" s="8" t="str">
        <f>IF('Final Dataset'!$G750=1,"Clear/Few clouds",IF('Final Dataset'!$G750=2,"Mist/Cloudy",IF('Final Dataset'!$G750=3,"Light Snow/Rain","Heavy Rain/Snow/Storm")))</f>
        <v>Clear/Few clouds</v>
      </c>
      <c r="Q750" s="5" t="str">
        <f>IF(OR('Final Dataset'!$F750=0,'Final Dataset'!$F750=6),"Weekend","Weekday")</f>
        <v>Weekday</v>
      </c>
      <c r="R750" s="5" t="str">
        <f>LEFT(TEXT('Final Dataset'!$B750,"yyyy-mm-dd"),4)</f>
        <v>2011</v>
      </c>
      <c r="S750" s="5" t="str">
        <f>MID(TEXT('Final Dataset'!$B750,"yyyy-mm-dd"),6,2)</f>
        <v>02</v>
      </c>
      <c r="T750" s="5" t="str">
        <f>RIGHT(TEXT('Final Dataset'!$B750,"yyyy-mm-dd"),2)</f>
        <v>03</v>
      </c>
      <c r="U750" s="5">
        <f>LEN('Final Dataset'!$D750)</f>
        <v>2</v>
      </c>
      <c r="V750" s="5" t="str">
        <f>TEXT('Final Dataset'!$B750, "mmmm")</f>
        <v>February</v>
      </c>
      <c r="W750" s="5" t="str">
        <f>TEXT('Final Dataset'!$B750, "dddd")</f>
        <v>Thursday</v>
      </c>
      <c r="X750" s="5">
        <f>WEEKNUM('Final Dataset'!$B750, 2)</f>
        <v>6</v>
      </c>
      <c r="Y750" s="5" t="str">
        <f>IF('Final Dataset'!$H750&lt;=0.3,"Cold",IF('Final Dataset'!$H750&lt;=0.6,"Mild","Hot"))</f>
        <v>Cold</v>
      </c>
      <c r="Z750" s="7" t="str">
        <f>IF('Final Dataset'!$L750&gt;'Final Dataset'!$M750,"Casual Dominant","Registered Dominant")</f>
        <v>Registered Dominant</v>
      </c>
      <c r="AA750" s="7">
        <f>'Final Dataset'!$L750/'Final Dataset'!$N750</f>
        <v>8.5106382978723402E-2</v>
      </c>
      <c r="AB750" s="7">
        <f>'Final Dataset'!$M750/'Final Dataset'!$N750</f>
        <v>0.91489361702127658</v>
      </c>
      <c r="AC750" s="9">
        <f>'Final Dataset'!$J750*100</f>
        <v>37</v>
      </c>
      <c r="AD750" s="7">
        <f>'Final Dataset'!$I750*50</f>
        <v>9.85</v>
      </c>
      <c r="AE750" s="9">
        <f>'Final Dataset'!$K750*67</f>
        <v>26.002700000000001</v>
      </c>
      <c r="AF750" s="7">
        <f>IFERROR('Final Dataset'!$AA750/'Final Dataset'!$AB750,0)</f>
        <v>9.3023255813953487E-2</v>
      </c>
      <c r="AG750" s="7" t="str">
        <f>IF('Final Dataset'!$AC750&lt;40,"Low",IF('Final Dataset'!$AC750&lt;=70,"Moderate","High"))</f>
        <v>Low</v>
      </c>
      <c r="AH750" s="10" t="str">
        <f>IF('Final Dataset'!$AE750&lt;10,"Calm",IF('Final Dataset'!$AE750&lt;=25,"Breezy","Windy"))</f>
        <v>Windy</v>
      </c>
    </row>
    <row r="751" spans="1:34" ht="14.25" customHeight="1" x14ac:dyDescent="0.3">
      <c r="A751" s="17">
        <v>750</v>
      </c>
      <c r="B751" s="18">
        <v>40577</v>
      </c>
      <c r="C751" s="13">
        <v>1</v>
      </c>
      <c r="D751" s="13">
        <v>15</v>
      </c>
      <c r="E751" s="13" t="b">
        <v>0</v>
      </c>
      <c r="F751" s="13">
        <v>4</v>
      </c>
      <c r="G751" s="13">
        <v>1</v>
      </c>
      <c r="H751" s="13">
        <v>0.22</v>
      </c>
      <c r="I751" s="13">
        <v>0.19700000000000001</v>
      </c>
      <c r="J751" s="13">
        <v>0.37</v>
      </c>
      <c r="K751" s="13">
        <v>0.32840000000000003</v>
      </c>
      <c r="L751" s="13">
        <v>4</v>
      </c>
      <c r="M751" s="13">
        <v>56</v>
      </c>
      <c r="N751" s="19">
        <v>60</v>
      </c>
      <c r="O751" s="5" t="str">
        <f>IF(AND('Final Dataset'!$D751&gt;=5,'Final Dataset'!$D751&lt;12),"Morning",IF(AND('Final Dataset'!$D751&gt;=12,'Final Dataset'!$D751&lt;17),"Afternoon",IF(AND('Final Dataset'!$D751&gt;=17,'Final Dataset'!$D751&lt;21),"Evening","Night")))</f>
        <v>Afternoon</v>
      </c>
      <c r="P751" s="8" t="str">
        <f>IF('Final Dataset'!$G751=1,"Clear/Few clouds",IF('Final Dataset'!$G751=2,"Mist/Cloudy",IF('Final Dataset'!$G751=3,"Light Snow/Rain","Heavy Rain/Snow/Storm")))</f>
        <v>Clear/Few clouds</v>
      </c>
      <c r="Q751" s="5" t="str">
        <f>IF(OR('Final Dataset'!$F751=0,'Final Dataset'!$F751=6),"Weekend","Weekday")</f>
        <v>Weekday</v>
      </c>
      <c r="R751" s="5" t="str">
        <f>LEFT(TEXT('Final Dataset'!$B751,"yyyy-mm-dd"),4)</f>
        <v>2011</v>
      </c>
      <c r="S751" s="5" t="str">
        <f>MID(TEXT('Final Dataset'!$B751,"yyyy-mm-dd"),6,2)</f>
        <v>02</v>
      </c>
      <c r="T751" s="5" t="str">
        <f>RIGHT(TEXT('Final Dataset'!$B751,"yyyy-mm-dd"),2)</f>
        <v>03</v>
      </c>
      <c r="U751" s="5">
        <f>LEN('Final Dataset'!$D751)</f>
        <v>2</v>
      </c>
      <c r="V751" s="5" t="str">
        <f>TEXT('Final Dataset'!$B751, "mmmm")</f>
        <v>February</v>
      </c>
      <c r="W751" s="5" t="str">
        <f>TEXT('Final Dataset'!$B751, "dddd")</f>
        <v>Thursday</v>
      </c>
      <c r="X751" s="5">
        <f>WEEKNUM('Final Dataset'!$B751, 2)</f>
        <v>6</v>
      </c>
      <c r="Y751" s="5" t="str">
        <f>IF('Final Dataset'!$H751&lt;=0.3,"Cold",IF('Final Dataset'!$H751&lt;=0.6,"Mild","Hot"))</f>
        <v>Cold</v>
      </c>
      <c r="Z751" s="7" t="str">
        <f>IF('Final Dataset'!$L751&gt;'Final Dataset'!$M751,"Casual Dominant","Registered Dominant")</f>
        <v>Registered Dominant</v>
      </c>
      <c r="AA751" s="7">
        <f>'Final Dataset'!$L751/'Final Dataset'!$N751</f>
        <v>6.6666666666666666E-2</v>
      </c>
      <c r="AB751" s="7">
        <f>'Final Dataset'!$M751/'Final Dataset'!$N751</f>
        <v>0.93333333333333335</v>
      </c>
      <c r="AC751" s="9">
        <f>'Final Dataset'!$J751*100</f>
        <v>37</v>
      </c>
      <c r="AD751" s="7">
        <f>'Final Dataset'!$I751*50</f>
        <v>9.85</v>
      </c>
      <c r="AE751" s="9">
        <f>'Final Dataset'!$K751*67</f>
        <v>22.002800000000001</v>
      </c>
      <c r="AF751" s="7">
        <f>IFERROR('Final Dataset'!$AA751/'Final Dataset'!$AB751,0)</f>
        <v>7.1428571428571425E-2</v>
      </c>
      <c r="AG751" s="7" t="str">
        <f>IF('Final Dataset'!$AC751&lt;40,"Low",IF('Final Dataset'!$AC751&lt;=70,"Moderate","High"))</f>
        <v>Low</v>
      </c>
      <c r="AH751" s="10" t="str">
        <f>IF('Final Dataset'!$AE751&lt;10,"Calm",IF('Final Dataset'!$AE751&lt;=25,"Breezy","Windy"))</f>
        <v>Breezy</v>
      </c>
    </row>
    <row r="752" spans="1:34" ht="14.25" customHeight="1" x14ac:dyDescent="0.3">
      <c r="A752" s="15">
        <v>751</v>
      </c>
      <c r="B752" s="16">
        <v>40577</v>
      </c>
      <c r="C752" s="7">
        <v>1</v>
      </c>
      <c r="D752" s="7">
        <v>16</v>
      </c>
      <c r="E752" s="7" t="b">
        <v>0</v>
      </c>
      <c r="F752" s="7">
        <v>4</v>
      </c>
      <c r="G752" s="7">
        <v>1</v>
      </c>
      <c r="H752" s="7">
        <v>0.22</v>
      </c>
      <c r="I752" s="7">
        <v>0.21210000000000001</v>
      </c>
      <c r="J752" s="7">
        <v>0.37</v>
      </c>
      <c r="K752" s="7">
        <v>0.25369999999999998</v>
      </c>
      <c r="L752" s="7">
        <v>5</v>
      </c>
      <c r="M752" s="7">
        <v>73</v>
      </c>
      <c r="N752" s="10">
        <v>78</v>
      </c>
      <c r="O752" s="5" t="str">
        <f>IF(AND('Final Dataset'!$D752&gt;=5,'Final Dataset'!$D752&lt;12),"Morning",IF(AND('Final Dataset'!$D752&gt;=12,'Final Dataset'!$D752&lt;17),"Afternoon",IF(AND('Final Dataset'!$D752&gt;=17,'Final Dataset'!$D752&lt;21),"Evening","Night")))</f>
        <v>Afternoon</v>
      </c>
      <c r="P752" s="8" t="str">
        <f>IF('Final Dataset'!$G752=1,"Clear/Few clouds",IF('Final Dataset'!$G752=2,"Mist/Cloudy",IF('Final Dataset'!$G752=3,"Light Snow/Rain","Heavy Rain/Snow/Storm")))</f>
        <v>Clear/Few clouds</v>
      </c>
      <c r="Q752" s="5" t="str">
        <f>IF(OR('Final Dataset'!$F752=0,'Final Dataset'!$F752=6),"Weekend","Weekday")</f>
        <v>Weekday</v>
      </c>
      <c r="R752" s="5" t="str">
        <f>LEFT(TEXT('Final Dataset'!$B752,"yyyy-mm-dd"),4)</f>
        <v>2011</v>
      </c>
      <c r="S752" s="5" t="str">
        <f>MID(TEXT('Final Dataset'!$B752,"yyyy-mm-dd"),6,2)</f>
        <v>02</v>
      </c>
      <c r="T752" s="5" t="str">
        <f>RIGHT(TEXT('Final Dataset'!$B752,"yyyy-mm-dd"),2)</f>
        <v>03</v>
      </c>
      <c r="U752" s="5">
        <f>LEN('Final Dataset'!$D752)</f>
        <v>2</v>
      </c>
      <c r="V752" s="5" t="str">
        <f>TEXT('Final Dataset'!$B752, "mmmm")</f>
        <v>February</v>
      </c>
      <c r="W752" s="5" t="str">
        <f>TEXT('Final Dataset'!$B752, "dddd")</f>
        <v>Thursday</v>
      </c>
      <c r="X752" s="5">
        <f>WEEKNUM('Final Dataset'!$B752, 2)</f>
        <v>6</v>
      </c>
      <c r="Y752" s="5" t="str">
        <f>IF('Final Dataset'!$H752&lt;=0.3,"Cold",IF('Final Dataset'!$H752&lt;=0.6,"Mild","Hot"))</f>
        <v>Cold</v>
      </c>
      <c r="Z752" s="7" t="str">
        <f>IF('Final Dataset'!$L752&gt;'Final Dataset'!$M752,"Casual Dominant","Registered Dominant")</f>
        <v>Registered Dominant</v>
      </c>
      <c r="AA752" s="7">
        <f>'Final Dataset'!$L752/'Final Dataset'!$N752</f>
        <v>6.4102564102564097E-2</v>
      </c>
      <c r="AB752" s="7">
        <f>'Final Dataset'!$M752/'Final Dataset'!$N752</f>
        <v>0.9358974358974359</v>
      </c>
      <c r="AC752" s="9">
        <f>'Final Dataset'!$J752*100</f>
        <v>37</v>
      </c>
      <c r="AD752" s="7">
        <f>'Final Dataset'!$I752*50</f>
        <v>10.605</v>
      </c>
      <c r="AE752" s="9">
        <f>'Final Dataset'!$K752*67</f>
        <v>16.997899999999998</v>
      </c>
      <c r="AF752" s="7">
        <f>IFERROR('Final Dataset'!$AA752/'Final Dataset'!$AB752,0)</f>
        <v>6.8493150684931503E-2</v>
      </c>
      <c r="AG752" s="7" t="str">
        <f>IF('Final Dataset'!$AC752&lt;40,"Low",IF('Final Dataset'!$AC752&lt;=70,"Moderate","High"))</f>
        <v>Low</v>
      </c>
      <c r="AH752" s="10" t="str">
        <f>IF('Final Dataset'!$AE752&lt;10,"Calm",IF('Final Dataset'!$AE752&lt;=25,"Breezy","Windy"))</f>
        <v>Breezy</v>
      </c>
    </row>
    <row r="753" spans="1:34" ht="14.25" customHeight="1" x14ac:dyDescent="0.3">
      <c r="A753" s="17">
        <v>752</v>
      </c>
      <c r="B753" s="18">
        <v>40577</v>
      </c>
      <c r="C753" s="13">
        <v>1</v>
      </c>
      <c r="D753" s="13">
        <v>17</v>
      </c>
      <c r="E753" s="13" t="b">
        <v>0</v>
      </c>
      <c r="F753" s="13">
        <v>4</v>
      </c>
      <c r="G753" s="13">
        <v>1</v>
      </c>
      <c r="H753" s="13">
        <v>0.2</v>
      </c>
      <c r="I753" s="13">
        <v>0.19700000000000001</v>
      </c>
      <c r="J753" s="13">
        <v>0.4</v>
      </c>
      <c r="K753" s="13">
        <v>0.19400000000000001</v>
      </c>
      <c r="L753" s="13">
        <v>5</v>
      </c>
      <c r="M753" s="13">
        <v>170</v>
      </c>
      <c r="N753" s="19">
        <v>175</v>
      </c>
      <c r="O753" s="5" t="str">
        <f>IF(AND('Final Dataset'!$D753&gt;=5,'Final Dataset'!$D753&lt;12),"Morning",IF(AND('Final Dataset'!$D753&gt;=12,'Final Dataset'!$D753&lt;17),"Afternoon",IF(AND('Final Dataset'!$D753&gt;=17,'Final Dataset'!$D753&lt;21),"Evening","Night")))</f>
        <v>Evening</v>
      </c>
      <c r="P753" s="8" t="str">
        <f>IF('Final Dataset'!$G753=1,"Clear/Few clouds",IF('Final Dataset'!$G753=2,"Mist/Cloudy",IF('Final Dataset'!$G753=3,"Light Snow/Rain","Heavy Rain/Snow/Storm")))</f>
        <v>Clear/Few clouds</v>
      </c>
      <c r="Q753" s="5" t="str">
        <f>IF(OR('Final Dataset'!$F753=0,'Final Dataset'!$F753=6),"Weekend","Weekday")</f>
        <v>Weekday</v>
      </c>
      <c r="R753" s="5" t="str">
        <f>LEFT(TEXT('Final Dataset'!$B753,"yyyy-mm-dd"),4)</f>
        <v>2011</v>
      </c>
      <c r="S753" s="5" t="str">
        <f>MID(TEXT('Final Dataset'!$B753,"yyyy-mm-dd"),6,2)</f>
        <v>02</v>
      </c>
      <c r="T753" s="5" t="str">
        <f>RIGHT(TEXT('Final Dataset'!$B753,"yyyy-mm-dd"),2)</f>
        <v>03</v>
      </c>
      <c r="U753" s="5">
        <f>LEN('Final Dataset'!$D753)</f>
        <v>2</v>
      </c>
      <c r="V753" s="5" t="str">
        <f>TEXT('Final Dataset'!$B753, "mmmm")</f>
        <v>February</v>
      </c>
      <c r="W753" s="5" t="str">
        <f>TEXT('Final Dataset'!$B753, "dddd")</f>
        <v>Thursday</v>
      </c>
      <c r="X753" s="5">
        <f>WEEKNUM('Final Dataset'!$B753, 2)</f>
        <v>6</v>
      </c>
      <c r="Y753" s="5" t="str">
        <f>IF('Final Dataset'!$H753&lt;=0.3,"Cold",IF('Final Dataset'!$H753&lt;=0.6,"Mild","Hot"))</f>
        <v>Cold</v>
      </c>
      <c r="Z753" s="7" t="str">
        <f>IF('Final Dataset'!$L753&gt;'Final Dataset'!$M753,"Casual Dominant","Registered Dominant")</f>
        <v>Registered Dominant</v>
      </c>
      <c r="AA753" s="7">
        <f>'Final Dataset'!$L753/'Final Dataset'!$N753</f>
        <v>2.8571428571428571E-2</v>
      </c>
      <c r="AB753" s="7">
        <f>'Final Dataset'!$M753/'Final Dataset'!$N753</f>
        <v>0.97142857142857142</v>
      </c>
      <c r="AC753" s="9">
        <f>'Final Dataset'!$J753*100</f>
        <v>40</v>
      </c>
      <c r="AD753" s="7">
        <f>'Final Dataset'!$I753*50</f>
        <v>9.85</v>
      </c>
      <c r="AE753" s="9">
        <f>'Final Dataset'!$K753*67</f>
        <v>12.998000000000001</v>
      </c>
      <c r="AF753" s="7">
        <f>IFERROR('Final Dataset'!$AA753/'Final Dataset'!$AB753,0)</f>
        <v>2.9411764705882353E-2</v>
      </c>
      <c r="AG753" s="7" t="str">
        <f>IF('Final Dataset'!$AC753&lt;40,"Low",IF('Final Dataset'!$AC753&lt;=70,"Moderate","High"))</f>
        <v>Moderate</v>
      </c>
      <c r="AH753" s="10" t="str">
        <f>IF('Final Dataset'!$AE753&lt;10,"Calm",IF('Final Dataset'!$AE753&lt;=25,"Breezy","Windy"))</f>
        <v>Breezy</v>
      </c>
    </row>
    <row r="754" spans="1:34" ht="14.25" customHeight="1" x14ac:dyDescent="0.3">
      <c r="A754" s="15">
        <v>753</v>
      </c>
      <c r="B754" s="16">
        <v>40577</v>
      </c>
      <c r="C754" s="7">
        <v>1</v>
      </c>
      <c r="D754" s="7">
        <v>18</v>
      </c>
      <c r="E754" s="7" t="b">
        <v>0</v>
      </c>
      <c r="F754" s="7">
        <v>4</v>
      </c>
      <c r="G754" s="7">
        <v>1</v>
      </c>
      <c r="H754" s="7">
        <v>0.2</v>
      </c>
      <c r="I754" s="7">
        <v>0.21210000000000001</v>
      </c>
      <c r="J754" s="7">
        <v>0.4</v>
      </c>
      <c r="K754" s="7">
        <v>0.16420000000000001</v>
      </c>
      <c r="L754" s="7">
        <v>2</v>
      </c>
      <c r="M754" s="7">
        <v>145</v>
      </c>
      <c r="N754" s="10">
        <v>147</v>
      </c>
      <c r="O754" s="5" t="str">
        <f>IF(AND('Final Dataset'!$D754&gt;=5,'Final Dataset'!$D754&lt;12),"Morning",IF(AND('Final Dataset'!$D754&gt;=12,'Final Dataset'!$D754&lt;17),"Afternoon",IF(AND('Final Dataset'!$D754&gt;=17,'Final Dataset'!$D754&lt;21),"Evening","Night")))</f>
        <v>Evening</v>
      </c>
      <c r="P754" s="8" t="str">
        <f>IF('Final Dataset'!$G754=1,"Clear/Few clouds",IF('Final Dataset'!$G754=2,"Mist/Cloudy",IF('Final Dataset'!$G754=3,"Light Snow/Rain","Heavy Rain/Snow/Storm")))</f>
        <v>Clear/Few clouds</v>
      </c>
      <c r="Q754" s="5" t="str">
        <f>IF(OR('Final Dataset'!$F754=0,'Final Dataset'!$F754=6),"Weekend","Weekday")</f>
        <v>Weekday</v>
      </c>
      <c r="R754" s="5" t="str">
        <f>LEFT(TEXT('Final Dataset'!$B754,"yyyy-mm-dd"),4)</f>
        <v>2011</v>
      </c>
      <c r="S754" s="5" t="str">
        <f>MID(TEXT('Final Dataset'!$B754,"yyyy-mm-dd"),6,2)</f>
        <v>02</v>
      </c>
      <c r="T754" s="5" t="str">
        <f>RIGHT(TEXT('Final Dataset'!$B754,"yyyy-mm-dd"),2)</f>
        <v>03</v>
      </c>
      <c r="U754" s="5">
        <f>LEN('Final Dataset'!$D754)</f>
        <v>2</v>
      </c>
      <c r="V754" s="5" t="str">
        <f>TEXT('Final Dataset'!$B754, "mmmm")</f>
        <v>February</v>
      </c>
      <c r="W754" s="5" t="str">
        <f>TEXT('Final Dataset'!$B754, "dddd")</f>
        <v>Thursday</v>
      </c>
      <c r="X754" s="5">
        <f>WEEKNUM('Final Dataset'!$B754, 2)</f>
        <v>6</v>
      </c>
      <c r="Y754" s="5" t="str">
        <f>IF('Final Dataset'!$H754&lt;=0.3,"Cold",IF('Final Dataset'!$H754&lt;=0.6,"Mild","Hot"))</f>
        <v>Cold</v>
      </c>
      <c r="Z754" s="7" t="str">
        <f>IF('Final Dataset'!$L754&gt;'Final Dataset'!$M754,"Casual Dominant","Registered Dominant")</f>
        <v>Registered Dominant</v>
      </c>
      <c r="AA754" s="7">
        <f>'Final Dataset'!$L754/'Final Dataset'!$N754</f>
        <v>1.3605442176870748E-2</v>
      </c>
      <c r="AB754" s="7">
        <f>'Final Dataset'!$M754/'Final Dataset'!$N754</f>
        <v>0.98639455782312924</v>
      </c>
      <c r="AC754" s="9">
        <f>'Final Dataset'!$J754*100</f>
        <v>40</v>
      </c>
      <c r="AD754" s="7">
        <f>'Final Dataset'!$I754*50</f>
        <v>10.605</v>
      </c>
      <c r="AE754" s="9">
        <f>'Final Dataset'!$K754*67</f>
        <v>11.0014</v>
      </c>
      <c r="AF754" s="7">
        <f>IFERROR('Final Dataset'!$AA754/'Final Dataset'!$AB754,0)</f>
        <v>1.3793103448275862E-2</v>
      </c>
      <c r="AG754" s="7" t="str">
        <f>IF('Final Dataset'!$AC754&lt;40,"Low",IF('Final Dataset'!$AC754&lt;=70,"Moderate","High"))</f>
        <v>Moderate</v>
      </c>
      <c r="AH754" s="10" t="str">
        <f>IF('Final Dataset'!$AE754&lt;10,"Calm",IF('Final Dataset'!$AE754&lt;=25,"Breezy","Windy"))</f>
        <v>Breezy</v>
      </c>
    </row>
    <row r="755" spans="1:34" ht="14.25" customHeight="1" x14ac:dyDescent="0.3">
      <c r="A755" s="17">
        <v>754</v>
      </c>
      <c r="B755" s="18">
        <v>40577</v>
      </c>
      <c r="C755" s="13">
        <v>1</v>
      </c>
      <c r="D755" s="13">
        <v>19</v>
      </c>
      <c r="E755" s="13" t="b">
        <v>0</v>
      </c>
      <c r="F755" s="13">
        <v>4</v>
      </c>
      <c r="G755" s="13">
        <v>1</v>
      </c>
      <c r="H755" s="13">
        <v>0.2</v>
      </c>
      <c r="I755" s="13">
        <v>0.2576</v>
      </c>
      <c r="J755" s="13">
        <v>0.4</v>
      </c>
      <c r="K755" s="13">
        <v>0</v>
      </c>
      <c r="L755" s="13">
        <v>4</v>
      </c>
      <c r="M755" s="13">
        <v>92</v>
      </c>
      <c r="N755" s="19">
        <v>96</v>
      </c>
      <c r="O755" s="5" t="str">
        <f>IF(AND('Final Dataset'!$D755&gt;=5,'Final Dataset'!$D755&lt;12),"Morning",IF(AND('Final Dataset'!$D755&gt;=12,'Final Dataset'!$D755&lt;17),"Afternoon",IF(AND('Final Dataset'!$D755&gt;=17,'Final Dataset'!$D755&lt;21),"Evening","Night")))</f>
        <v>Evening</v>
      </c>
      <c r="P755" s="8" t="str">
        <f>IF('Final Dataset'!$G755=1,"Clear/Few clouds",IF('Final Dataset'!$G755=2,"Mist/Cloudy",IF('Final Dataset'!$G755=3,"Light Snow/Rain","Heavy Rain/Snow/Storm")))</f>
        <v>Clear/Few clouds</v>
      </c>
      <c r="Q755" s="5" t="str">
        <f>IF(OR('Final Dataset'!$F755=0,'Final Dataset'!$F755=6),"Weekend","Weekday")</f>
        <v>Weekday</v>
      </c>
      <c r="R755" s="5" t="str">
        <f>LEFT(TEXT('Final Dataset'!$B755,"yyyy-mm-dd"),4)</f>
        <v>2011</v>
      </c>
      <c r="S755" s="5" t="str">
        <f>MID(TEXT('Final Dataset'!$B755,"yyyy-mm-dd"),6,2)</f>
        <v>02</v>
      </c>
      <c r="T755" s="5" t="str">
        <f>RIGHT(TEXT('Final Dataset'!$B755,"yyyy-mm-dd"),2)</f>
        <v>03</v>
      </c>
      <c r="U755" s="5">
        <f>LEN('Final Dataset'!$D755)</f>
        <v>2</v>
      </c>
      <c r="V755" s="5" t="str">
        <f>TEXT('Final Dataset'!$B755, "mmmm")</f>
        <v>February</v>
      </c>
      <c r="W755" s="5" t="str">
        <f>TEXT('Final Dataset'!$B755, "dddd")</f>
        <v>Thursday</v>
      </c>
      <c r="X755" s="5">
        <f>WEEKNUM('Final Dataset'!$B755, 2)</f>
        <v>6</v>
      </c>
      <c r="Y755" s="5" t="str">
        <f>IF('Final Dataset'!$H755&lt;=0.3,"Cold",IF('Final Dataset'!$H755&lt;=0.6,"Mild","Hot"))</f>
        <v>Cold</v>
      </c>
      <c r="Z755" s="7" t="str">
        <f>IF('Final Dataset'!$L755&gt;'Final Dataset'!$M755,"Casual Dominant","Registered Dominant")</f>
        <v>Registered Dominant</v>
      </c>
      <c r="AA755" s="7">
        <f>'Final Dataset'!$L755/'Final Dataset'!$N755</f>
        <v>4.1666666666666664E-2</v>
      </c>
      <c r="AB755" s="7">
        <f>'Final Dataset'!$M755/'Final Dataset'!$N755</f>
        <v>0.95833333333333337</v>
      </c>
      <c r="AC755" s="9">
        <f>'Final Dataset'!$J755*100</f>
        <v>40</v>
      </c>
      <c r="AD755" s="7">
        <f>'Final Dataset'!$I755*50</f>
        <v>12.879999999999999</v>
      </c>
      <c r="AE755" s="9">
        <f>'Final Dataset'!$K755*67</f>
        <v>0</v>
      </c>
      <c r="AF755" s="7">
        <f>IFERROR('Final Dataset'!$AA755/'Final Dataset'!$AB755,0)</f>
        <v>4.3478260869565216E-2</v>
      </c>
      <c r="AG755" s="7" t="str">
        <f>IF('Final Dataset'!$AC755&lt;40,"Low",IF('Final Dataset'!$AC755&lt;=70,"Moderate","High"))</f>
        <v>Moderate</v>
      </c>
      <c r="AH755" s="10" t="str">
        <f>IF('Final Dataset'!$AE755&lt;10,"Calm",IF('Final Dataset'!$AE755&lt;=25,"Breezy","Windy"))</f>
        <v>Calm</v>
      </c>
    </row>
    <row r="756" spans="1:34" ht="14.25" customHeight="1" x14ac:dyDescent="0.3">
      <c r="A756" s="15">
        <v>755</v>
      </c>
      <c r="B756" s="16">
        <v>40577</v>
      </c>
      <c r="C756" s="7">
        <v>1</v>
      </c>
      <c r="D756" s="7">
        <v>20</v>
      </c>
      <c r="E756" s="7" t="b">
        <v>0</v>
      </c>
      <c r="F756" s="7">
        <v>4</v>
      </c>
      <c r="G756" s="7">
        <v>1</v>
      </c>
      <c r="H756" s="7">
        <v>0.2</v>
      </c>
      <c r="I756" s="7">
        <v>0.2273</v>
      </c>
      <c r="J756" s="7">
        <v>0.47</v>
      </c>
      <c r="K756" s="7">
        <v>8.9599999999999999E-2</v>
      </c>
      <c r="L756" s="7">
        <v>1</v>
      </c>
      <c r="M756" s="7">
        <v>108</v>
      </c>
      <c r="N756" s="10">
        <v>109</v>
      </c>
      <c r="O756" s="5" t="str">
        <f>IF(AND('Final Dataset'!$D756&gt;=5,'Final Dataset'!$D756&lt;12),"Morning",IF(AND('Final Dataset'!$D756&gt;=12,'Final Dataset'!$D756&lt;17),"Afternoon",IF(AND('Final Dataset'!$D756&gt;=17,'Final Dataset'!$D756&lt;21),"Evening","Night")))</f>
        <v>Evening</v>
      </c>
      <c r="P756" s="8" t="str">
        <f>IF('Final Dataset'!$G756=1,"Clear/Few clouds",IF('Final Dataset'!$G756=2,"Mist/Cloudy",IF('Final Dataset'!$G756=3,"Light Snow/Rain","Heavy Rain/Snow/Storm")))</f>
        <v>Clear/Few clouds</v>
      </c>
      <c r="Q756" s="5" t="str">
        <f>IF(OR('Final Dataset'!$F756=0,'Final Dataset'!$F756=6),"Weekend","Weekday")</f>
        <v>Weekday</v>
      </c>
      <c r="R756" s="5" t="str">
        <f>LEFT(TEXT('Final Dataset'!$B756,"yyyy-mm-dd"),4)</f>
        <v>2011</v>
      </c>
      <c r="S756" s="5" t="str">
        <f>MID(TEXT('Final Dataset'!$B756,"yyyy-mm-dd"),6,2)</f>
        <v>02</v>
      </c>
      <c r="T756" s="5" t="str">
        <f>RIGHT(TEXT('Final Dataset'!$B756,"yyyy-mm-dd"),2)</f>
        <v>03</v>
      </c>
      <c r="U756" s="5">
        <f>LEN('Final Dataset'!$D756)</f>
        <v>2</v>
      </c>
      <c r="V756" s="5" t="str">
        <f>TEXT('Final Dataset'!$B756, "mmmm")</f>
        <v>February</v>
      </c>
      <c r="W756" s="5" t="str">
        <f>TEXT('Final Dataset'!$B756, "dddd")</f>
        <v>Thursday</v>
      </c>
      <c r="X756" s="5">
        <f>WEEKNUM('Final Dataset'!$B756, 2)</f>
        <v>6</v>
      </c>
      <c r="Y756" s="5" t="str">
        <f>IF('Final Dataset'!$H756&lt;=0.3,"Cold",IF('Final Dataset'!$H756&lt;=0.6,"Mild","Hot"))</f>
        <v>Cold</v>
      </c>
      <c r="Z756" s="7" t="str">
        <f>IF('Final Dataset'!$L756&gt;'Final Dataset'!$M756,"Casual Dominant","Registered Dominant")</f>
        <v>Registered Dominant</v>
      </c>
      <c r="AA756" s="7">
        <f>'Final Dataset'!$L756/'Final Dataset'!$N756</f>
        <v>9.1743119266055051E-3</v>
      </c>
      <c r="AB756" s="7">
        <f>'Final Dataset'!$M756/'Final Dataset'!$N756</f>
        <v>0.99082568807339455</v>
      </c>
      <c r="AC756" s="9">
        <f>'Final Dataset'!$J756*100</f>
        <v>47</v>
      </c>
      <c r="AD756" s="7">
        <f>'Final Dataset'!$I756*50</f>
        <v>11.365</v>
      </c>
      <c r="AE756" s="9">
        <f>'Final Dataset'!$K756*67</f>
        <v>6.0031999999999996</v>
      </c>
      <c r="AF756" s="7">
        <f>IFERROR('Final Dataset'!$AA756/'Final Dataset'!$AB756,0)</f>
        <v>9.2592592592592587E-3</v>
      </c>
      <c r="AG756" s="7" t="str">
        <f>IF('Final Dataset'!$AC756&lt;40,"Low",IF('Final Dataset'!$AC756&lt;=70,"Moderate","High"))</f>
        <v>Moderate</v>
      </c>
      <c r="AH756" s="10" t="str">
        <f>IF('Final Dataset'!$AE756&lt;10,"Calm",IF('Final Dataset'!$AE756&lt;=25,"Breezy","Windy"))</f>
        <v>Calm</v>
      </c>
    </row>
    <row r="757" spans="1:34" ht="14.25" customHeight="1" x14ac:dyDescent="0.3">
      <c r="A757" s="17">
        <v>756</v>
      </c>
      <c r="B757" s="18">
        <v>40577</v>
      </c>
      <c r="C757" s="13">
        <v>1</v>
      </c>
      <c r="D757" s="13">
        <v>21</v>
      </c>
      <c r="E757" s="13" t="b">
        <v>0</v>
      </c>
      <c r="F757" s="13">
        <v>4</v>
      </c>
      <c r="G757" s="13">
        <v>1</v>
      </c>
      <c r="H757" s="13">
        <v>0.18</v>
      </c>
      <c r="I757" s="13">
        <v>0.21210000000000001</v>
      </c>
      <c r="J757" s="13">
        <v>0.55000000000000004</v>
      </c>
      <c r="K757" s="13">
        <v>0.1045</v>
      </c>
      <c r="L757" s="13">
        <v>1</v>
      </c>
      <c r="M757" s="13">
        <v>53</v>
      </c>
      <c r="N757" s="19">
        <v>54</v>
      </c>
      <c r="O757" s="5" t="str">
        <f>IF(AND('Final Dataset'!$D757&gt;=5,'Final Dataset'!$D757&lt;12),"Morning",IF(AND('Final Dataset'!$D757&gt;=12,'Final Dataset'!$D757&lt;17),"Afternoon",IF(AND('Final Dataset'!$D757&gt;=17,'Final Dataset'!$D757&lt;21),"Evening","Night")))</f>
        <v>Night</v>
      </c>
      <c r="P757" s="8" t="str">
        <f>IF('Final Dataset'!$G757=1,"Clear/Few clouds",IF('Final Dataset'!$G757=2,"Mist/Cloudy",IF('Final Dataset'!$G757=3,"Light Snow/Rain","Heavy Rain/Snow/Storm")))</f>
        <v>Clear/Few clouds</v>
      </c>
      <c r="Q757" s="5" t="str">
        <f>IF(OR('Final Dataset'!$F757=0,'Final Dataset'!$F757=6),"Weekend","Weekday")</f>
        <v>Weekday</v>
      </c>
      <c r="R757" s="5" t="str">
        <f>LEFT(TEXT('Final Dataset'!$B757,"yyyy-mm-dd"),4)</f>
        <v>2011</v>
      </c>
      <c r="S757" s="5" t="str">
        <f>MID(TEXT('Final Dataset'!$B757,"yyyy-mm-dd"),6,2)</f>
        <v>02</v>
      </c>
      <c r="T757" s="5" t="str">
        <f>RIGHT(TEXT('Final Dataset'!$B757,"yyyy-mm-dd"),2)</f>
        <v>03</v>
      </c>
      <c r="U757" s="5">
        <f>LEN('Final Dataset'!$D757)</f>
        <v>2</v>
      </c>
      <c r="V757" s="5" t="str">
        <f>TEXT('Final Dataset'!$B757, "mmmm")</f>
        <v>February</v>
      </c>
      <c r="W757" s="5" t="str">
        <f>TEXT('Final Dataset'!$B757, "dddd")</f>
        <v>Thursday</v>
      </c>
      <c r="X757" s="5">
        <f>WEEKNUM('Final Dataset'!$B757, 2)</f>
        <v>6</v>
      </c>
      <c r="Y757" s="5" t="str">
        <f>IF('Final Dataset'!$H757&lt;=0.3,"Cold",IF('Final Dataset'!$H757&lt;=0.6,"Mild","Hot"))</f>
        <v>Cold</v>
      </c>
      <c r="Z757" s="7" t="str">
        <f>IF('Final Dataset'!$L757&gt;'Final Dataset'!$M757,"Casual Dominant","Registered Dominant")</f>
        <v>Registered Dominant</v>
      </c>
      <c r="AA757" s="7">
        <f>'Final Dataset'!$L757/'Final Dataset'!$N757</f>
        <v>1.8518518518518517E-2</v>
      </c>
      <c r="AB757" s="7">
        <f>'Final Dataset'!$M757/'Final Dataset'!$N757</f>
        <v>0.98148148148148151</v>
      </c>
      <c r="AC757" s="9">
        <f>'Final Dataset'!$J757*100</f>
        <v>55.000000000000007</v>
      </c>
      <c r="AD757" s="7">
        <f>'Final Dataset'!$I757*50</f>
        <v>10.605</v>
      </c>
      <c r="AE757" s="9">
        <f>'Final Dataset'!$K757*67</f>
        <v>7.0015000000000001</v>
      </c>
      <c r="AF757" s="7">
        <f>IFERROR('Final Dataset'!$AA757/'Final Dataset'!$AB757,0)</f>
        <v>1.8867924528301886E-2</v>
      </c>
      <c r="AG757" s="7" t="str">
        <f>IF('Final Dataset'!$AC757&lt;40,"Low",IF('Final Dataset'!$AC757&lt;=70,"Moderate","High"))</f>
        <v>Moderate</v>
      </c>
      <c r="AH757" s="10" t="str">
        <f>IF('Final Dataset'!$AE757&lt;10,"Calm",IF('Final Dataset'!$AE757&lt;=25,"Breezy","Windy"))</f>
        <v>Calm</v>
      </c>
    </row>
    <row r="758" spans="1:34" ht="14.25" customHeight="1" x14ac:dyDescent="0.3">
      <c r="A758" s="15">
        <v>757</v>
      </c>
      <c r="B758" s="16">
        <v>40577</v>
      </c>
      <c r="C758" s="7">
        <v>1</v>
      </c>
      <c r="D758" s="7">
        <v>22</v>
      </c>
      <c r="E758" s="7" t="b">
        <v>0</v>
      </c>
      <c r="F758" s="7">
        <v>4</v>
      </c>
      <c r="G758" s="7">
        <v>1</v>
      </c>
      <c r="H758" s="7">
        <v>0.18</v>
      </c>
      <c r="I758" s="7">
        <v>0.21210000000000001</v>
      </c>
      <c r="J758" s="7">
        <v>0.51</v>
      </c>
      <c r="K758" s="7">
        <v>8.9599999999999999E-2</v>
      </c>
      <c r="L758" s="7">
        <v>2</v>
      </c>
      <c r="M758" s="7">
        <v>39</v>
      </c>
      <c r="N758" s="10">
        <v>41</v>
      </c>
      <c r="O758" s="5" t="str">
        <f>IF(AND('Final Dataset'!$D758&gt;=5,'Final Dataset'!$D758&lt;12),"Morning",IF(AND('Final Dataset'!$D758&gt;=12,'Final Dataset'!$D758&lt;17),"Afternoon",IF(AND('Final Dataset'!$D758&gt;=17,'Final Dataset'!$D758&lt;21),"Evening","Night")))</f>
        <v>Night</v>
      </c>
      <c r="P758" s="8" t="str">
        <f>IF('Final Dataset'!$G758=1,"Clear/Few clouds",IF('Final Dataset'!$G758=2,"Mist/Cloudy",IF('Final Dataset'!$G758=3,"Light Snow/Rain","Heavy Rain/Snow/Storm")))</f>
        <v>Clear/Few clouds</v>
      </c>
      <c r="Q758" s="5" t="str">
        <f>IF(OR('Final Dataset'!$F758=0,'Final Dataset'!$F758=6),"Weekend","Weekday")</f>
        <v>Weekday</v>
      </c>
      <c r="R758" s="5" t="str">
        <f>LEFT(TEXT('Final Dataset'!$B758,"yyyy-mm-dd"),4)</f>
        <v>2011</v>
      </c>
      <c r="S758" s="5" t="str">
        <f>MID(TEXT('Final Dataset'!$B758,"yyyy-mm-dd"),6,2)</f>
        <v>02</v>
      </c>
      <c r="T758" s="5" t="str">
        <f>RIGHT(TEXT('Final Dataset'!$B758,"yyyy-mm-dd"),2)</f>
        <v>03</v>
      </c>
      <c r="U758" s="5">
        <f>LEN('Final Dataset'!$D758)</f>
        <v>2</v>
      </c>
      <c r="V758" s="5" t="str">
        <f>TEXT('Final Dataset'!$B758, "mmmm")</f>
        <v>February</v>
      </c>
      <c r="W758" s="5" t="str">
        <f>TEXT('Final Dataset'!$B758, "dddd")</f>
        <v>Thursday</v>
      </c>
      <c r="X758" s="5">
        <f>WEEKNUM('Final Dataset'!$B758, 2)</f>
        <v>6</v>
      </c>
      <c r="Y758" s="5" t="str">
        <f>IF('Final Dataset'!$H758&lt;=0.3,"Cold",IF('Final Dataset'!$H758&lt;=0.6,"Mild","Hot"))</f>
        <v>Cold</v>
      </c>
      <c r="Z758" s="7" t="str">
        <f>IF('Final Dataset'!$L758&gt;'Final Dataset'!$M758,"Casual Dominant","Registered Dominant")</f>
        <v>Registered Dominant</v>
      </c>
      <c r="AA758" s="7">
        <f>'Final Dataset'!$L758/'Final Dataset'!$N758</f>
        <v>4.878048780487805E-2</v>
      </c>
      <c r="AB758" s="7">
        <f>'Final Dataset'!$M758/'Final Dataset'!$N758</f>
        <v>0.95121951219512191</v>
      </c>
      <c r="AC758" s="9">
        <f>'Final Dataset'!$J758*100</f>
        <v>51</v>
      </c>
      <c r="AD758" s="7">
        <f>'Final Dataset'!$I758*50</f>
        <v>10.605</v>
      </c>
      <c r="AE758" s="9">
        <f>'Final Dataset'!$K758*67</f>
        <v>6.0031999999999996</v>
      </c>
      <c r="AF758" s="7">
        <f>IFERROR('Final Dataset'!$AA758/'Final Dataset'!$AB758,0)</f>
        <v>5.1282051282051287E-2</v>
      </c>
      <c r="AG758" s="7" t="str">
        <f>IF('Final Dataset'!$AC758&lt;40,"Low",IF('Final Dataset'!$AC758&lt;=70,"Moderate","High"))</f>
        <v>Moderate</v>
      </c>
      <c r="AH758" s="10" t="str">
        <f>IF('Final Dataset'!$AE758&lt;10,"Calm",IF('Final Dataset'!$AE758&lt;=25,"Breezy","Windy"))</f>
        <v>Calm</v>
      </c>
    </row>
    <row r="759" spans="1:34" ht="14.25" customHeight="1" x14ac:dyDescent="0.3">
      <c r="A759" s="17">
        <v>758</v>
      </c>
      <c r="B759" s="18">
        <v>40577</v>
      </c>
      <c r="C759" s="13">
        <v>1</v>
      </c>
      <c r="D759" s="13">
        <v>23</v>
      </c>
      <c r="E759" s="13" t="b">
        <v>0</v>
      </c>
      <c r="F759" s="13">
        <v>4</v>
      </c>
      <c r="G759" s="13">
        <v>1</v>
      </c>
      <c r="H759" s="13">
        <v>0.2</v>
      </c>
      <c r="I759" s="13">
        <v>0.2273</v>
      </c>
      <c r="J759" s="13">
        <v>0.47</v>
      </c>
      <c r="K759" s="13">
        <v>0.1045</v>
      </c>
      <c r="L759" s="13">
        <v>4</v>
      </c>
      <c r="M759" s="13">
        <v>34</v>
      </c>
      <c r="N759" s="19">
        <v>38</v>
      </c>
      <c r="O759" s="5" t="str">
        <f>IF(AND('Final Dataset'!$D759&gt;=5,'Final Dataset'!$D759&lt;12),"Morning",IF(AND('Final Dataset'!$D759&gt;=12,'Final Dataset'!$D759&lt;17),"Afternoon",IF(AND('Final Dataset'!$D759&gt;=17,'Final Dataset'!$D759&lt;21),"Evening","Night")))</f>
        <v>Night</v>
      </c>
      <c r="P759" s="8" t="str">
        <f>IF('Final Dataset'!$G759=1,"Clear/Few clouds",IF('Final Dataset'!$G759=2,"Mist/Cloudy",IF('Final Dataset'!$G759=3,"Light Snow/Rain","Heavy Rain/Snow/Storm")))</f>
        <v>Clear/Few clouds</v>
      </c>
      <c r="Q759" s="5" t="str">
        <f>IF(OR('Final Dataset'!$F759=0,'Final Dataset'!$F759=6),"Weekend","Weekday")</f>
        <v>Weekday</v>
      </c>
      <c r="R759" s="5" t="str">
        <f>LEFT(TEXT('Final Dataset'!$B759,"yyyy-mm-dd"),4)</f>
        <v>2011</v>
      </c>
      <c r="S759" s="5" t="str">
        <f>MID(TEXT('Final Dataset'!$B759,"yyyy-mm-dd"),6,2)</f>
        <v>02</v>
      </c>
      <c r="T759" s="5" t="str">
        <f>RIGHT(TEXT('Final Dataset'!$B759,"yyyy-mm-dd"),2)</f>
        <v>03</v>
      </c>
      <c r="U759" s="5">
        <f>LEN('Final Dataset'!$D759)</f>
        <v>2</v>
      </c>
      <c r="V759" s="5" t="str">
        <f>TEXT('Final Dataset'!$B759, "mmmm")</f>
        <v>February</v>
      </c>
      <c r="W759" s="5" t="str">
        <f>TEXT('Final Dataset'!$B759, "dddd")</f>
        <v>Thursday</v>
      </c>
      <c r="X759" s="5">
        <f>WEEKNUM('Final Dataset'!$B759, 2)</f>
        <v>6</v>
      </c>
      <c r="Y759" s="5" t="str">
        <f>IF('Final Dataset'!$H759&lt;=0.3,"Cold",IF('Final Dataset'!$H759&lt;=0.6,"Mild","Hot"))</f>
        <v>Cold</v>
      </c>
      <c r="Z759" s="7" t="str">
        <f>IF('Final Dataset'!$L759&gt;'Final Dataset'!$M759,"Casual Dominant","Registered Dominant")</f>
        <v>Registered Dominant</v>
      </c>
      <c r="AA759" s="7">
        <f>'Final Dataset'!$L759/'Final Dataset'!$N759</f>
        <v>0.10526315789473684</v>
      </c>
      <c r="AB759" s="7">
        <f>'Final Dataset'!$M759/'Final Dataset'!$N759</f>
        <v>0.89473684210526316</v>
      </c>
      <c r="AC759" s="9">
        <f>'Final Dataset'!$J759*100</f>
        <v>47</v>
      </c>
      <c r="AD759" s="7">
        <f>'Final Dataset'!$I759*50</f>
        <v>11.365</v>
      </c>
      <c r="AE759" s="9">
        <f>'Final Dataset'!$K759*67</f>
        <v>7.0015000000000001</v>
      </c>
      <c r="AF759" s="7">
        <f>IFERROR('Final Dataset'!$AA759/'Final Dataset'!$AB759,0)</f>
        <v>0.11764705882352941</v>
      </c>
      <c r="AG759" s="7" t="str">
        <f>IF('Final Dataset'!$AC759&lt;40,"Low",IF('Final Dataset'!$AC759&lt;=70,"Moderate","High"))</f>
        <v>Moderate</v>
      </c>
      <c r="AH759" s="10" t="str">
        <f>IF('Final Dataset'!$AE759&lt;10,"Calm",IF('Final Dataset'!$AE759&lt;=25,"Breezy","Windy"))</f>
        <v>Calm</v>
      </c>
    </row>
    <row r="760" spans="1:34" ht="14.25" customHeight="1" x14ac:dyDescent="0.3">
      <c r="A760" s="15">
        <v>759</v>
      </c>
      <c r="B760" s="16">
        <v>40578</v>
      </c>
      <c r="C760" s="7">
        <v>1</v>
      </c>
      <c r="D760" s="7">
        <v>0</v>
      </c>
      <c r="E760" s="7" t="b">
        <v>0</v>
      </c>
      <c r="F760" s="7">
        <v>5</v>
      </c>
      <c r="G760" s="7">
        <v>2</v>
      </c>
      <c r="H760" s="7">
        <v>0.2</v>
      </c>
      <c r="I760" s="7">
        <v>0.2576</v>
      </c>
      <c r="J760" s="7">
        <v>0.44</v>
      </c>
      <c r="K760" s="7">
        <v>0</v>
      </c>
      <c r="L760" s="7">
        <v>3</v>
      </c>
      <c r="M760" s="7">
        <v>10</v>
      </c>
      <c r="N760" s="10">
        <v>13</v>
      </c>
      <c r="O760" s="5" t="str">
        <f>IF(AND('Final Dataset'!$D760&gt;=5,'Final Dataset'!$D760&lt;12),"Morning",IF(AND('Final Dataset'!$D760&gt;=12,'Final Dataset'!$D760&lt;17),"Afternoon",IF(AND('Final Dataset'!$D760&gt;=17,'Final Dataset'!$D760&lt;21),"Evening","Night")))</f>
        <v>Night</v>
      </c>
      <c r="P760" s="8" t="str">
        <f>IF('Final Dataset'!$G760=1,"Clear/Few clouds",IF('Final Dataset'!$G760=2,"Mist/Cloudy",IF('Final Dataset'!$G760=3,"Light Snow/Rain","Heavy Rain/Snow/Storm")))</f>
        <v>Mist/Cloudy</v>
      </c>
      <c r="Q760" s="5" t="str">
        <f>IF(OR('Final Dataset'!$F760=0,'Final Dataset'!$F760=6),"Weekend","Weekday")</f>
        <v>Weekday</v>
      </c>
      <c r="R760" s="5" t="str">
        <f>LEFT(TEXT('Final Dataset'!$B760,"yyyy-mm-dd"),4)</f>
        <v>2011</v>
      </c>
      <c r="S760" s="5" t="str">
        <f>MID(TEXT('Final Dataset'!$B760,"yyyy-mm-dd"),6,2)</f>
        <v>02</v>
      </c>
      <c r="T760" s="5" t="str">
        <f>RIGHT(TEXT('Final Dataset'!$B760,"yyyy-mm-dd"),2)</f>
        <v>04</v>
      </c>
      <c r="U760" s="5">
        <f>LEN('Final Dataset'!$D760)</f>
        <v>1</v>
      </c>
      <c r="V760" s="5" t="str">
        <f>TEXT('Final Dataset'!$B760, "mmmm")</f>
        <v>February</v>
      </c>
      <c r="W760" s="5" t="str">
        <f>TEXT('Final Dataset'!$B760, "dddd")</f>
        <v>Friday</v>
      </c>
      <c r="X760" s="5">
        <f>WEEKNUM('Final Dataset'!$B760, 2)</f>
        <v>6</v>
      </c>
      <c r="Y760" s="5" t="str">
        <f>IF('Final Dataset'!$H760&lt;=0.3,"Cold",IF('Final Dataset'!$H760&lt;=0.6,"Mild","Hot"))</f>
        <v>Cold</v>
      </c>
      <c r="Z760" s="7" t="str">
        <f>IF('Final Dataset'!$L760&gt;'Final Dataset'!$M760,"Casual Dominant","Registered Dominant")</f>
        <v>Registered Dominant</v>
      </c>
      <c r="AA760" s="7">
        <f>'Final Dataset'!$L760/'Final Dataset'!$N760</f>
        <v>0.23076923076923078</v>
      </c>
      <c r="AB760" s="7">
        <f>'Final Dataset'!$M760/'Final Dataset'!$N760</f>
        <v>0.76923076923076927</v>
      </c>
      <c r="AC760" s="9">
        <f>'Final Dataset'!$J760*100</f>
        <v>44</v>
      </c>
      <c r="AD760" s="7">
        <f>'Final Dataset'!$I760*50</f>
        <v>12.879999999999999</v>
      </c>
      <c r="AE760" s="9">
        <f>'Final Dataset'!$K760*67</f>
        <v>0</v>
      </c>
      <c r="AF760" s="7">
        <f>IFERROR('Final Dataset'!$AA760/'Final Dataset'!$AB760,0)</f>
        <v>0.3</v>
      </c>
      <c r="AG760" s="7" t="str">
        <f>IF('Final Dataset'!$AC760&lt;40,"Low",IF('Final Dataset'!$AC760&lt;=70,"Moderate","High"))</f>
        <v>Moderate</v>
      </c>
      <c r="AH760" s="10" t="str">
        <f>IF('Final Dataset'!$AE760&lt;10,"Calm",IF('Final Dataset'!$AE760&lt;=25,"Breezy","Windy"))</f>
        <v>Calm</v>
      </c>
    </row>
    <row r="761" spans="1:34" ht="14.25" customHeight="1" x14ac:dyDescent="0.3">
      <c r="A761" s="17">
        <v>760</v>
      </c>
      <c r="B761" s="18">
        <v>40578</v>
      </c>
      <c r="C761" s="13">
        <v>1</v>
      </c>
      <c r="D761" s="13">
        <v>1</v>
      </c>
      <c r="E761" s="13" t="b">
        <v>0</v>
      </c>
      <c r="F761" s="13">
        <v>5</v>
      </c>
      <c r="G761" s="13">
        <v>2</v>
      </c>
      <c r="H761" s="13">
        <v>0.16</v>
      </c>
      <c r="I761" s="13">
        <v>0.2273</v>
      </c>
      <c r="J761" s="13">
        <v>0.59</v>
      </c>
      <c r="K761" s="13">
        <v>0</v>
      </c>
      <c r="L761" s="13">
        <v>0</v>
      </c>
      <c r="M761" s="13">
        <v>7</v>
      </c>
      <c r="N761" s="19">
        <v>7</v>
      </c>
      <c r="O761" s="5" t="str">
        <f>IF(AND('Final Dataset'!$D761&gt;=5,'Final Dataset'!$D761&lt;12),"Morning",IF(AND('Final Dataset'!$D761&gt;=12,'Final Dataset'!$D761&lt;17),"Afternoon",IF(AND('Final Dataset'!$D761&gt;=17,'Final Dataset'!$D761&lt;21),"Evening","Night")))</f>
        <v>Night</v>
      </c>
      <c r="P761" s="8" t="str">
        <f>IF('Final Dataset'!$G761=1,"Clear/Few clouds",IF('Final Dataset'!$G761=2,"Mist/Cloudy",IF('Final Dataset'!$G761=3,"Light Snow/Rain","Heavy Rain/Snow/Storm")))</f>
        <v>Mist/Cloudy</v>
      </c>
      <c r="Q761" s="5" t="str">
        <f>IF(OR('Final Dataset'!$F761=0,'Final Dataset'!$F761=6),"Weekend","Weekday")</f>
        <v>Weekday</v>
      </c>
      <c r="R761" s="5" t="str">
        <f>LEFT(TEXT('Final Dataset'!$B761,"yyyy-mm-dd"),4)</f>
        <v>2011</v>
      </c>
      <c r="S761" s="5" t="str">
        <f>MID(TEXT('Final Dataset'!$B761,"yyyy-mm-dd"),6,2)</f>
        <v>02</v>
      </c>
      <c r="T761" s="5" t="str">
        <f>RIGHT(TEXT('Final Dataset'!$B761,"yyyy-mm-dd"),2)</f>
        <v>04</v>
      </c>
      <c r="U761" s="5">
        <f>LEN('Final Dataset'!$D761)</f>
        <v>1</v>
      </c>
      <c r="V761" s="5" t="str">
        <f>TEXT('Final Dataset'!$B761, "mmmm")</f>
        <v>February</v>
      </c>
      <c r="W761" s="5" t="str">
        <f>TEXT('Final Dataset'!$B761, "dddd")</f>
        <v>Friday</v>
      </c>
      <c r="X761" s="5">
        <f>WEEKNUM('Final Dataset'!$B761, 2)</f>
        <v>6</v>
      </c>
      <c r="Y761" s="5" t="str">
        <f>IF('Final Dataset'!$H761&lt;=0.3,"Cold",IF('Final Dataset'!$H761&lt;=0.6,"Mild","Hot"))</f>
        <v>Cold</v>
      </c>
      <c r="Z761" s="7" t="str">
        <f>IF('Final Dataset'!$L761&gt;'Final Dataset'!$M761,"Casual Dominant","Registered Dominant")</f>
        <v>Registered Dominant</v>
      </c>
      <c r="AA761" s="7">
        <f>'Final Dataset'!$L761/'Final Dataset'!$N761</f>
        <v>0</v>
      </c>
      <c r="AB761" s="7">
        <f>'Final Dataset'!$M761/'Final Dataset'!$N761</f>
        <v>1</v>
      </c>
      <c r="AC761" s="9">
        <f>'Final Dataset'!$J761*100</f>
        <v>59</v>
      </c>
      <c r="AD761" s="7">
        <f>'Final Dataset'!$I761*50</f>
        <v>11.365</v>
      </c>
      <c r="AE761" s="9">
        <f>'Final Dataset'!$K761*67</f>
        <v>0</v>
      </c>
      <c r="AF761" s="7">
        <f>IFERROR('Final Dataset'!$AA761/'Final Dataset'!$AB761,0)</f>
        <v>0</v>
      </c>
      <c r="AG761" s="7" t="str">
        <f>IF('Final Dataset'!$AC761&lt;40,"Low",IF('Final Dataset'!$AC761&lt;=70,"Moderate","High"))</f>
        <v>Moderate</v>
      </c>
      <c r="AH761" s="10" t="str">
        <f>IF('Final Dataset'!$AE761&lt;10,"Calm",IF('Final Dataset'!$AE761&lt;=25,"Breezy","Windy"))</f>
        <v>Calm</v>
      </c>
    </row>
    <row r="762" spans="1:34" ht="14.25" customHeight="1" x14ac:dyDescent="0.3">
      <c r="A762" s="15">
        <v>761</v>
      </c>
      <c r="B762" s="16">
        <v>40578</v>
      </c>
      <c r="C762" s="7">
        <v>1</v>
      </c>
      <c r="D762" s="7">
        <v>2</v>
      </c>
      <c r="E762" s="7" t="b">
        <v>0</v>
      </c>
      <c r="F762" s="7">
        <v>5</v>
      </c>
      <c r="G762" s="7">
        <v>2</v>
      </c>
      <c r="H762" s="7">
        <v>0.14000000000000001</v>
      </c>
      <c r="I762" s="7">
        <v>0.16669999999999999</v>
      </c>
      <c r="J762" s="7">
        <v>0.63</v>
      </c>
      <c r="K762" s="7">
        <v>0.1045</v>
      </c>
      <c r="L762" s="7">
        <v>0</v>
      </c>
      <c r="M762" s="7">
        <v>1</v>
      </c>
      <c r="N762" s="10">
        <v>1</v>
      </c>
      <c r="O762" s="5" t="str">
        <f>IF(AND('Final Dataset'!$D762&gt;=5,'Final Dataset'!$D762&lt;12),"Morning",IF(AND('Final Dataset'!$D762&gt;=12,'Final Dataset'!$D762&lt;17),"Afternoon",IF(AND('Final Dataset'!$D762&gt;=17,'Final Dataset'!$D762&lt;21),"Evening","Night")))</f>
        <v>Night</v>
      </c>
      <c r="P762" s="8" t="str">
        <f>IF('Final Dataset'!$G762=1,"Clear/Few clouds",IF('Final Dataset'!$G762=2,"Mist/Cloudy",IF('Final Dataset'!$G762=3,"Light Snow/Rain","Heavy Rain/Snow/Storm")))</f>
        <v>Mist/Cloudy</v>
      </c>
      <c r="Q762" s="5" t="str">
        <f>IF(OR('Final Dataset'!$F762=0,'Final Dataset'!$F762=6),"Weekend","Weekday")</f>
        <v>Weekday</v>
      </c>
      <c r="R762" s="5" t="str">
        <f>LEFT(TEXT('Final Dataset'!$B762,"yyyy-mm-dd"),4)</f>
        <v>2011</v>
      </c>
      <c r="S762" s="5" t="str">
        <f>MID(TEXT('Final Dataset'!$B762,"yyyy-mm-dd"),6,2)</f>
        <v>02</v>
      </c>
      <c r="T762" s="5" t="str">
        <f>RIGHT(TEXT('Final Dataset'!$B762,"yyyy-mm-dd"),2)</f>
        <v>04</v>
      </c>
      <c r="U762" s="5">
        <f>LEN('Final Dataset'!$D762)</f>
        <v>1</v>
      </c>
      <c r="V762" s="5" t="str">
        <f>TEXT('Final Dataset'!$B762, "mmmm")</f>
        <v>February</v>
      </c>
      <c r="W762" s="5" t="str">
        <f>TEXT('Final Dataset'!$B762, "dddd")</f>
        <v>Friday</v>
      </c>
      <c r="X762" s="5">
        <f>WEEKNUM('Final Dataset'!$B762, 2)</f>
        <v>6</v>
      </c>
      <c r="Y762" s="5" t="str">
        <f>IF('Final Dataset'!$H762&lt;=0.3,"Cold",IF('Final Dataset'!$H762&lt;=0.6,"Mild","Hot"))</f>
        <v>Cold</v>
      </c>
      <c r="Z762" s="7" t="str">
        <f>IF('Final Dataset'!$L762&gt;'Final Dataset'!$M762,"Casual Dominant","Registered Dominant")</f>
        <v>Registered Dominant</v>
      </c>
      <c r="AA762" s="7">
        <f>'Final Dataset'!$L762/'Final Dataset'!$N762</f>
        <v>0</v>
      </c>
      <c r="AB762" s="7">
        <f>'Final Dataset'!$M762/'Final Dataset'!$N762</f>
        <v>1</v>
      </c>
      <c r="AC762" s="9">
        <f>'Final Dataset'!$J762*100</f>
        <v>63</v>
      </c>
      <c r="AD762" s="7">
        <f>'Final Dataset'!$I762*50</f>
        <v>8.3349999999999991</v>
      </c>
      <c r="AE762" s="9">
        <f>'Final Dataset'!$K762*67</f>
        <v>7.0015000000000001</v>
      </c>
      <c r="AF762" s="7">
        <f>IFERROR('Final Dataset'!$AA762/'Final Dataset'!$AB762,0)</f>
        <v>0</v>
      </c>
      <c r="AG762" s="7" t="str">
        <f>IF('Final Dataset'!$AC762&lt;40,"Low",IF('Final Dataset'!$AC762&lt;=70,"Moderate","High"))</f>
        <v>Moderate</v>
      </c>
      <c r="AH762" s="10" t="str">
        <f>IF('Final Dataset'!$AE762&lt;10,"Calm",IF('Final Dataset'!$AE762&lt;=25,"Breezy","Windy"))</f>
        <v>Calm</v>
      </c>
    </row>
    <row r="763" spans="1:34" ht="14.25" customHeight="1" x14ac:dyDescent="0.3">
      <c r="A763" s="17">
        <v>762</v>
      </c>
      <c r="B763" s="18">
        <v>40578</v>
      </c>
      <c r="C763" s="13">
        <v>1</v>
      </c>
      <c r="D763" s="13">
        <v>3</v>
      </c>
      <c r="E763" s="13" t="b">
        <v>0</v>
      </c>
      <c r="F763" s="13">
        <v>5</v>
      </c>
      <c r="G763" s="13">
        <v>2</v>
      </c>
      <c r="H763" s="13">
        <v>0.14000000000000001</v>
      </c>
      <c r="I763" s="13">
        <v>0.16669999999999999</v>
      </c>
      <c r="J763" s="13">
        <v>0.63</v>
      </c>
      <c r="K763" s="13">
        <v>0.1045</v>
      </c>
      <c r="L763" s="13">
        <v>0</v>
      </c>
      <c r="M763" s="13">
        <v>1</v>
      </c>
      <c r="N763" s="19">
        <v>1</v>
      </c>
      <c r="O763" s="5" t="str">
        <f>IF(AND('Final Dataset'!$D763&gt;=5,'Final Dataset'!$D763&lt;12),"Morning",IF(AND('Final Dataset'!$D763&gt;=12,'Final Dataset'!$D763&lt;17),"Afternoon",IF(AND('Final Dataset'!$D763&gt;=17,'Final Dataset'!$D763&lt;21),"Evening","Night")))</f>
        <v>Night</v>
      </c>
      <c r="P763" s="8" t="str">
        <f>IF('Final Dataset'!$G763=1,"Clear/Few clouds",IF('Final Dataset'!$G763=2,"Mist/Cloudy",IF('Final Dataset'!$G763=3,"Light Snow/Rain","Heavy Rain/Snow/Storm")))</f>
        <v>Mist/Cloudy</v>
      </c>
      <c r="Q763" s="5" t="str">
        <f>IF(OR('Final Dataset'!$F763=0,'Final Dataset'!$F763=6),"Weekend","Weekday")</f>
        <v>Weekday</v>
      </c>
      <c r="R763" s="5" t="str">
        <f>LEFT(TEXT('Final Dataset'!$B763,"yyyy-mm-dd"),4)</f>
        <v>2011</v>
      </c>
      <c r="S763" s="5" t="str">
        <f>MID(TEXT('Final Dataset'!$B763,"yyyy-mm-dd"),6,2)</f>
        <v>02</v>
      </c>
      <c r="T763" s="5" t="str">
        <f>RIGHT(TEXT('Final Dataset'!$B763,"yyyy-mm-dd"),2)</f>
        <v>04</v>
      </c>
      <c r="U763" s="5">
        <f>LEN('Final Dataset'!$D763)</f>
        <v>1</v>
      </c>
      <c r="V763" s="5" t="str">
        <f>TEXT('Final Dataset'!$B763, "mmmm")</f>
        <v>February</v>
      </c>
      <c r="W763" s="5" t="str">
        <f>TEXT('Final Dataset'!$B763, "dddd")</f>
        <v>Friday</v>
      </c>
      <c r="X763" s="5">
        <f>WEEKNUM('Final Dataset'!$B763, 2)</f>
        <v>6</v>
      </c>
      <c r="Y763" s="5" t="str">
        <f>IF('Final Dataset'!$H763&lt;=0.3,"Cold",IF('Final Dataset'!$H763&lt;=0.6,"Mild","Hot"))</f>
        <v>Cold</v>
      </c>
      <c r="Z763" s="7" t="str">
        <f>IF('Final Dataset'!$L763&gt;'Final Dataset'!$M763,"Casual Dominant","Registered Dominant")</f>
        <v>Registered Dominant</v>
      </c>
      <c r="AA763" s="7">
        <f>'Final Dataset'!$L763/'Final Dataset'!$N763</f>
        <v>0</v>
      </c>
      <c r="AB763" s="7">
        <f>'Final Dataset'!$M763/'Final Dataset'!$N763</f>
        <v>1</v>
      </c>
      <c r="AC763" s="9">
        <f>'Final Dataset'!$J763*100</f>
        <v>63</v>
      </c>
      <c r="AD763" s="7">
        <f>'Final Dataset'!$I763*50</f>
        <v>8.3349999999999991</v>
      </c>
      <c r="AE763" s="9">
        <f>'Final Dataset'!$K763*67</f>
        <v>7.0015000000000001</v>
      </c>
      <c r="AF763" s="7">
        <f>IFERROR('Final Dataset'!$AA763/'Final Dataset'!$AB763,0)</f>
        <v>0</v>
      </c>
      <c r="AG763" s="7" t="str">
        <f>IF('Final Dataset'!$AC763&lt;40,"Low",IF('Final Dataset'!$AC763&lt;=70,"Moderate","High"))</f>
        <v>Moderate</v>
      </c>
      <c r="AH763" s="10" t="str">
        <f>IF('Final Dataset'!$AE763&lt;10,"Calm",IF('Final Dataset'!$AE763&lt;=25,"Breezy","Windy"))</f>
        <v>Calm</v>
      </c>
    </row>
    <row r="764" spans="1:34" ht="14.25" customHeight="1" x14ac:dyDescent="0.3">
      <c r="A764" s="15">
        <v>763</v>
      </c>
      <c r="B764" s="16">
        <v>40578</v>
      </c>
      <c r="C764" s="7">
        <v>1</v>
      </c>
      <c r="D764" s="7">
        <v>5</v>
      </c>
      <c r="E764" s="7" t="b">
        <v>0</v>
      </c>
      <c r="F764" s="7">
        <v>5</v>
      </c>
      <c r="G764" s="7">
        <v>2</v>
      </c>
      <c r="H764" s="7">
        <v>0.14000000000000001</v>
      </c>
      <c r="I764" s="7">
        <v>0.1515</v>
      </c>
      <c r="J764" s="7">
        <v>0.63</v>
      </c>
      <c r="K764" s="7">
        <v>0.1343</v>
      </c>
      <c r="L764" s="7">
        <v>0</v>
      </c>
      <c r="M764" s="7">
        <v>7</v>
      </c>
      <c r="N764" s="10">
        <v>7</v>
      </c>
      <c r="O764" s="5" t="str">
        <f>IF(AND('Final Dataset'!$D764&gt;=5,'Final Dataset'!$D764&lt;12),"Morning",IF(AND('Final Dataset'!$D764&gt;=12,'Final Dataset'!$D764&lt;17),"Afternoon",IF(AND('Final Dataset'!$D764&gt;=17,'Final Dataset'!$D764&lt;21),"Evening","Night")))</f>
        <v>Morning</v>
      </c>
      <c r="P764" s="8" t="str">
        <f>IF('Final Dataset'!$G764=1,"Clear/Few clouds",IF('Final Dataset'!$G764=2,"Mist/Cloudy",IF('Final Dataset'!$G764=3,"Light Snow/Rain","Heavy Rain/Snow/Storm")))</f>
        <v>Mist/Cloudy</v>
      </c>
      <c r="Q764" s="5" t="str">
        <f>IF(OR('Final Dataset'!$F764=0,'Final Dataset'!$F764=6),"Weekend","Weekday")</f>
        <v>Weekday</v>
      </c>
      <c r="R764" s="5" t="str">
        <f>LEFT(TEXT('Final Dataset'!$B764,"yyyy-mm-dd"),4)</f>
        <v>2011</v>
      </c>
      <c r="S764" s="5" t="str">
        <f>MID(TEXT('Final Dataset'!$B764,"yyyy-mm-dd"),6,2)</f>
        <v>02</v>
      </c>
      <c r="T764" s="5" t="str">
        <f>RIGHT(TEXT('Final Dataset'!$B764,"yyyy-mm-dd"),2)</f>
        <v>04</v>
      </c>
      <c r="U764" s="5">
        <f>LEN('Final Dataset'!$D764)</f>
        <v>1</v>
      </c>
      <c r="V764" s="5" t="str">
        <f>TEXT('Final Dataset'!$B764, "mmmm")</f>
        <v>February</v>
      </c>
      <c r="W764" s="5" t="str">
        <f>TEXT('Final Dataset'!$B764, "dddd")</f>
        <v>Friday</v>
      </c>
      <c r="X764" s="5">
        <f>WEEKNUM('Final Dataset'!$B764, 2)</f>
        <v>6</v>
      </c>
      <c r="Y764" s="5" t="str">
        <f>IF('Final Dataset'!$H764&lt;=0.3,"Cold",IF('Final Dataset'!$H764&lt;=0.6,"Mild","Hot"))</f>
        <v>Cold</v>
      </c>
      <c r="Z764" s="7" t="str">
        <f>IF('Final Dataset'!$L764&gt;'Final Dataset'!$M764,"Casual Dominant","Registered Dominant")</f>
        <v>Registered Dominant</v>
      </c>
      <c r="AA764" s="7">
        <f>'Final Dataset'!$L764/'Final Dataset'!$N764</f>
        <v>0</v>
      </c>
      <c r="AB764" s="7">
        <f>'Final Dataset'!$M764/'Final Dataset'!$N764</f>
        <v>1</v>
      </c>
      <c r="AC764" s="9">
        <f>'Final Dataset'!$J764*100</f>
        <v>63</v>
      </c>
      <c r="AD764" s="7">
        <f>'Final Dataset'!$I764*50</f>
        <v>7.5750000000000002</v>
      </c>
      <c r="AE764" s="9">
        <f>'Final Dataset'!$K764*67</f>
        <v>8.9981000000000009</v>
      </c>
      <c r="AF764" s="7">
        <f>IFERROR('Final Dataset'!$AA764/'Final Dataset'!$AB764,0)</f>
        <v>0</v>
      </c>
      <c r="AG764" s="7" t="str">
        <f>IF('Final Dataset'!$AC764&lt;40,"Low",IF('Final Dataset'!$AC764&lt;=70,"Moderate","High"))</f>
        <v>Moderate</v>
      </c>
      <c r="AH764" s="10" t="str">
        <f>IF('Final Dataset'!$AE764&lt;10,"Calm",IF('Final Dataset'!$AE764&lt;=25,"Breezy","Windy"))</f>
        <v>Calm</v>
      </c>
    </row>
    <row r="765" spans="1:34" ht="14.25" customHeight="1" x14ac:dyDescent="0.3">
      <c r="A765" s="17">
        <v>764</v>
      </c>
      <c r="B765" s="18">
        <v>40578</v>
      </c>
      <c r="C765" s="13">
        <v>1</v>
      </c>
      <c r="D765" s="13">
        <v>6</v>
      </c>
      <c r="E765" s="13" t="b">
        <v>0</v>
      </c>
      <c r="F765" s="13">
        <v>5</v>
      </c>
      <c r="G765" s="13">
        <v>2</v>
      </c>
      <c r="H765" s="13">
        <v>0.16</v>
      </c>
      <c r="I765" s="13">
        <v>0.2273</v>
      </c>
      <c r="J765" s="13">
        <v>0.55000000000000004</v>
      </c>
      <c r="K765" s="13">
        <v>0</v>
      </c>
      <c r="L765" s="13">
        <v>2</v>
      </c>
      <c r="M765" s="13">
        <v>26</v>
      </c>
      <c r="N765" s="19">
        <v>28</v>
      </c>
      <c r="O765" s="5" t="str">
        <f>IF(AND('Final Dataset'!$D765&gt;=5,'Final Dataset'!$D765&lt;12),"Morning",IF(AND('Final Dataset'!$D765&gt;=12,'Final Dataset'!$D765&lt;17),"Afternoon",IF(AND('Final Dataset'!$D765&gt;=17,'Final Dataset'!$D765&lt;21),"Evening","Night")))</f>
        <v>Morning</v>
      </c>
      <c r="P765" s="8" t="str">
        <f>IF('Final Dataset'!$G765=1,"Clear/Few clouds",IF('Final Dataset'!$G765=2,"Mist/Cloudy",IF('Final Dataset'!$G765=3,"Light Snow/Rain","Heavy Rain/Snow/Storm")))</f>
        <v>Mist/Cloudy</v>
      </c>
      <c r="Q765" s="5" t="str">
        <f>IF(OR('Final Dataset'!$F765=0,'Final Dataset'!$F765=6),"Weekend","Weekday")</f>
        <v>Weekday</v>
      </c>
      <c r="R765" s="5" t="str">
        <f>LEFT(TEXT('Final Dataset'!$B765,"yyyy-mm-dd"),4)</f>
        <v>2011</v>
      </c>
      <c r="S765" s="5" t="str">
        <f>MID(TEXT('Final Dataset'!$B765,"yyyy-mm-dd"),6,2)</f>
        <v>02</v>
      </c>
      <c r="T765" s="5" t="str">
        <f>RIGHT(TEXT('Final Dataset'!$B765,"yyyy-mm-dd"),2)</f>
        <v>04</v>
      </c>
      <c r="U765" s="5">
        <f>LEN('Final Dataset'!$D765)</f>
        <v>1</v>
      </c>
      <c r="V765" s="5" t="str">
        <f>TEXT('Final Dataset'!$B765, "mmmm")</f>
        <v>February</v>
      </c>
      <c r="W765" s="5" t="str">
        <f>TEXT('Final Dataset'!$B765, "dddd")</f>
        <v>Friday</v>
      </c>
      <c r="X765" s="5">
        <f>WEEKNUM('Final Dataset'!$B765, 2)</f>
        <v>6</v>
      </c>
      <c r="Y765" s="5" t="str">
        <f>IF('Final Dataset'!$H765&lt;=0.3,"Cold",IF('Final Dataset'!$H765&lt;=0.6,"Mild","Hot"))</f>
        <v>Cold</v>
      </c>
      <c r="Z765" s="7" t="str">
        <f>IF('Final Dataset'!$L765&gt;'Final Dataset'!$M765,"Casual Dominant","Registered Dominant")</f>
        <v>Registered Dominant</v>
      </c>
      <c r="AA765" s="7">
        <f>'Final Dataset'!$L765/'Final Dataset'!$N765</f>
        <v>7.1428571428571425E-2</v>
      </c>
      <c r="AB765" s="7">
        <f>'Final Dataset'!$M765/'Final Dataset'!$N765</f>
        <v>0.9285714285714286</v>
      </c>
      <c r="AC765" s="9">
        <f>'Final Dataset'!$J765*100</f>
        <v>55.000000000000007</v>
      </c>
      <c r="AD765" s="7">
        <f>'Final Dataset'!$I765*50</f>
        <v>11.365</v>
      </c>
      <c r="AE765" s="9">
        <f>'Final Dataset'!$K765*67</f>
        <v>0</v>
      </c>
      <c r="AF765" s="7">
        <f>IFERROR('Final Dataset'!$AA765/'Final Dataset'!$AB765,0)</f>
        <v>7.6923076923076913E-2</v>
      </c>
      <c r="AG765" s="7" t="str">
        <f>IF('Final Dataset'!$AC765&lt;40,"Low",IF('Final Dataset'!$AC765&lt;=70,"Moderate","High"))</f>
        <v>Moderate</v>
      </c>
      <c r="AH765" s="10" t="str">
        <f>IF('Final Dataset'!$AE765&lt;10,"Calm",IF('Final Dataset'!$AE765&lt;=25,"Breezy","Windy"))</f>
        <v>Calm</v>
      </c>
    </row>
    <row r="766" spans="1:34" ht="14.25" customHeight="1" x14ac:dyDescent="0.3">
      <c r="A766" s="15">
        <v>765</v>
      </c>
      <c r="B766" s="16">
        <v>40578</v>
      </c>
      <c r="C766" s="7">
        <v>1</v>
      </c>
      <c r="D766" s="7">
        <v>7</v>
      </c>
      <c r="E766" s="7" t="b">
        <v>0</v>
      </c>
      <c r="F766" s="7">
        <v>5</v>
      </c>
      <c r="G766" s="7">
        <v>1</v>
      </c>
      <c r="H766" s="7">
        <v>0.14000000000000001</v>
      </c>
      <c r="I766" s="7">
        <v>0.21210000000000001</v>
      </c>
      <c r="J766" s="7">
        <v>0.59</v>
      </c>
      <c r="K766" s="7">
        <v>0</v>
      </c>
      <c r="L766" s="7">
        <v>0</v>
      </c>
      <c r="M766" s="7">
        <v>87</v>
      </c>
      <c r="N766" s="10">
        <v>87</v>
      </c>
      <c r="O766" s="5" t="str">
        <f>IF(AND('Final Dataset'!$D766&gt;=5,'Final Dataset'!$D766&lt;12),"Morning",IF(AND('Final Dataset'!$D766&gt;=12,'Final Dataset'!$D766&lt;17),"Afternoon",IF(AND('Final Dataset'!$D766&gt;=17,'Final Dataset'!$D766&lt;21),"Evening","Night")))</f>
        <v>Morning</v>
      </c>
      <c r="P766" s="8" t="str">
        <f>IF('Final Dataset'!$G766=1,"Clear/Few clouds",IF('Final Dataset'!$G766=2,"Mist/Cloudy",IF('Final Dataset'!$G766=3,"Light Snow/Rain","Heavy Rain/Snow/Storm")))</f>
        <v>Clear/Few clouds</v>
      </c>
      <c r="Q766" s="5" t="str">
        <f>IF(OR('Final Dataset'!$F766=0,'Final Dataset'!$F766=6),"Weekend","Weekday")</f>
        <v>Weekday</v>
      </c>
      <c r="R766" s="5" t="str">
        <f>LEFT(TEXT('Final Dataset'!$B766,"yyyy-mm-dd"),4)</f>
        <v>2011</v>
      </c>
      <c r="S766" s="5" t="str">
        <f>MID(TEXT('Final Dataset'!$B766,"yyyy-mm-dd"),6,2)</f>
        <v>02</v>
      </c>
      <c r="T766" s="5" t="str">
        <f>RIGHT(TEXT('Final Dataset'!$B766,"yyyy-mm-dd"),2)</f>
        <v>04</v>
      </c>
      <c r="U766" s="5">
        <f>LEN('Final Dataset'!$D766)</f>
        <v>1</v>
      </c>
      <c r="V766" s="5" t="str">
        <f>TEXT('Final Dataset'!$B766, "mmmm")</f>
        <v>February</v>
      </c>
      <c r="W766" s="5" t="str">
        <f>TEXT('Final Dataset'!$B766, "dddd")</f>
        <v>Friday</v>
      </c>
      <c r="X766" s="5">
        <f>WEEKNUM('Final Dataset'!$B766, 2)</f>
        <v>6</v>
      </c>
      <c r="Y766" s="5" t="str">
        <f>IF('Final Dataset'!$H766&lt;=0.3,"Cold",IF('Final Dataset'!$H766&lt;=0.6,"Mild","Hot"))</f>
        <v>Cold</v>
      </c>
      <c r="Z766" s="7" t="str">
        <f>IF('Final Dataset'!$L766&gt;'Final Dataset'!$M766,"Casual Dominant","Registered Dominant")</f>
        <v>Registered Dominant</v>
      </c>
      <c r="AA766" s="7">
        <f>'Final Dataset'!$L766/'Final Dataset'!$N766</f>
        <v>0</v>
      </c>
      <c r="AB766" s="7">
        <f>'Final Dataset'!$M766/'Final Dataset'!$N766</f>
        <v>1</v>
      </c>
      <c r="AC766" s="9">
        <f>'Final Dataset'!$J766*100</f>
        <v>59</v>
      </c>
      <c r="AD766" s="7">
        <f>'Final Dataset'!$I766*50</f>
        <v>10.605</v>
      </c>
      <c r="AE766" s="9">
        <f>'Final Dataset'!$K766*67</f>
        <v>0</v>
      </c>
      <c r="AF766" s="7">
        <f>IFERROR('Final Dataset'!$AA766/'Final Dataset'!$AB766,0)</f>
        <v>0</v>
      </c>
      <c r="AG766" s="7" t="str">
        <f>IF('Final Dataset'!$AC766&lt;40,"Low",IF('Final Dataset'!$AC766&lt;=70,"Moderate","High"))</f>
        <v>Moderate</v>
      </c>
      <c r="AH766" s="10" t="str">
        <f>IF('Final Dataset'!$AE766&lt;10,"Calm",IF('Final Dataset'!$AE766&lt;=25,"Breezy","Windy"))</f>
        <v>Calm</v>
      </c>
    </row>
    <row r="767" spans="1:34" ht="14.25" customHeight="1" x14ac:dyDescent="0.3">
      <c r="A767" s="17">
        <v>766</v>
      </c>
      <c r="B767" s="18">
        <v>40578</v>
      </c>
      <c r="C767" s="13">
        <v>1</v>
      </c>
      <c r="D767" s="13">
        <v>8</v>
      </c>
      <c r="E767" s="13" t="b">
        <v>0</v>
      </c>
      <c r="F767" s="13">
        <v>5</v>
      </c>
      <c r="G767" s="13">
        <v>1</v>
      </c>
      <c r="H767" s="13">
        <v>0.14000000000000001</v>
      </c>
      <c r="I767" s="13">
        <v>0.1515</v>
      </c>
      <c r="J767" s="13">
        <v>0.74</v>
      </c>
      <c r="K767" s="13">
        <v>0.1343</v>
      </c>
      <c r="L767" s="13">
        <v>3</v>
      </c>
      <c r="M767" s="13">
        <v>217</v>
      </c>
      <c r="N767" s="19">
        <v>220</v>
      </c>
      <c r="O767" s="5" t="str">
        <f>IF(AND('Final Dataset'!$D767&gt;=5,'Final Dataset'!$D767&lt;12),"Morning",IF(AND('Final Dataset'!$D767&gt;=12,'Final Dataset'!$D767&lt;17),"Afternoon",IF(AND('Final Dataset'!$D767&gt;=17,'Final Dataset'!$D767&lt;21),"Evening","Night")))</f>
        <v>Morning</v>
      </c>
      <c r="P767" s="8" t="str">
        <f>IF('Final Dataset'!$G767=1,"Clear/Few clouds",IF('Final Dataset'!$G767=2,"Mist/Cloudy",IF('Final Dataset'!$G767=3,"Light Snow/Rain","Heavy Rain/Snow/Storm")))</f>
        <v>Clear/Few clouds</v>
      </c>
      <c r="Q767" s="5" t="str">
        <f>IF(OR('Final Dataset'!$F767=0,'Final Dataset'!$F767=6),"Weekend","Weekday")</f>
        <v>Weekday</v>
      </c>
      <c r="R767" s="5" t="str">
        <f>LEFT(TEXT('Final Dataset'!$B767,"yyyy-mm-dd"),4)</f>
        <v>2011</v>
      </c>
      <c r="S767" s="5" t="str">
        <f>MID(TEXT('Final Dataset'!$B767,"yyyy-mm-dd"),6,2)</f>
        <v>02</v>
      </c>
      <c r="T767" s="5" t="str">
        <f>RIGHT(TEXT('Final Dataset'!$B767,"yyyy-mm-dd"),2)</f>
        <v>04</v>
      </c>
      <c r="U767" s="5">
        <f>LEN('Final Dataset'!$D767)</f>
        <v>1</v>
      </c>
      <c r="V767" s="5" t="str">
        <f>TEXT('Final Dataset'!$B767, "mmmm")</f>
        <v>February</v>
      </c>
      <c r="W767" s="5" t="str">
        <f>TEXT('Final Dataset'!$B767, "dddd")</f>
        <v>Friday</v>
      </c>
      <c r="X767" s="5">
        <f>WEEKNUM('Final Dataset'!$B767, 2)</f>
        <v>6</v>
      </c>
      <c r="Y767" s="5" t="str">
        <f>IF('Final Dataset'!$H767&lt;=0.3,"Cold",IF('Final Dataset'!$H767&lt;=0.6,"Mild","Hot"))</f>
        <v>Cold</v>
      </c>
      <c r="Z767" s="7" t="str">
        <f>IF('Final Dataset'!$L767&gt;'Final Dataset'!$M767,"Casual Dominant","Registered Dominant")</f>
        <v>Registered Dominant</v>
      </c>
      <c r="AA767" s="7">
        <f>'Final Dataset'!$L767/'Final Dataset'!$N767</f>
        <v>1.3636363636363636E-2</v>
      </c>
      <c r="AB767" s="7">
        <f>'Final Dataset'!$M767/'Final Dataset'!$N767</f>
        <v>0.98636363636363633</v>
      </c>
      <c r="AC767" s="9">
        <f>'Final Dataset'!$J767*100</f>
        <v>74</v>
      </c>
      <c r="AD767" s="7">
        <f>'Final Dataset'!$I767*50</f>
        <v>7.5750000000000002</v>
      </c>
      <c r="AE767" s="9">
        <f>'Final Dataset'!$K767*67</f>
        <v>8.9981000000000009</v>
      </c>
      <c r="AF767" s="7">
        <f>IFERROR('Final Dataset'!$AA767/'Final Dataset'!$AB767,0)</f>
        <v>1.3824884792626727E-2</v>
      </c>
      <c r="AG767" s="7" t="str">
        <f>IF('Final Dataset'!$AC767&lt;40,"Low",IF('Final Dataset'!$AC767&lt;=70,"Moderate","High"))</f>
        <v>High</v>
      </c>
      <c r="AH767" s="10" t="str">
        <f>IF('Final Dataset'!$AE767&lt;10,"Calm",IF('Final Dataset'!$AE767&lt;=25,"Breezy","Windy"))</f>
        <v>Calm</v>
      </c>
    </row>
    <row r="768" spans="1:34" ht="14.25" customHeight="1" x14ac:dyDescent="0.3">
      <c r="A768" s="15">
        <v>767</v>
      </c>
      <c r="B768" s="16">
        <v>40578</v>
      </c>
      <c r="C768" s="7">
        <v>1</v>
      </c>
      <c r="D768" s="7">
        <v>9</v>
      </c>
      <c r="E768" s="7" t="b">
        <v>0</v>
      </c>
      <c r="F768" s="7">
        <v>5</v>
      </c>
      <c r="G768" s="7">
        <v>2</v>
      </c>
      <c r="H768" s="7">
        <v>0.16</v>
      </c>
      <c r="I768" s="7">
        <v>0.18179999999999999</v>
      </c>
      <c r="J768" s="7">
        <v>0.8</v>
      </c>
      <c r="K768" s="7">
        <v>0.1343</v>
      </c>
      <c r="L768" s="7">
        <v>3</v>
      </c>
      <c r="M768" s="7">
        <v>124</v>
      </c>
      <c r="N768" s="10">
        <v>127</v>
      </c>
      <c r="O768" s="5" t="str">
        <f>IF(AND('Final Dataset'!$D768&gt;=5,'Final Dataset'!$D768&lt;12),"Morning",IF(AND('Final Dataset'!$D768&gt;=12,'Final Dataset'!$D768&lt;17),"Afternoon",IF(AND('Final Dataset'!$D768&gt;=17,'Final Dataset'!$D768&lt;21),"Evening","Night")))</f>
        <v>Morning</v>
      </c>
      <c r="P768" s="8" t="str">
        <f>IF('Final Dataset'!$G768=1,"Clear/Few clouds",IF('Final Dataset'!$G768=2,"Mist/Cloudy",IF('Final Dataset'!$G768=3,"Light Snow/Rain","Heavy Rain/Snow/Storm")))</f>
        <v>Mist/Cloudy</v>
      </c>
      <c r="Q768" s="5" t="str">
        <f>IF(OR('Final Dataset'!$F768=0,'Final Dataset'!$F768=6),"Weekend","Weekday")</f>
        <v>Weekday</v>
      </c>
      <c r="R768" s="5" t="str">
        <f>LEFT(TEXT('Final Dataset'!$B768,"yyyy-mm-dd"),4)</f>
        <v>2011</v>
      </c>
      <c r="S768" s="5" t="str">
        <f>MID(TEXT('Final Dataset'!$B768,"yyyy-mm-dd"),6,2)</f>
        <v>02</v>
      </c>
      <c r="T768" s="5" t="str">
        <f>RIGHT(TEXT('Final Dataset'!$B768,"yyyy-mm-dd"),2)</f>
        <v>04</v>
      </c>
      <c r="U768" s="5">
        <f>LEN('Final Dataset'!$D768)</f>
        <v>1</v>
      </c>
      <c r="V768" s="5" t="str">
        <f>TEXT('Final Dataset'!$B768, "mmmm")</f>
        <v>February</v>
      </c>
      <c r="W768" s="5" t="str">
        <f>TEXT('Final Dataset'!$B768, "dddd")</f>
        <v>Friday</v>
      </c>
      <c r="X768" s="5">
        <f>WEEKNUM('Final Dataset'!$B768, 2)</f>
        <v>6</v>
      </c>
      <c r="Y768" s="5" t="str">
        <f>IF('Final Dataset'!$H768&lt;=0.3,"Cold",IF('Final Dataset'!$H768&lt;=0.6,"Mild","Hot"))</f>
        <v>Cold</v>
      </c>
      <c r="Z768" s="7" t="str">
        <f>IF('Final Dataset'!$L768&gt;'Final Dataset'!$M768,"Casual Dominant","Registered Dominant")</f>
        <v>Registered Dominant</v>
      </c>
      <c r="AA768" s="7">
        <f>'Final Dataset'!$L768/'Final Dataset'!$N768</f>
        <v>2.3622047244094488E-2</v>
      </c>
      <c r="AB768" s="7">
        <f>'Final Dataset'!$M768/'Final Dataset'!$N768</f>
        <v>0.97637795275590555</v>
      </c>
      <c r="AC768" s="9">
        <f>'Final Dataset'!$J768*100</f>
        <v>80</v>
      </c>
      <c r="AD768" s="7">
        <f>'Final Dataset'!$I768*50</f>
        <v>9.09</v>
      </c>
      <c r="AE768" s="9">
        <f>'Final Dataset'!$K768*67</f>
        <v>8.9981000000000009</v>
      </c>
      <c r="AF768" s="7">
        <f>IFERROR('Final Dataset'!$AA768/'Final Dataset'!$AB768,0)</f>
        <v>2.4193548387096774E-2</v>
      </c>
      <c r="AG768" s="7" t="str">
        <f>IF('Final Dataset'!$AC768&lt;40,"Low",IF('Final Dataset'!$AC768&lt;=70,"Moderate","High"))</f>
        <v>High</v>
      </c>
      <c r="AH768" s="10" t="str">
        <f>IF('Final Dataset'!$AE768&lt;10,"Calm",IF('Final Dataset'!$AE768&lt;=25,"Breezy","Windy"))</f>
        <v>Calm</v>
      </c>
    </row>
    <row r="769" spans="1:34" ht="14.25" customHeight="1" x14ac:dyDescent="0.3">
      <c r="A769" s="17">
        <v>768</v>
      </c>
      <c r="B769" s="18">
        <v>40578</v>
      </c>
      <c r="C769" s="13">
        <v>1</v>
      </c>
      <c r="D769" s="13">
        <v>10</v>
      </c>
      <c r="E769" s="13" t="b">
        <v>0</v>
      </c>
      <c r="F769" s="13">
        <v>5</v>
      </c>
      <c r="G769" s="13">
        <v>2</v>
      </c>
      <c r="H769" s="13">
        <v>0.2</v>
      </c>
      <c r="I769" s="13">
        <v>0.21210000000000001</v>
      </c>
      <c r="J769" s="13">
        <v>0.51</v>
      </c>
      <c r="K769" s="13">
        <v>0.1343</v>
      </c>
      <c r="L769" s="13">
        <v>5</v>
      </c>
      <c r="M769" s="13">
        <v>46</v>
      </c>
      <c r="N769" s="19">
        <v>51</v>
      </c>
      <c r="O769" s="5" t="str">
        <f>IF(AND('Final Dataset'!$D769&gt;=5,'Final Dataset'!$D769&lt;12),"Morning",IF(AND('Final Dataset'!$D769&gt;=12,'Final Dataset'!$D769&lt;17),"Afternoon",IF(AND('Final Dataset'!$D769&gt;=17,'Final Dataset'!$D769&lt;21),"Evening","Night")))</f>
        <v>Morning</v>
      </c>
      <c r="P769" s="8" t="str">
        <f>IF('Final Dataset'!$G769=1,"Clear/Few clouds",IF('Final Dataset'!$G769=2,"Mist/Cloudy",IF('Final Dataset'!$G769=3,"Light Snow/Rain","Heavy Rain/Snow/Storm")))</f>
        <v>Mist/Cloudy</v>
      </c>
      <c r="Q769" s="5" t="str">
        <f>IF(OR('Final Dataset'!$F769=0,'Final Dataset'!$F769=6),"Weekend","Weekday")</f>
        <v>Weekday</v>
      </c>
      <c r="R769" s="5" t="str">
        <f>LEFT(TEXT('Final Dataset'!$B769,"yyyy-mm-dd"),4)</f>
        <v>2011</v>
      </c>
      <c r="S769" s="5" t="str">
        <f>MID(TEXT('Final Dataset'!$B769,"yyyy-mm-dd"),6,2)</f>
        <v>02</v>
      </c>
      <c r="T769" s="5" t="str">
        <f>RIGHT(TEXT('Final Dataset'!$B769,"yyyy-mm-dd"),2)</f>
        <v>04</v>
      </c>
      <c r="U769" s="5">
        <f>LEN('Final Dataset'!$D769)</f>
        <v>2</v>
      </c>
      <c r="V769" s="5" t="str">
        <f>TEXT('Final Dataset'!$B769, "mmmm")</f>
        <v>February</v>
      </c>
      <c r="W769" s="5" t="str">
        <f>TEXT('Final Dataset'!$B769, "dddd")</f>
        <v>Friday</v>
      </c>
      <c r="X769" s="5">
        <f>WEEKNUM('Final Dataset'!$B769, 2)</f>
        <v>6</v>
      </c>
      <c r="Y769" s="5" t="str">
        <f>IF('Final Dataset'!$H769&lt;=0.3,"Cold",IF('Final Dataset'!$H769&lt;=0.6,"Mild","Hot"))</f>
        <v>Cold</v>
      </c>
      <c r="Z769" s="7" t="str">
        <f>IF('Final Dataset'!$L769&gt;'Final Dataset'!$M769,"Casual Dominant","Registered Dominant")</f>
        <v>Registered Dominant</v>
      </c>
      <c r="AA769" s="7">
        <f>'Final Dataset'!$L769/'Final Dataset'!$N769</f>
        <v>9.8039215686274508E-2</v>
      </c>
      <c r="AB769" s="7">
        <f>'Final Dataset'!$M769/'Final Dataset'!$N769</f>
        <v>0.90196078431372551</v>
      </c>
      <c r="AC769" s="9">
        <f>'Final Dataset'!$J769*100</f>
        <v>51</v>
      </c>
      <c r="AD769" s="7">
        <f>'Final Dataset'!$I769*50</f>
        <v>10.605</v>
      </c>
      <c r="AE769" s="9">
        <f>'Final Dataset'!$K769*67</f>
        <v>8.9981000000000009</v>
      </c>
      <c r="AF769" s="7">
        <f>IFERROR('Final Dataset'!$AA769/'Final Dataset'!$AB769,0)</f>
        <v>0.10869565217391304</v>
      </c>
      <c r="AG769" s="7" t="str">
        <f>IF('Final Dataset'!$AC769&lt;40,"Low",IF('Final Dataset'!$AC769&lt;=70,"Moderate","High"))</f>
        <v>Moderate</v>
      </c>
      <c r="AH769" s="10" t="str">
        <f>IF('Final Dataset'!$AE769&lt;10,"Calm",IF('Final Dataset'!$AE769&lt;=25,"Breezy","Windy"))</f>
        <v>Calm</v>
      </c>
    </row>
    <row r="770" spans="1:34" ht="14.25" customHeight="1" x14ac:dyDescent="0.3">
      <c r="A770" s="15">
        <v>769</v>
      </c>
      <c r="B770" s="16">
        <v>40578</v>
      </c>
      <c r="C770" s="7">
        <v>1</v>
      </c>
      <c r="D770" s="7">
        <v>11</v>
      </c>
      <c r="E770" s="7" t="b">
        <v>0</v>
      </c>
      <c r="F770" s="7">
        <v>5</v>
      </c>
      <c r="G770" s="7">
        <v>1</v>
      </c>
      <c r="H770" s="7">
        <v>0.22</v>
      </c>
      <c r="I770" s="7">
        <v>0.2273</v>
      </c>
      <c r="J770" s="7">
        <v>0.51</v>
      </c>
      <c r="K770" s="7">
        <v>0.16420000000000001</v>
      </c>
      <c r="L770" s="7">
        <v>3</v>
      </c>
      <c r="M770" s="7">
        <v>61</v>
      </c>
      <c r="N770" s="10">
        <v>64</v>
      </c>
      <c r="O770" s="5" t="str">
        <f>IF(AND('Final Dataset'!$D770&gt;=5,'Final Dataset'!$D770&lt;12),"Morning",IF(AND('Final Dataset'!$D770&gt;=12,'Final Dataset'!$D770&lt;17),"Afternoon",IF(AND('Final Dataset'!$D770&gt;=17,'Final Dataset'!$D770&lt;21),"Evening","Night")))</f>
        <v>Morning</v>
      </c>
      <c r="P770" s="8" t="str">
        <f>IF('Final Dataset'!$G770=1,"Clear/Few clouds",IF('Final Dataset'!$G770=2,"Mist/Cloudy",IF('Final Dataset'!$G770=3,"Light Snow/Rain","Heavy Rain/Snow/Storm")))</f>
        <v>Clear/Few clouds</v>
      </c>
      <c r="Q770" s="5" t="str">
        <f>IF(OR('Final Dataset'!$F770=0,'Final Dataset'!$F770=6),"Weekend","Weekday")</f>
        <v>Weekday</v>
      </c>
      <c r="R770" s="5" t="str">
        <f>LEFT(TEXT('Final Dataset'!$B770,"yyyy-mm-dd"),4)</f>
        <v>2011</v>
      </c>
      <c r="S770" s="5" t="str">
        <f>MID(TEXT('Final Dataset'!$B770,"yyyy-mm-dd"),6,2)</f>
        <v>02</v>
      </c>
      <c r="T770" s="5" t="str">
        <f>RIGHT(TEXT('Final Dataset'!$B770,"yyyy-mm-dd"),2)</f>
        <v>04</v>
      </c>
      <c r="U770" s="5">
        <f>LEN('Final Dataset'!$D770)</f>
        <v>2</v>
      </c>
      <c r="V770" s="5" t="str">
        <f>TEXT('Final Dataset'!$B770, "mmmm")</f>
        <v>February</v>
      </c>
      <c r="W770" s="5" t="str">
        <f>TEXT('Final Dataset'!$B770, "dddd")</f>
        <v>Friday</v>
      </c>
      <c r="X770" s="5">
        <f>WEEKNUM('Final Dataset'!$B770, 2)</f>
        <v>6</v>
      </c>
      <c r="Y770" s="5" t="str">
        <f>IF('Final Dataset'!$H770&lt;=0.3,"Cold",IF('Final Dataset'!$H770&lt;=0.6,"Mild","Hot"))</f>
        <v>Cold</v>
      </c>
      <c r="Z770" s="7" t="str">
        <f>IF('Final Dataset'!$L770&gt;'Final Dataset'!$M770,"Casual Dominant","Registered Dominant")</f>
        <v>Registered Dominant</v>
      </c>
      <c r="AA770" s="7">
        <f>'Final Dataset'!$L770/'Final Dataset'!$N770</f>
        <v>4.6875E-2</v>
      </c>
      <c r="AB770" s="7">
        <f>'Final Dataset'!$M770/'Final Dataset'!$N770</f>
        <v>0.953125</v>
      </c>
      <c r="AC770" s="9">
        <f>'Final Dataset'!$J770*100</f>
        <v>51</v>
      </c>
      <c r="AD770" s="7">
        <f>'Final Dataset'!$I770*50</f>
        <v>11.365</v>
      </c>
      <c r="AE770" s="9">
        <f>'Final Dataset'!$K770*67</f>
        <v>11.0014</v>
      </c>
      <c r="AF770" s="7">
        <f>IFERROR('Final Dataset'!$AA770/'Final Dataset'!$AB770,0)</f>
        <v>4.9180327868852458E-2</v>
      </c>
      <c r="AG770" s="7" t="str">
        <f>IF('Final Dataset'!$AC770&lt;40,"Low",IF('Final Dataset'!$AC770&lt;=70,"Moderate","High"))</f>
        <v>Moderate</v>
      </c>
      <c r="AH770" s="10" t="str">
        <f>IF('Final Dataset'!$AE770&lt;10,"Calm",IF('Final Dataset'!$AE770&lt;=25,"Breezy","Windy"))</f>
        <v>Breezy</v>
      </c>
    </row>
    <row r="771" spans="1:34" ht="14.25" customHeight="1" x14ac:dyDescent="0.3">
      <c r="A771" s="17">
        <v>770</v>
      </c>
      <c r="B771" s="18">
        <v>40578</v>
      </c>
      <c r="C771" s="13">
        <v>1</v>
      </c>
      <c r="D771" s="13">
        <v>12</v>
      </c>
      <c r="E771" s="13" t="b">
        <v>0</v>
      </c>
      <c r="F771" s="13">
        <v>5</v>
      </c>
      <c r="G771" s="13">
        <v>2</v>
      </c>
      <c r="H771" s="13">
        <v>0.24</v>
      </c>
      <c r="I771" s="13">
        <v>0.2424</v>
      </c>
      <c r="J771" s="13">
        <v>0.48</v>
      </c>
      <c r="K771" s="13">
        <v>0.16420000000000001</v>
      </c>
      <c r="L771" s="13">
        <v>8</v>
      </c>
      <c r="M771" s="13">
        <v>78</v>
      </c>
      <c r="N771" s="19">
        <v>86</v>
      </c>
      <c r="O771" s="5" t="str">
        <f>IF(AND('Final Dataset'!$D771&gt;=5,'Final Dataset'!$D771&lt;12),"Morning",IF(AND('Final Dataset'!$D771&gt;=12,'Final Dataset'!$D771&lt;17),"Afternoon",IF(AND('Final Dataset'!$D771&gt;=17,'Final Dataset'!$D771&lt;21),"Evening","Night")))</f>
        <v>Afternoon</v>
      </c>
      <c r="P771" s="8" t="str">
        <f>IF('Final Dataset'!$G771=1,"Clear/Few clouds",IF('Final Dataset'!$G771=2,"Mist/Cloudy",IF('Final Dataset'!$G771=3,"Light Snow/Rain","Heavy Rain/Snow/Storm")))</f>
        <v>Mist/Cloudy</v>
      </c>
      <c r="Q771" s="5" t="str">
        <f>IF(OR('Final Dataset'!$F771=0,'Final Dataset'!$F771=6),"Weekend","Weekday")</f>
        <v>Weekday</v>
      </c>
      <c r="R771" s="5" t="str">
        <f>LEFT(TEXT('Final Dataset'!$B771,"yyyy-mm-dd"),4)</f>
        <v>2011</v>
      </c>
      <c r="S771" s="5" t="str">
        <f>MID(TEXT('Final Dataset'!$B771,"yyyy-mm-dd"),6,2)</f>
        <v>02</v>
      </c>
      <c r="T771" s="5" t="str">
        <f>RIGHT(TEXT('Final Dataset'!$B771,"yyyy-mm-dd"),2)</f>
        <v>04</v>
      </c>
      <c r="U771" s="5">
        <f>LEN('Final Dataset'!$D771)</f>
        <v>2</v>
      </c>
      <c r="V771" s="5" t="str">
        <f>TEXT('Final Dataset'!$B771, "mmmm")</f>
        <v>February</v>
      </c>
      <c r="W771" s="5" t="str">
        <f>TEXT('Final Dataset'!$B771, "dddd")</f>
        <v>Friday</v>
      </c>
      <c r="X771" s="5">
        <f>WEEKNUM('Final Dataset'!$B771, 2)</f>
        <v>6</v>
      </c>
      <c r="Y771" s="5" t="str">
        <f>IF('Final Dataset'!$H771&lt;=0.3,"Cold",IF('Final Dataset'!$H771&lt;=0.6,"Mild","Hot"))</f>
        <v>Cold</v>
      </c>
      <c r="Z771" s="7" t="str">
        <f>IF('Final Dataset'!$L771&gt;'Final Dataset'!$M771,"Casual Dominant","Registered Dominant")</f>
        <v>Registered Dominant</v>
      </c>
      <c r="AA771" s="7">
        <f>'Final Dataset'!$L771/'Final Dataset'!$N771</f>
        <v>9.3023255813953487E-2</v>
      </c>
      <c r="AB771" s="7">
        <f>'Final Dataset'!$M771/'Final Dataset'!$N771</f>
        <v>0.90697674418604646</v>
      </c>
      <c r="AC771" s="9">
        <f>'Final Dataset'!$J771*100</f>
        <v>48</v>
      </c>
      <c r="AD771" s="7">
        <f>'Final Dataset'!$I771*50</f>
        <v>12.120000000000001</v>
      </c>
      <c r="AE771" s="9">
        <f>'Final Dataset'!$K771*67</f>
        <v>11.0014</v>
      </c>
      <c r="AF771" s="7">
        <f>IFERROR('Final Dataset'!$AA771/'Final Dataset'!$AB771,0)</f>
        <v>0.10256410256410257</v>
      </c>
      <c r="AG771" s="7" t="str">
        <f>IF('Final Dataset'!$AC771&lt;40,"Low",IF('Final Dataset'!$AC771&lt;=70,"Moderate","High"))</f>
        <v>Moderate</v>
      </c>
      <c r="AH771" s="10" t="str">
        <f>IF('Final Dataset'!$AE771&lt;10,"Calm",IF('Final Dataset'!$AE771&lt;=25,"Breezy","Windy"))</f>
        <v>Breezy</v>
      </c>
    </row>
    <row r="772" spans="1:34" ht="14.25" customHeight="1" x14ac:dyDescent="0.3">
      <c r="A772" s="15">
        <v>771</v>
      </c>
      <c r="B772" s="16">
        <v>40578</v>
      </c>
      <c r="C772" s="7">
        <v>1</v>
      </c>
      <c r="D772" s="7">
        <v>13</v>
      </c>
      <c r="E772" s="7" t="b">
        <v>0</v>
      </c>
      <c r="F772" s="7">
        <v>5</v>
      </c>
      <c r="G772" s="7">
        <v>2</v>
      </c>
      <c r="H772" s="7">
        <v>0.26</v>
      </c>
      <c r="I772" s="7">
        <v>0.2576</v>
      </c>
      <c r="J772" s="7">
        <v>0.5</v>
      </c>
      <c r="K772" s="7">
        <v>0.22389999999999999</v>
      </c>
      <c r="L772" s="7">
        <v>9</v>
      </c>
      <c r="M772" s="7">
        <v>73</v>
      </c>
      <c r="N772" s="10">
        <v>82</v>
      </c>
      <c r="O772" s="5" t="str">
        <f>IF(AND('Final Dataset'!$D772&gt;=5,'Final Dataset'!$D772&lt;12),"Morning",IF(AND('Final Dataset'!$D772&gt;=12,'Final Dataset'!$D772&lt;17),"Afternoon",IF(AND('Final Dataset'!$D772&gt;=17,'Final Dataset'!$D772&lt;21),"Evening","Night")))</f>
        <v>Afternoon</v>
      </c>
      <c r="P772" s="8" t="str">
        <f>IF('Final Dataset'!$G772=1,"Clear/Few clouds",IF('Final Dataset'!$G772=2,"Mist/Cloudy",IF('Final Dataset'!$G772=3,"Light Snow/Rain","Heavy Rain/Snow/Storm")))</f>
        <v>Mist/Cloudy</v>
      </c>
      <c r="Q772" s="5" t="str">
        <f>IF(OR('Final Dataset'!$F772=0,'Final Dataset'!$F772=6),"Weekend","Weekday")</f>
        <v>Weekday</v>
      </c>
      <c r="R772" s="5" t="str">
        <f>LEFT(TEXT('Final Dataset'!$B772,"yyyy-mm-dd"),4)</f>
        <v>2011</v>
      </c>
      <c r="S772" s="5" t="str">
        <f>MID(TEXT('Final Dataset'!$B772,"yyyy-mm-dd"),6,2)</f>
        <v>02</v>
      </c>
      <c r="T772" s="5" t="str">
        <f>RIGHT(TEXT('Final Dataset'!$B772,"yyyy-mm-dd"),2)</f>
        <v>04</v>
      </c>
      <c r="U772" s="5">
        <f>LEN('Final Dataset'!$D772)</f>
        <v>2</v>
      </c>
      <c r="V772" s="5" t="str">
        <f>TEXT('Final Dataset'!$B772, "mmmm")</f>
        <v>February</v>
      </c>
      <c r="W772" s="5" t="str">
        <f>TEXT('Final Dataset'!$B772, "dddd")</f>
        <v>Friday</v>
      </c>
      <c r="X772" s="5">
        <f>WEEKNUM('Final Dataset'!$B772, 2)</f>
        <v>6</v>
      </c>
      <c r="Y772" s="5" t="str">
        <f>IF('Final Dataset'!$H772&lt;=0.3,"Cold",IF('Final Dataset'!$H772&lt;=0.6,"Mild","Hot"))</f>
        <v>Cold</v>
      </c>
      <c r="Z772" s="7" t="str">
        <f>IF('Final Dataset'!$L772&gt;'Final Dataset'!$M772,"Casual Dominant","Registered Dominant")</f>
        <v>Registered Dominant</v>
      </c>
      <c r="AA772" s="7">
        <f>'Final Dataset'!$L772/'Final Dataset'!$N772</f>
        <v>0.10975609756097561</v>
      </c>
      <c r="AB772" s="7">
        <f>'Final Dataset'!$M772/'Final Dataset'!$N772</f>
        <v>0.8902439024390244</v>
      </c>
      <c r="AC772" s="9">
        <f>'Final Dataset'!$J772*100</f>
        <v>50</v>
      </c>
      <c r="AD772" s="7">
        <f>'Final Dataset'!$I772*50</f>
        <v>12.879999999999999</v>
      </c>
      <c r="AE772" s="9">
        <f>'Final Dataset'!$K772*67</f>
        <v>15.001299999999999</v>
      </c>
      <c r="AF772" s="7">
        <f>IFERROR('Final Dataset'!$AA772/'Final Dataset'!$AB772,0)</f>
        <v>0.12328767123287671</v>
      </c>
      <c r="AG772" s="7" t="str">
        <f>IF('Final Dataset'!$AC772&lt;40,"Low",IF('Final Dataset'!$AC772&lt;=70,"Moderate","High"))</f>
        <v>Moderate</v>
      </c>
      <c r="AH772" s="10" t="str">
        <f>IF('Final Dataset'!$AE772&lt;10,"Calm",IF('Final Dataset'!$AE772&lt;=25,"Breezy","Windy"))</f>
        <v>Breezy</v>
      </c>
    </row>
    <row r="773" spans="1:34" ht="14.25" customHeight="1" x14ac:dyDescent="0.3">
      <c r="A773" s="17">
        <v>772</v>
      </c>
      <c r="B773" s="18">
        <v>40578</v>
      </c>
      <c r="C773" s="13">
        <v>1</v>
      </c>
      <c r="D773" s="13">
        <v>14</v>
      </c>
      <c r="E773" s="13" t="b">
        <v>0</v>
      </c>
      <c r="F773" s="13">
        <v>5</v>
      </c>
      <c r="G773" s="13">
        <v>2</v>
      </c>
      <c r="H773" s="13">
        <v>0.28000000000000003</v>
      </c>
      <c r="I773" s="13">
        <v>0.2727</v>
      </c>
      <c r="J773" s="13">
        <v>0.45</v>
      </c>
      <c r="K773" s="13">
        <v>0.16420000000000001</v>
      </c>
      <c r="L773" s="13">
        <v>15</v>
      </c>
      <c r="M773" s="13">
        <v>76</v>
      </c>
      <c r="N773" s="19">
        <v>91</v>
      </c>
      <c r="O773" s="5" t="str">
        <f>IF(AND('Final Dataset'!$D773&gt;=5,'Final Dataset'!$D773&lt;12),"Morning",IF(AND('Final Dataset'!$D773&gt;=12,'Final Dataset'!$D773&lt;17),"Afternoon",IF(AND('Final Dataset'!$D773&gt;=17,'Final Dataset'!$D773&lt;21),"Evening","Night")))</f>
        <v>Afternoon</v>
      </c>
      <c r="P773" s="8" t="str">
        <f>IF('Final Dataset'!$G773=1,"Clear/Few clouds",IF('Final Dataset'!$G773=2,"Mist/Cloudy",IF('Final Dataset'!$G773=3,"Light Snow/Rain","Heavy Rain/Snow/Storm")))</f>
        <v>Mist/Cloudy</v>
      </c>
      <c r="Q773" s="5" t="str">
        <f>IF(OR('Final Dataset'!$F773=0,'Final Dataset'!$F773=6),"Weekend","Weekday")</f>
        <v>Weekday</v>
      </c>
      <c r="R773" s="5" t="str">
        <f>LEFT(TEXT('Final Dataset'!$B773,"yyyy-mm-dd"),4)</f>
        <v>2011</v>
      </c>
      <c r="S773" s="5" t="str">
        <f>MID(TEXT('Final Dataset'!$B773,"yyyy-mm-dd"),6,2)</f>
        <v>02</v>
      </c>
      <c r="T773" s="5" t="str">
        <f>RIGHT(TEXT('Final Dataset'!$B773,"yyyy-mm-dd"),2)</f>
        <v>04</v>
      </c>
      <c r="U773" s="5">
        <f>LEN('Final Dataset'!$D773)</f>
        <v>2</v>
      </c>
      <c r="V773" s="5" t="str">
        <f>TEXT('Final Dataset'!$B773, "mmmm")</f>
        <v>February</v>
      </c>
      <c r="W773" s="5" t="str">
        <f>TEXT('Final Dataset'!$B773, "dddd")</f>
        <v>Friday</v>
      </c>
      <c r="X773" s="5">
        <f>WEEKNUM('Final Dataset'!$B773, 2)</f>
        <v>6</v>
      </c>
      <c r="Y773" s="5" t="str">
        <f>IF('Final Dataset'!$H773&lt;=0.3,"Cold",IF('Final Dataset'!$H773&lt;=0.6,"Mild","Hot"))</f>
        <v>Cold</v>
      </c>
      <c r="Z773" s="7" t="str">
        <f>IF('Final Dataset'!$L773&gt;'Final Dataset'!$M773,"Casual Dominant","Registered Dominant")</f>
        <v>Registered Dominant</v>
      </c>
      <c r="AA773" s="7">
        <f>'Final Dataset'!$L773/'Final Dataset'!$N773</f>
        <v>0.16483516483516483</v>
      </c>
      <c r="AB773" s="7">
        <f>'Final Dataset'!$M773/'Final Dataset'!$N773</f>
        <v>0.8351648351648352</v>
      </c>
      <c r="AC773" s="9">
        <f>'Final Dataset'!$J773*100</f>
        <v>45</v>
      </c>
      <c r="AD773" s="7">
        <f>'Final Dataset'!$I773*50</f>
        <v>13.635</v>
      </c>
      <c r="AE773" s="9">
        <f>'Final Dataset'!$K773*67</f>
        <v>11.0014</v>
      </c>
      <c r="AF773" s="7">
        <f>IFERROR('Final Dataset'!$AA773/'Final Dataset'!$AB773,0)</f>
        <v>0.19736842105263158</v>
      </c>
      <c r="AG773" s="7" t="str">
        <f>IF('Final Dataset'!$AC773&lt;40,"Low",IF('Final Dataset'!$AC773&lt;=70,"Moderate","High"))</f>
        <v>Moderate</v>
      </c>
      <c r="AH773" s="10" t="str">
        <f>IF('Final Dataset'!$AE773&lt;10,"Calm",IF('Final Dataset'!$AE773&lt;=25,"Breezy","Windy"))</f>
        <v>Breezy</v>
      </c>
    </row>
    <row r="774" spans="1:34" ht="14.25" customHeight="1" x14ac:dyDescent="0.3">
      <c r="A774" s="15">
        <v>773</v>
      </c>
      <c r="B774" s="16">
        <v>40578</v>
      </c>
      <c r="C774" s="7">
        <v>1</v>
      </c>
      <c r="D774" s="7">
        <v>15</v>
      </c>
      <c r="E774" s="7" t="b">
        <v>0</v>
      </c>
      <c r="F774" s="7">
        <v>5</v>
      </c>
      <c r="G774" s="7">
        <v>2</v>
      </c>
      <c r="H774" s="7">
        <v>0.28000000000000003</v>
      </c>
      <c r="I774" s="7">
        <v>0.2727</v>
      </c>
      <c r="J774" s="7">
        <v>0.48</v>
      </c>
      <c r="K774" s="7">
        <v>0.25369999999999998</v>
      </c>
      <c r="L774" s="7">
        <v>9</v>
      </c>
      <c r="M774" s="7">
        <v>81</v>
      </c>
      <c r="N774" s="10">
        <v>90</v>
      </c>
      <c r="O774" s="5" t="str">
        <f>IF(AND('Final Dataset'!$D774&gt;=5,'Final Dataset'!$D774&lt;12),"Morning",IF(AND('Final Dataset'!$D774&gt;=12,'Final Dataset'!$D774&lt;17),"Afternoon",IF(AND('Final Dataset'!$D774&gt;=17,'Final Dataset'!$D774&lt;21),"Evening","Night")))</f>
        <v>Afternoon</v>
      </c>
      <c r="P774" s="8" t="str">
        <f>IF('Final Dataset'!$G774=1,"Clear/Few clouds",IF('Final Dataset'!$G774=2,"Mist/Cloudy",IF('Final Dataset'!$G774=3,"Light Snow/Rain","Heavy Rain/Snow/Storm")))</f>
        <v>Mist/Cloudy</v>
      </c>
      <c r="Q774" s="5" t="str">
        <f>IF(OR('Final Dataset'!$F774=0,'Final Dataset'!$F774=6),"Weekend","Weekday")</f>
        <v>Weekday</v>
      </c>
      <c r="R774" s="5" t="str">
        <f>LEFT(TEXT('Final Dataset'!$B774,"yyyy-mm-dd"),4)</f>
        <v>2011</v>
      </c>
      <c r="S774" s="5" t="str">
        <f>MID(TEXT('Final Dataset'!$B774,"yyyy-mm-dd"),6,2)</f>
        <v>02</v>
      </c>
      <c r="T774" s="5" t="str">
        <f>RIGHT(TEXT('Final Dataset'!$B774,"yyyy-mm-dd"),2)</f>
        <v>04</v>
      </c>
      <c r="U774" s="5">
        <f>LEN('Final Dataset'!$D774)</f>
        <v>2</v>
      </c>
      <c r="V774" s="5" t="str">
        <f>TEXT('Final Dataset'!$B774, "mmmm")</f>
        <v>February</v>
      </c>
      <c r="W774" s="5" t="str">
        <f>TEXT('Final Dataset'!$B774, "dddd")</f>
        <v>Friday</v>
      </c>
      <c r="X774" s="5">
        <f>WEEKNUM('Final Dataset'!$B774, 2)</f>
        <v>6</v>
      </c>
      <c r="Y774" s="5" t="str">
        <f>IF('Final Dataset'!$H774&lt;=0.3,"Cold",IF('Final Dataset'!$H774&lt;=0.6,"Mild","Hot"))</f>
        <v>Cold</v>
      </c>
      <c r="Z774" s="7" t="str">
        <f>IF('Final Dataset'!$L774&gt;'Final Dataset'!$M774,"Casual Dominant","Registered Dominant")</f>
        <v>Registered Dominant</v>
      </c>
      <c r="AA774" s="7">
        <f>'Final Dataset'!$L774/'Final Dataset'!$N774</f>
        <v>0.1</v>
      </c>
      <c r="AB774" s="7">
        <f>'Final Dataset'!$M774/'Final Dataset'!$N774</f>
        <v>0.9</v>
      </c>
      <c r="AC774" s="9">
        <f>'Final Dataset'!$J774*100</f>
        <v>48</v>
      </c>
      <c r="AD774" s="7">
        <f>'Final Dataset'!$I774*50</f>
        <v>13.635</v>
      </c>
      <c r="AE774" s="9">
        <f>'Final Dataset'!$K774*67</f>
        <v>16.997899999999998</v>
      </c>
      <c r="AF774" s="7">
        <f>IFERROR('Final Dataset'!$AA774/'Final Dataset'!$AB774,0)</f>
        <v>0.11111111111111112</v>
      </c>
      <c r="AG774" s="7" t="str">
        <f>IF('Final Dataset'!$AC774&lt;40,"Low",IF('Final Dataset'!$AC774&lt;=70,"Moderate","High"))</f>
        <v>Moderate</v>
      </c>
      <c r="AH774" s="10" t="str">
        <f>IF('Final Dataset'!$AE774&lt;10,"Calm",IF('Final Dataset'!$AE774&lt;=25,"Breezy","Windy"))</f>
        <v>Breezy</v>
      </c>
    </row>
    <row r="775" spans="1:34" ht="14.25" customHeight="1" x14ac:dyDescent="0.3">
      <c r="A775" s="17">
        <v>774</v>
      </c>
      <c r="B775" s="18">
        <v>40578</v>
      </c>
      <c r="C775" s="13">
        <v>1</v>
      </c>
      <c r="D775" s="13">
        <v>16</v>
      </c>
      <c r="E775" s="13" t="b">
        <v>0</v>
      </c>
      <c r="F775" s="13">
        <v>5</v>
      </c>
      <c r="G775" s="13">
        <v>2</v>
      </c>
      <c r="H775" s="13">
        <v>0.3</v>
      </c>
      <c r="I775" s="13">
        <v>0.28789999999999999</v>
      </c>
      <c r="J775" s="13">
        <v>0.42</v>
      </c>
      <c r="K775" s="13">
        <v>0.22389999999999999</v>
      </c>
      <c r="L775" s="13">
        <v>8</v>
      </c>
      <c r="M775" s="13">
        <v>91</v>
      </c>
      <c r="N775" s="19">
        <v>99</v>
      </c>
      <c r="O775" s="5" t="str">
        <f>IF(AND('Final Dataset'!$D775&gt;=5,'Final Dataset'!$D775&lt;12),"Morning",IF(AND('Final Dataset'!$D775&gt;=12,'Final Dataset'!$D775&lt;17),"Afternoon",IF(AND('Final Dataset'!$D775&gt;=17,'Final Dataset'!$D775&lt;21),"Evening","Night")))</f>
        <v>Afternoon</v>
      </c>
      <c r="P775" s="8" t="str">
        <f>IF('Final Dataset'!$G775=1,"Clear/Few clouds",IF('Final Dataset'!$G775=2,"Mist/Cloudy",IF('Final Dataset'!$G775=3,"Light Snow/Rain","Heavy Rain/Snow/Storm")))</f>
        <v>Mist/Cloudy</v>
      </c>
      <c r="Q775" s="5" t="str">
        <f>IF(OR('Final Dataset'!$F775=0,'Final Dataset'!$F775=6),"Weekend","Weekday")</f>
        <v>Weekday</v>
      </c>
      <c r="R775" s="5" t="str">
        <f>LEFT(TEXT('Final Dataset'!$B775,"yyyy-mm-dd"),4)</f>
        <v>2011</v>
      </c>
      <c r="S775" s="5" t="str">
        <f>MID(TEXT('Final Dataset'!$B775,"yyyy-mm-dd"),6,2)</f>
        <v>02</v>
      </c>
      <c r="T775" s="5" t="str">
        <f>RIGHT(TEXT('Final Dataset'!$B775,"yyyy-mm-dd"),2)</f>
        <v>04</v>
      </c>
      <c r="U775" s="5">
        <f>LEN('Final Dataset'!$D775)</f>
        <v>2</v>
      </c>
      <c r="V775" s="5" t="str">
        <f>TEXT('Final Dataset'!$B775, "mmmm")</f>
        <v>February</v>
      </c>
      <c r="W775" s="5" t="str">
        <f>TEXT('Final Dataset'!$B775, "dddd")</f>
        <v>Friday</v>
      </c>
      <c r="X775" s="5">
        <f>WEEKNUM('Final Dataset'!$B775, 2)</f>
        <v>6</v>
      </c>
      <c r="Y775" s="5" t="str">
        <f>IF('Final Dataset'!$H775&lt;=0.3,"Cold",IF('Final Dataset'!$H775&lt;=0.6,"Mild","Hot"))</f>
        <v>Cold</v>
      </c>
      <c r="Z775" s="7" t="str">
        <f>IF('Final Dataset'!$L775&gt;'Final Dataset'!$M775,"Casual Dominant","Registered Dominant")</f>
        <v>Registered Dominant</v>
      </c>
      <c r="AA775" s="7">
        <f>'Final Dataset'!$L775/'Final Dataset'!$N775</f>
        <v>8.0808080808080815E-2</v>
      </c>
      <c r="AB775" s="7">
        <f>'Final Dataset'!$M775/'Final Dataset'!$N775</f>
        <v>0.91919191919191923</v>
      </c>
      <c r="AC775" s="9">
        <f>'Final Dataset'!$J775*100</f>
        <v>42</v>
      </c>
      <c r="AD775" s="7">
        <f>'Final Dataset'!$I775*50</f>
        <v>14.395</v>
      </c>
      <c r="AE775" s="9">
        <f>'Final Dataset'!$K775*67</f>
        <v>15.001299999999999</v>
      </c>
      <c r="AF775" s="7">
        <f>IFERROR('Final Dataset'!$AA775/'Final Dataset'!$AB775,0)</f>
        <v>8.7912087912087919E-2</v>
      </c>
      <c r="AG775" s="7" t="str">
        <f>IF('Final Dataset'!$AC775&lt;40,"Low",IF('Final Dataset'!$AC775&lt;=70,"Moderate","High"))</f>
        <v>Moderate</v>
      </c>
      <c r="AH775" s="10" t="str">
        <f>IF('Final Dataset'!$AE775&lt;10,"Calm",IF('Final Dataset'!$AE775&lt;=25,"Breezy","Windy"))</f>
        <v>Breezy</v>
      </c>
    </row>
    <row r="776" spans="1:34" ht="14.25" customHeight="1" x14ac:dyDescent="0.3">
      <c r="A776" s="15">
        <v>775</v>
      </c>
      <c r="B776" s="16">
        <v>40578</v>
      </c>
      <c r="C776" s="7">
        <v>1</v>
      </c>
      <c r="D776" s="7">
        <v>17</v>
      </c>
      <c r="E776" s="7" t="b">
        <v>0</v>
      </c>
      <c r="F776" s="7">
        <v>5</v>
      </c>
      <c r="G776" s="7">
        <v>2</v>
      </c>
      <c r="H776" s="7">
        <v>0.26</v>
      </c>
      <c r="I776" s="7">
        <v>0.2727</v>
      </c>
      <c r="J776" s="7">
        <v>0.56000000000000005</v>
      </c>
      <c r="K776" s="7">
        <v>0.1343</v>
      </c>
      <c r="L776" s="7">
        <v>10</v>
      </c>
      <c r="M776" s="7">
        <v>195</v>
      </c>
      <c r="N776" s="10">
        <v>205</v>
      </c>
      <c r="O776" s="5" t="str">
        <f>IF(AND('Final Dataset'!$D776&gt;=5,'Final Dataset'!$D776&lt;12),"Morning",IF(AND('Final Dataset'!$D776&gt;=12,'Final Dataset'!$D776&lt;17),"Afternoon",IF(AND('Final Dataset'!$D776&gt;=17,'Final Dataset'!$D776&lt;21),"Evening","Night")))</f>
        <v>Evening</v>
      </c>
      <c r="P776" s="8" t="str">
        <f>IF('Final Dataset'!$G776=1,"Clear/Few clouds",IF('Final Dataset'!$G776=2,"Mist/Cloudy",IF('Final Dataset'!$G776=3,"Light Snow/Rain","Heavy Rain/Snow/Storm")))</f>
        <v>Mist/Cloudy</v>
      </c>
      <c r="Q776" s="5" t="str">
        <f>IF(OR('Final Dataset'!$F776=0,'Final Dataset'!$F776=6),"Weekend","Weekday")</f>
        <v>Weekday</v>
      </c>
      <c r="R776" s="5" t="str">
        <f>LEFT(TEXT('Final Dataset'!$B776,"yyyy-mm-dd"),4)</f>
        <v>2011</v>
      </c>
      <c r="S776" s="5" t="str">
        <f>MID(TEXT('Final Dataset'!$B776,"yyyy-mm-dd"),6,2)</f>
        <v>02</v>
      </c>
      <c r="T776" s="5" t="str">
        <f>RIGHT(TEXT('Final Dataset'!$B776,"yyyy-mm-dd"),2)</f>
        <v>04</v>
      </c>
      <c r="U776" s="5">
        <f>LEN('Final Dataset'!$D776)</f>
        <v>2</v>
      </c>
      <c r="V776" s="5" t="str">
        <f>TEXT('Final Dataset'!$B776, "mmmm")</f>
        <v>February</v>
      </c>
      <c r="W776" s="5" t="str">
        <f>TEXT('Final Dataset'!$B776, "dddd")</f>
        <v>Friday</v>
      </c>
      <c r="X776" s="5">
        <f>WEEKNUM('Final Dataset'!$B776, 2)</f>
        <v>6</v>
      </c>
      <c r="Y776" s="5" t="str">
        <f>IF('Final Dataset'!$H776&lt;=0.3,"Cold",IF('Final Dataset'!$H776&lt;=0.6,"Mild","Hot"))</f>
        <v>Cold</v>
      </c>
      <c r="Z776" s="7" t="str">
        <f>IF('Final Dataset'!$L776&gt;'Final Dataset'!$M776,"Casual Dominant","Registered Dominant")</f>
        <v>Registered Dominant</v>
      </c>
      <c r="AA776" s="7">
        <f>'Final Dataset'!$L776/'Final Dataset'!$N776</f>
        <v>4.878048780487805E-2</v>
      </c>
      <c r="AB776" s="7">
        <f>'Final Dataset'!$M776/'Final Dataset'!$N776</f>
        <v>0.95121951219512191</v>
      </c>
      <c r="AC776" s="9">
        <f>'Final Dataset'!$J776*100</f>
        <v>56.000000000000007</v>
      </c>
      <c r="AD776" s="7">
        <f>'Final Dataset'!$I776*50</f>
        <v>13.635</v>
      </c>
      <c r="AE776" s="9">
        <f>'Final Dataset'!$K776*67</f>
        <v>8.9981000000000009</v>
      </c>
      <c r="AF776" s="7">
        <f>IFERROR('Final Dataset'!$AA776/'Final Dataset'!$AB776,0)</f>
        <v>5.1282051282051287E-2</v>
      </c>
      <c r="AG776" s="7" t="str">
        <f>IF('Final Dataset'!$AC776&lt;40,"Low",IF('Final Dataset'!$AC776&lt;=70,"Moderate","High"))</f>
        <v>Moderate</v>
      </c>
      <c r="AH776" s="10" t="str">
        <f>IF('Final Dataset'!$AE776&lt;10,"Calm",IF('Final Dataset'!$AE776&lt;=25,"Breezy","Windy"))</f>
        <v>Calm</v>
      </c>
    </row>
    <row r="777" spans="1:34" ht="14.25" customHeight="1" x14ac:dyDescent="0.3">
      <c r="A777" s="17">
        <v>776</v>
      </c>
      <c r="B777" s="18">
        <v>40578</v>
      </c>
      <c r="C777" s="13">
        <v>1</v>
      </c>
      <c r="D777" s="13">
        <v>18</v>
      </c>
      <c r="E777" s="13" t="b">
        <v>0</v>
      </c>
      <c r="F777" s="13">
        <v>5</v>
      </c>
      <c r="G777" s="13">
        <v>2</v>
      </c>
      <c r="H777" s="13">
        <v>0.24</v>
      </c>
      <c r="I777" s="13">
        <v>0.2576</v>
      </c>
      <c r="J777" s="13">
        <v>0.6</v>
      </c>
      <c r="K777" s="13">
        <v>0.1045</v>
      </c>
      <c r="L777" s="13">
        <v>3</v>
      </c>
      <c r="M777" s="13">
        <v>152</v>
      </c>
      <c r="N777" s="19">
        <v>155</v>
      </c>
      <c r="O777" s="5" t="str">
        <f>IF(AND('Final Dataset'!$D777&gt;=5,'Final Dataset'!$D777&lt;12),"Morning",IF(AND('Final Dataset'!$D777&gt;=12,'Final Dataset'!$D777&lt;17),"Afternoon",IF(AND('Final Dataset'!$D777&gt;=17,'Final Dataset'!$D777&lt;21),"Evening","Night")))</f>
        <v>Evening</v>
      </c>
      <c r="P777" s="8" t="str">
        <f>IF('Final Dataset'!$G777=1,"Clear/Few clouds",IF('Final Dataset'!$G777=2,"Mist/Cloudy",IF('Final Dataset'!$G777=3,"Light Snow/Rain","Heavy Rain/Snow/Storm")))</f>
        <v>Mist/Cloudy</v>
      </c>
      <c r="Q777" s="5" t="str">
        <f>IF(OR('Final Dataset'!$F777=0,'Final Dataset'!$F777=6),"Weekend","Weekday")</f>
        <v>Weekday</v>
      </c>
      <c r="R777" s="5" t="str">
        <f>LEFT(TEXT('Final Dataset'!$B777,"yyyy-mm-dd"),4)</f>
        <v>2011</v>
      </c>
      <c r="S777" s="5" t="str">
        <f>MID(TEXT('Final Dataset'!$B777,"yyyy-mm-dd"),6,2)</f>
        <v>02</v>
      </c>
      <c r="T777" s="5" t="str">
        <f>RIGHT(TEXT('Final Dataset'!$B777,"yyyy-mm-dd"),2)</f>
        <v>04</v>
      </c>
      <c r="U777" s="5">
        <f>LEN('Final Dataset'!$D777)</f>
        <v>2</v>
      </c>
      <c r="V777" s="5" t="str">
        <f>TEXT('Final Dataset'!$B777, "mmmm")</f>
        <v>February</v>
      </c>
      <c r="W777" s="5" t="str">
        <f>TEXT('Final Dataset'!$B777, "dddd")</f>
        <v>Friday</v>
      </c>
      <c r="X777" s="5">
        <f>WEEKNUM('Final Dataset'!$B777, 2)</f>
        <v>6</v>
      </c>
      <c r="Y777" s="5" t="str">
        <f>IF('Final Dataset'!$H777&lt;=0.3,"Cold",IF('Final Dataset'!$H777&lt;=0.6,"Mild","Hot"))</f>
        <v>Cold</v>
      </c>
      <c r="Z777" s="7" t="str">
        <f>IF('Final Dataset'!$L777&gt;'Final Dataset'!$M777,"Casual Dominant","Registered Dominant")</f>
        <v>Registered Dominant</v>
      </c>
      <c r="AA777" s="7">
        <f>'Final Dataset'!$L777/'Final Dataset'!$N777</f>
        <v>1.935483870967742E-2</v>
      </c>
      <c r="AB777" s="7">
        <f>'Final Dataset'!$M777/'Final Dataset'!$N777</f>
        <v>0.98064516129032253</v>
      </c>
      <c r="AC777" s="9">
        <f>'Final Dataset'!$J777*100</f>
        <v>60</v>
      </c>
      <c r="AD777" s="7">
        <f>'Final Dataset'!$I777*50</f>
        <v>12.879999999999999</v>
      </c>
      <c r="AE777" s="9">
        <f>'Final Dataset'!$K777*67</f>
        <v>7.0015000000000001</v>
      </c>
      <c r="AF777" s="7">
        <f>IFERROR('Final Dataset'!$AA777/'Final Dataset'!$AB777,0)</f>
        <v>1.973684210526316E-2</v>
      </c>
      <c r="AG777" s="7" t="str">
        <f>IF('Final Dataset'!$AC777&lt;40,"Low",IF('Final Dataset'!$AC777&lt;=70,"Moderate","High"))</f>
        <v>Moderate</v>
      </c>
      <c r="AH777" s="10" t="str">
        <f>IF('Final Dataset'!$AE777&lt;10,"Calm",IF('Final Dataset'!$AE777&lt;=25,"Breezy","Windy"))</f>
        <v>Calm</v>
      </c>
    </row>
    <row r="778" spans="1:34" ht="14.25" customHeight="1" x14ac:dyDescent="0.3">
      <c r="A778" s="15">
        <v>777</v>
      </c>
      <c r="B778" s="16">
        <v>40578</v>
      </c>
      <c r="C778" s="7">
        <v>1</v>
      </c>
      <c r="D778" s="7">
        <v>19</v>
      </c>
      <c r="E778" s="7" t="b">
        <v>0</v>
      </c>
      <c r="F778" s="7">
        <v>5</v>
      </c>
      <c r="G778" s="7">
        <v>2</v>
      </c>
      <c r="H778" s="7">
        <v>0.24</v>
      </c>
      <c r="I778" s="7">
        <v>0.2424</v>
      </c>
      <c r="J778" s="7">
        <v>0.65</v>
      </c>
      <c r="K778" s="7">
        <v>0.1343</v>
      </c>
      <c r="L778" s="7">
        <v>1</v>
      </c>
      <c r="M778" s="7">
        <v>102</v>
      </c>
      <c r="N778" s="10">
        <v>103</v>
      </c>
      <c r="O778" s="5" t="str">
        <f>IF(AND('Final Dataset'!$D778&gt;=5,'Final Dataset'!$D778&lt;12),"Morning",IF(AND('Final Dataset'!$D778&gt;=12,'Final Dataset'!$D778&lt;17),"Afternoon",IF(AND('Final Dataset'!$D778&gt;=17,'Final Dataset'!$D778&lt;21),"Evening","Night")))</f>
        <v>Evening</v>
      </c>
      <c r="P778" s="8" t="str">
        <f>IF('Final Dataset'!$G778=1,"Clear/Few clouds",IF('Final Dataset'!$G778=2,"Mist/Cloudy",IF('Final Dataset'!$G778=3,"Light Snow/Rain","Heavy Rain/Snow/Storm")))</f>
        <v>Mist/Cloudy</v>
      </c>
      <c r="Q778" s="5" t="str">
        <f>IF(OR('Final Dataset'!$F778=0,'Final Dataset'!$F778=6),"Weekend","Weekday")</f>
        <v>Weekday</v>
      </c>
      <c r="R778" s="5" t="str">
        <f>LEFT(TEXT('Final Dataset'!$B778,"yyyy-mm-dd"),4)</f>
        <v>2011</v>
      </c>
      <c r="S778" s="5" t="str">
        <f>MID(TEXT('Final Dataset'!$B778,"yyyy-mm-dd"),6,2)</f>
        <v>02</v>
      </c>
      <c r="T778" s="5" t="str">
        <f>RIGHT(TEXT('Final Dataset'!$B778,"yyyy-mm-dd"),2)</f>
        <v>04</v>
      </c>
      <c r="U778" s="5">
        <f>LEN('Final Dataset'!$D778)</f>
        <v>2</v>
      </c>
      <c r="V778" s="5" t="str">
        <f>TEXT('Final Dataset'!$B778, "mmmm")</f>
        <v>February</v>
      </c>
      <c r="W778" s="5" t="str">
        <f>TEXT('Final Dataset'!$B778, "dddd")</f>
        <v>Friday</v>
      </c>
      <c r="X778" s="5">
        <f>WEEKNUM('Final Dataset'!$B778, 2)</f>
        <v>6</v>
      </c>
      <c r="Y778" s="5" t="str">
        <f>IF('Final Dataset'!$H778&lt;=0.3,"Cold",IF('Final Dataset'!$H778&lt;=0.6,"Mild","Hot"))</f>
        <v>Cold</v>
      </c>
      <c r="Z778" s="7" t="str">
        <f>IF('Final Dataset'!$L778&gt;'Final Dataset'!$M778,"Casual Dominant","Registered Dominant")</f>
        <v>Registered Dominant</v>
      </c>
      <c r="AA778" s="7">
        <f>'Final Dataset'!$L778/'Final Dataset'!$N778</f>
        <v>9.7087378640776691E-3</v>
      </c>
      <c r="AB778" s="7">
        <f>'Final Dataset'!$M778/'Final Dataset'!$N778</f>
        <v>0.99029126213592233</v>
      </c>
      <c r="AC778" s="9">
        <f>'Final Dataset'!$J778*100</f>
        <v>65</v>
      </c>
      <c r="AD778" s="7">
        <f>'Final Dataset'!$I778*50</f>
        <v>12.120000000000001</v>
      </c>
      <c r="AE778" s="9">
        <f>'Final Dataset'!$K778*67</f>
        <v>8.9981000000000009</v>
      </c>
      <c r="AF778" s="7">
        <f>IFERROR('Final Dataset'!$AA778/'Final Dataset'!$AB778,0)</f>
        <v>9.8039215686274508E-3</v>
      </c>
      <c r="AG778" s="7" t="str">
        <f>IF('Final Dataset'!$AC778&lt;40,"Low",IF('Final Dataset'!$AC778&lt;=70,"Moderate","High"))</f>
        <v>Moderate</v>
      </c>
      <c r="AH778" s="10" t="str">
        <f>IF('Final Dataset'!$AE778&lt;10,"Calm",IF('Final Dataset'!$AE778&lt;=25,"Breezy","Windy"))</f>
        <v>Calm</v>
      </c>
    </row>
    <row r="779" spans="1:34" ht="14.25" customHeight="1" x14ac:dyDescent="0.3">
      <c r="A779" s="17">
        <v>778</v>
      </c>
      <c r="B779" s="18">
        <v>40578</v>
      </c>
      <c r="C779" s="13">
        <v>1</v>
      </c>
      <c r="D779" s="13">
        <v>20</v>
      </c>
      <c r="E779" s="13" t="b">
        <v>0</v>
      </c>
      <c r="F779" s="13">
        <v>5</v>
      </c>
      <c r="G779" s="13">
        <v>2</v>
      </c>
      <c r="H779" s="13">
        <v>0.24</v>
      </c>
      <c r="I779" s="13">
        <v>0.2424</v>
      </c>
      <c r="J779" s="13">
        <v>0.65</v>
      </c>
      <c r="K779" s="13">
        <v>0.16420000000000001</v>
      </c>
      <c r="L779" s="13">
        <v>2</v>
      </c>
      <c r="M779" s="13">
        <v>69</v>
      </c>
      <c r="N779" s="19">
        <v>71</v>
      </c>
      <c r="O779" s="5" t="str">
        <f>IF(AND('Final Dataset'!$D779&gt;=5,'Final Dataset'!$D779&lt;12),"Morning",IF(AND('Final Dataset'!$D779&gt;=12,'Final Dataset'!$D779&lt;17),"Afternoon",IF(AND('Final Dataset'!$D779&gt;=17,'Final Dataset'!$D779&lt;21),"Evening","Night")))</f>
        <v>Evening</v>
      </c>
      <c r="P779" s="8" t="str">
        <f>IF('Final Dataset'!$G779=1,"Clear/Few clouds",IF('Final Dataset'!$G779=2,"Mist/Cloudy",IF('Final Dataset'!$G779=3,"Light Snow/Rain","Heavy Rain/Snow/Storm")))</f>
        <v>Mist/Cloudy</v>
      </c>
      <c r="Q779" s="5" t="str">
        <f>IF(OR('Final Dataset'!$F779=0,'Final Dataset'!$F779=6),"Weekend","Weekday")</f>
        <v>Weekday</v>
      </c>
      <c r="R779" s="5" t="str">
        <f>LEFT(TEXT('Final Dataset'!$B779,"yyyy-mm-dd"),4)</f>
        <v>2011</v>
      </c>
      <c r="S779" s="5" t="str">
        <f>MID(TEXT('Final Dataset'!$B779,"yyyy-mm-dd"),6,2)</f>
        <v>02</v>
      </c>
      <c r="T779" s="5" t="str">
        <f>RIGHT(TEXT('Final Dataset'!$B779,"yyyy-mm-dd"),2)</f>
        <v>04</v>
      </c>
      <c r="U779" s="5">
        <f>LEN('Final Dataset'!$D779)</f>
        <v>2</v>
      </c>
      <c r="V779" s="5" t="str">
        <f>TEXT('Final Dataset'!$B779, "mmmm")</f>
        <v>February</v>
      </c>
      <c r="W779" s="5" t="str">
        <f>TEXT('Final Dataset'!$B779, "dddd")</f>
        <v>Friday</v>
      </c>
      <c r="X779" s="5">
        <f>WEEKNUM('Final Dataset'!$B779, 2)</f>
        <v>6</v>
      </c>
      <c r="Y779" s="5" t="str">
        <f>IF('Final Dataset'!$H779&lt;=0.3,"Cold",IF('Final Dataset'!$H779&lt;=0.6,"Mild","Hot"))</f>
        <v>Cold</v>
      </c>
      <c r="Z779" s="7" t="str">
        <f>IF('Final Dataset'!$L779&gt;'Final Dataset'!$M779,"Casual Dominant","Registered Dominant")</f>
        <v>Registered Dominant</v>
      </c>
      <c r="AA779" s="7">
        <f>'Final Dataset'!$L779/'Final Dataset'!$N779</f>
        <v>2.8169014084507043E-2</v>
      </c>
      <c r="AB779" s="7">
        <f>'Final Dataset'!$M779/'Final Dataset'!$N779</f>
        <v>0.971830985915493</v>
      </c>
      <c r="AC779" s="9">
        <f>'Final Dataset'!$J779*100</f>
        <v>65</v>
      </c>
      <c r="AD779" s="7">
        <f>'Final Dataset'!$I779*50</f>
        <v>12.120000000000001</v>
      </c>
      <c r="AE779" s="9">
        <f>'Final Dataset'!$K779*67</f>
        <v>11.0014</v>
      </c>
      <c r="AF779" s="7">
        <f>IFERROR('Final Dataset'!$AA779/'Final Dataset'!$AB779,0)</f>
        <v>2.8985507246376812E-2</v>
      </c>
      <c r="AG779" s="7" t="str">
        <f>IF('Final Dataset'!$AC779&lt;40,"Low",IF('Final Dataset'!$AC779&lt;=70,"Moderate","High"))</f>
        <v>Moderate</v>
      </c>
      <c r="AH779" s="10" t="str">
        <f>IF('Final Dataset'!$AE779&lt;10,"Calm",IF('Final Dataset'!$AE779&lt;=25,"Breezy","Windy"))</f>
        <v>Breezy</v>
      </c>
    </row>
    <row r="780" spans="1:34" ht="14.25" customHeight="1" x14ac:dyDescent="0.3">
      <c r="A780" s="15">
        <v>779</v>
      </c>
      <c r="B780" s="16">
        <v>40578</v>
      </c>
      <c r="C780" s="7">
        <v>1</v>
      </c>
      <c r="D780" s="7">
        <v>21</v>
      </c>
      <c r="E780" s="7" t="b">
        <v>0</v>
      </c>
      <c r="F780" s="7">
        <v>5</v>
      </c>
      <c r="G780" s="7">
        <v>2</v>
      </c>
      <c r="H780" s="7">
        <v>0.24</v>
      </c>
      <c r="I780" s="7">
        <v>0.2424</v>
      </c>
      <c r="J780" s="7">
        <v>0.7</v>
      </c>
      <c r="K780" s="7">
        <v>0.16420000000000001</v>
      </c>
      <c r="L780" s="7">
        <v>2</v>
      </c>
      <c r="M780" s="7">
        <v>41</v>
      </c>
      <c r="N780" s="10">
        <v>43</v>
      </c>
      <c r="O780" s="5" t="str">
        <f>IF(AND('Final Dataset'!$D780&gt;=5,'Final Dataset'!$D780&lt;12),"Morning",IF(AND('Final Dataset'!$D780&gt;=12,'Final Dataset'!$D780&lt;17),"Afternoon",IF(AND('Final Dataset'!$D780&gt;=17,'Final Dataset'!$D780&lt;21),"Evening","Night")))</f>
        <v>Night</v>
      </c>
      <c r="P780" s="8" t="str">
        <f>IF('Final Dataset'!$G780=1,"Clear/Few clouds",IF('Final Dataset'!$G780=2,"Mist/Cloudy",IF('Final Dataset'!$G780=3,"Light Snow/Rain","Heavy Rain/Snow/Storm")))</f>
        <v>Mist/Cloudy</v>
      </c>
      <c r="Q780" s="5" t="str">
        <f>IF(OR('Final Dataset'!$F780=0,'Final Dataset'!$F780=6),"Weekend","Weekday")</f>
        <v>Weekday</v>
      </c>
      <c r="R780" s="5" t="str">
        <f>LEFT(TEXT('Final Dataset'!$B780,"yyyy-mm-dd"),4)</f>
        <v>2011</v>
      </c>
      <c r="S780" s="5" t="str">
        <f>MID(TEXT('Final Dataset'!$B780,"yyyy-mm-dd"),6,2)</f>
        <v>02</v>
      </c>
      <c r="T780" s="5" t="str">
        <f>RIGHT(TEXT('Final Dataset'!$B780,"yyyy-mm-dd"),2)</f>
        <v>04</v>
      </c>
      <c r="U780" s="5">
        <f>LEN('Final Dataset'!$D780)</f>
        <v>2</v>
      </c>
      <c r="V780" s="5" t="str">
        <f>TEXT('Final Dataset'!$B780, "mmmm")</f>
        <v>February</v>
      </c>
      <c r="W780" s="5" t="str">
        <f>TEXT('Final Dataset'!$B780, "dddd")</f>
        <v>Friday</v>
      </c>
      <c r="X780" s="5">
        <f>WEEKNUM('Final Dataset'!$B780, 2)</f>
        <v>6</v>
      </c>
      <c r="Y780" s="5" t="str">
        <f>IF('Final Dataset'!$H780&lt;=0.3,"Cold",IF('Final Dataset'!$H780&lt;=0.6,"Mild","Hot"))</f>
        <v>Cold</v>
      </c>
      <c r="Z780" s="7" t="str">
        <f>IF('Final Dataset'!$L780&gt;'Final Dataset'!$M780,"Casual Dominant","Registered Dominant")</f>
        <v>Registered Dominant</v>
      </c>
      <c r="AA780" s="7">
        <f>'Final Dataset'!$L780/'Final Dataset'!$N780</f>
        <v>4.6511627906976744E-2</v>
      </c>
      <c r="AB780" s="7">
        <f>'Final Dataset'!$M780/'Final Dataset'!$N780</f>
        <v>0.95348837209302328</v>
      </c>
      <c r="AC780" s="9">
        <f>'Final Dataset'!$J780*100</f>
        <v>70</v>
      </c>
      <c r="AD780" s="7">
        <f>'Final Dataset'!$I780*50</f>
        <v>12.120000000000001</v>
      </c>
      <c r="AE780" s="9">
        <f>'Final Dataset'!$K780*67</f>
        <v>11.0014</v>
      </c>
      <c r="AF780" s="7">
        <f>IFERROR('Final Dataset'!$AA780/'Final Dataset'!$AB780,0)</f>
        <v>4.8780487804878044E-2</v>
      </c>
      <c r="AG780" s="7" t="str">
        <f>IF('Final Dataset'!$AC780&lt;40,"Low",IF('Final Dataset'!$AC780&lt;=70,"Moderate","High"))</f>
        <v>Moderate</v>
      </c>
      <c r="AH780" s="10" t="str">
        <f>IF('Final Dataset'!$AE780&lt;10,"Calm",IF('Final Dataset'!$AE780&lt;=25,"Breezy","Windy"))</f>
        <v>Breezy</v>
      </c>
    </row>
    <row r="781" spans="1:34" ht="14.25" customHeight="1" x14ac:dyDescent="0.3">
      <c r="A781" s="17">
        <v>780</v>
      </c>
      <c r="B781" s="18">
        <v>40578</v>
      </c>
      <c r="C781" s="13">
        <v>1</v>
      </c>
      <c r="D781" s="13">
        <v>22</v>
      </c>
      <c r="E781" s="13" t="b">
        <v>0</v>
      </c>
      <c r="F781" s="13">
        <v>5</v>
      </c>
      <c r="G781" s="13">
        <v>2</v>
      </c>
      <c r="H781" s="13">
        <v>0.24</v>
      </c>
      <c r="I781" s="13">
        <v>0.2424</v>
      </c>
      <c r="J781" s="13">
        <v>0.65</v>
      </c>
      <c r="K781" s="13">
        <v>0.16420000000000001</v>
      </c>
      <c r="L781" s="13">
        <v>1</v>
      </c>
      <c r="M781" s="13">
        <v>45</v>
      </c>
      <c r="N781" s="19">
        <v>46</v>
      </c>
      <c r="O781" s="5" t="str">
        <f>IF(AND('Final Dataset'!$D781&gt;=5,'Final Dataset'!$D781&lt;12),"Morning",IF(AND('Final Dataset'!$D781&gt;=12,'Final Dataset'!$D781&lt;17),"Afternoon",IF(AND('Final Dataset'!$D781&gt;=17,'Final Dataset'!$D781&lt;21),"Evening","Night")))</f>
        <v>Night</v>
      </c>
      <c r="P781" s="8" t="str">
        <f>IF('Final Dataset'!$G781=1,"Clear/Few clouds",IF('Final Dataset'!$G781=2,"Mist/Cloudy",IF('Final Dataset'!$G781=3,"Light Snow/Rain","Heavy Rain/Snow/Storm")))</f>
        <v>Mist/Cloudy</v>
      </c>
      <c r="Q781" s="5" t="str">
        <f>IF(OR('Final Dataset'!$F781=0,'Final Dataset'!$F781=6),"Weekend","Weekday")</f>
        <v>Weekday</v>
      </c>
      <c r="R781" s="5" t="str">
        <f>LEFT(TEXT('Final Dataset'!$B781,"yyyy-mm-dd"),4)</f>
        <v>2011</v>
      </c>
      <c r="S781" s="5" t="str">
        <f>MID(TEXT('Final Dataset'!$B781,"yyyy-mm-dd"),6,2)</f>
        <v>02</v>
      </c>
      <c r="T781" s="5" t="str">
        <f>RIGHT(TEXT('Final Dataset'!$B781,"yyyy-mm-dd"),2)</f>
        <v>04</v>
      </c>
      <c r="U781" s="5">
        <f>LEN('Final Dataset'!$D781)</f>
        <v>2</v>
      </c>
      <c r="V781" s="5" t="str">
        <f>TEXT('Final Dataset'!$B781, "mmmm")</f>
        <v>February</v>
      </c>
      <c r="W781" s="5" t="str">
        <f>TEXT('Final Dataset'!$B781, "dddd")</f>
        <v>Friday</v>
      </c>
      <c r="X781" s="5">
        <f>WEEKNUM('Final Dataset'!$B781, 2)</f>
        <v>6</v>
      </c>
      <c r="Y781" s="5" t="str">
        <f>IF('Final Dataset'!$H781&lt;=0.3,"Cold",IF('Final Dataset'!$H781&lt;=0.6,"Mild","Hot"))</f>
        <v>Cold</v>
      </c>
      <c r="Z781" s="7" t="str">
        <f>IF('Final Dataset'!$L781&gt;'Final Dataset'!$M781,"Casual Dominant","Registered Dominant")</f>
        <v>Registered Dominant</v>
      </c>
      <c r="AA781" s="7">
        <f>'Final Dataset'!$L781/'Final Dataset'!$N781</f>
        <v>2.1739130434782608E-2</v>
      </c>
      <c r="AB781" s="7">
        <f>'Final Dataset'!$M781/'Final Dataset'!$N781</f>
        <v>0.97826086956521741</v>
      </c>
      <c r="AC781" s="9">
        <f>'Final Dataset'!$J781*100</f>
        <v>65</v>
      </c>
      <c r="AD781" s="7">
        <f>'Final Dataset'!$I781*50</f>
        <v>12.120000000000001</v>
      </c>
      <c r="AE781" s="9">
        <f>'Final Dataset'!$K781*67</f>
        <v>11.0014</v>
      </c>
      <c r="AF781" s="7">
        <f>IFERROR('Final Dataset'!$AA781/'Final Dataset'!$AB781,0)</f>
        <v>2.222222222222222E-2</v>
      </c>
      <c r="AG781" s="7" t="str">
        <f>IF('Final Dataset'!$AC781&lt;40,"Low",IF('Final Dataset'!$AC781&lt;=70,"Moderate","High"))</f>
        <v>Moderate</v>
      </c>
      <c r="AH781" s="10" t="str">
        <f>IF('Final Dataset'!$AE781&lt;10,"Calm",IF('Final Dataset'!$AE781&lt;=25,"Breezy","Windy"))</f>
        <v>Breezy</v>
      </c>
    </row>
    <row r="782" spans="1:34" ht="14.25" customHeight="1" x14ac:dyDescent="0.3">
      <c r="A782" s="15">
        <v>781</v>
      </c>
      <c r="B782" s="16">
        <v>40578</v>
      </c>
      <c r="C782" s="7">
        <v>1</v>
      </c>
      <c r="D782" s="7">
        <v>23</v>
      </c>
      <c r="E782" s="7" t="b">
        <v>0</v>
      </c>
      <c r="F782" s="7">
        <v>5</v>
      </c>
      <c r="G782" s="7">
        <v>2</v>
      </c>
      <c r="H782" s="7">
        <v>0.24</v>
      </c>
      <c r="I782" s="7">
        <v>0.2424</v>
      </c>
      <c r="J782" s="7">
        <v>0.7</v>
      </c>
      <c r="K782" s="7">
        <v>0.1343</v>
      </c>
      <c r="L782" s="7">
        <v>1</v>
      </c>
      <c r="M782" s="7">
        <v>30</v>
      </c>
      <c r="N782" s="10">
        <v>31</v>
      </c>
      <c r="O782" s="5" t="str">
        <f>IF(AND('Final Dataset'!$D782&gt;=5,'Final Dataset'!$D782&lt;12),"Morning",IF(AND('Final Dataset'!$D782&gt;=12,'Final Dataset'!$D782&lt;17),"Afternoon",IF(AND('Final Dataset'!$D782&gt;=17,'Final Dataset'!$D782&lt;21),"Evening","Night")))</f>
        <v>Night</v>
      </c>
      <c r="P782" s="8" t="str">
        <f>IF('Final Dataset'!$G782=1,"Clear/Few clouds",IF('Final Dataset'!$G782=2,"Mist/Cloudy",IF('Final Dataset'!$G782=3,"Light Snow/Rain","Heavy Rain/Snow/Storm")))</f>
        <v>Mist/Cloudy</v>
      </c>
      <c r="Q782" s="5" t="str">
        <f>IF(OR('Final Dataset'!$F782=0,'Final Dataset'!$F782=6),"Weekend","Weekday")</f>
        <v>Weekday</v>
      </c>
      <c r="R782" s="5" t="str">
        <f>LEFT(TEXT('Final Dataset'!$B782,"yyyy-mm-dd"),4)</f>
        <v>2011</v>
      </c>
      <c r="S782" s="5" t="str">
        <f>MID(TEXT('Final Dataset'!$B782,"yyyy-mm-dd"),6,2)</f>
        <v>02</v>
      </c>
      <c r="T782" s="5" t="str">
        <f>RIGHT(TEXT('Final Dataset'!$B782,"yyyy-mm-dd"),2)</f>
        <v>04</v>
      </c>
      <c r="U782" s="5">
        <f>LEN('Final Dataset'!$D782)</f>
        <v>2</v>
      </c>
      <c r="V782" s="5" t="str">
        <f>TEXT('Final Dataset'!$B782, "mmmm")</f>
        <v>February</v>
      </c>
      <c r="W782" s="5" t="str">
        <f>TEXT('Final Dataset'!$B782, "dddd")</f>
        <v>Friday</v>
      </c>
      <c r="X782" s="5">
        <f>WEEKNUM('Final Dataset'!$B782, 2)</f>
        <v>6</v>
      </c>
      <c r="Y782" s="5" t="str">
        <f>IF('Final Dataset'!$H782&lt;=0.3,"Cold",IF('Final Dataset'!$H782&lt;=0.6,"Mild","Hot"))</f>
        <v>Cold</v>
      </c>
      <c r="Z782" s="7" t="str">
        <f>IF('Final Dataset'!$L782&gt;'Final Dataset'!$M782,"Casual Dominant","Registered Dominant")</f>
        <v>Registered Dominant</v>
      </c>
      <c r="AA782" s="7">
        <f>'Final Dataset'!$L782/'Final Dataset'!$N782</f>
        <v>3.2258064516129031E-2</v>
      </c>
      <c r="AB782" s="7">
        <f>'Final Dataset'!$M782/'Final Dataset'!$N782</f>
        <v>0.967741935483871</v>
      </c>
      <c r="AC782" s="9">
        <f>'Final Dataset'!$J782*100</f>
        <v>70</v>
      </c>
      <c r="AD782" s="7">
        <f>'Final Dataset'!$I782*50</f>
        <v>12.120000000000001</v>
      </c>
      <c r="AE782" s="9">
        <f>'Final Dataset'!$K782*67</f>
        <v>8.9981000000000009</v>
      </c>
      <c r="AF782" s="7">
        <f>IFERROR('Final Dataset'!$AA782/'Final Dataset'!$AB782,0)</f>
        <v>3.3333333333333333E-2</v>
      </c>
      <c r="AG782" s="7" t="str">
        <f>IF('Final Dataset'!$AC782&lt;40,"Low",IF('Final Dataset'!$AC782&lt;=70,"Moderate","High"))</f>
        <v>Moderate</v>
      </c>
      <c r="AH782" s="10" t="str">
        <f>IF('Final Dataset'!$AE782&lt;10,"Calm",IF('Final Dataset'!$AE782&lt;=25,"Breezy","Windy"))</f>
        <v>Calm</v>
      </c>
    </row>
    <row r="783" spans="1:34" ht="14.25" customHeight="1" x14ac:dyDescent="0.3">
      <c r="A783" s="17">
        <v>782</v>
      </c>
      <c r="B783" s="18">
        <v>40579</v>
      </c>
      <c r="C783" s="13">
        <v>1</v>
      </c>
      <c r="D783" s="13">
        <v>0</v>
      </c>
      <c r="E783" s="13" t="b">
        <v>0</v>
      </c>
      <c r="F783" s="13">
        <v>6</v>
      </c>
      <c r="G783" s="13">
        <v>2</v>
      </c>
      <c r="H783" s="13">
        <v>0.24</v>
      </c>
      <c r="I783" s="13">
        <v>0.2424</v>
      </c>
      <c r="J783" s="13">
        <v>0.7</v>
      </c>
      <c r="K783" s="13">
        <v>0.16420000000000001</v>
      </c>
      <c r="L783" s="13">
        <v>3</v>
      </c>
      <c r="M783" s="13">
        <v>36</v>
      </c>
      <c r="N783" s="19">
        <v>39</v>
      </c>
      <c r="O783" s="5" t="str">
        <f>IF(AND('Final Dataset'!$D783&gt;=5,'Final Dataset'!$D783&lt;12),"Morning",IF(AND('Final Dataset'!$D783&gt;=12,'Final Dataset'!$D783&lt;17),"Afternoon",IF(AND('Final Dataset'!$D783&gt;=17,'Final Dataset'!$D783&lt;21),"Evening","Night")))</f>
        <v>Night</v>
      </c>
      <c r="P783" s="8" t="str">
        <f>IF('Final Dataset'!$G783=1,"Clear/Few clouds",IF('Final Dataset'!$G783=2,"Mist/Cloudy",IF('Final Dataset'!$G783=3,"Light Snow/Rain","Heavy Rain/Snow/Storm")))</f>
        <v>Mist/Cloudy</v>
      </c>
      <c r="Q783" s="5" t="str">
        <f>IF(OR('Final Dataset'!$F783=0,'Final Dataset'!$F783=6),"Weekend","Weekday")</f>
        <v>Weekend</v>
      </c>
      <c r="R783" s="5" t="str">
        <f>LEFT(TEXT('Final Dataset'!$B783,"yyyy-mm-dd"),4)</f>
        <v>2011</v>
      </c>
      <c r="S783" s="5" t="str">
        <f>MID(TEXT('Final Dataset'!$B783,"yyyy-mm-dd"),6,2)</f>
        <v>02</v>
      </c>
      <c r="T783" s="5" t="str">
        <f>RIGHT(TEXT('Final Dataset'!$B783,"yyyy-mm-dd"),2)</f>
        <v>05</v>
      </c>
      <c r="U783" s="5">
        <f>LEN('Final Dataset'!$D783)</f>
        <v>1</v>
      </c>
      <c r="V783" s="5" t="str">
        <f>TEXT('Final Dataset'!$B783, "mmmm")</f>
        <v>February</v>
      </c>
      <c r="W783" s="5" t="str">
        <f>TEXT('Final Dataset'!$B783, "dddd")</f>
        <v>Saturday</v>
      </c>
      <c r="X783" s="5">
        <f>WEEKNUM('Final Dataset'!$B783, 2)</f>
        <v>6</v>
      </c>
      <c r="Y783" s="5" t="str">
        <f>IF('Final Dataset'!$H783&lt;=0.3,"Cold",IF('Final Dataset'!$H783&lt;=0.6,"Mild","Hot"))</f>
        <v>Cold</v>
      </c>
      <c r="Z783" s="7" t="str">
        <f>IF('Final Dataset'!$L783&gt;'Final Dataset'!$M783,"Casual Dominant","Registered Dominant")</f>
        <v>Registered Dominant</v>
      </c>
      <c r="AA783" s="7">
        <f>'Final Dataset'!$L783/'Final Dataset'!$N783</f>
        <v>7.6923076923076927E-2</v>
      </c>
      <c r="AB783" s="7">
        <f>'Final Dataset'!$M783/'Final Dataset'!$N783</f>
        <v>0.92307692307692313</v>
      </c>
      <c r="AC783" s="9">
        <f>'Final Dataset'!$J783*100</f>
        <v>70</v>
      </c>
      <c r="AD783" s="7">
        <f>'Final Dataset'!$I783*50</f>
        <v>12.120000000000001</v>
      </c>
      <c r="AE783" s="9">
        <f>'Final Dataset'!$K783*67</f>
        <v>11.0014</v>
      </c>
      <c r="AF783" s="7">
        <f>IFERROR('Final Dataset'!$AA783/'Final Dataset'!$AB783,0)</f>
        <v>8.3333333333333329E-2</v>
      </c>
      <c r="AG783" s="7" t="str">
        <f>IF('Final Dataset'!$AC783&lt;40,"Low",IF('Final Dataset'!$AC783&lt;=70,"Moderate","High"))</f>
        <v>Moderate</v>
      </c>
      <c r="AH783" s="10" t="str">
        <f>IF('Final Dataset'!$AE783&lt;10,"Calm",IF('Final Dataset'!$AE783&lt;=25,"Breezy","Windy"))</f>
        <v>Breezy</v>
      </c>
    </row>
    <row r="784" spans="1:34" ht="14.25" customHeight="1" x14ac:dyDescent="0.3">
      <c r="A784" s="15">
        <v>783</v>
      </c>
      <c r="B784" s="16">
        <v>40579</v>
      </c>
      <c r="C784" s="7">
        <v>1</v>
      </c>
      <c r="D784" s="7">
        <v>1</v>
      </c>
      <c r="E784" s="7" t="b">
        <v>0</v>
      </c>
      <c r="F784" s="7">
        <v>6</v>
      </c>
      <c r="G784" s="7">
        <v>2</v>
      </c>
      <c r="H784" s="7">
        <v>0.24</v>
      </c>
      <c r="I784" s="7">
        <v>0.2424</v>
      </c>
      <c r="J784" s="7">
        <v>0.65</v>
      </c>
      <c r="K784" s="7">
        <v>0.16420000000000001</v>
      </c>
      <c r="L784" s="7">
        <v>1</v>
      </c>
      <c r="M784" s="7">
        <v>17</v>
      </c>
      <c r="N784" s="10">
        <v>18</v>
      </c>
      <c r="O784" s="5" t="str">
        <f>IF(AND('Final Dataset'!$D784&gt;=5,'Final Dataset'!$D784&lt;12),"Morning",IF(AND('Final Dataset'!$D784&gt;=12,'Final Dataset'!$D784&lt;17),"Afternoon",IF(AND('Final Dataset'!$D784&gt;=17,'Final Dataset'!$D784&lt;21),"Evening","Night")))</f>
        <v>Night</v>
      </c>
      <c r="P784" s="8" t="str">
        <f>IF('Final Dataset'!$G784=1,"Clear/Few clouds",IF('Final Dataset'!$G784=2,"Mist/Cloudy",IF('Final Dataset'!$G784=3,"Light Snow/Rain","Heavy Rain/Snow/Storm")))</f>
        <v>Mist/Cloudy</v>
      </c>
      <c r="Q784" s="5" t="str">
        <f>IF(OR('Final Dataset'!$F784=0,'Final Dataset'!$F784=6),"Weekend","Weekday")</f>
        <v>Weekend</v>
      </c>
      <c r="R784" s="5" t="str">
        <f>LEFT(TEXT('Final Dataset'!$B784,"yyyy-mm-dd"),4)</f>
        <v>2011</v>
      </c>
      <c r="S784" s="5" t="str">
        <f>MID(TEXT('Final Dataset'!$B784,"yyyy-mm-dd"),6,2)</f>
        <v>02</v>
      </c>
      <c r="T784" s="5" t="str">
        <f>RIGHT(TEXT('Final Dataset'!$B784,"yyyy-mm-dd"),2)</f>
        <v>05</v>
      </c>
      <c r="U784" s="5">
        <f>LEN('Final Dataset'!$D784)</f>
        <v>1</v>
      </c>
      <c r="V784" s="5" t="str">
        <f>TEXT('Final Dataset'!$B784, "mmmm")</f>
        <v>February</v>
      </c>
      <c r="W784" s="5" t="str">
        <f>TEXT('Final Dataset'!$B784, "dddd")</f>
        <v>Saturday</v>
      </c>
      <c r="X784" s="5">
        <f>WEEKNUM('Final Dataset'!$B784, 2)</f>
        <v>6</v>
      </c>
      <c r="Y784" s="5" t="str">
        <f>IF('Final Dataset'!$H784&lt;=0.3,"Cold",IF('Final Dataset'!$H784&lt;=0.6,"Mild","Hot"))</f>
        <v>Cold</v>
      </c>
      <c r="Z784" s="7" t="str">
        <f>IF('Final Dataset'!$L784&gt;'Final Dataset'!$M784,"Casual Dominant","Registered Dominant")</f>
        <v>Registered Dominant</v>
      </c>
      <c r="AA784" s="7">
        <f>'Final Dataset'!$L784/'Final Dataset'!$N784</f>
        <v>5.5555555555555552E-2</v>
      </c>
      <c r="AB784" s="7">
        <f>'Final Dataset'!$M784/'Final Dataset'!$N784</f>
        <v>0.94444444444444442</v>
      </c>
      <c r="AC784" s="9">
        <f>'Final Dataset'!$J784*100</f>
        <v>65</v>
      </c>
      <c r="AD784" s="7">
        <f>'Final Dataset'!$I784*50</f>
        <v>12.120000000000001</v>
      </c>
      <c r="AE784" s="9">
        <f>'Final Dataset'!$K784*67</f>
        <v>11.0014</v>
      </c>
      <c r="AF784" s="7">
        <f>IFERROR('Final Dataset'!$AA784/'Final Dataset'!$AB784,0)</f>
        <v>5.8823529411764705E-2</v>
      </c>
      <c r="AG784" s="7" t="str">
        <f>IF('Final Dataset'!$AC784&lt;40,"Low",IF('Final Dataset'!$AC784&lt;=70,"Moderate","High"))</f>
        <v>Moderate</v>
      </c>
      <c r="AH784" s="10" t="str">
        <f>IF('Final Dataset'!$AE784&lt;10,"Calm",IF('Final Dataset'!$AE784&lt;=25,"Breezy","Windy"))</f>
        <v>Breezy</v>
      </c>
    </row>
    <row r="785" spans="1:34" ht="14.25" customHeight="1" x14ac:dyDescent="0.3">
      <c r="A785" s="17">
        <v>784</v>
      </c>
      <c r="B785" s="18">
        <v>40579</v>
      </c>
      <c r="C785" s="13">
        <v>1</v>
      </c>
      <c r="D785" s="13">
        <v>2</v>
      </c>
      <c r="E785" s="13" t="b">
        <v>0</v>
      </c>
      <c r="F785" s="13">
        <v>6</v>
      </c>
      <c r="G785" s="13">
        <v>2</v>
      </c>
      <c r="H785" s="13">
        <v>0.24</v>
      </c>
      <c r="I785" s="13">
        <v>0.2424</v>
      </c>
      <c r="J785" s="13">
        <v>0.75</v>
      </c>
      <c r="K785" s="13">
        <v>0.16420000000000001</v>
      </c>
      <c r="L785" s="13">
        <v>5</v>
      </c>
      <c r="M785" s="13">
        <v>12</v>
      </c>
      <c r="N785" s="19">
        <v>17</v>
      </c>
      <c r="O785" s="5" t="str">
        <f>IF(AND('Final Dataset'!$D785&gt;=5,'Final Dataset'!$D785&lt;12),"Morning",IF(AND('Final Dataset'!$D785&gt;=12,'Final Dataset'!$D785&lt;17),"Afternoon",IF(AND('Final Dataset'!$D785&gt;=17,'Final Dataset'!$D785&lt;21),"Evening","Night")))</f>
        <v>Night</v>
      </c>
      <c r="P785" s="8" t="str">
        <f>IF('Final Dataset'!$G785=1,"Clear/Few clouds",IF('Final Dataset'!$G785=2,"Mist/Cloudy",IF('Final Dataset'!$G785=3,"Light Snow/Rain","Heavy Rain/Snow/Storm")))</f>
        <v>Mist/Cloudy</v>
      </c>
      <c r="Q785" s="5" t="str">
        <f>IF(OR('Final Dataset'!$F785=0,'Final Dataset'!$F785=6),"Weekend","Weekday")</f>
        <v>Weekend</v>
      </c>
      <c r="R785" s="5" t="str">
        <f>LEFT(TEXT('Final Dataset'!$B785,"yyyy-mm-dd"),4)</f>
        <v>2011</v>
      </c>
      <c r="S785" s="5" t="str">
        <f>MID(TEXT('Final Dataset'!$B785,"yyyy-mm-dd"),6,2)</f>
        <v>02</v>
      </c>
      <c r="T785" s="5" t="str">
        <f>RIGHT(TEXT('Final Dataset'!$B785,"yyyy-mm-dd"),2)</f>
        <v>05</v>
      </c>
      <c r="U785" s="5">
        <f>LEN('Final Dataset'!$D785)</f>
        <v>1</v>
      </c>
      <c r="V785" s="5" t="str">
        <f>TEXT('Final Dataset'!$B785, "mmmm")</f>
        <v>February</v>
      </c>
      <c r="W785" s="5" t="str">
        <f>TEXT('Final Dataset'!$B785, "dddd")</f>
        <v>Saturday</v>
      </c>
      <c r="X785" s="5">
        <f>WEEKNUM('Final Dataset'!$B785, 2)</f>
        <v>6</v>
      </c>
      <c r="Y785" s="5" t="str">
        <f>IF('Final Dataset'!$H785&lt;=0.3,"Cold",IF('Final Dataset'!$H785&lt;=0.6,"Mild","Hot"))</f>
        <v>Cold</v>
      </c>
      <c r="Z785" s="7" t="str">
        <f>IF('Final Dataset'!$L785&gt;'Final Dataset'!$M785,"Casual Dominant","Registered Dominant")</f>
        <v>Registered Dominant</v>
      </c>
      <c r="AA785" s="7">
        <f>'Final Dataset'!$L785/'Final Dataset'!$N785</f>
        <v>0.29411764705882354</v>
      </c>
      <c r="AB785" s="7">
        <f>'Final Dataset'!$M785/'Final Dataset'!$N785</f>
        <v>0.70588235294117652</v>
      </c>
      <c r="AC785" s="9">
        <f>'Final Dataset'!$J785*100</f>
        <v>75</v>
      </c>
      <c r="AD785" s="7">
        <f>'Final Dataset'!$I785*50</f>
        <v>12.120000000000001</v>
      </c>
      <c r="AE785" s="9">
        <f>'Final Dataset'!$K785*67</f>
        <v>11.0014</v>
      </c>
      <c r="AF785" s="7">
        <f>IFERROR('Final Dataset'!$AA785/'Final Dataset'!$AB785,0)</f>
        <v>0.41666666666666663</v>
      </c>
      <c r="AG785" s="7" t="str">
        <f>IF('Final Dataset'!$AC785&lt;40,"Low",IF('Final Dataset'!$AC785&lt;=70,"Moderate","High"))</f>
        <v>High</v>
      </c>
      <c r="AH785" s="10" t="str">
        <f>IF('Final Dataset'!$AE785&lt;10,"Calm",IF('Final Dataset'!$AE785&lt;=25,"Breezy","Windy"))</f>
        <v>Breezy</v>
      </c>
    </row>
    <row r="786" spans="1:34" ht="14.25" customHeight="1" x14ac:dyDescent="0.3">
      <c r="A786" s="15">
        <v>785</v>
      </c>
      <c r="B786" s="16">
        <v>40579</v>
      </c>
      <c r="C786" s="7">
        <v>1</v>
      </c>
      <c r="D786" s="7">
        <v>3</v>
      </c>
      <c r="E786" s="7" t="b">
        <v>0</v>
      </c>
      <c r="F786" s="7">
        <v>6</v>
      </c>
      <c r="G786" s="7">
        <v>2</v>
      </c>
      <c r="H786" s="7">
        <v>0.24</v>
      </c>
      <c r="I786" s="7">
        <v>0.2424</v>
      </c>
      <c r="J786" s="7">
        <v>0.75</v>
      </c>
      <c r="K786" s="7">
        <v>0.16420000000000001</v>
      </c>
      <c r="L786" s="7">
        <v>1</v>
      </c>
      <c r="M786" s="7">
        <v>10</v>
      </c>
      <c r="N786" s="10">
        <v>11</v>
      </c>
      <c r="O786" s="5" t="str">
        <f>IF(AND('Final Dataset'!$D786&gt;=5,'Final Dataset'!$D786&lt;12),"Morning",IF(AND('Final Dataset'!$D786&gt;=12,'Final Dataset'!$D786&lt;17),"Afternoon",IF(AND('Final Dataset'!$D786&gt;=17,'Final Dataset'!$D786&lt;21),"Evening","Night")))</f>
        <v>Night</v>
      </c>
      <c r="P786" s="8" t="str">
        <f>IF('Final Dataset'!$G786=1,"Clear/Few clouds",IF('Final Dataset'!$G786=2,"Mist/Cloudy",IF('Final Dataset'!$G786=3,"Light Snow/Rain","Heavy Rain/Snow/Storm")))</f>
        <v>Mist/Cloudy</v>
      </c>
      <c r="Q786" s="5" t="str">
        <f>IF(OR('Final Dataset'!$F786=0,'Final Dataset'!$F786=6),"Weekend","Weekday")</f>
        <v>Weekend</v>
      </c>
      <c r="R786" s="5" t="str">
        <f>LEFT(TEXT('Final Dataset'!$B786,"yyyy-mm-dd"),4)</f>
        <v>2011</v>
      </c>
      <c r="S786" s="5" t="str">
        <f>MID(TEXT('Final Dataset'!$B786,"yyyy-mm-dd"),6,2)</f>
        <v>02</v>
      </c>
      <c r="T786" s="5" t="str">
        <f>RIGHT(TEXT('Final Dataset'!$B786,"yyyy-mm-dd"),2)</f>
        <v>05</v>
      </c>
      <c r="U786" s="5">
        <f>LEN('Final Dataset'!$D786)</f>
        <v>1</v>
      </c>
      <c r="V786" s="5" t="str">
        <f>TEXT('Final Dataset'!$B786, "mmmm")</f>
        <v>February</v>
      </c>
      <c r="W786" s="5" t="str">
        <f>TEXT('Final Dataset'!$B786, "dddd")</f>
        <v>Saturday</v>
      </c>
      <c r="X786" s="5">
        <f>WEEKNUM('Final Dataset'!$B786, 2)</f>
        <v>6</v>
      </c>
      <c r="Y786" s="5" t="str">
        <f>IF('Final Dataset'!$H786&lt;=0.3,"Cold",IF('Final Dataset'!$H786&lt;=0.6,"Mild","Hot"))</f>
        <v>Cold</v>
      </c>
      <c r="Z786" s="7" t="str">
        <f>IF('Final Dataset'!$L786&gt;'Final Dataset'!$M786,"Casual Dominant","Registered Dominant")</f>
        <v>Registered Dominant</v>
      </c>
      <c r="AA786" s="7">
        <f>'Final Dataset'!$L786/'Final Dataset'!$N786</f>
        <v>9.0909090909090912E-2</v>
      </c>
      <c r="AB786" s="7">
        <f>'Final Dataset'!$M786/'Final Dataset'!$N786</f>
        <v>0.90909090909090906</v>
      </c>
      <c r="AC786" s="9">
        <f>'Final Dataset'!$J786*100</f>
        <v>75</v>
      </c>
      <c r="AD786" s="7">
        <f>'Final Dataset'!$I786*50</f>
        <v>12.120000000000001</v>
      </c>
      <c r="AE786" s="9">
        <f>'Final Dataset'!$K786*67</f>
        <v>11.0014</v>
      </c>
      <c r="AF786" s="7">
        <f>IFERROR('Final Dataset'!$AA786/'Final Dataset'!$AB786,0)</f>
        <v>0.1</v>
      </c>
      <c r="AG786" s="7" t="str">
        <f>IF('Final Dataset'!$AC786&lt;40,"Low",IF('Final Dataset'!$AC786&lt;=70,"Moderate","High"))</f>
        <v>High</v>
      </c>
      <c r="AH786" s="10" t="str">
        <f>IF('Final Dataset'!$AE786&lt;10,"Calm",IF('Final Dataset'!$AE786&lt;=25,"Breezy","Windy"))</f>
        <v>Breezy</v>
      </c>
    </row>
    <row r="787" spans="1:34" ht="14.25" customHeight="1" x14ac:dyDescent="0.3">
      <c r="A787" s="17">
        <v>786</v>
      </c>
      <c r="B787" s="18">
        <v>40579</v>
      </c>
      <c r="C787" s="13">
        <v>1</v>
      </c>
      <c r="D787" s="13">
        <v>4</v>
      </c>
      <c r="E787" s="13" t="b">
        <v>0</v>
      </c>
      <c r="F787" s="13">
        <v>6</v>
      </c>
      <c r="G787" s="13">
        <v>3</v>
      </c>
      <c r="H787" s="13">
        <v>0.22</v>
      </c>
      <c r="I787" s="13">
        <v>0.2273</v>
      </c>
      <c r="J787" s="13">
        <v>0.93</v>
      </c>
      <c r="K787" s="13">
        <v>0.1343</v>
      </c>
      <c r="L787" s="13">
        <v>0</v>
      </c>
      <c r="M787" s="13">
        <v>8</v>
      </c>
      <c r="N787" s="19">
        <v>8</v>
      </c>
      <c r="O787" s="5" t="str">
        <f>IF(AND('Final Dataset'!$D787&gt;=5,'Final Dataset'!$D787&lt;12),"Morning",IF(AND('Final Dataset'!$D787&gt;=12,'Final Dataset'!$D787&lt;17),"Afternoon",IF(AND('Final Dataset'!$D787&gt;=17,'Final Dataset'!$D787&lt;21),"Evening","Night")))</f>
        <v>Night</v>
      </c>
      <c r="P787" s="8" t="str">
        <f>IF('Final Dataset'!$G787=1,"Clear/Few clouds",IF('Final Dataset'!$G787=2,"Mist/Cloudy",IF('Final Dataset'!$G787=3,"Light Snow/Rain","Heavy Rain/Snow/Storm")))</f>
        <v>Light Snow/Rain</v>
      </c>
      <c r="Q787" s="5" t="str">
        <f>IF(OR('Final Dataset'!$F787=0,'Final Dataset'!$F787=6),"Weekend","Weekday")</f>
        <v>Weekend</v>
      </c>
      <c r="R787" s="5" t="str">
        <f>LEFT(TEXT('Final Dataset'!$B787,"yyyy-mm-dd"),4)</f>
        <v>2011</v>
      </c>
      <c r="S787" s="5" t="str">
        <f>MID(TEXT('Final Dataset'!$B787,"yyyy-mm-dd"),6,2)</f>
        <v>02</v>
      </c>
      <c r="T787" s="5" t="str">
        <f>RIGHT(TEXT('Final Dataset'!$B787,"yyyy-mm-dd"),2)</f>
        <v>05</v>
      </c>
      <c r="U787" s="5">
        <f>LEN('Final Dataset'!$D787)</f>
        <v>1</v>
      </c>
      <c r="V787" s="5" t="str">
        <f>TEXT('Final Dataset'!$B787, "mmmm")</f>
        <v>February</v>
      </c>
      <c r="W787" s="5" t="str">
        <f>TEXT('Final Dataset'!$B787, "dddd")</f>
        <v>Saturday</v>
      </c>
      <c r="X787" s="5">
        <f>WEEKNUM('Final Dataset'!$B787, 2)</f>
        <v>6</v>
      </c>
      <c r="Y787" s="5" t="str">
        <f>IF('Final Dataset'!$H787&lt;=0.3,"Cold",IF('Final Dataset'!$H787&lt;=0.6,"Mild","Hot"))</f>
        <v>Cold</v>
      </c>
      <c r="Z787" s="7" t="str">
        <f>IF('Final Dataset'!$L787&gt;'Final Dataset'!$M787,"Casual Dominant","Registered Dominant")</f>
        <v>Registered Dominant</v>
      </c>
      <c r="AA787" s="7">
        <f>'Final Dataset'!$L787/'Final Dataset'!$N787</f>
        <v>0</v>
      </c>
      <c r="AB787" s="7">
        <f>'Final Dataset'!$M787/'Final Dataset'!$N787</f>
        <v>1</v>
      </c>
      <c r="AC787" s="9">
        <f>'Final Dataset'!$J787*100</f>
        <v>93</v>
      </c>
      <c r="AD787" s="7">
        <f>'Final Dataset'!$I787*50</f>
        <v>11.365</v>
      </c>
      <c r="AE787" s="9">
        <f>'Final Dataset'!$K787*67</f>
        <v>8.9981000000000009</v>
      </c>
      <c r="AF787" s="7">
        <f>IFERROR('Final Dataset'!$AA787/'Final Dataset'!$AB787,0)</f>
        <v>0</v>
      </c>
      <c r="AG787" s="7" t="str">
        <f>IF('Final Dataset'!$AC787&lt;40,"Low",IF('Final Dataset'!$AC787&lt;=70,"Moderate","High"))</f>
        <v>High</v>
      </c>
      <c r="AH787" s="10" t="str">
        <f>IF('Final Dataset'!$AE787&lt;10,"Calm",IF('Final Dataset'!$AE787&lt;=25,"Breezy","Windy"))</f>
        <v>Calm</v>
      </c>
    </row>
    <row r="788" spans="1:34" ht="14.25" customHeight="1" x14ac:dyDescent="0.3">
      <c r="A788" s="15">
        <v>787</v>
      </c>
      <c r="B788" s="16">
        <v>40579</v>
      </c>
      <c r="C788" s="7">
        <v>1</v>
      </c>
      <c r="D788" s="7">
        <v>5</v>
      </c>
      <c r="E788" s="7" t="b">
        <v>0</v>
      </c>
      <c r="F788" s="7">
        <v>6</v>
      </c>
      <c r="G788" s="7">
        <v>3</v>
      </c>
      <c r="H788" s="7">
        <v>0.2</v>
      </c>
      <c r="I788" s="7">
        <v>0.2273</v>
      </c>
      <c r="J788" s="7">
        <v>1</v>
      </c>
      <c r="K788" s="7">
        <v>8.9599999999999999E-2</v>
      </c>
      <c r="L788" s="7">
        <v>0</v>
      </c>
      <c r="M788" s="7">
        <v>9</v>
      </c>
      <c r="N788" s="10">
        <v>9</v>
      </c>
      <c r="O788" s="5" t="str">
        <f>IF(AND('Final Dataset'!$D788&gt;=5,'Final Dataset'!$D788&lt;12),"Morning",IF(AND('Final Dataset'!$D788&gt;=12,'Final Dataset'!$D788&lt;17),"Afternoon",IF(AND('Final Dataset'!$D788&gt;=17,'Final Dataset'!$D788&lt;21),"Evening","Night")))</f>
        <v>Morning</v>
      </c>
      <c r="P788" s="8" t="str">
        <f>IF('Final Dataset'!$G788=1,"Clear/Few clouds",IF('Final Dataset'!$G788=2,"Mist/Cloudy",IF('Final Dataset'!$G788=3,"Light Snow/Rain","Heavy Rain/Snow/Storm")))</f>
        <v>Light Snow/Rain</v>
      </c>
      <c r="Q788" s="5" t="str">
        <f>IF(OR('Final Dataset'!$F788=0,'Final Dataset'!$F788=6),"Weekend","Weekday")</f>
        <v>Weekend</v>
      </c>
      <c r="R788" s="5" t="str">
        <f>LEFT(TEXT('Final Dataset'!$B788,"yyyy-mm-dd"),4)</f>
        <v>2011</v>
      </c>
      <c r="S788" s="5" t="str">
        <f>MID(TEXT('Final Dataset'!$B788,"yyyy-mm-dd"),6,2)</f>
        <v>02</v>
      </c>
      <c r="T788" s="5" t="str">
        <f>RIGHT(TEXT('Final Dataset'!$B788,"yyyy-mm-dd"),2)</f>
        <v>05</v>
      </c>
      <c r="U788" s="5">
        <f>LEN('Final Dataset'!$D788)</f>
        <v>1</v>
      </c>
      <c r="V788" s="5" t="str">
        <f>TEXT('Final Dataset'!$B788, "mmmm")</f>
        <v>February</v>
      </c>
      <c r="W788" s="5" t="str">
        <f>TEXT('Final Dataset'!$B788, "dddd")</f>
        <v>Saturday</v>
      </c>
      <c r="X788" s="5">
        <f>WEEKNUM('Final Dataset'!$B788, 2)</f>
        <v>6</v>
      </c>
      <c r="Y788" s="5" t="str">
        <f>IF('Final Dataset'!$H788&lt;=0.3,"Cold",IF('Final Dataset'!$H788&lt;=0.6,"Mild","Hot"))</f>
        <v>Cold</v>
      </c>
      <c r="Z788" s="7" t="str">
        <f>IF('Final Dataset'!$L788&gt;'Final Dataset'!$M788,"Casual Dominant","Registered Dominant")</f>
        <v>Registered Dominant</v>
      </c>
      <c r="AA788" s="7">
        <f>'Final Dataset'!$L788/'Final Dataset'!$N788</f>
        <v>0</v>
      </c>
      <c r="AB788" s="7">
        <f>'Final Dataset'!$M788/'Final Dataset'!$N788</f>
        <v>1</v>
      </c>
      <c r="AC788" s="9">
        <f>'Final Dataset'!$J788*100</f>
        <v>100</v>
      </c>
      <c r="AD788" s="7">
        <f>'Final Dataset'!$I788*50</f>
        <v>11.365</v>
      </c>
      <c r="AE788" s="9">
        <f>'Final Dataset'!$K788*67</f>
        <v>6.0031999999999996</v>
      </c>
      <c r="AF788" s="7">
        <f>IFERROR('Final Dataset'!$AA788/'Final Dataset'!$AB788,0)</f>
        <v>0</v>
      </c>
      <c r="AG788" s="7" t="str">
        <f>IF('Final Dataset'!$AC788&lt;40,"Low",IF('Final Dataset'!$AC788&lt;=70,"Moderate","High"))</f>
        <v>High</v>
      </c>
      <c r="AH788" s="10" t="str">
        <f>IF('Final Dataset'!$AE788&lt;10,"Calm",IF('Final Dataset'!$AE788&lt;=25,"Breezy","Windy"))</f>
        <v>Calm</v>
      </c>
    </row>
    <row r="789" spans="1:34" ht="14.25" customHeight="1" x14ac:dyDescent="0.3">
      <c r="A789" s="17">
        <v>788</v>
      </c>
      <c r="B789" s="18">
        <v>40579</v>
      </c>
      <c r="C789" s="13">
        <v>1</v>
      </c>
      <c r="D789" s="13">
        <v>6</v>
      </c>
      <c r="E789" s="13" t="b">
        <v>0</v>
      </c>
      <c r="F789" s="13">
        <v>6</v>
      </c>
      <c r="G789" s="13">
        <v>3</v>
      </c>
      <c r="H789" s="13">
        <v>0.2</v>
      </c>
      <c r="I789" s="13">
        <v>0.2576</v>
      </c>
      <c r="J789" s="13">
        <v>1</v>
      </c>
      <c r="K789" s="13">
        <v>0</v>
      </c>
      <c r="L789" s="13">
        <v>0</v>
      </c>
      <c r="M789" s="13">
        <v>4</v>
      </c>
      <c r="N789" s="19">
        <v>4</v>
      </c>
      <c r="O789" s="5" t="str">
        <f>IF(AND('Final Dataset'!$D789&gt;=5,'Final Dataset'!$D789&lt;12),"Morning",IF(AND('Final Dataset'!$D789&gt;=12,'Final Dataset'!$D789&lt;17),"Afternoon",IF(AND('Final Dataset'!$D789&gt;=17,'Final Dataset'!$D789&lt;21),"Evening","Night")))</f>
        <v>Morning</v>
      </c>
      <c r="P789" s="8" t="str">
        <f>IF('Final Dataset'!$G789=1,"Clear/Few clouds",IF('Final Dataset'!$G789=2,"Mist/Cloudy",IF('Final Dataset'!$G789=3,"Light Snow/Rain","Heavy Rain/Snow/Storm")))</f>
        <v>Light Snow/Rain</v>
      </c>
      <c r="Q789" s="5" t="str">
        <f>IF(OR('Final Dataset'!$F789=0,'Final Dataset'!$F789=6),"Weekend","Weekday")</f>
        <v>Weekend</v>
      </c>
      <c r="R789" s="5" t="str">
        <f>LEFT(TEXT('Final Dataset'!$B789,"yyyy-mm-dd"),4)</f>
        <v>2011</v>
      </c>
      <c r="S789" s="5" t="str">
        <f>MID(TEXT('Final Dataset'!$B789,"yyyy-mm-dd"),6,2)</f>
        <v>02</v>
      </c>
      <c r="T789" s="5" t="str">
        <f>RIGHT(TEXT('Final Dataset'!$B789,"yyyy-mm-dd"),2)</f>
        <v>05</v>
      </c>
      <c r="U789" s="5">
        <f>LEN('Final Dataset'!$D789)</f>
        <v>1</v>
      </c>
      <c r="V789" s="5" t="str">
        <f>TEXT('Final Dataset'!$B789, "mmmm")</f>
        <v>February</v>
      </c>
      <c r="W789" s="5" t="str">
        <f>TEXT('Final Dataset'!$B789, "dddd")</f>
        <v>Saturday</v>
      </c>
      <c r="X789" s="5">
        <f>WEEKNUM('Final Dataset'!$B789, 2)</f>
        <v>6</v>
      </c>
      <c r="Y789" s="5" t="str">
        <f>IF('Final Dataset'!$H789&lt;=0.3,"Cold",IF('Final Dataset'!$H789&lt;=0.6,"Mild","Hot"))</f>
        <v>Cold</v>
      </c>
      <c r="Z789" s="7" t="str">
        <f>IF('Final Dataset'!$L789&gt;'Final Dataset'!$M789,"Casual Dominant","Registered Dominant")</f>
        <v>Registered Dominant</v>
      </c>
      <c r="AA789" s="7">
        <f>'Final Dataset'!$L789/'Final Dataset'!$N789</f>
        <v>0</v>
      </c>
      <c r="AB789" s="7">
        <f>'Final Dataset'!$M789/'Final Dataset'!$N789</f>
        <v>1</v>
      </c>
      <c r="AC789" s="9">
        <f>'Final Dataset'!$J789*100</f>
        <v>100</v>
      </c>
      <c r="AD789" s="7">
        <f>'Final Dataset'!$I789*50</f>
        <v>12.879999999999999</v>
      </c>
      <c r="AE789" s="9">
        <f>'Final Dataset'!$K789*67</f>
        <v>0</v>
      </c>
      <c r="AF789" s="7">
        <f>IFERROR('Final Dataset'!$AA789/'Final Dataset'!$AB789,0)</f>
        <v>0</v>
      </c>
      <c r="AG789" s="7" t="str">
        <f>IF('Final Dataset'!$AC789&lt;40,"Low",IF('Final Dataset'!$AC789&lt;=70,"Moderate","High"))</f>
        <v>High</v>
      </c>
      <c r="AH789" s="10" t="str">
        <f>IF('Final Dataset'!$AE789&lt;10,"Calm",IF('Final Dataset'!$AE789&lt;=25,"Breezy","Windy"))</f>
        <v>Calm</v>
      </c>
    </row>
    <row r="790" spans="1:34" ht="14.25" customHeight="1" x14ac:dyDescent="0.3">
      <c r="A790" s="15">
        <v>789</v>
      </c>
      <c r="B790" s="16">
        <v>40579</v>
      </c>
      <c r="C790" s="7">
        <v>1</v>
      </c>
      <c r="D790" s="7">
        <v>7</v>
      </c>
      <c r="E790" s="7" t="b">
        <v>0</v>
      </c>
      <c r="F790" s="7">
        <v>6</v>
      </c>
      <c r="G790" s="7">
        <v>3</v>
      </c>
      <c r="H790" s="7">
        <v>0.22</v>
      </c>
      <c r="I790" s="7">
        <v>0.2576</v>
      </c>
      <c r="J790" s="7">
        <v>0.93</v>
      </c>
      <c r="K790" s="7">
        <v>8.9599999999999999E-2</v>
      </c>
      <c r="L790" s="7">
        <v>0</v>
      </c>
      <c r="M790" s="7">
        <v>4</v>
      </c>
      <c r="N790" s="10">
        <v>4</v>
      </c>
      <c r="O790" s="5" t="str">
        <f>IF(AND('Final Dataset'!$D790&gt;=5,'Final Dataset'!$D790&lt;12),"Morning",IF(AND('Final Dataset'!$D790&gt;=12,'Final Dataset'!$D790&lt;17),"Afternoon",IF(AND('Final Dataset'!$D790&gt;=17,'Final Dataset'!$D790&lt;21),"Evening","Night")))</f>
        <v>Morning</v>
      </c>
      <c r="P790" s="8" t="str">
        <f>IF('Final Dataset'!$G790=1,"Clear/Few clouds",IF('Final Dataset'!$G790=2,"Mist/Cloudy",IF('Final Dataset'!$G790=3,"Light Snow/Rain","Heavy Rain/Snow/Storm")))</f>
        <v>Light Snow/Rain</v>
      </c>
      <c r="Q790" s="5" t="str">
        <f>IF(OR('Final Dataset'!$F790=0,'Final Dataset'!$F790=6),"Weekend","Weekday")</f>
        <v>Weekend</v>
      </c>
      <c r="R790" s="5" t="str">
        <f>LEFT(TEXT('Final Dataset'!$B790,"yyyy-mm-dd"),4)</f>
        <v>2011</v>
      </c>
      <c r="S790" s="5" t="str">
        <f>MID(TEXT('Final Dataset'!$B790,"yyyy-mm-dd"),6,2)</f>
        <v>02</v>
      </c>
      <c r="T790" s="5" t="str">
        <f>RIGHT(TEXT('Final Dataset'!$B790,"yyyy-mm-dd"),2)</f>
        <v>05</v>
      </c>
      <c r="U790" s="5">
        <f>LEN('Final Dataset'!$D790)</f>
        <v>1</v>
      </c>
      <c r="V790" s="5" t="str">
        <f>TEXT('Final Dataset'!$B790, "mmmm")</f>
        <v>February</v>
      </c>
      <c r="W790" s="5" t="str">
        <f>TEXT('Final Dataset'!$B790, "dddd")</f>
        <v>Saturday</v>
      </c>
      <c r="X790" s="5">
        <f>WEEKNUM('Final Dataset'!$B790, 2)</f>
        <v>6</v>
      </c>
      <c r="Y790" s="5" t="str">
        <f>IF('Final Dataset'!$H790&lt;=0.3,"Cold",IF('Final Dataset'!$H790&lt;=0.6,"Mild","Hot"))</f>
        <v>Cold</v>
      </c>
      <c r="Z790" s="7" t="str">
        <f>IF('Final Dataset'!$L790&gt;'Final Dataset'!$M790,"Casual Dominant","Registered Dominant")</f>
        <v>Registered Dominant</v>
      </c>
      <c r="AA790" s="7">
        <f>'Final Dataset'!$L790/'Final Dataset'!$N790</f>
        <v>0</v>
      </c>
      <c r="AB790" s="7">
        <f>'Final Dataset'!$M790/'Final Dataset'!$N790</f>
        <v>1</v>
      </c>
      <c r="AC790" s="9">
        <f>'Final Dataset'!$J790*100</f>
        <v>93</v>
      </c>
      <c r="AD790" s="7">
        <f>'Final Dataset'!$I790*50</f>
        <v>12.879999999999999</v>
      </c>
      <c r="AE790" s="9">
        <f>'Final Dataset'!$K790*67</f>
        <v>6.0031999999999996</v>
      </c>
      <c r="AF790" s="7">
        <f>IFERROR('Final Dataset'!$AA790/'Final Dataset'!$AB790,0)</f>
        <v>0</v>
      </c>
      <c r="AG790" s="7" t="str">
        <f>IF('Final Dataset'!$AC790&lt;40,"Low",IF('Final Dataset'!$AC790&lt;=70,"Moderate","High"))</f>
        <v>High</v>
      </c>
      <c r="AH790" s="10" t="str">
        <f>IF('Final Dataset'!$AE790&lt;10,"Calm",IF('Final Dataset'!$AE790&lt;=25,"Breezy","Windy"))</f>
        <v>Calm</v>
      </c>
    </row>
    <row r="791" spans="1:34" ht="14.25" customHeight="1" x14ac:dyDescent="0.3">
      <c r="A791" s="17">
        <v>790</v>
      </c>
      <c r="B791" s="18">
        <v>40579</v>
      </c>
      <c r="C791" s="13">
        <v>1</v>
      </c>
      <c r="D791" s="13">
        <v>8</v>
      </c>
      <c r="E791" s="13" t="b">
        <v>0</v>
      </c>
      <c r="F791" s="13">
        <v>6</v>
      </c>
      <c r="G791" s="13">
        <v>3</v>
      </c>
      <c r="H791" s="13">
        <v>0.2</v>
      </c>
      <c r="I791" s="13">
        <v>0.2273</v>
      </c>
      <c r="J791" s="13">
        <v>1</v>
      </c>
      <c r="K791" s="13">
        <v>8.9599999999999999E-2</v>
      </c>
      <c r="L791" s="13">
        <v>0</v>
      </c>
      <c r="M791" s="13">
        <v>10</v>
      </c>
      <c r="N791" s="19">
        <v>10</v>
      </c>
      <c r="O791" s="5" t="str">
        <f>IF(AND('Final Dataset'!$D791&gt;=5,'Final Dataset'!$D791&lt;12),"Morning",IF(AND('Final Dataset'!$D791&gt;=12,'Final Dataset'!$D791&lt;17),"Afternoon",IF(AND('Final Dataset'!$D791&gt;=17,'Final Dataset'!$D791&lt;21),"Evening","Night")))</f>
        <v>Morning</v>
      </c>
      <c r="P791" s="8" t="str">
        <f>IF('Final Dataset'!$G791=1,"Clear/Few clouds",IF('Final Dataset'!$G791=2,"Mist/Cloudy",IF('Final Dataset'!$G791=3,"Light Snow/Rain","Heavy Rain/Snow/Storm")))</f>
        <v>Light Snow/Rain</v>
      </c>
      <c r="Q791" s="5" t="str">
        <f>IF(OR('Final Dataset'!$F791=0,'Final Dataset'!$F791=6),"Weekend","Weekday")</f>
        <v>Weekend</v>
      </c>
      <c r="R791" s="5" t="str">
        <f>LEFT(TEXT('Final Dataset'!$B791,"yyyy-mm-dd"),4)</f>
        <v>2011</v>
      </c>
      <c r="S791" s="5" t="str">
        <f>MID(TEXT('Final Dataset'!$B791,"yyyy-mm-dd"),6,2)</f>
        <v>02</v>
      </c>
      <c r="T791" s="5" t="str">
        <f>RIGHT(TEXT('Final Dataset'!$B791,"yyyy-mm-dd"),2)</f>
        <v>05</v>
      </c>
      <c r="U791" s="5">
        <f>LEN('Final Dataset'!$D791)</f>
        <v>1</v>
      </c>
      <c r="V791" s="5" t="str">
        <f>TEXT('Final Dataset'!$B791, "mmmm")</f>
        <v>February</v>
      </c>
      <c r="W791" s="5" t="str">
        <f>TEXT('Final Dataset'!$B791, "dddd")</f>
        <v>Saturday</v>
      </c>
      <c r="X791" s="5">
        <f>WEEKNUM('Final Dataset'!$B791, 2)</f>
        <v>6</v>
      </c>
      <c r="Y791" s="5" t="str">
        <f>IF('Final Dataset'!$H791&lt;=0.3,"Cold",IF('Final Dataset'!$H791&lt;=0.6,"Mild","Hot"))</f>
        <v>Cold</v>
      </c>
      <c r="Z791" s="7" t="str">
        <f>IF('Final Dataset'!$L791&gt;'Final Dataset'!$M791,"Casual Dominant","Registered Dominant")</f>
        <v>Registered Dominant</v>
      </c>
      <c r="AA791" s="7">
        <f>'Final Dataset'!$L791/'Final Dataset'!$N791</f>
        <v>0</v>
      </c>
      <c r="AB791" s="7">
        <f>'Final Dataset'!$M791/'Final Dataset'!$N791</f>
        <v>1</v>
      </c>
      <c r="AC791" s="9">
        <f>'Final Dataset'!$J791*100</f>
        <v>100</v>
      </c>
      <c r="AD791" s="7">
        <f>'Final Dataset'!$I791*50</f>
        <v>11.365</v>
      </c>
      <c r="AE791" s="9">
        <f>'Final Dataset'!$K791*67</f>
        <v>6.0031999999999996</v>
      </c>
      <c r="AF791" s="7">
        <f>IFERROR('Final Dataset'!$AA791/'Final Dataset'!$AB791,0)</f>
        <v>0</v>
      </c>
      <c r="AG791" s="7" t="str">
        <f>IF('Final Dataset'!$AC791&lt;40,"Low",IF('Final Dataset'!$AC791&lt;=70,"Moderate","High"))</f>
        <v>High</v>
      </c>
      <c r="AH791" s="10" t="str">
        <f>IF('Final Dataset'!$AE791&lt;10,"Calm",IF('Final Dataset'!$AE791&lt;=25,"Breezy","Windy"))</f>
        <v>Calm</v>
      </c>
    </row>
    <row r="792" spans="1:34" ht="14.25" customHeight="1" x14ac:dyDescent="0.3">
      <c r="A792" s="15">
        <v>791</v>
      </c>
      <c r="B792" s="16">
        <v>40579</v>
      </c>
      <c r="C792" s="7">
        <v>1</v>
      </c>
      <c r="D792" s="7">
        <v>9</v>
      </c>
      <c r="E792" s="7" t="b">
        <v>0</v>
      </c>
      <c r="F792" s="7">
        <v>6</v>
      </c>
      <c r="G792" s="7">
        <v>3</v>
      </c>
      <c r="H792" s="7">
        <v>0.2</v>
      </c>
      <c r="I792" s="7">
        <v>0.2273</v>
      </c>
      <c r="J792" s="7">
        <v>1</v>
      </c>
      <c r="K792" s="7">
        <v>8.9599999999999999E-2</v>
      </c>
      <c r="L792" s="7">
        <v>3</v>
      </c>
      <c r="M792" s="7">
        <v>17</v>
      </c>
      <c r="N792" s="10">
        <v>20</v>
      </c>
      <c r="O792" s="5" t="str">
        <f>IF(AND('Final Dataset'!$D792&gt;=5,'Final Dataset'!$D792&lt;12),"Morning",IF(AND('Final Dataset'!$D792&gt;=12,'Final Dataset'!$D792&lt;17),"Afternoon",IF(AND('Final Dataset'!$D792&gt;=17,'Final Dataset'!$D792&lt;21),"Evening","Night")))</f>
        <v>Morning</v>
      </c>
      <c r="P792" s="8" t="str">
        <f>IF('Final Dataset'!$G792=1,"Clear/Few clouds",IF('Final Dataset'!$G792=2,"Mist/Cloudy",IF('Final Dataset'!$G792=3,"Light Snow/Rain","Heavy Rain/Snow/Storm")))</f>
        <v>Light Snow/Rain</v>
      </c>
      <c r="Q792" s="5" t="str">
        <f>IF(OR('Final Dataset'!$F792=0,'Final Dataset'!$F792=6),"Weekend","Weekday")</f>
        <v>Weekend</v>
      </c>
      <c r="R792" s="5" t="str">
        <f>LEFT(TEXT('Final Dataset'!$B792,"yyyy-mm-dd"),4)</f>
        <v>2011</v>
      </c>
      <c r="S792" s="5" t="str">
        <f>MID(TEXT('Final Dataset'!$B792,"yyyy-mm-dd"),6,2)</f>
        <v>02</v>
      </c>
      <c r="T792" s="5" t="str">
        <f>RIGHT(TEXT('Final Dataset'!$B792,"yyyy-mm-dd"),2)</f>
        <v>05</v>
      </c>
      <c r="U792" s="5">
        <f>LEN('Final Dataset'!$D792)</f>
        <v>1</v>
      </c>
      <c r="V792" s="5" t="str">
        <f>TEXT('Final Dataset'!$B792, "mmmm")</f>
        <v>February</v>
      </c>
      <c r="W792" s="5" t="str">
        <f>TEXT('Final Dataset'!$B792, "dddd")</f>
        <v>Saturday</v>
      </c>
      <c r="X792" s="5">
        <f>WEEKNUM('Final Dataset'!$B792, 2)</f>
        <v>6</v>
      </c>
      <c r="Y792" s="5" t="str">
        <f>IF('Final Dataset'!$H792&lt;=0.3,"Cold",IF('Final Dataset'!$H792&lt;=0.6,"Mild","Hot"))</f>
        <v>Cold</v>
      </c>
      <c r="Z792" s="7" t="str">
        <f>IF('Final Dataset'!$L792&gt;'Final Dataset'!$M792,"Casual Dominant","Registered Dominant")</f>
        <v>Registered Dominant</v>
      </c>
      <c r="AA792" s="7">
        <f>'Final Dataset'!$L792/'Final Dataset'!$N792</f>
        <v>0.15</v>
      </c>
      <c r="AB792" s="7">
        <f>'Final Dataset'!$M792/'Final Dataset'!$N792</f>
        <v>0.85</v>
      </c>
      <c r="AC792" s="9">
        <f>'Final Dataset'!$J792*100</f>
        <v>100</v>
      </c>
      <c r="AD792" s="7">
        <f>'Final Dataset'!$I792*50</f>
        <v>11.365</v>
      </c>
      <c r="AE792" s="9">
        <f>'Final Dataset'!$K792*67</f>
        <v>6.0031999999999996</v>
      </c>
      <c r="AF792" s="7">
        <f>IFERROR('Final Dataset'!$AA792/'Final Dataset'!$AB792,0)</f>
        <v>0.17647058823529413</v>
      </c>
      <c r="AG792" s="7" t="str">
        <f>IF('Final Dataset'!$AC792&lt;40,"Low",IF('Final Dataset'!$AC792&lt;=70,"Moderate","High"))</f>
        <v>High</v>
      </c>
      <c r="AH792" s="10" t="str">
        <f>IF('Final Dataset'!$AE792&lt;10,"Calm",IF('Final Dataset'!$AE792&lt;=25,"Breezy","Windy"))</f>
        <v>Calm</v>
      </c>
    </row>
    <row r="793" spans="1:34" ht="14.25" customHeight="1" x14ac:dyDescent="0.3">
      <c r="A793" s="17">
        <v>792</v>
      </c>
      <c r="B793" s="18">
        <v>40579</v>
      </c>
      <c r="C793" s="13">
        <v>1</v>
      </c>
      <c r="D793" s="13">
        <v>10</v>
      </c>
      <c r="E793" s="13" t="b">
        <v>0</v>
      </c>
      <c r="F793" s="13">
        <v>6</v>
      </c>
      <c r="G793" s="13">
        <v>3</v>
      </c>
      <c r="H793" s="13">
        <v>0.2</v>
      </c>
      <c r="I793" s="13">
        <v>0.21210000000000001</v>
      </c>
      <c r="J793" s="13">
        <v>1</v>
      </c>
      <c r="K793" s="13">
        <v>0.1343</v>
      </c>
      <c r="L793" s="13">
        <v>3</v>
      </c>
      <c r="M793" s="13">
        <v>31</v>
      </c>
      <c r="N793" s="19">
        <v>34</v>
      </c>
      <c r="O793" s="5" t="str">
        <f>IF(AND('Final Dataset'!$D793&gt;=5,'Final Dataset'!$D793&lt;12),"Morning",IF(AND('Final Dataset'!$D793&gt;=12,'Final Dataset'!$D793&lt;17),"Afternoon",IF(AND('Final Dataset'!$D793&gt;=17,'Final Dataset'!$D793&lt;21),"Evening","Night")))</f>
        <v>Morning</v>
      </c>
      <c r="P793" s="8" t="str">
        <f>IF('Final Dataset'!$G793=1,"Clear/Few clouds",IF('Final Dataset'!$G793=2,"Mist/Cloudy",IF('Final Dataset'!$G793=3,"Light Snow/Rain","Heavy Rain/Snow/Storm")))</f>
        <v>Light Snow/Rain</v>
      </c>
      <c r="Q793" s="5" t="str">
        <f>IF(OR('Final Dataset'!$F793=0,'Final Dataset'!$F793=6),"Weekend","Weekday")</f>
        <v>Weekend</v>
      </c>
      <c r="R793" s="5" t="str">
        <f>LEFT(TEXT('Final Dataset'!$B793,"yyyy-mm-dd"),4)</f>
        <v>2011</v>
      </c>
      <c r="S793" s="5" t="str">
        <f>MID(TEXT('Final Dataset'!$B793,"yyyy-mm-dd"),6,2)</f>
        <v>02</v>
      </c>
      <c r="T793" s="5" t="str">
        <f>RIGHT(TEXT('Final Dataset'!$B793,"yyyy-mm-dd"),2)</f>
        <v>05</v>
      </c>
      <c r="U793" s="5">
        <f>LEN('Final Dataset'!$D793)</f>
        <v>2</v>
      </c>
      <c r="V793" s="5" t="str">
        <f>TEXT('Final Dataset'!$B793, "mmmm")</f>
        <v>February</v>
      </c>
      <c r="W793" s="5" t="str">
        <f>TEXT('Final Dataset'!$B793, "dddd")</f>
        <v>Saturday</v>
      </c>
      <c r="X793" s="5">
        <f>WEEKNUM('Final Dataset'!$B793, 2)</f>
        <v>6</v>
      </c>
      <c r="Y793" s="5" t="str">
        <f>IF('Final Dataset'!$H793&lt;=0.3,"Cold",IF('Final Dataset'!$H793&lt;=0.6,"Mild","Hot"))</f>
        <v>Cold</v>
      </c>
      <c r="Z793" s="7" t="str">
        <f>IF('Final Dataset'!$L793&gt;'Final Dataset'!$M793,"Casual Dominant","Registered Dominant")</f>
        <v>Registered Dominant</v>
      </c>
      <c r="AA793" s="7">
        <f>'Final Dataset'!$L793/'Final Dataset'!$N793</f>
        <v>8.8235294117647065E-2</v>
      </c>
      <c r="AB793" s="7">
        <f>'Final Dataset'!$M793/'Final Dataset'!$N793</f>
        <v>0.91176470588235292</v>
      </c>
      <c r="AC793" s="9">
        <f>'Final Dataset'!$J793*100</f>
        <v>100</v>
      </c>
      <c r="AD793" s="7">
        <f>'Final Dataset'!$I793*50</f>
        <v>10.605</v>
      </c>
      <c r="AE793" s="9">
        <f>'Final Dataset'!$K793*67</f>
        <v>8.9981000000000009</v>
      </c>
      <c r="AF793" s="7">
        <f>IFERROR('Final Dataset'!$AA793/'Final Dataset'!$AB793,0)</f>
        <v>9.6774193548387108E-2</v>
      </c>
      <c r="AG793" s="7" t="str">
        <f>IF('Final Dataset'!$AC793&lt;40,"Low",IF('Final Dataset'!$AC793&lt;=70,"Moderate","High"))</f>
        <v>High</v>
      </c>
      <c r="AH793" s="10" t="str">
        <f>IF('Final Dataset'!$AE793&lt;10,"Calm",IF('Final Dataset'!$AE793&lt;=25,"Breezy","Windy"))</f>
        <v>Calm</v>
      </c>
    </row>
    <row r="794" spans="1:34" ht="14.25" customHeight="1" x14ac:dyDescent="0.3">
      <c r="A794" s="15">
        <v>793</v>
      </c>
      <c r="B794" s="16">
        <v>40579</v>
      </c>
      <c r="C794" s="7">
        <v>1</v>
      </c>
      <c r="D794" s="7">
        <v>11</v>
      </c>
      <c r="E794" s="7" t="b">
        <v>0</v>
      </c>
      <c r="F794" s="7">
        <v>6</v>
      </c>
      <c r="G794" s="7">
        <v>3</v>
      </c>
      <c r="H794" s="7">
        <v>0.22</v>
      </c>
      <c r="I794" s="7">
        <v>0.2273</v>
      </c>
      <c r="J794" s="7">
        <v>1</v>
      </c>
      <c r="K794" s="7">
        <v>0.1343</v>
      </c>
      <c r="L794" s="7">
        <v>1</v>
      </c>
      <c r="M794" s="7">
        <v>46</v>
      </c>
      <c r="N794" s="10">
        <v>47</v>
      </c>
      <c r="O794" s="5" t="str">
        <f>IF(AND('Final Dataset'!$D794&gt;=5,'Final Dataset'!$D794&lt;12),"Morning",IF(AND('Final Dataset'!$D794&gt;=12,'Final Dataset'!$D794&lt;17),"Afternoon",IF(AND('Final Dataset'!$D794&gt;=17,'Final Dataset'!$D794&lt;21),"Evening","Night")))</f>
        <v>Morning</v>
      </c>
      <c r="P794" s="8" t="str">
        <f>IF('Final Dataset'!$G794=1,"Clear/Few clouds",IF('Final Dataset'!$G794=2,"Mist/Cloudy",IF('Final Dataset'!$G794=3,"Light Snow/Rain","Heavy Rain/Snow/Storm")))</f>
        <v>Light Snow/Rain</v>
      </c>
      <c r="Q794" s="5" t="str">
        <f>IF(OR('Final Dataset'!$F794=0,'Final Dataset'!$F794=6),"Weekend","Weekday")</f>
        <v>Weekend</v>
      </c>
      <c r="R794" s="5" t="str">
        <f>LEFT(TEXT('Final Dataset'!$B794,"yyyy-mm-dd"),4)</f>
        <v>2011</v>
      </c>
      <c r="S794" s="5" t="str">
        <f>MID(TEXT('Final Dataset'!$B794,"yyyy-mm-dd"),6,2)</f>
        <v>02</v>
      </c>
      <c r="T794" s="5" t="str">
        <f>RIGHT(TEXT('Final Dataset'!$B794,"yyyy-mm-dd"),2)</f>
        <v>05</v>
      </c>
      <c r="U794" s="5">
        <f>LEN('Final Dataset'!$D794)</f>
        <v>2</v>
      </c>
      <c r="V794" s="5" t="str">
        <f>TEXT('Final Dataset'!$B794, "mmmm")</f>
        <v>February</v>
      </c>
      <c r="W794" s="5" t="str">
        <f>TEXT('Final Dataset'!$B794, "dddd")</f>
        <v>Saturday</v>
      </c>
      <c r="X794" s="5">
        <f>WEEKNUM('Final Dataset'!$B794, 2)</f>
        <v>6</v>
      </c>
      <c r="Y794" s="5" t="str">
        <f>IF('Final Dataset'!$H794&lt;=0.3,"Cold",IF('Final Dataset'!$H794&lt;=0.6,"Mild","Hot"))</f>
        <v>Cold</v>
      </c>
      <c r="Z794" s="7" t="str">
        <f>IF('Final Dataset'!$L794&gt;'Final Dataset'!$M794,"Casual Dominant","Registered Dominant")</f>
        <v>Registered Dominant</v>
      </c>
      <c r="AA794" s="7">
        <f>'Final Dataset'!$L794/'Final Dataset'!$N794</f>
        <v>2.1276595744680851E-2</v>
      </c>
      <c r="AB794" s="7">
        <f>'Final Dataset'!$M794/'Final Dataset'!$N794</f>
        <v>0.97872340425531912</v>
      </c>
      <c r="AC794" s="9">
        <f>'Final Dataset'!$J794*100</f>
        <v>100</v>
      </c>
      <c r="AD794" s="7">
        <f>'Final Dataset'!$I794*50</f>
        <v>11.365</v>
      </c>
      <c r="AE794" s="9">
        <f>'Final Dataset'!$K794*67</f>
        <v>8.9981000000000009</v>
      </c>
      <c r="AF794" s="7">
        <f>IFERROR('Final Dataset'!$AA794/'Final Dataset'!$AB794,0)</f>
        <v>2.1739130434782608E-2</v>
      </c>
      <c r="AG794" s="7" t="str">
        <f>IF('Final Dataset'!$AC794&lt;40,"Low",IF('Final Dataset'!$AC794&lt;=70,"Moderate","High"))</f>
        <v>High</v>
      </c>
      <c r="AH794" s="10" t="str">
        <f>IF('Final Dataset'!$AE794&lt;10,"Calm",IF('Final Dataset'!$AE794&lt;=25,"Breezy","Windy"))</f>
        <v>Calm</v>
      </c>
    </row>
    <row r="795" spans="1:34" ht="14.25" customHeight="1" x14ac:dyDescent="0.3">
      <c r="A795" s="17">
        <v>794</v>
      </c>
      <c r="B795" s="18">
        <v>40579</v>
      </c>
      <c r="C795" s="13">
        <v>1</v>
      </c>
      <c r="D795" s="13">
        <v>12</v>
      </c>
      <c r="E795" s="13" t="b">
        <v>0</v>
      </c>
      <c r="F795" s="13">
        <v>6</v>
      </c>
      <c r="G795" s="13">
        <v>3</v>
      </c>
      <c r="H795" s="13">
        <v>0.22</v>
      </c>
      <c r="I795" s="13">
        <v>0.2273</v>
      </c>
      <c r="J795" s="13">
        <v>1</v>
      </c>
      <c r="K795" s="13">
        <v>0.16420000000000001</v>
      </c>
      <c r="L795" s="13">
        <v>10</v>
      </c>
      <c r="M795" s="13">
        <v>42</v>
      </c>
      <c r="N795" s="19">
        <v>52</v>
      </c>
      <c r="O795" s="5" t="str">
        <f>IF(AND('Final Dataset'!$D795&gt;=5,'Final Dataset'!$D795&lt;12),"Morning",IF(AND('Final Dataset'!$D795&gt;=12,'Final Dataset'!$D795&lt;17),"Afternoon",IF(AND('Final Dataset'!$D795&gt;=17,'Final Dataset'!$D795&lt;21),"Evening","Night")))</f>
        <v>Afternoon</v>
      </c>
      <c r="P795" s="8" t="str">
        <f>IF('Final Dataset'!$G795=1,"Clear/Few clouds",IF('Final Dataset'!$G795=2,"Mist/Cloudy",IF('Final Dataset'!$G795=3,"Light Snow/Rain","Heavy Rain/Snow/Storm")))</f>
        <v>Light Snow/Rain</v>
      </c>
      <c r="Q795" s="5" t="str">
        <f>IF(OR('Final Dataset'!$F795=0,'Final Dataset'!$F795=6),"Weekend","Weekday")</f>
        <v>Weekend</v>
      </c>
      <c r="R795" s="5" t="str">
        <f>LEFT(TEXT('Final Dataset'!$B795,"yyyy-mm-dd"),4)</f>
        <v>2011</v>
      </c>
      <c r="S795" s="5" t="str">
        <f>MID(TEXT('Final Dataset'!$B795,"yyyy-mm-dd"),6,2)</f>
        <v>02</v>
      </c>
      <c r="T795" s="5" t="str">
        <f>RIGHT(TEXT('Final Dataset'!$B795,"yyyy-mm-dd"),2)</f>
        <v>05</v>
      </c>
      <c r="U795" s="5">
        <f>LEN('Final Dataset'!$D795)</f>
        <v>2</v>
      </c>
      <c r="V795" s="5" t="str">
        <f>TEXT('Final Dataset'!$B795, "mmmm")</f>
        <v>February</v>
      </c>
      <c r="W795" s="5" t="str">
        <f>TEXT('Final Dataset'!$B795, "dddd")</f>
        <v>Saturday</v>
      </c>
      <c r="X795" s="5">
        <f>WEEKNUM('Final Dataset'!$B795, 2)</f>
        <v>6</v>
      </c>
      <c r="Y795" s="5" t="str">
        <f>IF('Final Dataset'!$H795&lt;=0.3,"Cold",IF('Final Dataset'!$H795&lt;=0.6,"Mild","Hot"))</f>
        <v>Cold</v>
      </c>
      <c r="Z795" s="7" t="str">
        <f>IF('Final Dataset'!$L795&gt;'Final Dataset'!$M795,"Casual Dominant","Registered Dominant")</f>
        <v>Registered Dominant</v>
      </c>
      <c r="AA795" s="7">
        <f>'Final Dataset'!$L795/'Final Dataset'!$N795</f>
        <v>0.19230769230769232</v>
      </c>
      <c r="AB795" s="7">
        <f>'Final Dataset'!$M795/'Final Dataset'!$N795</f>
        <v>0.80769230769230771</v>
      </c>
      <c r="AC795" s="9">
        <f>'Final Dataset'!$J795*100</f>
        <v>100</v>
      </c>
      <c r="AD795" s="7">
        <f>'Final Dataset'!$I795*50</f>
        <v>11.365</v>
      </c>
      <c r="AE795" s="9">
        <f>'Final Dataset'!$K795*67</f>
        <v>11.0014</v>
      </c>
      <c r="AF795" s="7">
        <f>IFERROR('Final Dataset'!$AA795/'Final Dataset'!$AB795,0)</f>
        <v>0.23809523809523811</v>
      </c>
      <c r="AG795" s="7" t="str">
        <f>IF('Final Dataset'!$AC795&lt;40,"Low",IF('Final Dataset'!$AC795&lt;=70,"Moderate","High"))</f>
        <v>High</v>
      </c>
      <c r="AH795" s="10" t="str">
        <f>IF('Final Dataset'!$AE795&lt;10,"Calm",IF('Final Dataset'!$AE795&lt;=25,"Breezy","Windy"))</f>
        <v>Breezy</v>
      </c>
    </row>
    <row r="796" spans="1:34" ht="14.25" customHeight="1" x14ac:dyDescent="0.3">
      <c r="A796" s="15">
        <v>795</v>
      </c>
      <c r="B796" s="16">
        <v>40579</v>
      </c>
      <c r="C796" s="7">
        <v>1</v>
      </c>
      <c r="D796" s="7">
        <v>13</v>
      </c>
      <c r="E796" s="7" t="b">
        <v>0</v>
      </c>
      <c r="F796" s="7">
        <v>6</v>
      </c>
      <c r="G796" s="7">
        <v>3</v>
      </c>
      <c r="H796" s="7">
        <v>0.22</v>
      </c>
      <c r="I796" s="7">
        <v>0.2273</v>
      </c>
      <c r="J796" s="7">
        <v>1</v>
      </c>
      <c r="K796" s="7">
        <v>0.16420000000000001</v>
      </c>
      <c r="L796" s="7">
        <v>10</v>
      </c>
      <c r="M796" s="7">
        <v>62</v>
      </c>
      <c r="N796" s="10">
        <v>72</v>
      </c>
      <c r="O796" s="5" t="str">
        <f>IF(AND('Final Dataset'!$D796&gt;=5,'Final Dataset'!$D796&lt;12),"Morning",IF(AND('Final Dataset'!$D796&gt;=12,'Final Dataset'!$D796&lt;17),"Afternoon",IF(AND('Final Dataset'!$D796&gt;=17,'Final Dataset'!$D796&lt;21),"Evening","Night")))</f>
        <v>Afternoon</v>
      </c>
      <c r="P796" s="8" t="str">
        <f>IF('Final Dataset'!$G796=1,"Clear/Few clouds",IF('Final Dataset'!$G796=2,"Mist/Cloudy",IF('Final Dataset'!$G796=3,"Light Snow/Rain","Heavy Rain/Snow/Storm")))</f>
        <v>Light Snow/Rain</v>
      </c>
      <c r="Q796" s="5" t="str">
        <f>IF(OR('Final Dataset'!$F796=0,'Final Dataset'!$F796=6),"Weekend","Weekday")</f>
        <v>Weekend</v>
      </c>
      <c r="R796" s="5" t="str">
        <f>LEFT(TEXT('Final Dataset'!$B796,"yyyy-mm-dd"),4)</f>
        <v>2011</v>
      </c>
      <c r="S796" s="5" t="str">
        <f>MID(TEXT('Final Dataset'!$B796,"yyyy-mm-dd"),6,2)</f>
        <v>02</v>
      </c>
      <c r="T796" s="5" t="str">
        <f>RIGHT(TEXT('Final Dataset'!$B796,"yyyy-mm-dd"),2)</f>
        <v>05</v>
      </c>
      <c r="U796" s="5">
        <f>LEN('Final Dataset'!$D796)</f>
        <v>2</v>
      </c>
      <c r="V796" s="5" t="str">
        <f>TEXT('Final Dataset'!$B796, "mmmm")</f>
        <v>February</v>
      </c>
      <c r="W796" s="5" t="str">
        <f>TEXT('Final Dataset'!$B796, "dddd")</f>
        <v>Saturday</v>
      </c>
      <c r="X796" s="5">
        <f>WEEKNUM('Final Dataset'!$B796, 2)</f>
        <v>6</v>
      </c>
      <c r="Y796" s="5" t="str">
        <f>IF('Final Dataset'!$H796&lt;=0.3,"Cold",IF('Final Dataset'!$H796&lt;=0.6,"Mild","Hot"))</f>
        <v>Cold</v>
      </c>
      <c r="Z796" s="7" t="str">
        <f>IF('Final Dataset'!$L796&gt;'Final Dataset'!$M796,"Casual Dominant","Registered Dominant")</f>
        <v>Registered Dominant</v>
      </c>
      <c r="AA796" s="7">
        <f>'Final Dataset'!$L796/'Final Dataset'!$N796</f>
        <v>0.1388888888888889</v>
      </c>
      <c r="AB796" s="7">
        <f>'Final Dataset'!$M796/'Final Dataset'!$N796</f>
        <v>0.86111111111111116</v>
      </c>
      <c r="AC796" s="9">
        <f>'Final Dataset'!$J796*100</f>
        <v>100</v>
      </c>
      <c r="AD796" s="7">
        <f>'Final Dataset'!$I796*50</f>
        <v>11.365</v>
      </c>
      <c r="AE796" s="9">
        <f>'Final Dataset'!$K796*67</f>
        <v>11.0014</v>
      </c>
      <c r="AF796" s="7">
        <f>IFERROR('Final Dataset'!$AA796/'Final Dataset'!$AB796,0)</f>
        <v>0.16129032258064516</v>
      </c>
      <c r="AG796" s="7" t="str">
        <f>IF('Final Dataset'!$AC796&lt;40,"Low",IF('Final Dataset'!$AC796&lt;=70,"Moderate","High"))</f>
        <v>High</v>
      </c>
      <c r="AH796" s="10" t="str">
        <f>IF('Final Dataset'!$AE796&lt;10,"Calm",IF('Final Dataset'!$AE796&lt;=25,"Breezy","Windy"))</f>
        <v>Breezy</v>
      </c>
    </row>
    <row r="797" spans="1:34" ht="14.25" customHeight="1" x14ac:dyDescent="0.3">
      <c r="A797" s="17">
        <v>796</v>
      </c>
      <c r="B797" s="18">
        <v>40579</v>
      </c>
      <c r="C797" s="13">
        <v>1</v>
      </c>
      <c r="D797" s="13">
        <v>14</v>
      </c>
      <c r="E797" s="13" t="b">
        <v>0</v>
      </c>
      <c r="F797" s="13">
        <v>6</v>
      </c>
      <c r="G797" s="13">
        <v>3</v>
      </c>
      <c r="H797" s="13">
        <v>0.22</v>
      </c>
      <c r="I797" s="13">
        <v>0.2727</v>
      </c>
      <c r="J797" s="13">
        <v>1</v>
      </c>
      <c r="K797" s="13">
        <v>0</v>
      </c>
      <c r="L797" s="13">
        <v>5</v>
      </c>
      <c r="M797" s="13">
        <v>50</v>
      </c>
      <c r="N797" s="19">
        <v>55</v>
      </c>
      <c r="O797" s="5" t="str">
        <f>IF(AND('Final Dataset'!$D797&gt;=5,'Final Dataset'!$D797&lt;12),"Morning",IF(AND('Final Dataset'!$D797&gt;=12,'Final Dataset'!$D797&lt;17),"Afternoon",IF(AND('Final Dataset'!$D797&gt;=17,'Final Dataset'!$D797&lt;21),"Evening","Night")))</f>
        <v>Afternoon</v>
      </c>
      <c r="P797" s="8" t="str">
        <f>IF('Final Dataset'!$G797=1,"Clear/Few clouds",IF('Final Dataset'!$G797=2,"Mist/Cloudy",IF('Final Dataset'!$G797=3,"Light Snow/Rain","Heavy Rain/Snow/Storm")))</f>
        <v>Light Snow/Rain</v>
      </c>
      <c r="Q797" s="5" t="str">
        <f>IF(OR('Final Dataset'!$F797=0,'Final Dataset'!$F797=6),"Weekend","Weekday")</f>
        <v>Weekend</v>
      </c>
      <c r="R797" s="5" t="str">
        <f>LEFT(TEXT('Final Dataset'!$B797,"yyyy-mm-dd"),4)</f>
        <v>2011</v>
      </c>
      <c r="S797" s="5" t="str">
        <f>MID(TEXT('Final Dataset'!$B797,"yyyy-mm-dd"),6,2)</f>
        <v>02</v>
      </c>
      <c r="T797" s="5" t="str">
        <f>RIGHT(TEXT('Final Dataset'!$B797,"yyyy-mm-dd"),2)</f>
        <v>05</v>
      </c>
      <c r="U797" s="5">
        <f>LEN('Final Dataset'!$D797)</f>
        <v>2</v>
      </c>
      <c r="V797" s="5" t="str">
        <f>TEXT('Final Dataset'!$B797, "mmmm")</f>
        <v>February</v>
      </c>
      <c r="W797" s="5" t="str">
        <f>TEXT('Final Dataset'!$B797, "dddd")</f>
        <v>Saturday</v>
      </c>
      <c r="X797" s="5">
        <f>WEEKNUM('Final Dataset'!$B797, 2)</f>
        <v>6</v>
      </c>
      <c r="Y797" s="5" t="str">
        <f>IF('Final Dataset'!$H797&lt;=0.3,"Cold",IF('Final Dataset'!$H797&lt;=0.6,"Mild","Hot"))</f>
        <v>Cold</v>
      </c>
      <c r="Z797" s="7" t="str">
        <f>IF('Final Dataset'!$L797&gt;'Final Dataset'!$M797,"Casual Dominant","Registered Dominant")</f>
        <v>Registered Dominant</v>
      </c>
      <c r="AA797" s="7">
        <f>'Final Dataset'!$L797/'Final Dataset'!$N797</f>
        <v>9.0909090909090912E-2</v>
      </c>
      <c r="AB797" s="7">
        <f>'Final Dataset'!$M797/'Final Dataset'!$N797</f>
        <v>0.90909090909090906</v>
      </c>
      <c r="AC797" s="9">
        <f>'Final Dataset'!$J797*100</f>
        <v>100</v>
      </c>
      <c r="AD797" s="7">
        <f>'Final Dataset'!$I797*50</f>
        <v>13.635</v>
      </c>
      <c r="AE797" s="9">
        <f>'Final Dataset'!$K797*67</f>
        <v>0</v>
      </c>
      <c r="AF797" s="7">
        <f>IFERROR('Final Dataset'!$AA797/'Final Dataset'!$AB797,0)</f>
        <v>0.1</v>
      </c>
      <c r="AG797" s="7" t="str">
        <f>IF('Final Dataset'!$AC797&lt;40,"Low",IF('Final Dataset'!$AC797&lt;=70,"Moderate","High"))</f>
        <v>High</v>
      </c>
      <c r="AH797" s="10" t="str">
        <f>IF('Final Dataset'!$AE797&lt;10,"Calm",IF('Final Dataset'!$AE797&lt;=25,"Breezy","Windy"))</f>
        <v>Calm</v>
      </c>
    </row>
    <row r="798" spans="1:34" ht="14.25" customHeight="1" x14ac:dyDescent="0.3">
      <c r="A798" s="15">
        <v>797</v>
      </c>
      <c r="B798" s="16">
        <v>40579</v>
      </c>
      <c r="C798" s="7">
        <v>1</v>
      </c>
      <c r="D798" s="7">
        <v>15</v>
      </c>
      <c r="E798" s="7" t="b">
        <v>0</v>
      </c>
      <c r="F798" s="7">
        <v>6</v>
      </c>
      <c r="G798" s="7">
        <v>3</v>
      </c>
      <c r="H798" s="7">
        <v>0.22</v>
      </c>
      <c r="I798" s="7">
        <v>0.2727</v>
      </c>
      <c r="J798" s="7">
        <v>1</v>
      </c>
      <c r="K798" s="7">
        <v>0</v>
      </c>
      <c r="L798" s="7">
        <v>11</v>
      </c>
      <c r="M798" s="7">
        <v>49</v>
      </c>
      <c r="N798" s="10">
        <v>60</v>
      </c>
      <c r="O798" s="5" t="str">
        <f>IF(AND('Final Dataset'!$D798&gt;=5,'Final Dataset'!$D798&lt;12),"Morning",IF(AND('Final Dataset'!$D798&gt;=12,'Final Dataset'!$D798&lt;17),"Afternoon",IF(AND('Final Dataset'!$D798&gt;=17,'Final Dataset'!$D798&lt;21),"Evening","Night")))</f>
        <v>Afternoon</v>
      </c>
      <c r="P798" s="8" t="str">
        <f>IF('Final Dataset'!$G798=1,"Clear/Few clouds",IF('Final Dataset'!$G798=2,"Mist/Cloudy",IF('Final Dataset'!$G798=3,"Light Snow/Rain","Heavy Rain/Snow/Storm")))</f>
        <v>Light Snow/Rain</v>
      </c>
      <c r="Q798" s="5" t="str">
        <f>IF(OR('Final Dataset'!$F798=0,'Final Dataset'!$F798=6),"Weekend","Weekday")</f>
        <v>Weekend</v>
      </c>
      <c r="R798" s="5" t="str">
        <f>LEFT(TEXT('Final Dataset'!$B798,"yyyy-mm-dd"),4)</f>
        <v>2011</v>
      </c>
      <c r="S798" s="5" t="str">
        <f>MID(TEXT('Final Dataset'!$B798,"yyyy-mm-dd"),6,2)</f>
        <v>02</v>
      </c>
      <c r="T798" s="5" t="str">
        <f>RIGHT(TEXT('Final Dataset'!$B798,"yyyy-mm-dd"),2)</f>
        <v>05</v>
      </c>
      <c r="U798" s="5">
        <f>LEN('Final Dataset'!$D798)</f>
        <v>2</v>
      </c>
      <c r="V798" s="5" t="str">
        <f>TEXT('Final Dataset'!$B798, "mmmm")</f>
        <v>February</v>
      </c>
      <c r="W798" s="5" t="str">
        <f>TEXT('Final Dataset'!$B798, "dddd")</f>
        <v>Saturday</v>
      </c>
      <c r="X798" s="5">
        <f>WEEKNUM('Final Dataset'!$B798, 2)</f>
        <v>6</v>
      </c>
      <c r="Y798" s="5" t="str">
        <f>IF('Final Dataset'!$H798&lt;=0.3,"Cold",IF('Final Dataset'!$H798&lt;=0.6,"Mild","Hot"))</f>
        <v>Cold</v>
      </c>
      <c r="Z798" s="7" t="str">
        <f>IF('Final Dataset'!$L798&gt;'Final Dataset'!$M798,"Casual Dominant","Registered Dominant")</f>
        <v>Registered Dominant</v>
      </c>
      <c r="AA798" s="7">
        <f>'Final Dataset'!$L798/'Final Dataset'!$N798</f>
        <v>0.18333333333333332</v>
      </c>
      <c r="AB798" s="7">
        <f>'Final Dataset'!$M798/'Final Dataset'!$N798</f>
        <v>0.81666666666666665</v>
      </c>
      <c r="AC798" s="9">
        <f>'Final Dataset'!$J798*100</f>
        <v>100</v>
      </c>
      <c r="AD798" s="7">
        <f>'Final Dataset'!$I798*50</f>
        <v>13.635</v>
      </c>
      <c r="AE798" s="9">
        <f>'Final Dataset'!$K798*67</f>
        <v>0</v>
      </c>
      <c r="AF798" s="7">
        <f>IFERROR('Final Dataset'!$AA798/'Final Dataset'!$AB798,0)</f>
        <v>0.22448979591836735</v>
      </c>
      <c r="AG798" s="7" t="str">
        <f>IF('Final Dataset'!$AC798&lt;40,"Low",IF('Final Dataset'!$AC798&lt;=70,"Moderate","High"))</f>
        <v>High</v>
      </c>
      <c r="AH798" s="10" t="str">
        <f>IF('Final Dataset'!$AE798&lt;10,"Calm",IF('Final Dataset'!$AE798&lt;=25,"Breezy","Windy"))</f>
        <v>Calm</v>
      </c>
    </row>
    <row r="799" spans="1:34" ht="14.25" customHeight="1" x14ac:dyDescent="0.3">
      <c r="A799" s="17">
        <v>798</v>
      </c>
      <c r="B799" s="18">
        <v>40579</v>
      </c>
      <c r="C799" s="13">
        <v>1</v>
      </c>
      <c r="D799" s="13">
        <v>16</v>
      </c>
      <c r="E799" s="13" t="b">
        <v>0</v>
      </c>
      <c r="F799" s="13">
        <v>6</v>
      </c>
      <c r="G799" s="13">
        <v>3</v>
      </c>
      <c r="H799" s="13">
        <v>0.22</v>
      </c>
      <c r="I799" s="13">
        <v>0.2273</v>
      </c>
      <c r="J799" s="13">
        <v>1</v>
      </c>
      <c r="K799" s="13">
        <v>0.1343</v>
      </c>
      <c r="L799" s="13">
        <v>8</v>
      </c>
      <c r="M799" s="13">
        <v>63</v>
      </c>
      <c r="N799" s="19">
        <v>71</v>
      </c>
      <c r="O799" s="5" t="str">
        <f>IF(AND('Final Dataset'!$D799&gt;=5,'Final Dataset'!$D799&lt;12),"Morning",IF(AND('Final Dataset'!$D799&gt;=12,'Final Dataset'!$D799&lt;17),"Afternoon",IF(AND('Final Dataset'!$D799&gt;=17,'Final Dataset'!$D799&lt;21),"Evening","Night")))</f>
        <v>Afternoon</v>
      </c>
      <c r="P799" s="8" t="str">
        <f>IF('Final Dataset'!$G799=1,"Clear/Few clouds",IF('Final Dataset'!$G799=2,"Mist/Cloudy",IF('Final Dataset'!$G799=3,"Light Snow/Rain","Heavy Rain/Snow/Storm")))</f>
        <v>Light Snow/Rain</v>
      </c>
      <c r="Q799" s="5" t="str">
        <f>IF(OR('Final Dataset'!$F799=0,'Final Dataset'!$F799=6),"Weekend","Weekday")</f>
        <v>Weekend</v>
      </c>
      <c r="R799" s="5" t="str">
        <f>LEFT(TEXT('Final Dataset'!$B799,"yyyy-mm-dd"),4)</f>
        <v>2011</v>
      </c>
      <c r="S799" s="5" t="str">
        <f>MID(TEXT('Final Dataset'!$B799,"yyyy-mm-dd"),6,2)</f>
        <v>02</v>
      </c>
      <c r="T799" s="5" t="str">
        <f>RIGHT(TEXT('Final Dataset'!$B799,"yyyy-mm-dd"),2)</f>
        <v>05</v>
      </c>
      <c r="U799" s="5">
        <f>LEN('Final Dataset'!$D799)</f>
        <v>2</v>
      </c>
      <c r="V799" s="5" t="str">
        <f>TEXT('Final Dataset'!$B799, "mmmm")</f>
        <v>February</v>
      </c>
      <c r="W799" s="5" t="str">
        <f>TEXT('Final Dataset'!$B799, "dddd")</f>
        <v>Saturday</v>
      </c>
      <c r="X799" s="5">
        <f>WEEKNUM('Final Dataset'!$B799, 2)</f>
        <v>6</v>
      </c>
      <c r="Y799" s="5" t="str">
        <f>IF('Final Dataset'!$H799&lt;=0.3,"Cold",IF('Final Dataset'!$H799&lt;=0.6,"Mild","Hot"))</f>
        <v>Cold</v>
      </c>
      <c r="Z799" s="7" t="str">
        <f>IF('Final Dataset'!$L799&gt;'Final Dataset'!$M799,"Casual Dominant","Registered Dominant")</f>
        <v>Registered Dominant</v>
      </c>
      <c r="AA799" s="7">
        <f>'Final Dataset'!$L799/'Final Dataset'!$N799</f>
        <v>0.11267605633802817</v>
      </c>
      <c r="AB799" s="7">
        <f>'Final Dataset'!$M799/'Final Dataset'!$N799</f>
        <v>0.88732394366197187</v>
      </c>
      <c r="AC799" s="9">
        <f>'Final Dataset'!$J799*100</f>
        <v>100</v>
      </c>
      <c r="AD799" s="7">
        <f>'Final Dataset'!$I799*50</f>
        <v>11.365</v>
      </c>
      <c r="AE799" s="9">
        <f>'Final Dataset'!$K799*67</f>
        <v>8.9981000000000009</v>
      </c>
      <c r="AF799" s="7">
        <f>IFERROR('Final Dataset'!$AA799/'Final Dataset'!$AB799,0)</f>
        <v>0.12698412698412698</v>
      </c>
      <c r="AG799" s="7" t="str">
        <f>IF('Final Dataset'!$AC799&lt;40,"Low",IF('Final Dataset'!$AC799&lt;=70,"Moderate","High"))</f>
        <v>High</v>
      </c>
      <c r="AH799" s="10" t="str">
        <f>IF('Final Dataset'!$AE799&lt;10,"Calm",IF('Final Dataset'!$AE799&lt;=25,"Breezy","Windy"))</f>
        <v>Calm</v>
      </c>
    </row>
    <row r="800" spans="1:34" ht="14.25" customHeight="1" x14ac:dyDescent="0.3">
      <c r="A800" s="15">
        <v>799</v>
      </c>
      <c r="B800" s="16">
        <v>40579</v>
      </c>
      <c r="C800" s="7">
        <v>1</v>
      </c>
      <c r="D800" s="7">
        <v>17</v>
      </c>
      <c r="E800" s="7" t="b">
        <v>0</v>
      </c>
      <c r="F800" s="7">
        <v>6</v>
      </c>
      <c r="G800" s="7">
        <v>2</v>
      </c>
      <c r="H800" s="7">
        <v>0.24</v>
      </c>
      <c r="I800" s="7">
        <v>0.21210000000000001</v>
      </c>
      <c r="J800" s="7">
        <v>1</v>
      </c>
      <c r="K800" s="7">
        <v>0.28360000000000002</v>
      </c>
      <c r="L800" s="7">
        <v>14</v>
      </c>
      <c r="M800" s="7">
        <v>64</v>
      </c>
      <c r="N800" s="10">
        <v>78</v>
      </c>
      <c r="O800" s="5" t="str">
        <f>IF(AND('Final Dataset'!$D800&gt;=5,'Final Dataset'!$D800&lt;12),"Morning",IF(AND('Final Dataset'!$D800&gt;=12,'Final Dataset'!$D800&lt;17),"Afternoon",IF(AND('Final Dataset'!$D800&gt;=17,'Final Dataset'!$D800&lt;21),"Evening","Night")))</f>
        <v>Evening</v>
      </c>
      <c r="P800" s="8" t="str">
        <f>IF('Final Dataset'!$G800=1,"Clear/Few clouds",IF('Final Dataset'!$G800=2,"Mist/Cloudy",IF('Final Dataset'!$G800=3,"Light Snow/Rain","Heavy Rain/Snow/Storm")))</f>
        <v>Mist/Cloudy</v>
      </c>
      <c r="Q800" s="5" t="str">
        <f>IF(OR('Final Dataset'!$F800=0,'Final Dataset'!$F800=6),"Weekend","Weekday")</f>
        <v>Weekend</v>
      </c>
      <c r="R800" s="5" t="str">
        <f>LEFT(TEXT('Final Dataset'!$B800,"yyyy-mm-dd"),4)</f>
        <v>2011</v>
      </c>
      <c r="S800" s="5" t="str">
        <f>MID(TEXT('Final Dataset'!$B800,"yyyy-mm-dd"),6,2)</f>
        <v>02</v>
      </c>
      <c r="T800" s="5" t="str">
        <f>RIGHT(TEXT('Final Dataset'!$B800,"yyyy-mm-dd"),2)</f>
        <v>05</v>
      </c>
      <c r="U800" s="5">
        <f>LEN('Final Dataset'!$D800)</f>
        <v>2</v>
      </c>
      <c r="V800" s="5" t="str">
        <f>TEXT('Final Dataset'!$B800, "mmmm")</f>
        <v>February</v>
      </c>
      <c r="W800" s="5" t="str">
        <f>TEXT('Final Dataset'!$B800, "dddd")</f>
        <v>Saturday</v>
      </c>
      <c r="X800" s="5">
        <f>WEEKNUM('Final Dataset'!$B800, 2)</f>
        <v>6</v>
      </c>
      <c r="Y800" s="5" t="str">
        <f>IF('Final Dataset'!$H800&lt;=0.3,"Cold",IF('Final Dataset'!$H800&lt;=0.6,"Mild","Hot"))</f>
        <v>Cold</v>
      </c>
      <c r="Z800" s="7" t="str">
        <f>IF('Final Dataset'!$L800&gt;'Final Dataset'!$M800,"Casual Dominant","Registered Dominant")</f>
        <v>Registered Dominant</v>
      </c>
      <c r="AA800" s="7">
        <f>'Final Dataset'!$L800/'Final Dataset'!$N800</f>
        <v>0.17948717948717949</v>
      </c>
      <c r="AB800" s="7">
        <f>'Final Dataset'!$M800/'Final Dataset'!$N800</f>
        <v>0.82051282051282048</v>
      </c>
      <c r="AC800" s="9">
        <f>'Final Dataset'!$J800*100</f>
        <v>100</v>
      </c>
      <c r="AD800" s="7">
        <f>'Final Dataset'!$I800*50</f>
        <v>10.605</v>
      </c>
      <c r="AE800" s="9">
        <f>'Final Dataset'!$K800*67</f>
        <v>19.001200000000001</v>
      </c>
      <c r="AF800" s="7">
        <f>IFERROR('Final Dataset'!$AA800/'Final Dataset'!$AB800,0)</f>
        <v>0.21875</v>
      </c>
      <c r="AG800" s="7" t="str">
        <f>IF('Final Dataset'!$AC800&lt;40,"Low",IF('Final Dataset'!$AC800&lt;=70,"Moderate","High"))</f>
        <v>High</v>
      </c>
      <c r="AH800" s="10" t="str">
        <f>IF('Final Dataset'!$AE800&lt;10,"Calm",IF('Final Dataset'!$AE800&lt;=25,"Breezy","Windy"))</f>
        <v>Breezy</v>
      </c>
    </row>
    <row r="801" spans="1:34" ht="14.25" customHeight="1" x14ac:dyDescent="0.3">
      <c r="A801" s="17">
        <v>800</v>
      </c>
      <c r="B801" s="18">
        <v>40579</v>
      </c>
      <c r="C801" s="13">
        <v>1</v>
      </c>
      <c r="D801" s="13">
        <v>18</v>
      </c>
      <c r="E801" s="13" t="b">
        <v>0</v>
      </c>
      <c r="F801" s="13">
        <v>6</v>
      </c>
      <c r="G801" s="13">
        <v>2</v>
      </c>
      <c r="H801" s="13">
        <v>0.28000000000000003</v>
      </c>
      <c r="I801" s="13">
        <v>0.2424</v>
      </c>
      <c r="J801" s="13">
        <v>0.93</v>
      </c>
      <c r="K801" s="13">
        <v>0.44779999999999998</v>
      </c>
      <c r="L801" s="13">
        <v>2</v>
      </c>
      <c r="M801" s="13">
        <v>81</v>
      </c>
      <c r="N801" s="19">
        <v>83</v>
      </c>
      <c r="O801" s="5" t="str">
        <f>IF(AND('Final Dataset'!$D801&gt;=5,'Final Dataset'!$D801&lt;12),"Morning",IF(AND('Final Dataset'!$D801&gt;=12,'Final Dataset'!$D801&lt;17),"Afternoon",IF(AND('Final Dataset'!$D801&gt;=17,'Final Dataset'!$D801&lt;21),"Evening","Night")))</f>
        <v>Evening</v>
      </c>
      <c r="P801" s="8" t="str">
        <f>IF('Final Dataset'!$G801=1,"Clear/Few clouds",IF('Final Dataset'!$G801=2,"Mist/Cloudy",IF('Final Dataset'!$G801=3,"Light Snow/Rain","Heavy Rain/Snow/Storm")))</f>
        <v>Mist/Cloudy</v>
      </c>
      <c r="Q801" s="5" t="str">
        <f>IF(OR('Final Dataset'!$F801=0,'Final Dataset'!$F801=6),"Weekend","Weekday")</f>
        <v>Weekend</v>
      </c>
      <c r="R801" s="5" t="str">
        <f>LEFT(TEXT('Final Dataset'!$B801,"yyyy-mm-dd"),4)</f>
        <v>2011</v>
      </c>
      <c r="S801" s="5" t="str">
        <f>MID(TEXT('Final Dataset'!$B801,"yyyy-mm-dd"),6,2)</f>
        <v>02</v>
      </c>
      <c r="T801" s="5" t="str">
        <f>RIGHT(TEXT('Final Dataset'!$B801,"yyyy-mm-dd"),2)</f>
        <v>05</v>
      </c>
      <c r="U801" s="5">
        <f>LEN('Final Dataset'!$D801)</f>
        <v>2</v>
      </c>
      <c r="V801" s="5" t="str">
        <f>TEXT('Final Dataset'!$B801, "mmmm")</f>
        <v>February</v>
      </c>
      <c r="W801" s="5" t="str">
        <f>TEXT('Final Dataset'!$B801, "dddd")</f>
        <v>Saturday</v>
      </c>
      <c r="X801" s="5">
        <f>WEEKNUM('Final Dataset'!$B801, 2)</f>
        <v>6</v>
      </c>
      <c r="Y801" s="5" t="str">
        <f>IF('Final Dataset'!$H801&lt;=0.3,"Cold",IF('Final Dataset'!$H801&lt;=0.6,"Mild","Hot"))</f>
        <v>Cold</v>
      </c>
      <c r="Z801" s="7" t="str">
        <f>IF('Final Dataset'!$L801&gt;'Final Dataset'!$M801,"Casual Dominant","Registered Dominant")</f>
        <v>Registered Dominant</v>
      </c>
      <c r="AA801" s="7">
        <f>'Final Dataset'!$L801/'Final Dataset'!$N801</f>
        <v>2.4096385542168676E-2</v>
      </c>
      <c r="AB801" s="7">
        <f>'Final Dataset'!$M801/'Final Dataset'!$N801</f>
        <v>0.97590361445783136</v>
      </c>
      <c r="AC801" s="9">
        <f>'Final Dataset'!$J801*100</f>
        <v>93</v>
      </c>
      <c r="AD801" s="7">
        <f>'Final Dataset'!$I801*50</f>
        <v>12.120000000000001</v>
      </c>
      <c r="AE801" s="9">
        <f>'Final Dataset'!$K801*67</f>
        <v>30.002599999999997</v>
      </c>
      <c r="AF801" s="7">
        <f>IFERROR('Final Dataset'!$AA801/'Final Dataset'!$AB801,0)</f>
        <v>2.469135802469136E-2</v>
      </c>
      <c r="AG801" s="7" t="str">
        <f>IF('Final Dataset'!$AC801&lt;40,"Low",IF('Final Dataset'!$AC801&lt;=70,"Moderate","High"))</f>
        <v>High</v>
      </c>
      <c r="AH801" s="10" t="str">
        <f>IF('Final Dataset'!$AE801&lt;10,"Calm",IF('Final Dataset'!$AE801&lt;=25,"Breezy","Windy"))</f>
        <v>Windy</v>
      </c>
    </row>
    <row r="802" spans="1:34" ht="14.25" customHeight="1" x14ac:dyDescent="0.3">
      <c r="A802" s="15">
        <v>801</v>
      </c>
      <c r="B802" s="16">
        <v>40579</v>
      </c>
      <c r="C802" s="7">
        <v>1</v>
      </c>
      <c r="D802" s="7">
        <v>19</v>
      </c>
      <c r="E802" s="7" t="b">
        <v>0</v>
      </c>
      <c r="F802" s="7">
        <v>6</v>
      </c>
      <c r="G802" s="7">
        <v>2</v>
      </c>
      <c r="H802" s="7">
        <v>0.28000000000000003</v>
      </c>
      <c r="I802" s="7">
        <v>0.2424</v>
      </c>
      <c r="J802" s="7">
        <v>0.93</v>
      </c>
      <c r="K802" s="7">
        <v>0.44779999999999998</v>
      </c>
      <c r="L802" s="7">
        <v>6</v>
      </c>
      <c r="M802" s="7">
        <v>78</v>
      </c>
      <c r="N802" s="10">
        <v>84</v>
      </c>
      <c r="O802" s="5" t="str">
        <f>IF(AND('Final Dataset'!$D802&gt;=5,'Final Dataset'!$D802&lt;12),"Morning",IF(AND('Final Dataset'!$D802&gt;=12,'Final Dataset'!$D802&lt;17),"Afternoon",IF(AND('Final Dataset'!$D802&gt;=17,'Final Dataset'!$D802&lt;21),"Evening","Night")))</f>
        <v>Evening</v>
      </c>
      <c r="P802" s="8" t="str">
        <f>IF('Final Dataset'!$G802=1,"Clear/Few clouds",IF('Final Dataset'!$G802=2,"Mist/Cloudy",IF('Final Dataset'!$G802=3,"Light Snow/Rain","Heavy Rain/Snow/Storm")))</f>
        <v>Mist/Cloudy</v>
      </c>
      <c r="Q802" s="5" t="str">
        <f>IF(OR('Final Dataset'!$F802=0,'Final Dataset'!$F802=6),"Weekend","Weekday")</f>
        <v>Weekend</v>
      </c>
      <c r="R802" s="5" t="str">
        <f>LEFT(TEXT('Final Dataset'!$B802,"yyyy-mm-dd"),4)</f>
        <v>2011</v>
      </c>
      <c r="S802" s="5" t="str">
        <f>MID(TEXT('Final Dataset'!$B802,"yyyy-mm-dd"),6,2)</f>
        <v>02</v>
      </c>
      <c r="T802" s="5" t="str">
        <f>RIGHT(TEXT('Final Dataset'!$B802,"yyyy-mm-dd"),2)</f>
        <v>05</v>
      </c>
      <c r="U802" s="5">
        <f>LEN('Final Dataset'!$D802)</f>
        <v>2</v>
      </c>
      <c r="V802" s="5" t="str">
        <f>TEXT('Final Dataset'!$B802, "mmmm")</f>
        <v>February</v>
      </c>
      <c r="W802" s="5" t="str">
        <f>TEXT('Final Dataset'!$B802, "dddd")</f>
        <v>Saturday</v>
      </c>
      <c r="X802" s="5">
        <f>WEEKNUM('Final Dataset'!$B802, 2)</f>
        <v>6</v>
      </c>
      <c r="Y802" s="5" t="str">
        <f>IF('Final Dataset'!$H802&lt;=0.3,"Cold",IF('Final Dataset'!$H802&lt;=0.6,"Mild","Hot"))</f>
        <v>Cold</v>
      </c>
      <c r="Z802" s="7" t="str">
        <f>IF('Final Dataset'!$L802&gt;'Final Dataset'!$M802,"Casual Dominant","Registered Dominant")</f>
        <v>Registered Dominant</v>
      </c>
      <c r="AA802" s="7">
        <f>'Final Dataset'!$L802/'Final Dataset'!$N802</f>
        <v>7.1428571428571425E-2</v>
      </c>
      <c r="AB802" s="7">
        <f>'Final Dataset'!$M802/'Final Dataset'!$N802</f>
        <v>0.9285714285714286</v>
      </c>
      <c r="AC802" s="9">
        <f>'Final Dataset'!$J802*100</f>
        <v>93</v>
      </c>
      <c r="AD802" s="7">
        <f>'Final Dataset'!$I802*50</f>
        <v>12.120000000000001</v>
      </c>
      <c r="AE802" s="9">
        <f>'Final Dataset'!$K802*67</f>
        <v>30.002599999999997</v>
      </c>
      <c r="AF802" s="7">
        <f>IFERROR('Final Dataset'!$AA802/'Final Dataset'!$AB802,0)</f>
        <v>7.6923076923076913E-2</v>
      </c>
      <c r="AG802" s="7" t="str">
        <f>IF('Final Dataset'!$AC802&lt;40,"Low",IF('Final Dataset'!$AC802&lt;=70,"Moderate","High"))</f>
        <v>High</v>
      </c>
      <c r="AH802" s="10" t="str">
        <f>IF('Final Dataset'!$AE802&lt;10,"Calm",IF('Final Dataset'!$AE802&lt;=25,"Breezy","Windy"))</f>
        <v>Windy</v>
      </c>
    </row>
    <row r="803" spans="1:34" ht="14.25" customHeight="1" x14ac:dyDescent="0.3">
      <c r="A803" s="17">
        <v>802</v>
      </c>
      <c r="B803" s="18">
        <v>40579</v>
      </c>
      <c r="C803" s="13">
        <v>1</v>
      </c>
      <c r="D803" s="13">
        <v>20</v>
      </c>
      <c r="E803" s="13" t="b">
        <v>0</v>
      </c>
      <c r="F803" s="13">
        <v>6</v>
      </c>
      <c r="G803" s="13">
        <v>1</v>
      </c>
      <c r="H803" s="13">
        <v>0.3</v>
      </c>
      <c r="I803" s="13">
        <v>0.28789999999999999</v>
      </c>
      <c r="J803" s="13">
        <v>0.87</v>
      </c>
      <c r="K803" s="13">
        <v>0.25369999999999998</v>
      </c>
      <c r="L803" s="13">
        <v>5</v>
      </c>
      <c r="M803" s="13">
        <v>64</v>
      </c>
      <c r="N803" s="19">
        <v>69</v>
      </c>
      <c r="O803" s="5" t="str">
        <f>IF(AND('Final Dataset'!$D803&gt;=5,'Final Dataset'!$D803&lt;12),"Morning",IF(AND('Final Dataset'!$D803&gt;=12,'Final Dataset'!$D803&lt;17),"Afternoon",IF(AND('Final Dataset'!$D803&gt;=17,'Final Dataset'!$D803&lt;21),"Evening","Night")))</f>
        <v>Evening</v>
      </c>
      <c r="P803" s="8" t="str">
        <f>IF('Final Dataset'!$G803=1,"Clear/Few clouds",IF('Final Dataset'!$G803=2,"Mist/Cloudy",IF('Final Dataset'!$G803=3,"Light Snow/Rain","Heavy Rain/Snow/Storm")))</f>
        <v>Clear/Few clouds</v>
      </c>
      <c r="Q803" s="5" t="str">
        <f>IF(OR('Final Dataset'!$F803=0,'Final Dataset'!$F803=6),"Weekend","Weekday")</f>
        <v>Weekend</v>
      </c>
      <c r="R803" s="5" t="str">
        <f>LEFT(TEXT('Final Dataset'!$B803,"yyyy-mm-dd"),4)</f>
        <v>2011</v>
      </c>
      <c r="S803" s="5" t="str">
        <f>MID(TEXT('Final Dataset'!$B803,"yyyy-mm-dd"),6,2)</f>
        <v>02</v>
      </c>
      <c r="T803" s="5" t="str">
        <f>RIGHT(TEXT('Final Dataset'!$B803,"yyyy-mm-dd"),2)</f>
        <v>05</v>
      </c>
      <c r="U803" s="5">
        <f>LEN('Final Dataset'!$D803)</f>
        <v>2</v>
      </c>
      <c r="V803" s="5" t="str">
        <f>TEXT('Final Dataset'!$B803, "mmmm")</f>
        <v>February</v>
      </c>
      <c r="W803" s="5" t="str">
        <f>TEXT('Final Dataset'!$B803, "dddd")</f>
        <v>Saturday</v>
      </c>
      <c r="X803" s="5">
        <f>WEEKNUM('Final Dataset'!$B803, 2)</f>
        <v>6</v>
      </c>
      <c r="Y803" s="5" t="str">
        <f>IF('Final Dataset'!$H803&lt;=0.3,"Cold",IF('Final Dataset'!$H803&lt;=0.6,"Mild","Hot"))</f>
        <v>Cold</v>
      </c>
      <c r="Z803" s="7" t="str">
        <f>IF('Final Dataset'!$L803&gt;'Final Dataset'!$M803,"Casual Dominant","Registered Dominant")</f>
        <v>Registered Dominant</v>
      </c>
      <c r="AA803" s="7">
        <f>'Final Dataset'!$L803/'Final Dataset'!$N803</f>
        <v>7.2463768115942032E-2</v>
      </c>
      <c r="AB803" s="7">
        <f>'Final Dataset'!$M803/'Final Dataset'!$N803</f>
        <v>0.92753623188405798</v>
      </c>
      <c r="AC803" s="9">
        <f>'Final Dataset'!$J803*100</f>
        <v>87</v>
      </c>
      <c r="AD803" s="7">
        <f>'Final Dataset'!$I803*50</f>
        <v>14.395</v>
      </c>
      <c r="AE803" s="9">
        <f>'Final Dataset'!$K803*67</f>
        <v>16.997899999999998</v>
      </c>
      <c r="AF803" s="7">
        <f>IFERROR('Final Dataset'!$AA803/'Final Dataset'!$AB803,0)</f>
        <v>7.8125E-2</v>
      </c>
      <c r="AG803" s="7" t="str">
        <f>IF('Final Dataset'!$AC803&lt;40,"Low",IF('Final Dataset'!$AC803&lt;=70,"Moderate","High"))</f>
        <v>High</v>
      </c>
      <c r="AH803" s="10" t="str">
        <f>IF('Final Dataset'!$AE803&lt;10,"Calm",IF('Final Dataset'!$AE803&lt;=25,"Breezy","Windy"))</f>
        <v>Breezy</v>
      </c>
    </row>
    <row r="804" spans="1:34" ht="14.25" customHeight="1" x14ac:dyDescent="0.3">
      <c r="A804" s="15">
        <v>803</v>
      </c>
      <c r="B804" s="16">
        <v>40579</v>
      </c>
      <c r="C804" s="7">
        <v>1</v>
      </c>
      <c r="D804" s="7">
        <v>21</v>
      </c>
      <c r="E804" s="7" t="b">
        <v>0</v>
      </c>
      <c r="F804" s="7">
        <v>6</v>
      </c>
      <c r="G804" s="7">
        <v>1</v>
      </c>
      <c r="H804" s="7">
        <v>0.26</v>
      </c>
      <c r="I804" s="7">
        <v>0.2576</v>
      </c>
      <c r="J804" s="7">
        <v>1</v>
      </c>
      <c r="K804" s="7">
        <v>0.19400000000000001</v>
      </c>
      <c r="L804" s="7">
        <v>3</v>
      </c>
      <c r="M804" s="7">
        <v>53</v>
      </c>
      <c r="N804" s="10">
        <v>56</v>
      </c>
      <c r="O804" s="5" t="str">
        <f>IF(AND('Final Dataset'!$D804&gt;=5,'Final Dataset'!$D804&lt;12),"Morning",IF(AND('Final Dataset'!$D804&gt;=12,'Final Dataset'!$D804&lt;17),"Afternoon",IF(AND('Final Dataset'!$D804&gt;=17,'Final Dataset'!$D804&lt;21),"Evening","Night")))</f>
        <v>Night</v>
      </c>
      <c r="P804" s="8" t="str">
        <f>IF('Final Dataset'!$G804=1,"Clear/Few clouds",IF('Final Dataset'!$G804=2,"Mist/Cloudy",IF('Final Dataset'!$G804=3,"Light Snow/Rain","Heavy Rain/Snow/Storm")))</f>
        <v>Clear/Few clouds</v>
      </c>
      <c r="Q804" s="5" t="str">
        <f>IF(OR('Final Dataset'!$F804=0,'Final Dataset'!$F804=6),"Weekend","Weekday")</f>
        <v>Weekend</v>
      </c>
      <c r="R804" s="5" t="str">
        <f>LEFT(TEXT('Final Dataset'!$B804,"yyyy-mm-dd"),4)</f>
        <v>2011</v>
      </c>
      <c r="S804" s="5" t="str">
        <f>MID(TEXT('Final Dataset'!$B804,"yyyy-mm-dd"),6,2)</f>
        <v>02</v>
      </c>
      <c r="T804" s="5" t="str">
        <f>RIGHT(TEXT('Final Dataset'!$B804,"yyyy-mm-dd"),2)</f>
        <v>05</v>
      </c>
      <c r="U804" s="5">
        <f>LEN('Final Dataset'!$D804)</f>
        <v>2</v>
      </c>
      <c r="V804" s="5" t="str">
        <f>TEXT('Final Dataset'!$B804, "mmmm")</f>
        <v>February</v>
      </c>
      <c r="W804" s="5" t="str">
        <f>TEXT('Final Dataset'!$B804, "dddd")</f>
        <v>Saturday</v>
      </c>
      <c r="X804" s="5">
        <f>WEEKNUM('Final Dataset'!$B804, 2)</f>
        <v>6</v>
      </c>
      <c r="Y804" s="5" t="str">
        <f>IF('Final Dataset'!$H804&lt;=0.3,"Cold",IF('Final Dataset'!$H804&lt;=0.6,"Mild","Hot"))</f>
        <v>Cold</v>
      </c>
      <c r="Z804" s="7" t="str">
        <f>IF('Final Dataset'!$L804&gt;'Final Dataset'!$M804,"Casual Dominant","Registered Dominant")</f>
        <v>Registered Dominant</v>
      </c>
      <c r="AA804" s="7">
        <f>'Final Dataset'!$L804/'Final Dataset'!$N804</f>
        <v>5.3571428571428568E-2</v>
      </c>
      <c r="AB804" s="7">
        <f>'Final Dataset'!$M804/'Final Dataset'!$N804</f>
        <v>0.9464285714285714</v>
      </c>
      <c r="AC804" s="9">
        <f>'Final Dataset'!$J804*100</f>
        <v>100</v>
      </c>
      <c r="AD804" s="7">
        <f>'Final Dataset'!$I804*50</f>
        <v>12.879999999999999</v>
      </c>
      <c r="AE804" s="9">
        <f>'Final Dataset'!$K804*67</f>
        <v>12.998000000000001</v>
      </c>
      <c r="AF804" s="7">
        <f>IFERROR('Final Dataset'!$AA804/'Final Dataset'!$AB804,0)</f>
        <v>5.6603773584905662E-2</v>
      </c>
      <c r="AG804" s="7" t="str">
        <f>IF('Final Dataset'!$AC804&lt;40,"Low",IF('Final Dataset'!$AC804&lt;=70,"Moderate","High"))</f>
        <v>High</v>
      </c>
      <c r="AH804" s="10" t="str">
        <f>IF('Final Dataset'!$AE804&lt;10,"Calm",IF('Final Dataset'!$AE804&lt;=25,"Breezy","Windy"))</f>
        <v>Breezy</v>
      </c>
    </row>
    <row r="805" spans="1:34" ht="14.25" customHeight="1" x14ac:dyDescent="0.3">
      <c r="A805" s="17">
        <v>804</v>
      </c>
      <c r="B805" s="18">
        <v>40579</v>
      </c>
      <c r="C805" s="13">
        <v>1</v>
      </c>
      <c r="D805" s="13">
        <v>22</v>
      </c>
      <c r="E805" s="13" t="b">
        <v>0</v>
      </c>
      <c r="F805" s="13">
        <v>6</v>
      </c>
      <c r="G805" s="13">
        <v>1</v>
      </c>
      <c r="H805" s="13">
        <v>0.26</v>
      </c>
      <c r="I805" s="13">
        <v>0.2727</v>
      </c>
      <c r="J805" s="13">
        <v>0.93</v>
      </c>
      <c r="K805" s="13">
        <v>0.1343</v>
      </c>
      <c r="L805" s="13">
        <v>2</v>
      </c>
      <c r="M805" s="13">
        <v>43</v>
      </c>
      <c r="N805" s="19">
        <v>45</v>
      </c>
      <c r="O805" s="5" t="str">
        <f>IF(AND('Final Dataset'!$D805&gt;=5,'Final Dataset'!$D805&lt;12),"Morning",IF(AND('Final Dataset'!$D805&gt;=12,'Final Dataset'!$D805&lt;17),"Afternoon",IF(AND('Final Dataset'!$D805&gt;=17,'Final Dataset'!$D805&lt;21),"Evening","Night")))</f>
        <v>Night</v>
      </c>
      <c r="P805" s="8" t="str">
        <f>IF('Final Dataset'!$G805=1,"Clear/Few clouds",IF('Final Dataset'!$G805=2,"Mist/Cloudy",IF('Final Dataset'!$G805=3,"Light Snow/Rain","Heavy Rain/Snow/Storm")))</f>
        <v>Clear/Few clouds</v>
      </c>
      <c r="Q805" s="5" t="str">
        <f>IF(OR('Final Dataset'!$F805=0,'Final Dataset'!$F805=6),"Weekend","Weekday")</f>
        <v>Weekend</v>
      </c>
      <c r="R805" s="5" t="str">
        <f>LEFT(TEXT('Final Dataset'!$B805,"yyyy-mm-dd"),4)</f>
        <v>2011</v>
      </c>
      <c r="S805" s="5" t="str">
        <f>MID(TEXT('Final Dataset'!$B805,"yyyy-mm-dd"),6,2)</f>
        <v>02</v>
      </c>
      <c r="T805" s="5" t="str">
        <f>RIGHT(TEXT('Final Dataset'!$B805,"yyyy-mm-dd"),2)</f>
        <v>05</v>
      </c>
      <c r="U805" s="5">
        <f>LEN('Final Dataset'!$D805)</f>
        <v>2</v>
      </c>
      <c r="V805" s="5" t="str">
        <f>TEXT('Final Dataset'!$B805, "mmmm")</f>
        <v>February</v>
      </c>
      <c r="W805" s="5" t="str">
        <f>TEXT('Final Dataset'!$B805, "dddd")</f>
        <v>Saturday</v>
      </c>
      <c r="X805" s="5">
        <f>WEEKNUM('Final Dataset'!$B805, 2)</f>
        <v>6</v>
      </c>
      <c r="Y805" s="5" t="str">
        <f>IF('Final Dataset'!$H805&lt;=0.3,"Cold",IF('Final Dataset'!$H805&lt;=0.6,"Mild","Hot"))</f>
        <v>Cold</v>
      </c>
      <c r="Z805" s="7" t="str">
        <f>IF('Final Dataset'!$L805&gt;'Final Dataset'!$M805,"Casual Dominant","Registered Dominant")</f>
        <v>Registered Dominant</v>
      </c>
      <c r="AA805" s="7">
        <f>'Final Dataset'!$L805/'Final Dataset'!$N805</f>
        <v>4.4444444444444446E-2</v>
      </c>
      <c r="AB805" s="7">
        <f>'Final Dataset'!$M805/'Final Dataset'!$N805</f>
        <v>0.9555555555555556</v>
      </c>
      <c r="AC805" s="9">
        <f>'Final Dataset'!$J805*100</f>
        <v>93</v>
      </c>
      <c r="AD805" s="7">
        <f>'Final Dataset'!$I805*50</f>
        <v>13.635</v>
      </c>
      <c r="AE805" s="9">
        <f>'Final Dataset'!$K805*67</f>
        <v>8.9981000000000009</v>
      </c>
      <c r="AF805" s="7">
        <f>IFERROR('Final Dataset'!$AA805/'Final Dataset'!$AB805,0)</f>
        <v>4.6511627906976744E-2</v>
      </c>
      <c r="AG805" s="7" t="str">
        <f>IF('Final Dataset'!$AC805&lt;40,"Low",IF('Final Dataset'!$AC805&lt;=70,"Moderate","High"))</f>
        <v>High</v>
      </c>
      <c r="AH805" s="10" t="str">
        <f>IF('Final Dataset'!$AE805&lt;10,"Calm",IF('Final Dataset'!$AE805&lt;=25,"Breezy","Windy"))</f>
        <v>Calm</v>
      </c>
    </row>
    <row r="806" spans="1:34" ht="14.25" customHeight="1" x14ac:dyDescent="0.3">
      <c r="A806" s="15">
        <v>805</v>
      </c>
      <c r="B806" s="16">
        <v>40579</v>
      </c>
      <c r="C806" s="7">
        <v>1</v>
      </c>
      <c r="D806" s="7">
        <v>23</v>
      </c>
      <c r="E806" s="7" t="b">
        <v>0</v>
      </c>
      <c r="F806" s="7">
        <v>6</v>
      </c>
      <c r="G806" s="7">
        <v>1</v>
      </c>
      <c r="H806" s="7">
        <v>0.26</v>
      </c>
      <c r="I806" s="7">
        <v>0.2576</v>
      </c>
      <c r="J806" s="7">
        <v>0.93</v>
      </c>
      <c r="K806" s="7">
        <v>0.22389999999999999</v>
      </c>
      <c r="L806" s="7">
        <v>7</v>
      </c>
      <c r="M806" s="7">
        <v>52</v>
      </c>
      <c r="N806" s="10">
        <v>59</v>
      </c>
      <c r="O806" s="5" t="str">
        <f>IF(AND('Final Dataset'!$D806&gt;=5,'Final Dataset'!$D806&lt;12),"Morning",IF(AND('Final Dataset'!$D806&gt;=12,'Final Dataset'!$D806&lt;17),"Afternoon",IF(AND('Final Dataset'!$D806&gt;=17,'Final Dataset'!$D806&lt;21),"Evening","Night")))</f>
        <v>Night</v>
      </c>
      <c r="P806" s="8" t="str">
        <f>IF('Final Dataset'!$G806=1,"Clear/Few clouds",IF('Final Dataset'!$G806=2,"Mist/Cloudy",IF('Final Dataset'!$G806=3,"Light Snow/Rain","Heavy Rain/Snow/Storm")))</f>
        <v>Clear/Few clouds</v>
      </c>
      <c r="Q806" s="5" t="str">
        <f>IF(OR('Final Dataset'!$F806=0,'Final Dataset'!$F806=6),"Weekend","Weekday")</f>
        <v>Weekend</v>
      </c>
      <c r="R806" s="5" t="str">
        <f>LEFT(TEXT('Final Dataset'!$B806,"yyyy-mm-dd"),4)</f>
        <v>2011</v>
      </c>
      <c r="S806" s="5" t="str">
        <f>MID(TEXT('Final Dataset'!$B806,"yyyy-mm-dd"),6,2)</f>
        <v>02</v>
      </c>
      <c r="T806" s="5" t="str">
        <f>RIGHT(TEXT('Final Dataset'!$B806,"yyyy-mm-dd"),2)</f>
        <v>05</v>
      </c>
      <c r="U806" s="5">
        <f>LEN('Final Dataset'!$D806)</f>
        <v>2</v>
      </c>
      <c r="V806" s="5" t="str">
        <f>TEXT('Final Dataset'!$B806, "mmmm")</f>
        <v>February</v>
      </c>
      <c r="W806" s="5" t="str">
        <f>TEXT('Final Dataset'!$B806, "dddd")</f>
        <v>Saturday</v>
      </c>
      <c r="X806" s="5">
        <f>WEEKNUM('Final Dataset'!$B806, 2)</f>
        <v>6</v>
      </c>
      <c r="Y806" s="5" t="str">
        <f>IF('Final Dataset'!$H806&lt;=0.3,"Cold",IF('Final Dataset'!$H806&lt;=0.6,"Mild","Hot"))</f>
        <v>Cold</v>
      </c>
      <c r="Z806" s="7" t="str">
        <f>IF('Final Dataset'!$L806&gt;'Final Dataset'!$M806,"Casual Dominant","Registered Dominant")</f>
        <v>Registered Dominant</v>
      </c>
      <c r="AA806" s="7">
        <f>'Final Dataset'!$L806/'Final Dataset'!$N806</f>
        <v>0.11864406779661017</v>
      </c>
      <c r="AB806" s="7">
        <f>'Final Dataset'!$M806/'Final Dataset'!$N806</f>
        <v>0.88135593220338981</v>
      </c>
      <c r="AC806" s="9">
        <f>'Final Dataset'!$J806*100</f>
        <v>93</v>
      </c>
      <c r="AD806" s="7">
        <f>'Final Dataset'!$I806*50</f>
        <v>12.879999999999999</v>
      </c>
      <c r="AE806" s="9">
        <f>'Final Dataset'!$K806*67</f>
        <v>15.001299999999999</v>
      </c>
      <c r="AF806" s="7">
        <f>IFERROR('Final Dataset'!$AA806/'Final Dataset'!$AB806,0)</f>
        <v>0.13461538461538461</v>
      </c>
      <c r="AG806" s="7" t="str">
        <f>IF('Final Dataset'!$AC806&lt;40,"Low",IF('Final Dataset'!$AC806&lt;=70,"Moderate","High"))</f>
        <v>High</v>
      </c>
      <c r="AH806" s="10" t="str">
        <f>IF('Final Dataset'!$AE806&lt;10,"Calm",IF('Final Dataset'!$AE806&lt;=25,"Breezy","Windy"))</f>
        <v>Breezy</v>
      </c>
    </row>
    <row r="807" spans="1:34" ht="14.25" customHeight="1" x14ac:dyDescent="0.3">
      <c r="A807" s="17">
        <v>806</v>
      </c>
      <c r="B807" s="18">
        <v>40580</v>
      </c>
      <c r="C807" s="13">
        <v>1</v>
      </c>
      <c r="D807" s="13">
        <v>0</v>
      </c>
      <c r="E807" s="13" t="b">
        <v>0</v>
      </c>
      <c r="F807" s="13">
        <v>0</v>
      </c>
      <c r="G807" s="13">
        <v>1</v>
      </c>
      <c r="H807" s="13">
        <v>0.26</v>
      </c>
      <c r="I807" s="13">
        <v>0.2576</v>
      </c>
      <c r="J807" s="13">
        <v>0.7</v>
      </c>
      <c r="K807" s="13">
        <v>0.19400000000000001</v>
      </c>
      <c r="L807" s="13">
        <v>2</v>
      </c>
      <c r="M807" s="13">
        <v>37</v>
      </c>
      <c r="N807" s="19">
        <v>39</v>
      </c>
      <c r="O807" s="5" t="str">
        <f>IF(AND('Final Dataset'!$D807&gt;=5,'Final Dataset'!$D807&lt;12),"Morning",IF(AND('Final Dataset'!$D807&gt;=12,'Final Dataset'!$D807&lt;17),"Afternoon",IF(AND('Final Dataset'!$D807&gt;=17,'Final Dataset'!$D807&lt;21),"Evening","Night")))</f>
        <v>Night</v>
      </c>
      <c r="P807" s="8" t="str">
        <f>IF('Final Dataset'!$G807=1,"Clear/Few clouds",IF('Final Dataset'!$G807=2,"Mist/Cloudy",IF('Final Dataset'!$G807=3,"Light Snow/Rain","Heavy Rain/Snow/Storm")))</f>
        <v>Clear/Few clouds</v>
      </c>
      <c r="Q807" s="5" t="str">
        <f>IF(OR('Final Dataset'!$F807=0,'Final Dataset'!$F807=6),"Weekend","Weekday")</f>
        <v>Weekend</v>
      </c>
      <c r="R807" s="5" t="str">
        <f>LEFT(TEXT('Final Dataset'!$B807,"yyyy-mm-dd"),4)</f>
        <v>2011</v>
      </c>
      <c r="S807" s="5" t="str">
        <f>MID(TEXT('Final Dataset'!$B807,"yyyy-mm-dd"),6,2)</f>
        <v>02</v>
      </c>
      <c r="T807" s="5" t="str">
        <f>RIGHT(TEXT('Final Dataset'!$B807,"yyyy-mm-dd"),2)</f>
        <v>06</v>
      </c>
      <c r="U807" s="5">
        <f>LEN('Final Dataset'!$D807)</f>
        <v>1</v>
      </c>
      <c r="V807" s="5" t="str">
        <f>TEXT('Final Dataset'!$B807, "mmmm")</f>
        <v>February</v>
      </c>
      <c r="W807" s="5" t="str">
        <f>TEXT('Final Dataset'!$B807, "dddd")</f>
        <v>Sunday</v>
      </c>
      <c r="X807" s="5">
        <f>WEEKNUM('Final Dataset'!$B807, 2)</f>
        <v>6</v>
      </c>
      <c r="Y807" s="5" t="str">
        <f>IF('Final Dataset'!$H807&lt;=0.3,"Cold",IF('Final Dataset'!$H807&lt;=0.6,"Mild","Hot"))</f>
        <v>Cold</v>
      </c>
      <c r="Z807" s="7" t="str">
        <f>IF('Final Dataset'!$L807&gt;'Final Dataset'!$M807,"Casual Dominant","Registered Dominant")</f>
        <v>Registered Dominant</v>
      </c>
      <c r="AA807" s="7">
        <f>'Final Dataset'!$L807/'Final Dataset'!$N807</f>
        <v>5.128205128205128E-2</v>
      </c>
      <c r="AB807" s="7">
        <f>'Final Dataset'!$M807/'Final Dataset'!$N807</f>
        <v>0.94871794871794868</v>
      </c>
      <c r="AC807" s="9">
        <f>'Final Dataset'!$J807*100</f>
        <v>70</v>
      </c>
      <c r="AD807" s="7">
        <f>'Final Dataset'!$I807*50</f>
        <v>12.879999999999999</v>
      </c>
      <c r="AE807" s="9">
        <f>'Final Dataset'!$K807*67</f>
        <v>12.998000000000001</v>
      </c>
      <c r="AF807" s="7">
        <f>IFERROR('Final Dataset'!$AA807/'Final Dataset'!$AB807,0)</f>
        <v>5.4054054054054057E-2</v>
      </c>
      <c r="AG807" s="7" t="str">
        <f>IF('Final Dataset'!$AC807&lt;40,"Low",IF('Final Dataset'!$AC807&lt;=70,"Moderate","High"))</f>
        <v>Moderate</v>
      </c>
      <c r="AH807" s="10" t="str">
        <f>IF('Final Dataset'!$AE807&lt;10,"Calm",IF('Final Dataset'!$AE807&lt;=25,"Breezy","Windy"))</f>
        <v>Breezy</v>
      </c>
    </row>
    <row r="808" spans="1:34" ht="14.25" customHeight="1" x14ac:dyDescent="0.3">
      <c r="A808" s="15">
        <v>807</v>
      </c>
      <c r="B808" s="16">
        <v>40580</v>
      </c>
      <c r="C808" s="7">
        <v>1</v>
      </c>
      <c r="D808" s="7">
        <v>1</v>
      </c>
      <c r="E808" s="7" t="b">
        <v>0</v>
      </c>
      <c r="F808" s="7">
        <v>0</v>
      </c>
      <c r="G808" s="7">
        <v>1</v>
      </c>
      <c r="H808" s="7">
        <v>0.26</v>
      </c>
      <c r="I808" s="7">
        <v>0.2273</v>
      </c>
      <c r="J808" s="7">
        <v>0.65</v>
      </c>
      <c r="K808" s="7">
        <v>0.41789999999999999</v>
      </c>
      <c r="L808" s="7">
        <v>4</v>
      </c>
      <c r="M808" s="7">
        <v>40</v>
      </c>
      <c r="N808" s="10">
        <v>44</v>
      </c>
      <c r="O808" s="5" t="str">
        <f>IF(AND('Final Dataset'!$D808&gt;=5,'Final Dataset'!$D808&lt;12),"Morning",IF(AND('Final Dataset'!$D808&gt;=12,'Final Dataset'!$D808&lt;17),"Afternoon",IF(AND('Final Dataset'!$D808&gt;=17,'Final Dataset'!$D808&lt;21),"Evening","Night")))</f>
        <v>Night</v>
      </c>
      <c r="P808" s="8" t="str">
        <f>IF('Final Dataset'!$G808=1,"Clear/Few clouds",IF('Final Dataset'!$G808=2,"Mist/Cloudy",IF('Final Dataset'!$G808=3,"Light Snow/Rain","Heavy Rain/Snow/Storm")))</f>
        <v>Clear/Few clouds</v>
      </c>
      <c r="Q808" s="5" t="str">
        <f>IF(OR('Final Dataset'!$F808=0,'Final Dataset'!$F808=6),"Weekend","Weekday")</f>
        <v>Weekend</v>
      </c>
      <c r="R808" s="5" t="str">
        <f>LEFT(TEXT('Final Dataset'!$B808,"yyyy-mm-dd"),4)</f>
        <v>2011</v>
      </c>
      <c r="S808" s="5" t="str">
        <f>MID(TEXT('Final Dataset'!$B808,"yyyy-mm-dd"),6,2)</f>
        <v>02</v>
      </c>
      <c r="T808" s="5" t="str">
        <f>RIGHT(TEXT('Final Dataset'!$B808,"yyyy-mm-dd"),2)</f>
        <v>06</v>
      </c>
      <c r="U808" s="5">
        <f>LEN('Final Dataset'!$D808)</f>
        <v>1</v>
      </c>
      <c r="V808" s="5" t="str">
        <f>TEXT('Final Dataset'!$B808, "mmmm")</f>
        <v>February</v>
      </c>
      <c r="W808" s="5" t="str">
        <f>TEXT('Final Dataset'!$B808, "dddd")</f>
        <v>Sunday</v>
      </c>
      <c r="X808" s="5">
        <f>WEEKNUM('Final Dataset'!$B808, 2)</f>
        <v>6</v>
      </c>
      <c r="Y808" s="5" t="str">
        <f>IF('Final Dataset'!$H808&lt;=0.3,"Cold",IF('Final Dataset'!$H808&lt;=0.6,"Mild","Hot"))</f>
        <v>Cold</v>
      </c>
      <c r="Z808" s="7" t="str">
        <f>IF('Final Dataset'!$L808&gt;'Final Dataset'!$M808,"Casual Dominant","Registered Dominant")</f>
        <v>Registered Dominant</v>
      </c>
      <c r="AA808" s="7">
        <f>'Final Dataset'!$L808/'Final Dataset'!$N808</f>
        <v>9.0909090909090912E-2</v>
      </c>
      <c r="AB808" s="7">
        <f>'Final Dataset'!$M808/'Final Dataset'!$N808</f>
        <v>0.90909090909090906</v>
      </c>
      <c r="AC808" s="9">
        <f>'Final Dataset'!$J808*100</f>
        <v>65</v>
      </c>
      <c r="AD808" s="7">
        <f>'Final Dataset'!$I808*50</f>
        <v>11.365</v>
      </c>
      <c r="AE808" s="9">
        <f>'Final Dataset'!$K808*67</f>
        <v>27.999299999999998</v>
      </c>
      <c r="AF808" s="7">
        <f>IFERROR('Final Dataset'!$AA808/'Final Dataset'!$AB808,0)</f>
        <v>0.1</v>
      </c>
      <c r="AG808" s="7" t="str">
        <f>IF('Final Dataset'!$AC808&lt;40,"Low",IF('Final Dataset'!$AC808&lt;=70,"Moderate","High"))</f>
        <v>Moderate</v>
      </c>
      <c r="AH808" s="10" t="str">
        <f>IF('Final Dataset'!$AE808&lt;10,"Calm",IF('Final Dataset'!$AE808&lt;=25,"Breezy","Windy"))</f>
        <v>Windy</v>
      </c>
    </row>
    <row r="809" spans="1:34" ht="14.25" customHeight="1" x14ac:dyDescent="0.3">
      <c r="A809" s="17">
        <v>808</v>
      </c>
      <c r="B809" s="18">
        <v>40580</v>
      </c>
      <c r="C809" s="13">
        <v>1</v>
      </c>
      <c r="D809" s="13">
        <v>2</v>
      </c>
      <c r="E809" s="13" t="b">
        <v>0</v>
      </c>
      <c r="F809" s="13">
        <v>0</v>
      </c>
      <c r="G809" s="13">
        <v>1</v>
      </c>
      <c r="H809" s="13">
        <v>0.26</v>
      </c>
      <c r="I809" s="13">
        <v>0.2273</v>
      </c>
      <c r="J809" s="13">
        <v>0.6</v>
      </c>
      <c r="K809" s="13">
        <v>0.32840000000000003</v>
      </c>
      <c r="L809" s="13">
        <v>0</v>
      </c>
      <c r="M809" s="13">
        <v>20</v>
      </c>
      <c r="N809" s="19">
        <v>20</v>
      </c>
      <c r="O809" s="5" t="str">
        <f>IF(AND('Final Dataset'!$D809&gt;=5,'Final Dataset'!$D809&lt;12),"Morning",IF(AND('Final Dataset'!$D809&gt;=12,'Final Dataset'!$D809&lt;17),"Afternoon",IF(AND('Final Dataset'!$D809&gt;=17,'Final Dataset'!$D809&lt;21),"Evening","Night")))</f>
        <v>Night</v>
      </c>
      <c r="P809" s="8" t="str">
        <f>IF('Final Dataset'!$G809=1,"Clear/Few clouds",IF('Final Dataset'!$G809=2,"Mist/Cloudy",IF('Final Dataset'!$G809=3,"Light Snow/Rain","Heavy Rain/Snow/Storm")))</f>
        <v>Clear/Few clouds</v>
      </c>
      <c r="Q809" s="5" t="str">
        <f>IF(OR('Final Dataset'!$F809=0,'Final Dataset'!$F809=6),"Weekend","Weekday")</f>
        <v>Weekend</v>
      </c>
      <c r="R809" s="5" t="str">
        <f>LEFT(TEXT('Final Dataset'!$B809,"yyyy-mm-dd"),4)</f>
        <v>2011</v>
      </c>
      <c r="S809" s="5" t="str">
        <f>MID(TEXT('Final Dataset'!$B809,"yyyy-mm-dd"),6,2)</f>
        <v>02</v>
      </c>
      <c r="T809" s="5" t="str">
        <f>RIGHT(TEXT('Final Dataset'!$B809,"yyyy-mm-dd"),2)</f>
        <v>06</v>
      </c>
      <c r="U809" s="5">
        <f>LEN('Final Dataset'!$D809)</f>
        <v>1</v>
      </c>
      <c r="V809" s="5" t="str">
        <f>TEXT('Final Dataset'!$B809, "mmmm")</f>
        <v>February</v>
      </c>
      <c r="W809" s="5" t="str">
        <f>TEXT('Final Dataset'!$B809, "dddd")</f>
        <v>Sunday</v>
      </c>
      <c r="X809" s="5">
        <f>WEEKNUM('Final Dataset'!$B809, 2)</f>
        <v>6</v>
      </c>
      <c r="Y809" s="5" t="str">
        <f>IF('Final Dataset'!$H809&lt;=0.3,"Cold",IF('Final Dataset'!$H809&lt;=0.6,"Mild","Hot"))</f>
        <v>Cold</v>
      </c>
      <c r="Z809" s="7" t="str">
        <f>IF('Final Dataset'!$L809&gt;'Final Dataset'!$M809,"Casual Dominant","Registered Dominant")</f>
        <v>Registered Dominant</v>
      </c>
      <c r="AA809" s="7">
        <f>'Final Dataset'!$L809/'Final Dataset'!$N809</f>
        <v>0</v>
      </c>
      <c r="AB809" s="7">
        <f>'Final Dataset'!$M809/'Final Dataset'!$N809</f>
        <v>1</v>
      </c>
      <c r="AC809" s="9">
        <f>'Final Dataset'!$J809*100</f>
        <v>60</v>
      </c>
      <c r="AD809" s="7">
        <f>'Final Dataset'!$I809*50</f>
        <v>11.365</v>
      </c>
      <c r="AE809" s="9">
        <f>'Final Dataset'!$K809*67</f>
        <v>22.002800000000001</v>
      </c>
      <c r="AF809" s="7">
        <f>IFERROR('Final Dataset'!$AA809/'Final Dataset'!$AB809,0)</f>
        <v>0</v>
      </c>
      <c r="AG809" s="7" t="str">
        <f>IF('Final Dataset'!$AC809&lt;40,"Low",IF('Final Dataset'!$AC809&lt;=70,"Moderate","High"))</f>
        <v>Moderate</v>
      </c>
      <c r="AH809" s="10" t="str">
        <f>IF('Final Dataset'!$AE809&lt;10,"Calm",IF('Final Dataset'!$AE809&lt;=25,"Breezy","Windy"))</f>
        <v>Breezy</v>
      </c>
    </row>
    <row r="810" spans="1:34" ht="14.25" customHeight="1" x14ac:dyDescent="0.3">
      <c r="A810" s="15">
        <v>809</v>
      </c>
      <c r="B810" s="16">
        <v>40580</v>
      </c>
      <c r="C810" s="7">
        <v>1</v>
      </c>
      <c r="D810" s="7">
        <v>3</v>
      </c>
      <c r="E810" s="7" t="b">
        <v>0</v>
      </c>
      <c r="F810" s="7">
        <v>0</v>
      </c>
      <c r="G810" s="7">
        <v>1</v>
      </c>
      <c r="H810" s="7">
        <v>0.26</v>
      </c>
      <c r="I810" s="7">
        <v>0.28789999999999999</v>
      </c>
      <c r="J810" s="7">
        <v>0.6</v>
      </c>
      <c r="K810" s="7">
        <v>8.9599999999999999E-2</v>
      </c>
      <c r="L810" s="7">
        <v>3</v>
      </c>
      <c r="M810" s="7">
        <v>10</v>
      </c>
      <c r="N810" s="10">
        <v>13</v>
      </c>
      <c r="O810" s="5" t="str">
        <f>IF(AND('Final Dataset'!$D810&gt;=5,'Final Dataset'!$D810&lt;12),"Morning",IF(AND('Final Dataset'!$D810&gt;=12,'Final Dataset'!$D810&lt;17),"Afternoon",IF(AND('Final Dataset'!$D810&gt;=17,'Final Dataset'!$D810&lt;21),"Evening","Night")))</f>
        <v>Night</v>
      </c>
      <c r="P810" s="8" t="str">
        <f>IF('Final Dataset'!$G810=1,"Clear/Few clouds",IF('Final Dataset'!$G810=2,"Mist/Cloudy",IF('Final Dataset'!$G810=3,"Light Snow/Rain","Heavy Rain/Snow/Storm")))</f>
        <v>Clear/Few clouds</v>
      </c>
      <c r="Q810" s="5" t="str">
        <f>IF(OR('Final Dataset'!$F810=0,'Final Dataset'!$F810=6),"Weekend","Weekday")</f>
        <v>Weekend</v>
      </c>
      <c r="R810" s="5" t="str">
        <f>LEFT(TEXT('Final Dataset'!$B810,"yyyy-mm-dd"),4)</f>
        <v>2011</v>
      </c>
      <c r="S810" s="5" t="str">
        <f>MID(TEXT('Final Dataset'!$B810,"yyyy-mm-dd"),6,2)</f>
        <v>02</v>
      </c>
      <c r="T810" s="5" t="str">
        <f>RIGHT(TEXT('Final Dataset'!$B810,"yyyy-mm-dd"),2)</f>
        <v>06</v>
      </c>
      <c r="U810" s="5">
        <f>LEN('Final Dataset'!$D810)</f>
        <v>1</v>
      </c>
      <c r="V810" s="5" t="str">
        <f>TEXT('Final Dataset'!$B810, "mmmm")</f>
        <v>February</v>
      </c>
      <c r="W810" s="5" t="str">
        <f>TEXT('Final Dataset'!$B810, "dddd")</f>
        <v>Sunday</v>
      </c>
      <c r="X810" s="5">
        <f>WEEKNUM('Final Dataset'!$B810, 2)</f>
        <v>6</v>
      </c>
      <c r="Y810" s="5" t="str">
        <f>IF('Final Dataset'!$H810&lt;=0.3,"Cold",IF('Final Dataset'!$H810&lt;=0.6,"Mild","Hot"))</f>
        <v>Cold</v>
      </c>
      <c r="Z810" s="7" t="str">
        <f>IF('Final Dataset'!$L810&gt;'Final Dataset'!$M810,"Casual Dominant","Registered Dominant")</f>
        <v>Registered Dominant</v>
      </c>
      <c r="AA810" s="7">
        <f>'Final Dataset'!$L810/'Final Dataset'!$N810</f>
        <v>0.23076923076923078</v>
      </c>
      <c r="AB810" s="7">
        <f>'Final Dataset'!$M810/'Final Dataset'!$N810</f>
        <v>0.76923076923076927</v>
      </c>
      <c r="AC810" s="9">
        <f>'Final Dataset'!$J810*100</f>
        <v>60</v>
      </c>
      <c r="AD810" s="7">
        <f>'Final Dataset'!$I810*50</f>
        <v>14.395</v>
      </c>
      <c r="AE810" s="9">
        <f>'Final Dataset'!$K810*67</f>
        <v>6.0031999999999996</v>
      </c>
      <c r="AF810" s="7">
        <f>IFERROR('Final Dataset'!$AA810/'Final Dataset'!$AB810,0)</f>
        <v>0.3</v>
      </c>
      <c r="AG810" s="7" t="str">
        <f>IF('Final Dataset'!$AC810&lt;40,"Low",IF('Final Dataset'!$AC810&lt;=70,"Moderate","High"))</f>
        <v>Moderate</v>
      </c>
      <c r="AH810" s="10" t="str">
        <f>IF('Final Dataset'!$AE810&lt;10,"Calm",IF('Final Dataset'!$AE810&lt;=25,"Breezy","Windy"))</f>
        <v>Calm</v>
      </c>
    </row>
    <row r="811" spans="1:34" ht="14.25" customHeight="1" x14ac:dyDescent="0.3">
      <c r="A811" s="17">
        <v>810</v>
      </c>
      <c r="B811" s="18">
        <v>40580</v>
      </c>
      <c r="C811" s="13">
        <v>1</v>
      </c>
      <c r="D811" s="13">
        <v>4</v>
      </c>
      <c r="E811" s="13" t="b">
        <v>0</v>
      </c>
      <c r="F811" s="13">
        <v>0</v>
      </c>
      <c r="G811" s="13">
        <v>1</v>
      </c>
      <c r="H811" s="13">
        <v>0.26</v>
      </c>
      <c r="I811" s="13">
        <v>0.2273</v>
      </c>
      <c r="J811" s="13">
        <v>0.6</v>
      </c>
      <c r="K811" s="13">
        <v>0.35820000000000002</v>
      </c>
      <c r="L811" s="13">
        <v>0</v>
      </c>
      <c r="M811" s="13">
        <v>2</v>
      </c>
      <c r="N811" s="19">
        <v>2</v>
      </c>
      <c r="O811" s="5" t="str">
        <f>IF(AND('Final Dataset'!$D811&gt;=5,'Final Dataset'!$D811&lt;12),"Morning",IF(AND('Final Dataset'!$D811&gt;=12,'Final Dataset'!$D811&lt;17),"Afternoon",IF(AND('Final Dataset'!$D811&gt;=17,'Final Dataset'!$D811&lt;21),"Evening","Night")))</f>
        <v>Night</v>
      </c>
      <c r="P811" s="8" t="str">
        <f>IF('Final Dataset'!$G811=1,"Clear/Few clouds",IF('Final Dataset'!$G811=2,"Mist/Cloudy",IF('Final Dataset'!$G811=3,"Light Snow/Rain","Heavy Rain/Snow/Storm")))</f>
        <v>Clear/Few clouds</v>
      </c>
      <c r="Q811" s="5" t="str">
        <f>IF(OR('Final Dataset'!$F811=0,'Final Dataset'!$F811=6),"Weekend","Weekday")</f>
        <v>Weekend</v>
      </c>
      <c r="R811" s="5" t="str">
        <f>LEFT(TEXT('Final Dataset'!$B811,"yyyy-mm-dd"),4)</f>
        <v>2011</v>
      </c>
      <c r="S811" s="5" t="str">
        <f>MID(TEXT('Final Dataset'!$B811,"yyyy-mm-dd"),6,2)</f>
        <v>02</v>
      </c>
      <c r="T811" s="5" t="str">
        <f>RIGHT(TEXT('Final Dataset'!$B811,"yyyy-mm-dd"),2)</f>
        <v>06</v>
      </c>
      <c r="U811" s="5">
        <f>LEN('Final Dataset'!$D811)</f>
        <v>1</v>
      </c>
      <c r="V811" s="5" t="str">
        <f>TEXT('Final Dataset'!$B811, "mmmm")</f>
        <v>February</v>
      </c>
      <c r="W811" s="5" t="str">
        <f>TEXT('Final Dataset'!$B811, "dddd")</f>
        <v>Sunday</v>
      </c>
      <c r="X811" s="5">
        <f>WEEKNUM('Final Dataset'!$B811, 2)</f>
        <v>6</v>
      </c>
      <c r="Y811" s="5" t="str">
        <f>IF('Final Dataset'!$H811&lt;=0.3,"Cold",IF('Final Dataset'!$H811&lt;=0.6,"Mild","Hot"))</f>
        <v>Cold</v>
      </c>
      <c r="Z811" s="7" t="str">
        <f>IF('Final Dataset'!$L811&gt;'Final Dataset'!$M811,"Casual Dominant","Registered Dominant")</f>
        <v>Registered Dominant</v>
      </c>
      <c r="AA811" s="7">
        <f>'Final Dataset'!$L811/'Final Dataset'!$N811</f>
        <v>0</v>
      </c>
      <c r="AB811" s="7">
        <f>'Final Dataset'!$M811/'Final Dataset'!$N811</f>
        <v>1</v>
      </c>
      <c r="AC811" s="9">
        <f>'Final Dataset'!$J811*100</f>
        <v>60</v>
      </c>
      <c r="AD811" s="7">
        <f>'Final Dataset'!$I811*50</f>
        <v>11.365</v>
      </c>
      <c r="AE811" s="9">
        <f>'Final Dataset'!$K811*67</f>
        <v>23.999400000000001</v>
      </c>
      <c r="AF811" s="7">
        <f>IFERROR('Final Dataset'!$AA811/'Final Dataset'!$AB811,0)</f>
        <v>0</v>
      </c>
      <c r="AG811" s="7" t="str">
        <f>IF('Final Dataset'!$AC811&lt;40,"Low",IF('Final Dataset'!$AC811&lt;=70,"Moderate","High"))</f>
        <v>Moderate</v>
      </c>
      <c r="AH811" s="10" t="str">
        <f>IF('Final Dataset'!$AE811&lt;10,"Calm",IF('Final Dataset'!$AE811&lt;=25,"Breezy","Windy"))</f>
        <v>Breezy</v>
      </c>
    </row>
    <row r="812" spans="1:34" ht="14.25" customHeight="1" x14ac:dyDescent="0.3">
      <c r="A812" s="15">
        <v>811</v>
      </c>
      <c r="B812" s="16">
        <v>40580</v>
      </c>
      <c r="C812" s="7">
        <v>1</v>
      </c>
      <c r="D812" s="7">
        <v>5</v>
      </c>
      <c r="E812" s="7" t="b">
        <v>0</v>
      </c>
      <c r="F812" s="7">
        <v>0</v>
      </c>
      <c r="G812" s="7">
        <v>1</v>
      </c>
      <c r="H812" s="7">
        <v>0.26</v>
      </c>
      <c r="I812" s="7">
        <v>0.2576</v>
      </c>
      <c r="J812" s="7">
        <v>0.6</v>
      </c>
      <c r="K812" s="7">
        <v>0.22389999999999999</v>
      </c>
      <c r="L812" s="7">
        <v>0</v>
      </c>
      <c r="M812" s="7">
        <v>1</v>
      </c>
      <c r="N812" s="10">
        <v>1</v>
      </c>
      <c r="O812" s="5" t="str">
        <f>IF(AND('Final Dataset'!$D812&gt;=5,'Final Dataset'!$D812&lt;12),"Morning",IF(AND('Final Dataset'!$D812&gt;=12,'Final Dataset'!$D812&lt;17),"Afternoon",IF(AND('Final Dataset'!$D812&gt;=17,'Final Dataset'!$D812&lt;21),"Evening","Night")))</f>
        <v>Morning</v>
      </c>
      <c r="P812" s="8" t="str">
        <f>IF('Final Dataset'!$G812=1,"Clear/Few clouds",IF('Final Dataset'!$G812=2,"Mist/Cloudy",IF('Final Dataset'!$G812=3,"Light Snow/Rain","Heavy Rain/Snow/Storm")))</f>
        <v>Clear/Few clouds</v>
      </c>
      <c r="Q812" s="5" t="str">
        <f>IF(OR('Final Dataset'!$F812=0,'Final Dataset'!$F812=6),"Weekend","Weekday")</f>
        <v>Weekend</v>
      </c>
      <c r="R812" s="5" t="str">
        <f>LEFT(TEXT('Final Dataset'!$B812,"yyyy-mm-dd"),4)</f>
        <v>2011</v>
      </c>
      <c r="S812" s="5" t="str">
        <f>MID(TEXT('Final Dataset'!$B812,"yyyy-mm-dd"),6,2)</f>
        <v>02</v>
      </c>
      <c r="T812" s="5" t="str">
        <f>RIGHT(TEXT('Final Dataset'!$B812,"yyyy-mm-dd"),2)</f>
        <v>06</v>
      </c>
      <c r="U812" s="5">
        <f>LEN('Final Dataset'!$D812)</f>
        <v>1</v>
      </c>
      <c r="V812" s="5" t="str">
        <f>TEXT('Final Dataset'!$B812, "mmmm")</f>
        <v>February</v>
      </c>
      <c r="W812" s="5" t="str">
        <f>TEXT('Final Dataset'!$B812, "dddd")</f>
        <v>Sunday</v>
      </c>
      <c r="X812" s="5">
        <f>WEEKNUM('Final Dataset'!$B812, 2)</f>
        <v>6</v>
      </c>
      <c r="Y812" s="5" t="str">
        <f>IF('Final Dataset'!$H812&lt;=0.3,"Cold",IF('Final Dataset'!$H812&lt;=0.6,"Mild","Hot"))</f>
        <v>Cold</v>
      </c>
      <c r="Z812" s="7" t="str">
        <f>IF('Final Dataset'!$L812&gt;'Final Dataset'!$M812,"Casual Dominant","Registered Dominant")</f>
        <v>Registered Dominant</v>
      </c>
      <c r="AA812" s="7">
        <f>'Final Dataset'!$L812/'Final Dataset'!$N812</f>
        <v>0</v>
      </c>
      <c r="AB812" s="7">
        <f>'Final Dataset'!$M812/'Final Dataset'!$N812</f>
        <v>1</v>
      </c>
      <c r="AC812" s="9">
        <f>'Final Dataset'!$J812*100</f>
        <v>60</v>
      </c>
      <c r="AD812" s="7">
        <f>'Final Dataset'!$I812*50</f>
        <v>12.879999999999999</v>
      </c>
      <c r="AE812" s="9">
        <f>'Final Dataset'!$K812*67</f>
        <v>15.001299999999999</v>
      </c>
      <c r="AF812" s="7">
        <f>IFERROR('Final Dataset'!$AA812/'Final Dataset'!$AB812,0)</f>
        <v>0</v>
      </c>
      <c r="AG812" s="7" t="str">
        <f>IF('Final Dataset'!$AC812&lt;40,"Low",IF('Final Dataset'!$AC812&lt;=70,"Moderate","High"))</f>
        <v>Moderate</v>
      </c>
      <c r="AH812" s="10" t="str">
        <f>IF('Final Dataset'!$AE812&lt;10,"Calm",IF('Final Dataset'!$AE812&lt;=25,"Breezy","Windy"))</f>
        <v>Breezy</v>
      </c>
    </row>
    <row r="813" spans="1:34" ht="14.25" customHeight="1" x14ac:dyDescent="0.3">
      <c r="A813" s="17">
        <v>812</v>
      </c>
      <c r="B813" s="18">
        <v>40580</v>
      </c>
      <c r="C813" s="13">
        <v>1</v>
      </c>
      <c r="D813" s="13">
        <v>6</v>
      </c>
      <c r="E813" s="13" t="b">
        <v>0</v>
      </c>
      <c r="F813" s="13">
        <v>0</v>
      </c>
      <c r="G813" s="13">
        <v>1</v>
      </c>
      <c r="H813" s="13">
        <v>0.26</v>
      </c>
      <c r="I813" s="13">
        <v>0.2576</v>
      </c>
      <c r="J813" s="13">
        <v>0.6</v>
      </c>
      <c r="K813" s="13">
        <v>0.22389999999999999</v>
      </c>
      <c r="L813" s="13">
        <v>0</v>
      </c>
      <c r="M813" s="13">
        <v>1</v>
      </c>
      <c r="N813" s="19">
        <v>1</v>
      </c>
      <c r="O813" s="5" t="str">
        <f>IF(AND('Final Dataset'!$D813&gt;=5,'Final Dataset'!$D813&lt;12),"Morning",IF(AND('Final Dataset'!$D813&gt;=12,'Final Dataset'!$D813&lt;17),"Afternoon",IF(AND('Final Dataset'!$D813&gt;=17,'Final Dataset'!$D813&lt;21),"Evening","Night")))</f>
        <v>Morning</v>
      </c>
      <c r="P813" s="8" t="str">
        <f>IF('Final Dataset'!$G813=1,"Clear/Few clouds",IF('Final Dataset'!$G813=2,"Mist/Cloudy",IF('Final Dataset'!$G813=3,"Light Snow/Rain","Heavy Rain/Snow/Storm")))</f>
        <v>Clear/Few clouds</v>
      </c>
      <c r="Q813" s="5" t="str">
        <f>IF(OR('Final Dataset'!$F813=0,'Final Dataset'!$F813=6),"Weekend","Weekday")</f>
        <v>Weekend</v>
      </c>
      <c r="R813" s="5" t="str">
        <f>LEFT(TEXT('Final Dataset'!$B813,"yyyy-mm-dd"),4)</f>
        <v>2011</v>
      </c>
      <c r="S813" s="5" t="str">
        <f>MID(TEXT('Final Dataset'!$B813,"yyyy-mm-dd"),6,2)</f>
        <v>02</v>
      </c>
      <c r="T813" s="5" t="str">
        <f>RIGHT(TEXT('Final Dataset'!$B813,"yyyy-mm-dd"),2)</f>
        <v>06</v>
      </c>
      <c r="U813" s="5">
        <f>LEN('Final Dataset'!$D813)</f>
        <v>1</v>
      </c>
      <c r="V813" s="5" t="str">
        <f>TEXT('Final Dataset'!$B813, "mmmm")</f>
        <v>February</v>
      </c>
      <c r="W813" s="5" t="str">
        <f>TEXT('Final Dataset'!$B813, "dddd")</f>
        <v>Sunday</v>
      </c>
      <c r="X813" s="5">
        <f>WEEKNUM('Final Dataset'!$B813, 2)</f>
        <v>6</v>
      </c>
      <c r="Y813" s="5" t="str">
        <f>IF('Final Dataset'!$H813&lt;=0.3,"Cold",IF('Final Dataset'!$H813&lt;=0.6,"Mild","Hot"))</f>
        <v>Cold</v>
      </c>
      <c r="Z813" s="7" t="str">
        <f>IF('Final Dataset'!$L813&gt;'Final Dataset'!$M813,"Casual Dominant","Registered Dominant")</f>
        <v>Registered Dominant</v>
      </c>
      <c r="AA813" s="7">
        <f>'Final Dataset'!$L813/'Final Dataset'!$N813</f>
        <v>0</v>
      </c>
      <c r="AB813" s="7">
        <f>'Final Dataset'!$M813/'Final Dataset'!$N813</f>
        <v>1</v>
      </c>
      <c r="AC813" s="9">
        <f>'Final Dataset'!$J813*100</f>
        <v>60</v>
      </c>
      <c r="AD813" s="7">
        <f>'Final Dataset'!$I813*50</f>
        <v>12.879999999999999</v>
      </c>
      <c r="AE813" s="9">
        <f>'Final Dataset'!$K813*67</f>
        <v>15.001299999999999</v>
      </c>
      <c r="AF813" s="7">
        <f>IFERROR('Final Dataset'!$AA813/'Final Dataset'!$AB813,0)</f>
        <v>0</v>
      </c>
      <c r="AG813" s="7" t="str">
        <f>IF('Final Dataset'!$AC813&lt;40,"Low",IF('Final Dataset'!$AC813&lt;=70,"Moderate","High"))</f>
        <v>Moderate</v>
      </c>
      <c r="AH813" s="10" t="str">
        <f>IF('Final Dataset'!$AE813&lt;10,"Calm",IF('Final Dataset'!$AE813&lt;=25,"Breezy","Windy"))</f>
        <v>Breezy</v>
      </c>
    </row>
    <row r="814" spans="1:34" ht="14.25" customHeight="1" x14ac:dyDescent="0.3">
      <c r="A814" s="15">
        <v>813</v>
      </c>
      <c r="B814" s="16">
        <v>40580</v>
      </c>
      <c r="C814" s="7">
        <v>1</v>
      </c>
      <c r="D814" s="7">
        <v>7</v>
      </c>
      <c r="E814" s="7" t="b">
        <v>0</v>
      </c>
      <c r="F814" s="7">
        <v>0</v>
      </c>
      <c r="G814" s="7">
        <v>1</v>
      </c>
      <c r="H814" s="7">
        <v>0.24</v>
      </c>
      <c r="I814" s="7">
        <v>0.2424</v>
      </c>
      <c r="J814" s="7">
        <v>0.65</v>
      </c>
      <c r="K814" s="7">
        <v>0.16420000000000001</v>
      </c>
      <c r="L814" s="7">
        <v>0</v>
      </c>
      <c r="M814" s="7">
        <v>8</v>
      </c>
      <c r="N814" s="10">
        <v>8</v>
      </c>
      <c r="O814" s="5" t="str">
        <f>IF(AND('Final Dataset'!$D814&gt;=5,'Final Dataset'!$D814&lt;12),"Morning",IF(AND('Final Dataset'!$D814&gt;=12,'Final Dataset'!$D814&lt;17),"Afternoon",IF(AND('Final Dataset'!$D814&gt;=17,'Final Dataset'!$D814&lt;21),"Evening","Night")))</f>
        <v>Morning</v>
      </c>
      <c r="P814" s="8" t="str">
        <f>IF('Final Dataset'!$G814=1,"Clear/Few clouds",IF('Final Dataset'!$G814=2,"Mist/Cloudy",IF('Final Dataset'!$G814=3,"Light Snow/Rain","Heavy Rain/Snow/Storm")))</f>
        <v>Clear/Few clouds</v>
      </c>
      <c r="Q814" s="5" t="str">
        <f>IF(OR('Final Dataset'!$F814=0,'Final Dataset'!$F814=6),"Weekend","Weekday")</f>
        <v>Weekend</v>
      </c>
      <c r="R814" s="5" t="str">
        <f>LEFT(TEXT('Final Dataset'!$B814,"yyyy-mm-dd"),4)</f>
        <v>2011</v>
      </c>
      <c r="S814" s="5" t="str">
        <f>MID(TEXT('Final Dataset'!$B814,"yyyy-mm-dd"),6,2)</f>
        <v>02</v>
      </c>
      <c r="T814" s="5" t="str">
        <f>RIGHT(TEXT('Final Dataset'!$B814,"yyyy-mm-dd"),2)</f>
        <v>06</v>
      </c>
      <c r="U814" s="5">
        <f>LEN('Final Dataset'!$D814)</f>
        <v>1</v>
      </c>
      <c r="V814" s="5" t="str">
        <f>TEXT('Final Dataset'!$B814, "mmmm")</f>
        <v>February</v>
      </c>
      <c r="W814" s="5" t="str">
        <f>TEXT('Final Dataset'!$B814, "dddd")</f>
        <v>Sunday</v>
      </c>
      <c r="X814" s="5">
        <f>WEEKNUM('Final Dataset'!$B814, 2)</f>
        <v>6</v>
      </c>
      <c r="Y814" s="5" t="str">
        <f>IF('Final Dataset'!$H814&lt;=0.3,"Cold",IF('Final Dataset'!$H814&lt;=0.6,"Mild","Hot"))</f>
        <v>Cold</v>
      </c>
      <c r="Z814" s="7" t="str">
        <f>IF('Final Dataset'!$L814&gt;'Final Dataset'!$M814,"Casual Dominant","Registered Dominant")</f>
        <v>Registered Dominant</v>
      </c>
      <c r="AA814" s="7">
        <f>'Final Dataset'!$L814/'Final Dataset'!$N814</f>
        <v>0</v>
      </c>
      <c r="AB814" s="7">
        <f>'Final Dataset'!$M814/'Final Dataset'!$N814</f>
        <v>1</v>
      </c>
      <c r="AC814" s="9">
        <f>'Final Dataset'!$J814*100</f>
        <v>65</v>
      </c>
      <c r="AD814" s="7">
        <f>'Final Dataset'!$I814*50</f>
        <v>12.120000000000001</v>
      </c>
      <c r="AE814" s="9">
        <f>'Final Dataset'!$K814*67</f>
        <v>11.0014</v>
      </c>
      <c r="AF814" s="7">
        <f>IFERROR('Final Dataset'!$AA814/'Final Dataset'!$AB814,0)</f>
        <v>0</v>
      </c>
      <c r="AG814" s="7" t="str">
        <f>IF('Final Dataset'!$AC814&lt;40,"Low",IF('Final Dataset'!$AC814&lt;=70,"Moderate","High"))</f>
        <v>Moderate</v>
      </c>
      <c r="AH814" s="10" t="str">
        <f>IF('Final Dataset'!$AE814&lt;10,"Calm",IF('Final Dataset'!$AE814&lt;=25,"Breezy","Windy"))</f>
        <v>Breezy</v>
      </c>
    </row>
    <row r="815" spans="1:34" ht="14.25" customHeight="1" x14ac:dyDescent="0.3">
      <c r="A815" s="17">
        <v>814</v>
      </c>
      <c r="B815" s="18">
        <v>40580</v>
      </c>
      <c r="C815" s="13">
        <v>1</v>
      </c>
      <c r="D815" s="13">
        <v>8</v>
      </c>
      <c r="E815" s="13" t="b">
        <v>0</v>
      </c>
      <c r="F815" s="13">
        <v>0</v>
      </c>
      <c r="G815" s="13">
        <v>1</v>
      </c>
      <c r="H815" s="13">
        <v>0.24</v>
      </c>
      <c r="I815" s="13">
        <v>0.2576</v>
      </c>
      <c r="J815" s="13">
        <v>0.65</v>
      </c>
      <c r="K815" s="13">
        <v>0.1045</v>
      </c>
      <c r="L815" s="13">
        <v>2</v>
      </c>
      <c r="M815" s="13">
        <v>21</v>
      </c>
      <c r="N815" s="19">
        <v>23</v>
      </c>
      <c r="O815" s="5" t="str">
        <f>IF(AND('Final Dataset'!$D815&gt;=5,'Final Dataset'!$D815&lt;12),"Morning",IF(AND('Final Dataset'!$D815&gt;=12,'Final Dataset'!$D815&lt;17),"Afternoon",IF(AND('Final Dataset'!$D815&gt;=17,'Final Dataset'!$D815&lt;21),"Evening","Night")))</f>
        <v>Morning</v>
      </c>
      <c r="P815" s="8" t="str">
        <f>IF('Final Dataset'!$G815=1,"Clear/Few clouds",IF('Final Dataset'!$G815=2,"Mist/Cloudy",IF('Final Dataset'!$G815=3,"Light Snow/Rain","Heavy Rain/Snow/Storm")))</f>
        <v>Clear/Few clouds</v>
      </c>
      <c r="Q815" s="5" t="str">
        <f>IF(OR('Final Dataset'!$F815=0,'Final Dataset'!$F815=6),"Weekend","Weekday")</f>
        <v>Weekend</v>
      </c>
      <c r="R815" s="5" t="str">
        <f>LEFT(TEXT('Final Dataset'!$B815,"yyyy-mm-dd"),4)</f>
        <v>2011</v>
      </c>
      <c r="S815" s="5" t="str">
        <f>MID(TEXT('Final Dataset'!$B815,"yyyy-mm-dd"),6,2)</f>
        <v>02</v>
      </c>
      <c r="T815" s="5" t="str">
        <f>RIGHT(TEXT('Final Dataset'!$B815,"yyyy-mm-dd"),2)</f>
        <v>06</v>
      </c>
      <c r="U815" s="5">
        <f>LEN('Final Dataset'!$D815)</f>
        <v>1</v>
      </c>
      <c r="V815" s="5" t="str">
        <f>TEXT('Final Dataset'!$B815, "mmmm")</f>
        <v>February</v>
      </c>
      <c r="W815" s="5" t="str">
        <f>TEXT('Final Dataset'!$B815, "dddd")</f>
        <v>Sunday</v>
      </c>
      <c r="X815" s="5">
        <f>WEEKNUM('Final Dataset'!$B815, 2)</f>
        <v>6</v>
      </c>
      <c r="Y815" s="5" t="str">
        <f>IF('Final Dataset'!$H815&lt;=0.3,"Cold",IF('Final Dataset'!$H815&lt;=0.6,"Mild","Hot"))</f>
        <v>Cold</v>
      </c>
      <c r="Z815" s="7" t="str">
        <f>IF('Final Dataset'!$L815&gt;'Final Dataset'!$M815,"Casual Dominant","Registered Dominant")</f>
        <v>Registered Dominant</v>
      </c>
      <c r="AA815" s="7">
        <f>'Final Dataset'!$L815/'Final Dataset'!$N815</f>
        <v>8.6956521739130432E-2</v>
      </c>
      <c r="AB815" s="7">
        <f>'Final Dataset'!$M815/'Final Dataset'!$N815</f>
        <v>0.91304347826086951</v>
      </c>
      <c r="AC815" s="9">
        <f>'Final Dataset'!$J815*100</f>
        <v>65</v>
      </c>
      <c r="AD815" s="7">
        <f>'Final Dataset'!$I815*50</f>
        <v>12.879999999999999</v>
      </c>
      <c r="AE815" s="9">
        <f>'Final Dataset'!$K815*67</f>
        <v>7.0015000000000001</v>
      </c>
      <c r="AF815" s="7">
        <f>IFERROR('Final Dataset'!$AA815/'Final Dataset'!$AB815,0)</f>
        <v>9.5238095238095247E-2</v>
      </c>
      <c r="AG815" s="7" t="str">
        <f>IF('Final Dataset'!$AC815&lt;40,"Low",IF('Final Dataset'!$AC815&lt;=70,"Moderate","High"))</f>
        <v>Moderate</v>
      </c>
      <c r="AH815" s="10" t="str">
        <f>IF('Final Dataset'!$AE815&lt;10,"Calm",IF('Final Dataset'!$AE815&lt;=25,"Breezy","Windy"))</f>
        <v>Calm</v>
      </c>
    </row>
    <row r="816" spans="1:34" ht="14.25" customHeight="1" x14ac:dyDescent="0.3">
      <c r="A816" s="15">
        <v>815</v>
      </c>
      <c r="B816" s="16">
        <v>40580</v>
      </c>
      <c r="C816" s="7">
        <v>1</v>
      </c>
      <c r="D816" s="7">
        <v>9</v>
      </c>
      <c r="E816" s="7" t="b">
        <v>0</v>
      </c>
      <c r="F816" s="7">
        <v>0</v>
      </c>
      <c r="G816" s="7">
        <v>1</v>
      </c>
      <c r="H816" s="7">
        <v>0.28000000000000003</v>
      </c>
      <c r="I816" s="7">
        <v>0.28789999999999999</v>
      </c>
      <c r="J816" s="7">
        <v>0.56000000000000005</v>
      </c>
      <c r="K816" s="7">
        <v>0.1045</v>
      </c>
      <c r="L816" s="7">
        <v>7</v>
      </c>
      <c r="M816" s="7">
        <v>38</v>
      </c>
      <c r="N816" s="10">
        <v>45</v>
      </c>
      <c r="O816" s="5" t="str">
        <f>IF(AND('Final Dataset'!$D816&gt;=5,'Final Dataset'!$D816&lt;12),"Morning",IF(AND('Final Dataset'!$D816&gt;=12,'Final Dataset'!$D816&lt;17),"Afternoon",IF(AND('Final Dataset'!$D816&gt;=17,'Final Dataset'!$D816&lt;21),"Evening","Night")))</f>
        <v>Morning</v>
      </c>
      <c r="P816" s="8" t="str">
        <f>IF('Final Dataset'!$G816=1,"Clear/Few clouds",IF('Final Dataset'!$G816=2,"Mist/Cloudy",IF('Final Dataset'!$G816=3,"Light Snow/Rain","Heavy Rain/Snow/Storm")))</f>
        <v>Clear/Few clouds</v>
      </c>
      <c r="Q816" s="5" t="str">
        <f>IF(OR('Final Dataset'!$F816=0,'Final Dataset'!$F816=6),"Weekend","Weekday")</f>
        <v>Weekend</v>
      </c>
      <c r="R816" s="5" t="str">
        <f>LEFT(TEXT('Final Dataset'!$B816,"yyyy-mm-dd"),4)</f>
        <v>2011</v>
      </c>
      <c r="S816" s="5" t="str">
        <f>MID(TEXT('Final Dataset'!$B816,"yyyy-mm-dd"),6,2)</f>
        <v>02</v>
      </c>
      <c r="T816" s="5" t="str">
        <f>RIGHT(TEXT('Final Dataset'!$B816,"yyyy-mm-dd"),2)</f>
        <v>06</v>
      </c>
      <c r="U816" s="5">
        <f>LEN('Final Dataset'!$D816)</f>
        <v>1</v>
      </c>
      <c r="V816" s="5" t="str">
        <f>TEXT('Final Dataset'!$B816, "mmmm")</f>
        <v>February</v>
      </c>
      <c r="W816" s="5" t="str">
        <f>TEXT('Final Dataset'!$B816, "dddd")</f>
        <v>Sunday</v>
      </c>
      <c r="X816" s="5">
        <f>WEEKNUM('Final Dataset'!$B816, 2)</f>
        <v>6</v>
      </c>
      <c r="Y816" s="5" t="str">
        <f>IF('Final Dataset'!$H816&lt;=0.3,"Cold",IF('Final Dataset'!$H816&lt;=0.6,"Mild","Hot"))</f>
        <v>Cold</v>
      </c>
      <c r="Z816" s="7" t="str">
        <f>IF('Final Dataset'!$L816&gt;'Final Dataset'!$M816,"Casual Dominant","Registered Dominant")</f>
        <v>Registered Dominant</v>
      </c>
      <c r="AA816" s="7">
        <f>'Final Dataset'!$L816/'Final Dataset'!$N816</f>
        <v>0.15555555555555556</v>
      </c>
      <c r="AB816" s="7">
        <f>'Final Dataset'!$M816/'Final Dataset'!$N816</f>
        <v>0.84444444444444444</v>
      </c>
      <c r="AC816" s="9">
        <f>'Final Dataset'!$J816*100</f>
        <v>56.000000000000007</v>
      </c>
      <c r="AD816" s="7">
        <f>'Final Dataset'!$I816*50</f>
        <v>14.395</v>
      </c>
      <c r="AE816" s="9">
        <f>'Final Dataset'!$K816*67</f>
        <v>7.0015000000000001</v>
      </c>
      <c r="AF816" s="7">
        <f>IFERROR('Final Dataset'!$AA816/'Final Dataset'!$AB816,0)</f>
        <v>0.18421052631578946</v>
      </c>
      <c r="AG816" s="7" t="str">
        <f>IF('Final Dataset'!$AC816&lt;40,"Low",IF('Final Dataset'!$AC816&lt;=70,"Moderate","High"))</f>
        <v>Moderate</v>
      </c>
      <c r="AH816" s="10" t="str">
        <f>IF('Final Dataset'!$AE816&lt;10,"Calm",IF('Final Dataset'!$AE816&lt;=25,"Breezy","Windy"))</f>
        <v>Calm</v>
      </c>
    </row>
    <row r="817" spans="1:34" ht="14.25" customHeight="1" x14ac:dyDescent="0.3">
      <c r="A817" s="17">
        <v>816</v>
      </c>
      <c r="B817" s="18">
        <v>40580</v>
      </c>
      <c r="C817" s="13">
        <v>1</v>
      </c>
      <c r="D817" s="13">
        <v>10</v>
      </c>
      <c r="E817" s="13" t="b">
        <v>0</v>
      </c>
      <c r="F817" s="13">
        <v>0</v>
      </c>
      <c r="G817" s="13">
        <v>1</v>
      </c>
      <c r="H817" s="13">
        <v>0.3</v>
      </c>
      <c r="I817" s="13">
        <v>0.28789999999999999</v>
      </c>
      <c r="J817" s="13">
        <v>0.52</v>
      </c>
      <c r="K817" s="13">
        <v>0.25369999999999998</v>
      </c>
      <c r="L817" s="13">
        <v>15</v>
      </c>
      <c r="M817" s="13">
        <v>74</v>
      </c>
      <c r="N817" s="19">
        <v>89</v>
      </c>
      <c r="O817" s="5" t="str">
        <f>IF(AND('Final Dataset'!$D817&gt;=5,'Final Dataset'!$D817&lt;12),"Morning",IF(AND('Final Dataset'!$D817&gt;=12,'Final Dataset'!$D817&lt;17),"Afternoon",IF(AND('Final Dataset'!$D817&gt;=17,'Final Dataset'!$D817&lt;21),"Evening","Night")))</f>
        <v>Morning</v>
      </c>
      <c r="P817" s="8" t="str">
        <f>IF('Final Dataset'!$G817=1,"Clear/Few clouds",IF('Final Dataset'!$G817=2,"Mist/Cloudy",IF('Final Dataset'!$G817=3,"Light Snow/Rain","Heavy Rain/Snow/Storm")))</f>
        <v>Clear/Few clouds</v>
      </c>
      <c r="Q817" s="5" t="str">
        <f>IF(OR('Final Dataset'!$F817=0,'Final Dataset'!$F817=6),"Weekend","Weekday")</f>
        <v>Weekend</v>
      </c>
      <c r="R817" s="5" t="str">
        <f>LEFT(TEXT('Final Dataset'!$B817,"yyyy-mm-dd"),4)</f>
        <v>2011</v>
      </c>
      <c r="S817" s="5" t="str">
        <f>MID(TEXT('Final Dataset'!$B817,"yyyy-mm-dd"),6,2)</f>
        <v>02</v>
      </c>
      <c r="T817" s="5" t="str">
        <f>RIGHT(TEXT('Final Dataset'!$B817,"yyyy-mm-dd"),2)</f>
        <v>06</v>
      </c>
      <c r="U817" s="5">
        <f>LEN('Final Dataset'!$D817)</f>
        <v>2</v>
      </c>
      <c r="V817" s="5" t="str">
        <f>TEXT('Final Dataset'!$B817, "mmmm")</f>
        <v>February</v>
      </c>
      <c r="W817" s="5" t="str">
        <f>TEXT('Final Dataset'!$B817, "dddd")</f>
        <v>Sunday</v>
      </c>
      <c r="X817" s="5">
        <f>WEEKNUM('Final Dataset'!$B817, 2)</f>
        <v>6</v>
      </c>
      <c r="Y817" s="5" t="str">
        <f>IF('Final Dataset'!$H817&lt;=0.3,"Cold",IF('Final Dataset'!$H817&lt;=0.6,"Mild","Hot"))</f>
        <v>Cold</v>
      </c>
      <c r="Z817" s="7" t="str">
        <f>IF('Final Dataset'!$L817&gt;'Final Dataset'!$M817,"Casual Dominant","Registered Dominant")</f>
        <v>Registered Dominant</v>
      </c>
      <c r="AA817" s="7">
        <f>'Final Dataset'!$L817/'Final Dataset'!$N817</f>
        <v>0.16853932584269662</v>
      </c>
      <c r="AB817" s="7">
        <f>'Final Dataset'!$M817/'Final Dataset'!$N817</f>
        <v>0.8314606741573034</v>
      </c>
      <c r="AC817" s="9">
        <f>'Final Dataset'!$J817*100</f>
        <v>52</v>
      </c>
      <c r="AD817" s="7">
        <f>'Final Dataset'!$I817*50</f>
        <v>14.395</v>
      </c>
      <c r="AE817" s="9">
        <f>'Final Dataset'!$K817*67</f>
        <v>16.997899999999998</v>
      </c>
      <c r="AF817" s="7">
        <f>IFERROR('Final Dataset'!$AA817/'Final Dataset'!$AB817,0)</f>
        <v>0.20270270270270269</v>
      </c>
      <c r="AG817" s="7" t="str">
        <f>IF('Final Dataset'!$AC817&lt;40,"Low",IF('Final Dataset'!$AC817&lt;=70,"Moderate","High"))</f>
        <v>Moderate</v>
      </c>
      <c r="AH817" s="10" t="str">
        <f>IF('Final Dataset'!$AE817&lt;10,"Calm",IF('Final Dataset'!$AE817&lt;=25,"Breezy","Windy"))</f>
        <v>Breezy</v>
      </c>
    </row>
    <row r="818" spans="1:34" ht="14.25" customHeight="1" x14ac:dyDescent="0.3">
      <c r="A818" s="15">
        <v>817</v>
      </c>
      <c r="B818" s="16">
        <v>40580</v>
      </c>
      <c r="C818" s="7">
        <v>1</v>
      </c>
      <c r="D818" s="7">
        <v>11</v>
      </c>
      <c r="E818" s="7" t="b">
        <v>0</v>
      </c>
      <c r="F818" s="7">
        <v>0</v>
      </c>
      <c r="G818" s="7">
        <v>1</v>
      </c>
      <c r="H818" s="7">
        <v>0.32</v>
      </c>
      <c r="I818" s="7">
        <v>0.30299999999999999</v>
      </c>
      <c r="J818" s="7">
        <v>0.49</v>
      </c>
      <c r="K818" s="7">
        <v>0.25369999999999998</v>
      </c>
      <c r="L818" s="7">
        <v>28</v>
      </c>
      <c r="M818" s="7">
        <v>89</v>
      </c>
      <c r="N818" s="10">
        <v>117</v>
      </c>
      <c r="O818" s="5" t="str">
        <f>IF(AND('Final Dataset'!$D818&gt;=5,'Final Dataset'!$D818&lt;12),"Morning",IF(AND('Final Dataset'!$D818&gt;=12,'Final Dataset'!$D818&lt;17),"Afternoon",IF(AND('Final Dataset'!$D818&gt;=17,'Final Dataset'!$D818&lt;21),"Evening","Night")))</f>
        <v>Morning</v>
      </c>
      <c r="P818" s="8" t="str">
        <f>IF('Final Dataset'!$G818=1,"Clear/Few clouds",IF('Final Dataset'!$G818=2,"Mist/Cloudy",IF('Final Dataset'!$G818=3,"Light Snow/Rain","Heavy Rain/Snow/Storm")))</f>
        <v>Clear/Few clouds</v>
      </c>
      <c r="Q818" s="5" t="str">
        <f>IF(OR('Final Dataset'!$F818=0,'Final Dataset'!$F818=6),"Weekend","Weekday")</f>
        <v>Weekend</v>
      </c>
      <c r="R818" s="5" t="str">
        <f>LEFT(TEXT('Final Dataset'!$B818,"yyyy-mm-dd"),4)</f>
        <v>2011</v>
      </c>
      <c r="S818" s="5" t="str">
        <f>MID(TEXT('Final Dataset'!$B818,"yyyy-mm-dd"),6,2)</f>
        <v>02</v>
      </c>
      <c r="T818" s="5" t="str">
        <f>RIGHT(TEXT('Final Dataset'!$B818,"yyyy-mm-dd"),2)</f>
        <v>06</v>
      </c>
      <c r="U818" s="5">
        <f>LEN('Final Dataset'!$D818)</f>
        <v>2</v>
      </c>
      <c r="V818" s="5" t="str">
        <f>TEXT('Final Dataset'!$B818, "mmmm")</f>
        <v>February</v>
      </c>
      <c r="W818" s="5" t="str">
        <f>TEXT('Final Dataset'!$B818, "dddd")</f>
        <v>Sunday</v>
      </c>
      <c r="X818" s="5">
        <f>WEEKNUM('Final Dataset'!$B818, 2)</f>
        <v>6</v>
      </c>
      <c r="Y818" s="5" t="str">
        <f>IF('Final Dataset'!$H818&lt;=0.3,"Cold",IF('Final Dataset'!$H818&lt;=0.6,"Mild","Hot"))</f>
        <v>Mild</v>
      </c>
      <c r="Z818" s="7" t="str">
        <f>IF('Final Dataset'!$L818&gt;'Final Dataset'!$M818,"Casual Dominant","Registered Dominant")</f>
        <v>Registered Dominant</v>
      </c>
      <c r="AA818" s="7">
        <f>'Final Dataset'!$L818/'Final Dataset'!$N818</f>
        <v>0.23931623931623933</v>
      </c>
      <c r="AB818" s="7">
        <f>'Final Dataset'!$M818/'Final Dataset'!$N818</f>
        <v>0.76068376068376065</v>
      </c>
      <c r="AC818" s="9">
        <f>'Final Dataset'!$J818*100</f>
        <v>49</v>
      </c>
      <c r="AD818" s="7">
        <f>'Final Dataset'!$I818*50</f>
        <v>15.15</v>
      </c>
      <c r="AE818" s="9">
        <f>'Final Dataset'!$K818*67</f>
        <v>16.997899999999998</v>
      </c>
      <c r="AF818" s="7">
        <f>IFERROR('Final Dataset'!$AA818/'Final Dataset'!$AB818,0)</f>
        <v>0.31460674157303375</v>
      </c>
      <c r="AG818" s="7" t="str">
        <f>IF('Final Dataset'!$AC818&lt;40,"Low",IF('Final Dataset'!$AC818&lt;=70,"Moderate","High"))</f>
        <v>Moderate</v>
      </c>
      <c r="AH818" s="10" t="str">
        <f>IF('Final Dataset'!$AE818&lt;10,"Calm",IF('Final Dataset'!$AE818&lt;=25,"Breezy","Windy"))</f>
        <v>Breezy</v>
      </c>
    </row>
    <row r="819" spans="1:34" ht="14.25" customHeight="1" x14ac:dyDescent="0.3">
      <c r="A819" s="17">
        <v>818</v>
      </c>
      <c r="B819" s="18">
        <v>40580</v>
      </c>
      <c r="C819" s="13">
        <v>1</v>
      </c>
      <c r="D819" s="13">
        <v>12</v>
      </c>
      <c r="E819" s="13" t="b">
        <v>0</v>
      </c>
      <c r="F819" s="13">
        <v>0</v>
      </c>
      <c r="G819" s="13">
        <v>1</v>
      </c>
      <c r="H819" s="13">
        <v>0.34</v>
      </c>
      <c r="I819" s="13">
        <v>0.33329999999999999</v>
      </c>
      <c r="J819" s="13">
        <v>0.46</v>
      </c>
      <c r="K819" s="13">
        <v>0</v>
      </c>
      <c r="L819" s="13">
        <v>48</v>
      </c>
      <c r="M819" s="13">
        <v>126</v>
      </c>
      <c r="N819" s="19">
        <v>174</v>
      </c>
      <c r="O819" s="5" t="str">
        <f>IF(AND('Final Dataset'!$D819&gt;=5,'Final Dataset'!$D819&lt;12),"Morning",IF(AND('Final Dataset'!$D819&gt;=12,'Final Dataset'!$D819&lt;17),"Afternoon",IF(AND('Final Dataset'!$D819&gt;=17,'Final Dataset'!$D819&lt;21),"Evening","Night")))</f>
        <v>Afternoon</v>
      </c>
      <c r="P819" s="8" t="str">
        <f>IF('Final Dataset'!$G819=1,"Clear/Few clouds",IF('Final Dataset'!$G819=2,"Mist/Cloudy",IF('Final Dataset'!$G819=3,"Light Snow/Rain","Heavy Rain/Snow/Storm")))</f>
        <v>Clear/Few clouds</v>
      </c>
      <c r="Q819" s="5" t="str">
        <f>IF(OR('Final Dataset'!$F819=0,'Final Dataset'!$F819=6),"Weekend","Weekday")</f>
        <v>Weekend</v>
      </c>
      <c r="R819" s="5" t="str">
        <f>LEFT(TEXT('Final Dataset'!$B819,"yyyy-mm-dd"),4)</f>
        <v>2011</v>
      </c>
      <c r="S819" s="5" t="str">
        <f>MID(TEXT('Final Dataset'!$B819,"yyyy-mm-dd"),6,2)</f>
        <v>02</v>
      </c>
      <c r="T819" s="5" t="str">
        <f>RIGHT(TEXT('Final Dataset'!$B819,"yyyy-mm-dd"),2)</f>
        <v>06</v>
      </c>
      <c r="U819" s="5">
        <f>LEN('Final Dataset'!$D819)</f>
        <v>2</v>
      </c>
      <c r="V819" s="5" t="str">
        <f>TEXT('Final Dataset'!$B819, "mmmm")</f>
        <v>February</v>
      </c>
      <c r="W819" s="5" t="str">
        <f>TEXT('Final Dataset'!$B819, "dddd")</f>
        <v>Sunday</v>
      </c>
      <c r="X819" s="5">
        <f>WEEKNUM('Final Dataset'!$B819, 2)</f>
        <v>6</v>
      </c>
      <c r="Y819" s="5" t="str">
        <f>IF('Final Dataset'!$H819&lt;=0.3,"Cold",IF('Final Dataset'!$H819&lt;=0.6,"Mild","Hot"))</f>
        <v>Mild</v>
      </c>
      <c r="Z819" s="7" t="str">
        <f>IF('Final Dataset'!$L819&gt;'Final Dataset'!$M819,"Casual Dominant","Registered Dominant")</f>
        <v>Registered Dominant</v>
      </c>
      <c r="AA819" s="7">
        <f>'Final Dataset'!$L819/'Final Dataset'!$N819</f>
        <v>0.27586206896551724</v>
      </c>
      <c r="AB819" s="7">
        <f>'Final Dataset'!$M819/'Final Dataset'!$N819</f>
        <v>0.72413793103448276</v>
      </c>
      <c r="AC819" s="9">
        <f>'Final Dataset'!$J819*100</f>
        <v>46</v>
      </c>
      <c r="AD819" s="7">
        <f>'Final Dataset'!$I819*50</f>
        <v>16.664999999999999</v>
      </c>
      <c r="AE819" s="9">
        <f>'Final Dataset'!$K819*67</f>
        <v>0</v>
      </c>
      <c r="AF819" s="7">
        <f>IFERROR('Final Dataset'!$AA819/'Final Dataset'!$AB819,0)</f>
        <v>0.38095238095238093</v>
      </c>
      <c r="AG819" s="7" t="str">
        <f>IF('Final Dataset'!$AC819&lt;40,"Low",IF('Final Dataset'!$AC819&lt;=70,"Moderate","High"))</f>
        <v>Moderate</v>
      </c>
      <c r="AH819" s="10" t="str">
        <f>IF('Final Dataset'!$AE819&lt;10,"Calm",IF('Final Dataset'!$AE819&lt;=25,"Breezy","Windy"))</f>
        <v>Calm</v>
      </c>
    </row>
    <row r="820" spans="1:34" ht="14.25" customHeight="1" x14ac:dyDescent="0.3">
      <c r="A820" s="15">
        <v>819</v>
      </c>
      <c r="B820" s="16">
        <v>40580</v>
      </c>
      <c r="C820" s="7">
        <v>1</v>
      </c>
      <c r="D820" s="7">
        <v>13</v>
      </c>
      <c r="E820" s="7" t="b">
        <v>0</v>
      </c>
      <c r="F820" s="7">
        <v>0</v>
      </c>
      <c r="G820" s="7">
        <v>1</v>
      </c>
      <c r="H820" s="7">
        <v>0.34</v>
      </c>
      <c r="I820" s="7">
        <v>0.36359999999999998</v>
      </c>
      <c r="J820" s="7">
        <v>0.46</v>
      </c>
      <c r="K820" s="7">
        <v>0</v>
      </c>
      <c r="L820" s="7">
        <v>47</v>
      </c>
      <c r="M820" s="7">
        <v>135</v>
      </c>
      <c r="N820" s="10">
        <v>182</v>
      </c>
      <c r="O820" s="5" t="str">
        <f>IF(AND('Final Dataset'!$D820&gt;=5,'Final Dataset'!$D820&lt;12),"Morning",IF(AND('Final Dataset'!$D820&gt;=12,'Final Dataset'!$D820&lt;17),"Afternoon",IF(AND('Final Dataset'!$D820&gt;=17,'Final Dataset'!$D820&lt;21),"Evening","Night")))</f>
        <v>Afternoon</v>
      </c>
      <c r="P820" s="8" t="str">
        <f>IF('Final Dataset'!$G820=1,"Clear/Few clouds",IF('Final Dataset'!$G820=2,"Mist/Cloudy",IF('Final Dataset'!$G820=3,"Light Snow/Rain","Heavy Rain/Snow/Storm")))</f>
        <v>Clear/Few clouds</v>
      </c>
      <c r="Q820" s="5" t="str">
        <f>IF(OR('Final Dataset'!$F820=0,'Final Dataset'!$F820=6),"Weekend","Weekday")</f>
        <v>Weekend</v>
      </c>
      <c r="R820" s="5" t="str">
        <f>LEFT(TEXT('Final Dataset'!$B820,"yyyy-mm-dd"),4)</f>
        <v>2011</v>
      </c>
      <c r="S820" s="5" t="str">
        <f>MID(TEXT('Final Dataset'!$B820,"yyyy-mm-dd"),6,2)</f>
        <v>02</v>
      </c>
      <c r="T820" s="5" t="str">
        <f>RIGHT(TEXT('Final Dataset'!$B820,"yyyy-mm-dd"),2)</f>
        <v>06</v>
      </c>
      <c r="U820" s="5">
        <f>LEN('Final Dataset'!$D820)</f>
        <v>2</v>
      </c>
      <c r="V820" s="5" t="str">
        <f>TEXT('Final Dataset'!$B820, "mmmm")</f>
        <v>February</v>
      </c>
      <c r="W820" s="5" t="str">
        <f>TEXT('Final Dataset'!$B820, "dddd")</f>
        <v>Sunday</v>
      </c>
      <c r="X820" s="5">
        <f>WEEKNUM('Final Dataset'!$B820, 2)</f>
        <v>6</v>
      </c>
      <c r="Y820" s="5" t="str">
        <f>IF('Final Dataset'!$H820&lt;=0.3,"Cold",IF('Final Dataset'!$H820&lt;=0.6,"Mild","Hot"))</f>
        <v>Mild</v>
      </c>
      <c r="Z820" s="7" t="str">
        <f>IF('Final Dataset'!$L820&gt;'Final Dataset'!$M820,"Casual Dominant","Registered Dominant")</f>
        <v>Registered Dominant</v>
      </c>
      <c r="AA820" s="7">
        <f>'Final Dataset'!$L820/'Final Dataset'!$N820</f>
        <v>0.25824175824175827</v>
      </c>
      <c r="AB820" s="7">
        <f>'Final Dataset'!$M820/'Final Dataset'!$N820</f>
        <v>0.74175824175824179</v>
      </c>
      <c r="AC820" s="9">
        <f>'Final Dataset'!$J820*100</f>
        <v>46</v>
      </c>
      <c r="AD820" s="7">
        <f>'Final Dataset'!$I820*50</f>
        <v>18.18</v>
      </c>
      <c r="AE820" s="9">
        <f>'Final Dataset'!$K820*67</f>
        <v>0</v>
      </c>
      <c r="AF820" s="7">
        <f>IFERROR('Final Dataset'!$AA820/'Final Dataset'!$AB820,0)</f>
        <v>0.34814814814814815</v>
      </c>
      <c r="AG820" s="7" t="str">
        <f>IF('Final Dataset'!$AC820&lt;40,"Low",IF('Final Dataset'!$AC820&lt;=70,"Moderate","High"))</f>
        <v>Moderate</v>
      </c>
      <c r="AH820" s="10" t="str">
        <f>IF('Final Dataset'!$AE820&lt;10,"Calm",IF('Final Dataset'!$AE820&lt;=25,"Breezy","Windy"))</f>
        <v>Calm</v>
      </c>
    </row>
    <row r="821" spans="1:34" ht="14.25" customHeight="1" x14ac:dyDescent="0.3">
      <c r="A821" s="17">
        <v>820</v>
      </c>
      <c r="B821" s="18">
        <v>40580</v>
      </c>
      <c r="C821" s="13">
        <v>1</v>
      </c>
      <c r="D821" s="13">
        <v>14</v>
      </c>
      <c r="E821" s="13" t="b">
        <v>0</v>
      </c>
      <c r="F821" s="13">
        <v>0</v>
      </c>
      <c r="G821" s="13">
        <v>1</v>
      </c>
      <c r="H821" s="13">
        <v>0.34</v>
      </c>
      <c r="I821" s="13">
        <v>0.34849999999999998</v>
      </c>
      <c r="J821" s="13">
        <v>0.46</v>
      </c>
      <c r="K821" s="13">
        <v>8.9599999999999999E-2</v>
      </c>
      <c r="L821" s="13">
        <v>47</v>
      </c>
      <c r="M821" s="13">
        <v>114</v>
      </c>
      <c r="N821" s="19">
        <v>161</v>
      </c>
      <c r="O821" s="5" t="str">
        <f>IF(AND('Final Dataset'!$D821&gt;=5,'Final Dataset'!$D821&lt;12),"Morning",IF(AND('Final Dataset'!$D821&gt;=12,'Final Dataset'!$D821&lt;17),"Afternoon",IF(AND('Final Dataset'!$D821&gt;=17,'Final Dataset'!$D821&lt;21),"Evening","Night")))</f>
        <v>Afternoon</v>
      </c>
      <c r="P821" s="8" t="str">
        <f>IF('Final Dataset'!$G821=1,"Clear/Few clouds",IF('Final Dataset'!$G821=2,"Mist/Cloudy",IF('Final Dataset'!$G821=3,"Light Snow/Rain","Heavy Rain/Snow/Storm")))</f>
        <v>Clear/Few clouds</v>
      </c>
      <c r="Q821" s="5" t="str">
        <f>IF(OR('Final Dataset'!$F821=0,'Final Dataset'!$F821=6),"Weekend","Weekday")</f>
        <v>Weekend</v>
      </c>
      <c r="R821" s="5" t="str">
        <f>LEFT(TEXT('Final Dataset'!$B821,"yyyy-mm-dd"),4)</f>
        <v>2011</v>
      </c>
      <c r="S821" s="5" t="str">
        <f>MID(TEXT('Final Dataset'!$B821,"yyyy-mm-dd"),6,2)</f>
        <v>02</v>
      </c>
      <c r="T821" s="5" t="str">
        <f>RIGHT(TEXT('Final Dataset'!$B821,"yyyy-mm-dd"),2)</f>
        <v>06</v>
      </c>
      <c r="U821" s="5">
        <f>LEN('Final Dataset'!$D821)</f>
        <v>2</v>
      </c>
      <c r="V821" s="5" t="str">
        <f>TEXT('Final Dataset'!$B821, "mmmm")</f>
        <v>February</v>
      </c>
      <c r="W821" s="5" t="str">
        <f>TEXT('Final Dataset'!$B821, "dddd")</f>
        <v>Sunday</v>
      </c>
      <c r="X821" s="5">
        <f>WEEKNUM('Final Dataset'!$B821, 2)</f>
        <v>6</v>
      </c>
      <c r="Y821" s="5" t="str">
        <f>IF('Final Dataset'!$H821&lt;=0.3,"Cold",IF('Final Dataset'!$H821&lt;=0.6,"Mild","Hot"))</f>
        <v>Mild</v>
      </c>
      <c r="Z821" s="7" t="str">
        <f>IF('Final Dataset'!$L821&gt;'Final Dataset'!$M821,"Casual Dominant","Registered Dominant")</f>
        <v>Registered Dominant</v>
      </c>
      <c r="AA821" s="7">
        <f>'Final Dataset'!$L821/'Final Dataset'!$N821</f>
        <v>0.29192546583850931</v>
      </c>
      <c r="AB821" s="7">
        <f>'Final Dataset'!$M821/'Final Dataset'!$N821</f>
        <v>0.70807453416149069</v>
      </c>
      <c r="AC821" s="9">
        <f>'Final Dataset'!$J821*100</f>
        <v>46</v>
      </c>
      <c r="AD821" s="7">
        <f>'Final Dataset'!$I821*50</f>
        <v>17.424999999999997</v>
      </c>
      <c r="AE821" s="9">
        <f>'Final Dataset'!$K821*67</f>
        <v>6.0031999999999996</v>
      </c>
      <c r="AF821" s="7">
        <f>IFERROR('Final Dataset'!$AA821/'Final Dataset'!$AB821,0)</f>
        <v>0.41228070175438597</v>
      </c>
      <c r="AG821" s="7" t="str">
        <f>IF('Final Dataset'!$AC821&lt;40,"Low",IF('Final Dataset'!$AC821&lt;=70,"Moderate","High"))</f>
        <v>Moderate</v>
      </c>
      <c r="AH821" s="10" t="str">
        <f>IF('Final Dataset'!$AE821&lt;10,"Calm",IF('Final Dataset'!$AE821&lt;=25,"Breezy","Windy"))</f>
        <v>Calm</v>
      </c>
    </row>
    <row r="822" spans="1:34" ht="14.25" customHeight="1" x14ac:dyDescent="0.3">
      <c r="A822" s="15">
        <v>821</v>
      </c>
      <c r="B822" s="16">
        <v>40580</v>
      </c>
      <c r="C822" s="7">
        <v>1</v>
      </c>
      <c r="D822" s="7">
        <v>15</v>
      </c>
      <c r="E822" s="7" t="b">
        <v>0</v>
      </c>
      <c r="F822" s="7">
        <v>0</v>
      </c>
      <c r="G822" s="7">
        <v>1</v>
      </c>
      <c r="H822" s="7">
        <v>0.34</v>
      </c>
      <c r="I822" s="7">
        <v>0.34849999999999998</v>
      </c>
      <c r="J822" s="7">
        <v>0.46</v>
      </c>
      <c r="K822" s="7">
        <v>8.9599999999999999E-2</v>
      </c>
      <c r="L822" s="7">
        <v>52</v>
      </c>
      <c r="M822" s="7">
        <v>130</v>
      </c>
      <c r="N822" s="10">
        <v>182</v>
      </c>
      <c r="O822" s="5" t="str">
        <f>IF(AND('Final Dataset'!$D822&gt;=5,'Final Dataset'!$D822&lt;12),"Morning",IF(AND('Final Dataset'!$D822&gt;=12,'Final Dataset'!$D822&lt;17),"Afternoon",IF(AND('Final Dataset'!$D822&gt;=17,'Final Dataset'!$D822&lt;21),"Evening","Night")))</f>
        <v>Afternoon</v>
      </c>
      <c r="P822" s="8" t="str">
        <f>IF('Final Dataset'!$G822=1,"Clear/Few clouds",IF('Final Dataset'!$G822=2,"Mist/Cloudy",IF('Final Dataset'!$G822=3,"Light Snow/Rain","Heavy Rain/Snow/Storm")))</f>
        <v>Clear/Few clouds</v>
      </c>
      <c r="Q822" s="5" t="str">
        <f>IF(OR('Final Dataset'!$F822=0,'Final Dataset'!$F822=6),"Weekend","Weekday")</f>
        <v>Weekend</v>
      </c>
      <c r="R822" s="5" t="str">
        <f>LEFT(TEXT('Final Dataset'!$B822,"yyyy-mm-dd"),4)</f>
        <v>2011</v>
      </c>
      <c r="S822" s="5" t="str">
        <f>MID(TEXT('Final Dataset'!$B822,"yyyy-mm-dd"),6,2)</f>
        <v>02</v>
      </c>
      <c r="T822" s="5" t="str">
        <f>RIGHT(TEXT('Final Dataset'!$B822,"yyyy-mm-dd"),2)</f>
        <v>06</v>
      </c>
      <c r="U822" s="5">
        <f>LEN('Final Dataset'!$D822)</f>
        <v>2</v>
      </c>
      <c r="V822" s="5" t="str">
        <f>TEXT('Final Dataset'!$B822, "mmmm")</f>
        <v>February</v>
      </c>
      <c r="W822" s="5" t="str">
        <f>TEXT('Final Dataset'!$B822, "dddd")</f>
        <v>Sunday</v>
      </c>
      <c r="X822" s="5">
        <f>WEEKNUM('Final Dataset'!$B822, 2)</f>
        <v>6</v>
      </c>
      <c r="Y822" s="5" t="str">
        <f>IF('Final Dataset'!$H822&lt;=0.3,"Cold",IF('Final Dataset'!$H822&lt;=0.6,"Mild","Hot"))</f>
        <v>Mild</v>
      </c>
      <c r="Z822" s="7" t="str">
        <f>IF('Final Dataset'!$L822&gt;'Final Dataset'!$M822,"Casual Dominant","Registered Dominant")</f>
        <v>Registered Dominant</v>
      </c>
      <c r="AA822" s="7">
        <f>'Final Dataset'!$L822/'Final Dataset'!$N822</f>
        <v>0.2857142857142857</v>
      </c>
      <c r="AB822" s="7">
        <f>'Final Dataset'!$M822/'Final Dataset'!$N822</f>
        <v>0.7142857142857143</v>
      </c>
      <c r="AC822" s="9">
        <f>'Final Dataset'!$J822*100</f>
        <v>46</v>
      </c>
      <c r="AD822" s="7">
        <f>'Final Dataset'!$I822*50</f>
        <v>17.424999999999997</v>
      </c>
      <c r="AE822" s="9">
        <f>'Final Dataset'!$K822*67</f>
        <v>6.0031999999999996</v>
      </c>
      <c r="AF822" s="7">
        <f>IFERROR('Final Dataset'!$AA822/'Final Dataset'!$AB822,0)</f>
        <v>0.39999999999999997</v>
      </c>
      <c r="AG822" s="7" t="str">
        <f>IF('Final Dataset'!$AC822&lt;40,"Low",IF('Final Dataset'!$AC822&lt;=70,"Moderate","High"))</f>
        <v>Moderate</v>
      </c>
      <c r="AH822" s="10" t="str">
        <f>IF('Final Dataset'!$AE822&lt;10,"Calm",IF('Final Dataset'!$AE822&lt;=25,"Breezy","Windy"))</f>
        <v>Calm</v>
      </c>
    </row>
    <row r="823" spans="1:34" ht="14.25" customHeight="1" x14ac:dyDescent="0.3">
      <c r="A823" s="17">
        <v>822</v>
      </c>
      <c r="B823" s="18">
        <v>40580</v>
      </c>
      <c r="C823" s="13">
        <v>1</v>
      </c>
      <c r="D823" s="13">
        <v>16</v>
      </c>
      <c r="E823" s="13" t="b">
        <v>0</v>
      </c>
      <c r="F823" s="13">
        <v>0</v>
      </c>
      <c r="G823" s="13">
        <v>1</v>
      </c>
      <c r="H823" s="13">
        <v>0.34</v>
      </c>
      <c r="I823" s="13">
        <v>0.34849999999999998</v>
      </c>
      <c r="J823" s="13">
        <v>0.49</v>
      </c>
      <c r="K823" s="13">
        <v>0.1045</v>
      </c>
      <c r="L823" s="13">
        <v>42</v>
      </c>
      <c r="M823" s="13">
        <v>115</v>
      </c>
      <c r="N823" s="19">
        <v>157</v>
      </c>
      <c r="O823" s="5" t="str">
        <f>IF(AND('Final Dataset'!$D823&gt;=5,'Final Dataset'!$D823&lt;12),"Morning",IF(AND('Final Dataset'!$D823&gt;=12,'Final Dataset'!$D823&lt;17),"Afternoon",IF(AND('Final Dataset'!$D823&gt;=17,'Final Dataset'!$D823&lt;21),"Evening","Night")))</f>
        <v>Afternoon</v>
      </c>
      <c r="P823" s="8" t="str">
        <f>IF('Final Dataset'!$G823=1,"Clear/Few clouds",IF('Final Dataset'!$G823=2,"Mist/Cloudy",IF('Final Dataset'!$G823=3,"Light Snow/Rain","Heavy Rain/Snow/Storm")))</f>
        <v>Clear/Few clouds</v>
      </c>
      <c r="Q823" s="5" t="str">
        <f>IF(OR('Final Dataset'!$F823=0,'Final Dataset'!$F823=6),"Weekend","Weekday")</f>
        <v>Weekend</v>
      </c>
      <c r="R823" s="5" t="str">
        <f>LEFT(TEXT('Final Dataset'!$B823,"yyyy-mm-dd"),4)</f>
        <v>2011</v>
      </c>
      <c r="S823" s="5" t="str">
        <f>MID(TEXT('Final Dataset'!$B823,"yyyy-mm-dd"),6,2)</f>
        <v>02</v>
      </c>
      <c r="T823" s="5" t="str">
        <f>RIGHT(TEXT('Final Dataset'!$B823,"yyyy-mm-dd"),2)</f>
        <v>06</v>
      </c>
      <c r="U823" s="5">
        <f>LEN('Final Dataset'!$D823)</f>
        <v>2</v>
      </c>
      <c r="V823" s="5" t="str">
        <f>TEXT('Final Dataset'!$B823, "mmmm")</f>
        <v>February</v>
      </c>
      <c r="W823" s="5" t="str">
        <f>TEXT('Final Dataset'!$B823, "dddd")</f>
        <v>Sunday</v>
      </c>
      <c r="X823" s="5">
        <f>WEEKNUM('Final Dataset'!$B823, 2)</f>
        <v>6</v>
      </c>
      <c r="Y823" s="5" t="str">
        <f>IF('Final Dataset'!$H823&lt;=0.3,"Cold",IF('Final Dataset'!$H823&lt;=0.6,"Mild","Hot"))</f>
        <v>Mild</v>
      </c>
      <c r="Z823" s="7" t="str">
        <f>IF('Final Dataset'!$L823&gt;'Final Dataset'!$M823,"Casual Dominant","Registered Dominant")</f>
        <v>Registered Dominant</v>
      </c>
      <c r="AA823" s="7">
        <f>'Final Dataset'!$L823/'Final Dataset'!$N823</f>
        <v>0.26751592356687898</v>
      </c>
      <c r="AB823" s="7">
        <f>'Final Dataset'!$M823/'Final Dataset'!$N823</f>
        <v>0.73248407643312097</v>
      </c>
      <c r="AC823" s="9">
        <f>'Final Dataset'!$J823*100</f>
        <v>49</v>
      </c>
      <c r="AD823" s="7">
        <f>'Final Dataset'!$I823*50</f>
        <v>17.424999999999997</v>
      </c>
      <c r="AE823" s="9">
        <f>'Final Dataset'!$K823*67</f>
        <v>7.0015000000000001</v>
      </c>
      <c r="AF823" s="7">
        <f>IFERROR('Final Dataset'!$AA823/'Final Dataset'!$AB823,0)</f>
        <v>0.36521739130434783</v>
      </c>
      <c r="AG823" s="7" t="str">
        <f>IF('Final Dataset'!$AC823&lt;40,"Low",IF('Final Dataset'!$AC823&lt;=70,"Moderate","High"))</f>
        <v>Moderate</v>
      </c>
      <c r="AH823" s="10" t="str">
        <f>IF('Final Dataset'!$AE823&lt;10,"Calm",IF('Final Dataset'!$AE823&lt;=25,"Breezy","Windy"))</f>
        <v>Calm</v>
      </c>
    </row>
    <row r="824" spans="1:34" ht="14.25" customHeight="1" x14ac:dyDescent="0.3">
      <c r="A824" s="15">
        <v>823</v>
      </c>
      <c r="B824" s="16">
        <v>40580</v>
      </c>
      <c r="C824" s="7">
        <v>1</v>
      </c>
      <c r="D824" s="7">
        <v>17</v>
      </c>
      <c r="E824" s="7" t="b">
        <v>0</v>
      </c>
      <c r="F824" s="7">
        <v>0</v>
      </c>
      <c r="G824" s="7">
        <v>1</v>
      </c>
      <c r="H824" s="7">
        <v>0.34</v>
      </c>
      <c r="I824" s="7">
        <v>0.36359999999999998</v>
      </c>
      <c r="J824" s="7">
        <v>0.46</v>
      </c>
      <c r="K824" s="7">
        <v>0</v>
      </c>
      <c r="L824" s="7">
        <v>24</v>
      </c>
      <c r="M824" s="7">
        <v>97</v>
      </c>
      <c r="N824" s="10">
        <v>121</v>
      </c>
      <c r="O824" s="5" t="str">
        <f>IF(AND('Final Dataset'!$D824&gt;=5,'Final Dataset'!$D824&lt;12),"Morning",IF(AND('Final Dataset'!$D824&gt;=12,'Final Dataset'!$D824&lt;17),"Afternoon",IF(AND('Final Dataset'!$D824&gt;=17,'Final Dataset'!$D824&lt;21),"Evening","Night")))</f>
        <v>Evening</v>
      </c>
      <c r="P824" s="8" t="str">
        <f>IF('Final Dataset'!$G824=1,"Clear/Few clouds",IF('Final Dataset'!$G824=2,"Mist/Cloudy",IF('Final Dataset'!$G824=3,"Light Snow/Rain","Heavy Rain/Snow/Storm")))</f>
        <v>Clear/Few clouds</v>
      </c>
      <c r="Q824" s="5" t="str">
        <f>IF(OR('Final Dataset'!$F824=0,'Final Dataset'!$F824=6),"Weekend","Weekday")</f>
        <v>Weekend</v>
      </c>
      <c r="R824" s="5" t="str">
        <f>LEFT(TEXT('Final Dataset'!$B824,"yyyy-mm-dd"),4)</f>
        <v>2011</v>
      </c>
      <c r="S824" s="5" t="str">
        <f>MID(TEXT('Final Dataset'!$B824,"yyyy-mm-dd"),6,2)</f>
        <v>02</v>
      </c>
      <c r="T824" s="5" t="str">
        <f>RIGHT(TEXT('Final Dataset'!$B824,"yyyy-mm-dd"),2)</f>
        <v>06</v>
      </c>
      <c r="U824" s="5">
        <f>LEN('Final Dataset'!$D824)</f>
        <v>2</v>
      </c>
      <c r="V824" s="5" t="str">
        <f>TEXT('Final Dataset'!$B824, "mmmm")</f>
        <v>February</v>
      </c>
      <c r="W824" s="5" t="str">
        <f>TEXT('Final Dataset'!$B824, "dddd")</f>
        <v>Sunday</v>
      </c>
      <c r="X824" s="5">
        <f>WEEKNUM('Final Dataset'!$B824, 2)</f>
        <v>6</v>
      </c>
      <c r="Y824" s="5" t="str">
        <f>IF('Final Dataset'!$H824&lt;=0.3,"Cold",IF('Final Dataset'!$H824&lt;=0.6,"Mild","Hot"))</f>
        <v>Mild</v>
      </c>
      <c r="Z824" s="7" t="str">
        <f>IF('Final Dataset'!$L824&gt;'Final Dataset'!$M824,"Casual Dominant","Registered Dominant")</f>
        <v>Registered Dominant</v>
      </c>
      <c r="AA824" s="7">
        <f>'Final Dataset'!$L824/'Final Dataset'!$N824</f>
        <v>0.19834710743801653</v>
      </c>
      <c r="AB824" s="7">
        <f>'Final Dataset'!$M824/'Final Dataset'!$N824</f>
        <v>0.80165289256198347</v>
      </c>
      <c r="AC824" s="9">
        <f>'Final Dataset'!$J824*100</f>
        <v>46</v>
      </c>
      <c r="AD824" s="7">
        <f>'Final Dataset'!$I824*50</f>
        <v>18.18</v>
      </c>
      <c r="AE824" s="9">
        <f>'Final Dataset'!$K824*67</f>
        <v>0</v>
      </c>
      <c r="AF824" s="7">
        <f>IFERROR('Final Dataset'!$AA824/'Final Dataset'!$AB824,0)</f>
        <v>0.24742268041237114</v>
      </c>
      <c r="AG824" s="7" t="str">
        <f>IF('Final Dataset'!$AC824&lt;40,"Low",IF('Final Dataset'!$AC824&lt;=70,"Moderate","High"))</f>
        <v>Moderate</v>
      </c>
      <c r="AH824" s="10" t="str">
        <f>IF('Final Dataset'!$AE824&lt;10,"Calm",IF('Final Dataset'!$AE824&lt;=25,"Breezy","Windy"))</f>
        <v>Calm</v>
      </c>
    </row>
    <row r="825" spans="1:34" ht="14.25" customHeight="1" x14ac:dyDescent="0.3">
      <c r="A825" s="17">
        <v>824</v>
      </c>
      <c r="B825" s="18">
        <v>40580</v>
      </c>
      <c r="C825" s="13">
        <v>1</v>
      </c>
      <c r="D825" s="13">
        <v>18</v>
      </c>
      <c r="E825" s="13" t="b">
        <v>0</v>
      </c>
      <c r="F825" s="13">
        <v>0</v>
      </c>
      <c r="G825" s="13">
        <v>1</v>
      </c>
      <c r="H825" s="13">
        <v>0.3</v>
      </c>
      <c r="I825" s="13">
        <v>0.30299999999999999</v>
      </c>
      <c r="J825" s="13">
        <v>0.56000000000000005</v>
      </c>
      <c r="K825" s="13">
        <v>0.16420000000000001</v>
      </c>
      <c r="L825" s="13">
        <v>13</v>
      </c>
      <c r="M825" s="13">
        <v>65</v>
      </c>
      <c r="N825" s="19">
        <v>78</v>
      </c>
      <c r="O825" s="5" t="str">
        <f>IF(AND('Final Dataset'!$D825&gt;=5,'Final Dataset'!$D825&lt;12),"Morning",IF(AND('Final Dataset'!$D825&gt;=12,'Final Dataset'!$D825&lt;17),"Afternoon",IF(AND('Final Dataset'!$D825&gt;=17,'Final Dataset'!$D825&lt;21),"Evening","Night")))</f>
        <v>Evening</v>
      </c>
      <c r="P825" s="8" t="str">
        <f>IF('Final Dataset'!$G825=1,"Clear/Few clouds",IF('Final Dataset'!$G825=2,"Mist/Cloudy",IF('Final Dataset'!$G825=3,"Light Snow/Rain","Heavy Rain/Snow/Storm")))</f>
        <v>Clear/Few clouds</v>
      </c>
      <c r="Q825" s="5" t="str">
        <f>IF(OR('Final Dataset'!$F825=0,'Final Dataset'!$F825=6),"Weekend","Weekday")</f>
        <v>Weekend</v>
      </c>
      <c r="R825" s="5" t="str">
        <f>LEFT(TEXT('Final Dataset'!$B825,"yyyy-mm-dd"),4)</f>
        <v>2011</v>
      </c>
      <c r="S825" s="5" t="str">
        <f>MID(TEXT('Final Dataset'!$B825,"yyyy-mm-dd"),6,2)</f>
        <v>02</v>
      </c>
      <c r="T825" s="5" t="str">
        <f>RIGHT(TEXT('Final Dataset'!$B825,"yyyy-mm-dd"),2)</f>
        <v>06</v>
      </c>
      <c r="U825" s="5">
        <f>LEN('Final Dataset'!$D825)</f>
        <v>2</v>
      </c>
      <c r="V825" s="5" t="str">
        <f>TEXT('Final Dataset'!$B825, "mmmm")</f>
        <v>February</v>
      </c>
      <c r="W825" s="5" t="str">
        <f>TEXT('Final Dataset'!$B825, "dddd")</f>
        <v>Sunday</v>
      </c>
      <c r="X825" s="5">
        <f>WEEKNUM('Final Dataset'!$B825, 2)</f>
        <v>6</v>
      </c>
      <c r="Y825" s="5" t="str">
        <f>IF('Final Dataset'!$H825&lt;=0.3,"Cold",IF('Final Dataset'!$H825&lt;=0.6,"Mild","Hot"))</f>
        <v>Cold</v>
      </c>
      <c r="Z825" s="7" t="str">
        <f>IF('Final Dataset'!$L825&gt;'Final Dataset'!$M825,"Casual Dominant","Registered Dominant")</f>
        <v>Registered Dominant</v>
      </c>
      <c r="AA825" s="7">
        <f>'Final Dataset'!$L825/'Final Dataset'!$N825</f>
        <v>0.16666666666666666</v>
      </c>
      <c r="AB825" s="7">
        <f>'Final Dataset'!$M825/'Final Dataset'!$N825</f>
        <v>0.83333333333333337</v>
      </c>
      <c r="AC825" s="9">
        <f>'Final Dataset'!$J825*100</f>
        <v>56.000000000000007</v>
      </c>
      <c r="AD825" s="7">
        <f>'Final Dataset'!$I825*50</f>
        <v>15.15</v>
      </c>
      <c r="AE825" s="9">
        <f>'Final Dataset'!$K825*67</f>
        <v>11.0014</v>
      </c>
      <c r="AF825" s="7">
        <f>IFERROR('Final Dataset'!$AA825/'Final Dataset'!$AB825,0)</f>
        <v>0.19999999999999998</v>
      </c>
      <c r="AG825" s="7" t="str">
        <f>IF('Final Dataset'!$AC825&lt;40,"Low",IF('Final Dataset'!$AC825&lt;=70,"Moderate","High"))</f>
        <v>Moderate</v>
      </c>
      <c r="AH825" s="10" t="str">
        <f>IF('Final Dataset'!$AE825&lt;10,"Calm",IF('Final Dataset'!$AE825&lt;=25,"Breezy","Windy"))</f>
        <v>Breezy</v>
      </c>
    </row>
    <row r="826" spans="1:34" ht="14.25" customHeight="1" x14ac:dyDescent="0.3">
      <c r="A826" s="15">
        <v>825</v>
      </c>
      <c r="B826" s="16">
        <v>40580</v>
      </c>
      <c r="C826" s="7">
        <v>1</v>
      </c>
      <c r="D826" s="7">
        <v>19</v>
      </c>
      <c r="E826" s="7" t="b">
        <v>0</v>
      </c>
      <c r="F826" s="7">
        <v>0</v>
      </c>
      <c r="G826" s="7">
        <v>1</v>
      </c>
      <c r="H826" s="7">
        <v>0.28000000000000003</v>
      </c>
      <c r="I826" s="7">
        <v>0.28789999999999999</v>
      </c>
      <c r="J826" s="7">
        <v>0.61</v>
      </c>
      <c r="K826" s="7">
        <v>0.1343</v>
      </c>
      <c r="L826" s="7">
        <v>1</v>
      </c>
      <c r="M826" s="7">
        <v>20</v>
      </c>
      <c r="N826" s="10">
        <v>21</v>
      </c>
      <c r="O826" s="5" t="str">
        <f>IF(AND('Final Dataset'!$D826&gt;=5,'Final Dataset'!$D826&lt;12),"Morning",IF(AND('Final Dataset'!$D826&gt;=12,'Final Dataset'!$D826&lt;17),"Afternoon",IF(AND('Final Dataset'!$D826&gt;=17,'Final Dataset'!$D826&lt;21),"Evening","Night")))</f>
        <v>Evening</v>
      </c>
      <c r="P826" s="8" t="str">
        <f>IF('Final Dataset'!$G826=1,"Clear/Few clouds",IF('Final Dataset'!$G826=2,"Mist/Cloudy",IF('Final Dataset'!$G826=3,"Light Snow/Rain","Heavy Rain/Snow/Storm")))</f>
        <v>Clear/Few clouds</v>
      </c>
      <c r="Q826" s="5" t="str">
        <f>IF(OR('Final Dataset'!$F826=0,'Final Dataset'!$F826=6),"Weekend","Weekday")</f>
        <v>Weekend</v>
      </c>
      <c r="R826" s="5" t="str">
        <f>LEFT(TEXT('Final Dataset'!$B826,"yyyy-mm-dd"),4)</f>
        <v>2011</v>
      </c>
      <c r="S826" s="5" t="str">
        <f>MID(TEXT('Final Dataset'!$B826,"yyyy-mm-dd"),6,2)</f>
        <v>02</v>
      </c>
      <c r="T826" s="5" t="str">
        <f>RIGHT(TEXT('Final Dataset'!$B826,"yyyy-mm-dd"),2)</f>
        <v>06</v>
      </c>
      <c r="U826" s="5">
        <f>LEN('Final Dataset'!$D826)</f>
        <v>2</v>
      </c>
      <c r="V826" s="5" t="str">
        <f>TEXT('Final Dataset'!$B826, "mmmm")</f>
        <v>February</v>
      </c>
      <c r="W826" s="5" t="str">
        <f>TEXT('Final Dataset'!$B826, "dddd")</f>
        <v>Sunday</v>
      </c>
      <c r="X826" s="5">
        <f>WEEKNUM('Final Dataset'!$B826, 2)</f>
        <v>6</v>
      </c>
      <c r="Y826" s="5" t="str">
        <f>IF('Final Dataset'!$H826&lt;=0.3,"Cold",IF('Final Dataset'!$H826&lt;=0.6,"Mild","Hot"))</f>
        <v>Cold</v>
      </c>
      <c r="Z826" s="7" t="str">
        <f>IF('Final Dataset'!$L826&gt;'Final Dataset'!$M826,"Casual Dominant","Registered Dominant")</f>
        <v>Registered Dominant</v>
      </c>
      <c r="AA826" s="7">
        <f>'Final Dataset'!$L826/'Final Dataset'!$N826</f>
        <v>4.7619047619047616E-2</v>
      </c>
      <c r="AB826" s="7">
        <f>'Final Dataset'!$M826/'Final Dataset'!$N826</f>
        <v>0.95238095238095233</v>
      </c>
      <c r="AC826" s="9">
        <f>'Final Dataset'!$J826*100</f>
        <v>61</v>
      </c>
      <c r="AD826" s="7">
        <f>'Final Dataset'!$I826*50</f>
        <v>14.395</v>
      </c>
      <c r="AE826" s="9">
        <f>'Final Dataset'!$K826*67</f>
        <v>8.9981000000000009</v>
      </c>
      <c r="AF826" s="7">
        <f>IFERROR('Final Dataset'!$AA826/'Final Dataset'!$AB826,0)</f>
        <v>0.05</v>
      </c>
      <c r="AG826" s="7" t="str">
        <f>IF('Final Dataset'!$AC826&lt;40,"Low",IF('Final Dataset'!$AC826&lt;=70,"Moderate","High"))</f>
        <v>Moderate</v>
      </c>
      <c r="AH826" s="10" t="str">
        <f>IF('Final Dataset'!$AE826&lt;10,"Calm",IF('Final Dataset'!$AE826&lt;=25,"Breezy","Windy"))</f>
        <v>Calm</v>
      </c>
    </row>
    <row r="827" spans="1:34" ht="14.25" customHeight="1" x14ac:dyDescent="0.3">
      <c r="A827" s="17">
        <v>826</v>
      </c>
      <c r="B827" s="18">
        <v>40580</v>
      </c>
      <c r="C827" s="13">
        <v>1</v>
      </c>
      <c r="D827" s="13">
        <v>20</v>
      </c>
      <c r="E827" s="13" t="b">
        <v>0</v>
      </c>
      <c r="F827" s="13">
        <v>0</v>
      </c>
      <c r="G827" s="13">
        <v>1</v>
      </c>
      <c r="H827" s="13">
        <v>0.28000000000000003</v>
      </c>
      <c r="I827" s="13">
        <v>0.28789999999999999</v>
      </c>
      <c r="J827" s="13">
        <v>0.61</v>
      </c>
      <c r="K827" s="13">
        <v>0.1045</v>
      </c>
      <c r="L827" s="13">
        <v>5</v>
      </c>
      <c r="M827" s="13">
        <v>21</v>
      </c>
      <c r="N827" s="19">
        <v>26</v>
      </c>
      <c r="O827" s="5" t="str">
        <f>IF(AND('Final Dataset'!$D827&gt;=5,'Final Dataset'!$D827&lt;12),"Morning",IF(AND('Final Dataset'!$D827&gt;=12,'Final Dataset'!$D827&lt;17),"Afternoon",IF(AND('Final Dataset'!$D827&gt;=17,'Final Dataset'!$D827&lt;21),"Evening","Night")))</f>
        <v>Evening</v>
      </c>
      <c r="P827" s="8" t="str">
        <f>IF('Final Dataset'!$G827=1,"Clear/Few clouds",IF('Final Dataset'!$G827=2,"Mist/Cloudy",IF('Final Dataset'!$G827=3,"Light Snow/Rain","Heavy Rain/Snow/Storm")))</f>
        <v>Clear/Few clouds</v>
      </c>
      <c r="Q827" s="5" t="str">
        <f>IF(OR('Final Dataset'!$F827=0,'Final Dataset'!$F827=6),"Weekend","Weekday")</f>
        <v>Weekend</v>
      </c>
      <c r="R827" s="5" t="str">
        <f>LEFT(TEXT('Final Dataset'!$B827,"yyyy-mm-dd"),4)</f>
        <v>2011</v>
      </c>
      <c r="S827" s="5" t="str">
        <f>MID(TEXT('Final Dataset'!$B827,"yyyy-mm-dd"),6,2)</f>
        <v>02</v>
      </c>
      <c r="T827" s="5" t="str">
        <f>RIGHT(TEXT('Final Dataset'!$B827,"yyyy-mm-dd"),2)</f>
        <v>06</v>
      </c>
      <c r="U827" s="5">
        <f>LEN('Final Dataset'!$D827)</f>
        <v>2</v>
      </c>
      <c r="V827" s="5" t="str">
        <f>TEXT('Final Dataset'!$B827, "mmmm")</f>
        <v>February</v>
      </c>
      <c r="W827" s="5" t="str">
        <f>TEXT('Final Dataset'!$B827, "dddd")</f>
        <v>Sunday</v>
      </c>
      <c r="X827" s="5">
        <f>WEEKNUM('Final Dataset'!$B827, 2)</f>
        <v>6</v>
      </c>
      <c r="Y827" s="5" t="str">
        <f>IF('Final Dataset'!$H827&lt;=0.3,"Cold",IF('Final Dataset'!$H827&lt;=0.6,"Mild","Hot"))</f>
        <v>Cold</v>
      </c>
      <c r="Z827" s="7" t="str">
        <f>IF('Final Dataset'!$L827&gt;'Final Dataset'!$M827,"Casual Dominant","Registered Dominant")</f>
        <v>Registered Dominant</v>
      </c>
      <c r="AA827" s="7">
        <f>'Final Dataset'!$L827/'Final Dataset'!$N827</f>
        <v>0.19230769230769232</v>
      </c>
      <c r="AB827" s="7">
        <f>'Final Dataset'!$M827/'Final Dataset'!$N827</f>
        <v>0.80769230769230771</v>
      </c>
      <c r="AC827" s="9">
        <f>'Final Dataset'!$J827*100</f>
        <v>61</v>
      </c>
      <c r="AD827" s="7">
        <f>'Final Dataset'!$I827*50</f>
        <v>14.395</v>
      </c>
      <c r="AE827" s="9">
        <f>'Final Dataset'!$K827*67</f>
        <v>7.0015000000000001</v>
      </c>
      <c r="AF827" s="7">
        <f>IFERROR('Final Dataset'!$AA827/'Final Dataset'!$AB827,0)</f>
        <v>0.23809523809523811</v>
      </c>
      <c r="AG827" s="7" t="str">
        <f>IF('Final Dataset'!$AC827&lt;40,"Low",IF('Final Dataset'!$AC827&lt;=70,"Moderate","High"))</f>
        <v>Moderate</v>
      </c>
      <c r="AH827" s="10" t="str">
        <f>IF('Final Dataset'!$AE827&lt;10,"Calm",IF('Final Dataset'!$AE827&lt;=25,"Breezy","Windy"))</f>
        <v>Calm</v>
      </c>
    </row>
    <row r="828" spans="1:34" ht="14.25" customHeight="1" x14ac:dyDescent="0.3">
      <c r="A828" s="15">
        <v>827</v>
      </c>
      <c r="B828" s="16">
        <v>40580</v>
      </c>
      <c r="C828" s="7">
        <v>1</v>
      </c>
      <c r="D828" s="7">
        <v>21</v>
      </c>
      <c r="E828" s="7" t="b">
        <v>0</v>
      </c>
      <c r="F828" s="7">
        <v>0</v>
      </c>
      <c r="G828" s="7">
        <v>1</v>
      </c>
      <c r="H828" s="7">
        <v>0.26</v>
      </c>
      <c r="I828" s="7">
        <v>0.30299999999999999</v>
      </c>
      <c r="J828" s="7">
        <v>0.6</v>
      </c>
      <c r="K828" s="7">
        <v>0</v>
      </c>
      <c r="L828" s="7">
        <v>5</v>
      </c>
      <c r="M828" s="7">
        <v>22</v>
      </c>
      <c r="N828" s="10">
        <v>27</v>
      </c>
      <c r="O828" s="5" t="str">
        <f>IF(AND('Final Dataset'!$D828&gt;=5,'Final Dataset'!$D828&lt;12),"Morning",IF(AND('Final Dataset'!$D828&gt;=12,'Final Dataset'!$D828&lt;17),"Afternoon",IF(AND('Final Dataset'!$D828&gt;=17,'Final Dataset'!$D828&lt;21),"Evening","Night")))</f>
        <v>Night</v>
      </c>
      <c r="P828" s="8" t="str">
        <f>IF('Final Dataset'!$G828=1,"Clear/Few clouds",IF('Final Dataset'!$G828=2,"Mist/Cloudy",IF('Final Dataset'!$G828=3,"Light Snow/Rain","Heavy Rain/Snow/Storm")))</f>
        <v>Clear/Few clouds</v>
      </c>
      <c r="Q828" s="5" t="str">
        <f>IF(OR('Final Dataset'!$F828=0,'Final Dataset'!$F828=6),"Weekend","Weekday")</f>
        <v>Weekend</v>
      </c>
      <c r="R828" s="5" t="str">
        <f>LEFT(TEXT('Final Dataset'!$B828,"yyyy-mm-dd"),4)</f>
        <v>2011</v>
      </c>
      <c r="S828" s="5" t="str">
        <f>MID(TEXT('Final Dataset'!$B828,"yyyy-mm-dd"),6,2)</f>
        <v>02</v>
      </c>
      <c r="T828" s="5" t="str">
        <f>RIGHT(TEXT('Final Dataset'!$B828,"yyyy-mm-dd"),2)</f>
        <v>06</v>
      </c>
      <c r="U828" s="5">
        <f>LEN('Final Dataset'!$D828)</f>
        <v>2</v>
      </c>
      <c r="V828" s="5" t="str">
        <f>TEXT('Final Dataset'!$B828, "mmmm")</f>
        <v>February</v>
      </c>
      <c r="W828" s="5" t="str">
        <f>TEXT('Final Dataset'!$B828, "dddd")</f>
        <v>Sunday</v>
      </c>
      <c r="X828" s="5">
        <f>WEEKNUM('Final Dataset'!$B828, 2)</f>
        <v>6</v>
      </c>
      <c r="Y828" s="5" t="str">
        <f>IF('Final Dataset'!$H828&lt;=0.3,"Cold",IF('Final Dataset'!$H828&lt;=0.6,"Mild","Hot"))</f>
        <v>Cold</v>
      </c>
      <c r="Z828" s="7" t="str">
        <f>IF('Final Dataset'!$L828&gt;'Final Dataset'!$M828,"Casual Dominant","Registered Dominant")</f>
        <v>Registered Dominant</v>
      </c>
      <c r="AA828" s="7">
        <f>'Final Dataset'!$L828/'Final Dataset'!$N828</f>
        <v>0.18518518518518517</v>
      </c>
      <c r="AB828" s="7">
        <f>'Final Dataset'!$M828/'Final Dataset'!$N828</f>
        <v>0.81481481481481477</v>
      </c>
      <c r="AC828" s="9">
        <f>'Final Dataset'!$J828*100</f>
        <v>60</v>
      </c>
      <c r="AD828" s="7">
        <f>'Final Dataset'!$I828*50</f>
        <v>15.15</v>
      </c>
      <c r="AE828" s="9">
        <f>'Final Dataset'!$K828*67</f>
        <v>0</v>
      </c>
      <c r="AF828" s="7">
        <f>IFERROR('Final Dataset'!$AA828/'Final Dataset'!$AB828,0)</f>
        <v>0.22727272727272727</v>
      </c>
      <c r="AG828" s="7" t="str">
        <f>IF('Final Dataset'!$AC828&lt;40,"Low",IF('Final Dataset'!$AC828&lt;=70,"Moderate","High"))</f>
        <v>Moderate</v>
      </c>
      <c r="AH828" s="10" t="str">
        <f>IF('Final Dataset'!$AE828&lt;10,"Calm",IF('Final Dataset'!$AE828&lt;=25,"Breezy","Windy"))</f>
        <v>Calm</v>
      </c>
    </row>
    <row r="829" spans="1:34" ht="14.25" customHeight="1" x14ac:dyDescent="0.3">
      <c r="A829" s="17">
        <v>828</v>
      </c>
      <c r="B829" s="18">
        <v>40580</v>
      </c>
      <c r="C829" s="13">
        <v>1</v>
      </c>
      <c r="D829" s="13">
        <v>22</v>
      </c>
      <c r="E829" s="13" t="b">
        <v>0</v>
      </c>
      <c r="F829" s="13">
        <v>0</v>
      </c>
      <c r="G829" s="13">
        <v>1</v>
      </c>
      <c r="H829" s="13">
        <v>0.26</v>
      </c>
      <c r="I829" s="13">
        <v>0.30299999999999999</v>
      </c>
      <c r="J829" s="13">
        <v>0.6</v>
      </c>
      <c r="K829" s="13">
        <v>0</v>
      </c>
      <c r="L829" s="13">
        <v>5</v>
      </c>
      <c r="M829" s="13">
        <v>57</v>
      </c>
      <c r="N829" s="19">
        <v>62</v>
      </c>
      <c r="O829" s="5" t="str">
        <f>IF(AND('Final Dataset'!$D829&gt;=5,'Final Dataset'!$D829&lt;12),"Morning",IF(AND('Final Dataset'!$D829&gt;=12,'Final Dataset'!$D829&lt;17),"Afternoon",IF(AND('Final Dataset'!$D829&gt;=17,'Final Dataset'!$D829&lt;21),"Evening","Night")))</f>
        <v>Night</v>
      </c>
      <c r="P829" s="8" t="str">
        <f>IF('Final Dataset'!$G829=1,"Clear/Few clouds",IF('Final Dataset'!$G829=2,"Mist/Cloudy",IF('Final Dataset'!$G829=3,"Light Snow/Rain","Heavy Rain/Snow/Storm")))</f>
        <v>Clear/Few clouds</v>
      </c>
      <c r="Q829" s="5" t="str">
        <f>IF(OR('Final Dataset'!$F829=0,'Final Dataset'!$F829=6),"Weekend","Weekday")</f>
        <v>Weekend</v>
      </c>
      <c r="R829" s="5" t="str">
        <f>LEFT(TEXT('Final Dataset'!$B829,"yyyy-mm-dd"),4)</f>
        <v>2011</v>
      </c>
      <c r="S829" s="5" t="str">
        <f>MID(TEXT('Final Dataset'!$B829,"yyyy-mm-dd"),6,2)</f>
        <v>02</v>
      </c>
      <c r="T829" s="5" t="str">
        <f>RIGHT(TEXT('Final Dataset'!$B829,"yyyy-mm-dd"),2)</f>
        <v>06</v>
      </c>
      <c r="U829" s="5">
        <f>LEN('Final Dataset'!$D829)</f>
        <v>2</v>
      </c>
      <c r="V829" s="5" t="str">
        <f>TEXT('Final Dataset'!$B829, "mmmm")</f>
        <v>February</v>
      </c>
      <c r="W829" s="5" t="str">
        <f>TEXT('Final Dataset'!$B829, "dddd")</f>
        <v>Sunday</v>
      </c>
      <c r="X829" s="5">
        <f>WEEKNUM('Final Dataset'!$B829, 2)</f>
        <v>6</v>
      </c>
      <c r="Y829" s="5" t="str">
        <f>IF('Final Dataset'!$H829&lt;=0.3,"Cold",IF('Final Dataset'!$H829&lt;=0.6,"Mild","Hot"))</f>
        <v>Cold</v>
      </c>
      <c r="Z829" s="7" t="str">
        <f>IF('Final Dataset'!$L829&gt;'Final Dataset'!$M829,"Casual Dominant","Registered Dominant")</f>
        <v>Registered Dominant</v>
      </c>
      <c r="AA829" s="7">
        <f>'Final Dataset'!$L829/'Final Dataset'!$N829</f>
        <v>8.0645161290322578E-2</v>
      </c>
      <c r="AB829" s="7">
        <f>'Final Dataset'!$M829/'Final Dataset'!$N829</f>
        <v>0.91935483870967738</v>
      </c>
      <c r="AC829" s="9">
        <f>'Final Dataset'!$J829*100</f>
        <v>60</v>
      </c>
      <c r="AD829" s="7">
        <f>'Final Dataset'!$I829*50</f>
        <v>15.15</v>
      </c>
      <c r="AE829" s="9">
        <f>'Final Dataset'!$K829*67</f>
        <v>0</v>
      </c>
      <c r="AF829" s="7">
        <f>IFERROR('Final Dataset'!$AA829/'Final Dataset'!$AB829,0)</f>
        <v>8.771929824561403E-2</v>
      </c>
      <c r="AG829" s="7" t="str">
        <f>IF('Final Dataset'!$AC829&lt;40,"Low",IF('Final Dataset'!$AC829&lt;=70,"Moderate","High"))</f>
        <v>Moderate</v>
      </c>
      <c r="AH829" s="10" t="str">
        <f>IF('Final Dataset'!$AE829&lt;10,"Calm",IF('Final Dataset'!$AE829&lt;=25,"Breezy","Windy"))</f>
        <v>Calm</v>
      </c>
    </row>
    <row r="830" spans="1:34" ht="14.25" customHeight="1" x14ac:dyDescent="0.3">
      <c r="A830" s="15">
        <v>829</v>
      </c>
      <c r="B830" s="16">
        <v>40580</v>
      </c>
      <c r="C830" s="7">
        <v>1</v>
      </c>
      <c r="D830" s="7">
        <v>23</v>
      </c>
      <c r="E830" s="7" t="b">
        <v>0</v>
      </c>
      <c r="F830" s="7">
        <v>0</v>
      </c>
      <c r="G830" s="7">
        <v>1</v>
      </c>
      <c r="H830" s="7">
        <v>0.24</v>
      </c>
      <c r="I830" s="7">
        <v>0.28789999999999999</v>
      </c>
      <c r="J830" s="7">
        <v>0.65</v>
      </c>
      <c r="K830" s="7">
        <v>0</v>
      </c>
      <c r="L830" s="7">
        <v>4</v>
      </c>
      <c r="M830" s="7">
        <v>26</v>
      </c>
      <c r="N830" s="10">
        <v>30</v>
      </c>
      <c r="O830" s="5" t="str">
        <f>IF(AND('Final Dataset'!$D830&gt;=5,'Final Dataset'!$D830&lt;12),"Morning",IF(AND('Final Dataset'!$D830&gt;=12,'Final Dataset'!$D830&lt;17),"Afternoon",IF(AND('Final Dataset'!$D830&gt;=17,'Final Dataset'!$D830&lt;21),"Evening","Night")))</f>
        <v>Night</v>
      </c>
      <c r="P830" s="8" t="str">
        <f>IF('Final Dataset'!$G830=1,"Clear/Few clouds",IF('Final Dataset'!$G830=2,"Mist/Cloudy",IF('Final Dataset'!$G830=3,"Light Snow/Rain","Heavy Rain/Snow/Storm")))</f>
        <v>Clear/Few clouds</v>
      </c>
      <c r="Q830" s="5" t="str">
        <f>IF(OR('Final Dataset'!$F830=0,'Final Dataset'!$F830=6),"Weekend","Weekday")</f>
        <v>Weekend</v>
      </c>
      <c r="R830" s="5" t="str">
        <f>LEFT(TEXT('Final Dataset'!$B830,"yyyy-mm-dd"),4)</f>
        <v>2011</v>
      </c>
      <c r="S830" s="5" t="str">
        <f>MID(TEXT('Final Dataset'!$B830,"yyyy-mm-dd"),6,2)</f>
        <v>02</v>
      </c>
      <c r="T830" s="5" t="str">
        <f>RIGHT(TEXT('Final Dataset'!$B830,"yyyy-mm-dd"),2)</f>
        <v>06</v>
      </c>
      <c r="U830" s="5">
        <f>LEN('Final Dataset'!$D830)</f>
        <v>2</v>
      </c>
      <c r="V830" s="5" t="str">
        <f>TEXT('Final Dataset'!$B830, "mmmm")</f>
        <v>February</v>
      </c>
      <c r="W830" s="5" t="str">
        <f>TEXT('Final Dataset'!$B830, "dddd")</f>
        <v>Sunday</v>
      </c>
      <c r="X830" s="5">
        <f>WEEKNUM('Final Dataset'!$B830, 2)</f>
        <v>6</v>
      </c>
      <c r="Y830" s="5" t="str">
        <f>IF('Final Dataset'!$H830&lt;=0.3,"Cold",IF('Final Dataset'!$H830&lt;=0.6,"Mild","Hot"))</f>
        <v>Cold</v>
      </c>
      <c r="Z830" s="7" t="str">
        <f>IF('Final Dataset'!$L830&gt;'Final Dataset'!$M830,"Casual Dominant","Registered Dominant")</f>
        <v>Registered Dominant</v>
      </c>
      <c r="AA830" s="7">
        <f>'Final Dataset'!$L830/'Final Dataset'!$N830</f>
        <v>0.13333333333333333</v>
      </c>
      <c r="AB830" s="7">
        <f>'Final Dataset'!$M830/'Final Dataset'!$N830</f>
        <v>0.8666666666666667</v>
      </c>
      <c r="AC830" s="9">
        <f>'Final Dataset'!$J830*100</f>
        <v>65</v>
      </c>
      <c r="AD830" s="7">
        <f>'Final Dataset'!$I830*50</f>
        <v>14.395</v>
      </c>
      <c r="AE830" s="9">
        <f>'Final Dataset'!$K830*67</f>
        <v>0</v>
      </c>
      <c r="AF830" s="7">
        <f>IFERROR('Final Dataset'!$AA830/'Final Dataset'!$AB830,0)</f>
        <v>0.15384615384615383</v>
      </c>
      <c r="AG830" s="7" t="str">
        <f>IF('Final Dataset'!$AC830&lt;40,"Low",IF('Final Dataset'!$AC830&lt;=70,"Moderate","High"))</f>
        <v>Moderate</v>
      </c>
      <c r="AH830" s="10" t="str">
        <f>IF('Final Dataset'!$AE830&lt;10,"Calm",IF('Final Dataset'!$AE830&lt;=25,"Breezy","Windy"))</f>
        <v>Calm</v>
      </c>
    </row>
    <row r="831" spans="1:34" ht="14.25" customHeight="1" x14ac:dyDescent="0.3">
      <c r="A831" s="17">
        <v>830</v>
      </c>
      <c r="B831" s="18">
        <v>40581</v>
      </c>
      <c r="C831" s="13">
        <v>1</v>
      </c>
      <c r="D831" s="13">
        <v>0</v>
      </c>
      <c r="E831" s="13" t="b">
        <v>0</v>
      </c>
      <c r="F831" s="13">
        <v>1</v>
      </c>
      <c r="G831" s="13">
        <v>1</v>
      </c>
      <c r="H831" s="13">
        <v>0.24</v>
      </c>
      <c r="I831" s="13">
        <v>0.28789999999999999</v>
      </c>
      <c r="J831" s="13">
        <v>0.65</v>
      </c>
      <c r="K831" s="13">
        <v>0</v>
      </c>
      <c r="L831" s="13">
        <v>1</v>
      </c>
      <c r="M831" s="13">
        <v>14</v>
      </c>
      <c r="N831" s="19">
        <v>15</v>
      </c>
      <c r="O831" s="5" t="str">
        <f>IF(AND('Final Dataset'!$D831&gt;=5,'Final Dataset'!$D831&lt;12),"Morning",IF(AND('Final Dataset'!$D831&gt;=12,'Final Dataset'!$D831&lt;17),"Afternoon",IF(AND('Final Dataset'!$D831&gt;=17,'Final Dataset'!$D831&lt;21),"Evening","Night")))</f>
        <v>Night</v>
      </c>
      <c r="P831" s="8" t="str">
        <f>IF('Final Dataset'!$G831=1,"Clear/Few clouds",IF('Final Dataset'!$G831=2,"Mist/Cloudy",IF('Final Dataset'!$G831=3,"Light Snow/Rain","Heavy Rain/Snow/Storm")))</f>
        <v>Clear/Few clouds</v>
      </c>
      <c r="Q831" s="5" t="str">
        <f>IF(OR('Final Dataset'!$F831=0,'Final Dataset'!$F831=6),"Weekend","Weekday")</f>
        <v>Weekday</v>
      </c>
      <c r="R831" s="5" t="str">
        <f>LEFT(TEXT('Final Dataset'!$B831,"yyyy-mm-dd"),4)</f>
        <v>2011</v>
      </c>
      <c r="S831" s="5" t="str">
        <f>MID(TEXT('Final Dataset'!$B831,"yyyy-mm-dd"),6,2)</f>
        <v>02</v>
      </c>
      <c r="T831" s="5" t="str">
        <f>RIGHT(TEXT('Final Dataset'!$B831,"yyyy-mm-dd"),2)</f>
        <v>07</v>
      </c>
      <c r="U831" s="5">
        <f>LEN('Final Dataset'!$D831)</f>
        <v>1</v>
      </c>
      <c r="V831" s="5" t="str">
        <f>TEXT('Final Dataset'!$B831, "mmmm")</f>
        <v>February</v>
      </c>
      <c r="W831" s="5" t="str">
        <f>TEXT('Final Dataset'!$B831, "dddd")</f>
        <v>Monday</v>
      </c>
      <c r="X831" s="5">
        <f>WEEKNUM('Final Dataset'!$B831, 2)</f>
        <v>7</v>
      </c>
      <c r="Y831" s="5" t="str">
        <f>IF('Final Dataset'!$H831&lt;=0.3,"Cold",IF('Final Dataset'!$H831&lt;=0.6,"Mild","Hot"))</f>
        <v>Cold</v>
      </c>
      <c r="Z831" s="7" t="str">
        <f>IF('Final Dataset'!$L831&gt;'Final Dataset'!$M831,"Casual Dominant","Registered Dominant")</f>
        <v>Registered Dominant</v>
      </c>
      <c r="AA831" s="7">
        <f>'Final Dataset'!$L831/'Final Dataset'!$N831</f>
        <v>6.6666666666666666E-2</v>
      </c>
      <c r="AB831" s="7">
        <f>'Final Dataset'!$M831/'Final Dataset'!$N831</f>
        <v>0.93333333333333335</v>
      </c>
      <c r="AC831" s="9">
        <f>'Final Dataset'!$J831*100</f>
        <v>65</v>
      </c>
      <c r="AD831" s="7">
        <f>'Final Dataset'!$I831*50</f>
        <v>14.395</v>
      </c>
      <c r="AE831" s="9">
        <f>'Final Dataset'!$K831*67</f>
        <v>0</v>
      </c>
      <c r="AF831" s="7">
        <f>IFERROR('Final Dataset'!$AA831/'Final Dataset'!$AB831,0)</f>
        <v>7.1428571428571425E-2</v>
      </c>
      <c r="AG831" s="7" t="str">
        <f>IF('Final Dataset'!$AC831&lt;40,"Low",IF('Final Dataset'!$AC831&lt;=70,"Moderate","High"))</f>
        <v>Moderate</v>
      </c>
      <c r="AH831" s="10" t="str">
        <f>IF('Final Dataset'!$AE831&lt;10,"Calm",IF('Final Dataset'!$AE831&lt;=25,"Breezy","Windy"))</f>
        <v>Calm</v>
      </c>
    </row>
    <row r="832" spans="1:34" ht="14.25" customHeight="1" x14ac:dyDescent="0.3">
      <c r="A832" s="15">
        <v>831</v>
      </c>
      <c r="B832" s="16">
        <v>40581</v>
      </c>
      <c r="C832" s="7">
        <v>1</v>
      </c>
      <c r="D832" s="7">
        <v>1</v>
      </c>
      <c r="E832" s="7" t="b">
        <v>0</v>
      </c>
      <c r="F832" s="7">
        <v>1</v>
      </c>
      <c r="G832" s="7">
        <v>1</v>
      </c>
      <c r="H832" s="7">
        <v>0.22</v>
      </c>
      <c r="I832" s="7">
        <v>0.2727</v>
      </c>
      <c r="J832" s="7">
        <v>0.75</v>
      </c>
      <c r="K832" s="7">
        <v>0</v>
      </c>
      <c r="L832" s="7">
        <v>1</v>
      </c>
      <c r="M832" s="7">
        <v>4</v>
      </c>
      <c r="N832" s="10">
        <v>5</v>
      </c>
      <c r="O832" s="5" t="str">
        <f>IF(AND('Final Dataset'!$D832&gt;=5,'Final Dataset'!$D832&lt;12),"Morning",IF(AND('Final Dataset'!$D832&gt;=12,'Final Dataset'!$D832&lt;17),"Afternoon",IF(AND('Final Dataset'!$D832&gt;=17,'Final Dataset'!$D832&lt;21),"Evening","Night")))</f>
        <v>Night</v>
      </c>
      <c r="P832" s="8" t="str">
        <f>IF('Final Dataset'!$G832=1,"Clear/Few clouds",IF('Final Dataset'!$G832=2,"Mist/Cloudy",IF('Final Dataset'!$G832=3,"Light Snow/Rain","Heavy Rain/Snow/Storm")))</f>
        <v>Clear/Few clouds</v>
      </c>
      <c r="Q832" s="5" t="str">
        <f>IF(OR('Final Dataset'!$F832=0,'Final Dataset'!$F832=6),"Weekend","Weekday")</f>
        <v>Weekday</v>
      </c>
      <c r="R832" s="5" t="str">
        <f>LEFT(TEXT('Final Dataset'!$B832,"yyyy-mm-dd"),4)</f>
        <v>2011</v>
      </c>
      <c r="S832" s="5" t="str">
        <f>MID(TEXT('Final Dataset'!$B832,"yyyy-mm-dd"),6,2)</f>
        <v>02</v>
      </c>
      <c r="T832" s="5" t="str">
        <f>RIGHT(TEXT('Final Dataset'!$B832,"yyyy-mm-dd"),2)</f>
        <v>07</v>
      </c>
      <c r="U832" s="5">
        <f>LEN('Final Dataset'!$D832)</f>
        <v>1</v>
      </c>
      <c r="V832" s="5" t="str">
        <f>TEXT('Final Dataset'!$B832, "mmmm")</f>
        <v>February</v>
      </c>
      <c r="W832" s="5" t="str">
        <f>TEXT('Final Dataset'!$B832, "dddd")</f>
        <v>Monday</v>
      </c>
      <c r="X832" s="5">
        <f>WEEKNUM('Final Dataset'!$B832, 2)</f>
        <v>7</v>
      </c>
      <c r="Y832" s="5" t="str">
        <f>IF('Final Dataset'!$H832&lt;=0.3,"Cold",IF('Final Dataset'!$H832&lt;=0.6,"Mild","Hot"))</f>
        <v>Cold</v>
      </c>
      <c r="Z832" s="7" t="str">
        <f>IF('Final Dataset'!$L832&gt;'Final Dataset'!$M832,"Casual Dominant","Registered Dominant")</f>
        <v>Registered Dominant</v>
      </c>
      <c r="AA832" s="7">
        <f>'Final Dataset'!$L832/'Final Dataset'!$N832</f>
        <v>0.2</v>
      </c>
      <c r="AB832" s="7">
        <f>'Final Dataset'!$M832/'Final Dataset'!$N832</f>
        <v>0.8</v>
      </c>
      <c r="AC832" s="9">
        <f>'Final Dataset'!$J832*100</f>
        <v>75</v>
      </c>
      <c r="AD832" s="7">
        <f>'Final Dataset'!$I832*50</f>
        <v>13.635</v>
      </c>
      <c r="AE832" s="9">
        <f>'Final Dataset'!$K832*67</f>
        <v>0</v>
      </c>
      <c r="AF832" s="7">
        <f>IFERROR('Final Dataset'!$AA832/'Final Dataset'!$AB832,0)</f>
        <v>0.25</v>
      </c>
      <c r="AG832" s="7" t="str">
        <f>IF('Final Dataset'!$AC832&lt;40,"Low",IF('Final Dataset'!$AC832&lt;=70,"Moderate","High"))</f>
        <v>High</v>
      </c>
      <c r="AH832" s="10" t="str">
        <f>IF('Final Dataset'!$AE832&lt;10,"Calm",IF('Final Dataset'!$AE832&lt;=25,"Breezy","Windy"))</f>
        <v>Calm</v>
      </c>
    </row>
    <row r="833" spans="1:34" ht="14.25" customHeight="1" x14ac:dyDescent="0.3">
      <c r="A833" s="17">
        <v>832</v>
      </c>
      <c r="B833" s="18">
        <v>40581</v>
      </c>
      <c r="C833" s="13">
        <v>1</v>
      </c>
      <c r="D833" s="13">
        <v>2</v>
      </c>
      <c r="E833" s="13" t="b">
        <v>0</v>
      </c>
      <c r="F833" s="13">
        <v>1</v>
      </c>
      <c r="G833" s="13">
        <v>1</v>
      </c>
      <c r="H833" s="13">
        <v>0.2</v>
      </c>
      <c r="I833" s="13">
        <v>0.2576</v>
      </c>
      <c r="J833" s="13">
        <v>0.8</v>
      </c>
      <c r="K833" s="13">
        <v>0</v>
      </c>
      <c r="L833" s="13">
        <v>0</v>
      </c>
      <c r="M833" s="13">
        <v>3</v>
      </c>
      <c r="N833" s="19">
        <v>3</v>
      </c>
      <c r="O833" s="5" t="str">
        <f>IF(AND('Final Dataset'!$D833&gt;=5,'Final Dataset'!$D833&lt;12),"Morning",IF(AND('Final Dataset'!$D833&gt;=12,'Final Dataset'!$D833&lt;17),"Afternoon",IF(AND('Final Dataset'!$D833&gt;=17,'Final Dataset'!$D833&lt;21),"Evening","Night")))</f>
        <v>Night</v>
      </c>
      <c r="P833" s="8" t="str">
        <f>IF('Final Dataset'!$G833=1,"Clear/Few clouds",IF('Final Dataset'!$G833=2,"Mist/Cloudy",IF('Final Dataset'!$G833=3,"Light Snow/Rain","Heavy Rain/Snow/Storm")))</f>
        <v>Clear/Few clouds</v>
      </c>
      <c r="Q833" s="5" t="str">
        <f>IF(OR('Final Dataset'!$F833=0,'Final Dataset'!$F833=6),"Weekend","Weekday")</f>
        <v>Weekday</v>
      </c>
      <c r="R833" s="5" t="str">
        <f>LEFT(TEXT('Final Dataset'!$B833,"yyyy-mm-dd"),4)</f>
        <v>2011</v>
      </c>
      <c r="S833" s="5" t="str">
        <f>MID(TEXT('Final Dataset'!$B833,"yyyy-mm-dd"),6,2)</f>
        <v>02</v>
      </c>
      <c r="T833" s="5" t="str">
        <f>RIGHT(TEXT('Final Dataset'!$B833,"yyyy-mm-dd"),2)</f>
        <v>07</v>
      </c>
      <c r="U833" s="5">
        <f>LEN('Final Dataset'!$D833)</f>
        <v>1</v>
      </c>
      <c r="V833" s="5" t="str">
        <f>TEXT('Final Dataset'!$B833, "mmmm")</f>
        <v>February</v>
      </c>
      <c r="W833" s="5" t="str">
        <f>TEXT('Final Dataset'!$B833, "dddd")</f>
        <v>Monday</v>
      </c>
      <c r="X833" s="5">
        <f>WEEKNUM('Final Dataset'!$B833, 2)</f>
        <v>7</v>
      </c>
      <c r="Y833" s="5" t="str">
        <f>IF('Final Dataset'!$H833&lt;=0.3,"Cold",IF('Final Dataset'!$H833&lt;=0.6,"Mild","Hot"))</f>
        <v>Cold</v>
      </c>
      <c r="Z833" s="7" t="str">
        <f>IF('Final Dataset'!$L833&gt;'Final Dataset'!$M833,"Casual Dominant","Registered Dominant")</f>
        <v>Registered Dominant</v>
      </c>
      <c r="AA833" s="7">
        <f>'Final Dataset'!$L833/'Final Dataset'!$N833</f>
        <v>0</v>
      </c>
      <c r="AB833" s="7">
        <f>'Final Dataset'!$M833/'Final Dataset'!$N833</f>
        <v>1</v>
      </c>
      <c r="AC833" s="9">
        <f>'Final Dataset'!$J833*100</f>
        <v>80</v>
      </c>
      <c r="AD833" s="7">
        <f>'Final Dataset'!$I833*50</f>
        <v>12.879999999999999</v>
      </c>
      <c r="AE833" s="9">
        <f>'Final Dataset'!$K833*67</f>
        <v>0</v>
      </c>
      <c r="AF833" s="7">
        <f>IFERROR('Final Dataset'!$AA833/'Final Dataset'!$AB833,0)</f>
        <v>0</v>
      </c>
      <c r="AG833" s="7" t="str">
        <f>IF('Final Dataset'!$AC833&lt;40,"Low",IF('Final Dataset'!$AC833&lt;=70,"Moderate","High"))</f>
        <v>High</v>
      </c>
      <c r="AH833" s="10" t="str">
        <f>IF('Final Dataset'!$AE833&lt;10,"Calm",IF('Final Dataset'!$AE833&lt;=25,"Breezy","Windy"))</f>
        <v>Calm</v>
      </c>
    </row>
    <row r="834" spans="1:34" ht="14.25" customHeight="1" x14ac:dyDescent="0.3">
      <c r="A834" s="15">
        <v>833</v>
      </c>
      <c r="B834" s="16">
        <v>40581</v>
      </c>
      <c r="C834" s="7">
        <v>1</v>
      </c>
      <c r="D834" s="7">
        <v>3</v>
      </c>
      <c r="E834" s="7" t="b">
        <v>0</v>
      </c>
      <c r="F834" s="7">
        <v>1</v>
      </c>
      <c r="G834" s="7">
        <v>1</v>
      </c>
      <c r="H834" s="7">
        <v>0.2</v>
      </c>
      <c r="I834" s="7">
        <v>0.2576</v>
      </c>
      <c r="J834" s="7">
        <v>0.86</v>
      </c>
      <c r="K834" s="7">
        <v>0</v>
      </c>
      <c r="L834" s="7">
        <v>0</v>
      </c>
      <c r="M834" s="7">
        <v>1</v>
      </c>
      <c r="N834" s="10">
        <v>1</v>
      </c>
      <c r="O834" s="5" t="str">
        <f>IF(AND('Final Dataset'!$D834&gt;=5,'Final Dataset'!$D834&lt;12),"Morning",IF(AND('Final Dataset'!$D834&gt;=12,'Final Dataset'!$D834&lt;17),"Afternoon",IF(AND('Final Dataset'!$D834&gt;=17,'Final Dataset'!$D834&lt;21),"Evening","Night")))</f>
        <v>Night</v>
      </c>
      <c r="P834" s="8" t="str">
        <f>IF('Final Dataset'!$G834=1,"Clear/Few clouds",IF('Final Dataset'!$G834=2,"Mist/Cloudy",IF('Final Dataset'!$G834=3,"Light Snow/Rain","Heavy Rain/Snow/Storm")))</f>
        <v>Clear/Few clouds</v>
      </c>
      <c r="Q834" s="5" t="str">
        <f>IF(OR('Final Dataset'!$F834=0,'Final Dataset'!$F834=6),"Weekend","Weekday")</f>
        <v>Weekday</v>
      </c>
      <c r="R834" s="5" t="str">
        <f>LEFT(TEXT('Final Dataset'!$B834,"yyyy-mm-dd"),4)</f>
        <v>2011</v>
      </c>
      <c r="S834" s="5" t="str">
        <f>MID(TEXT('Final Dataset'!$B834,"yyyy-mm-dd"),6,2)</f>
        <v>02</v>
      </c>
      <c r="T834" s="5" t="str">
        <f>RIGHT(TEXT('Final Dataset'!$B834,"yyyy-mm-dd"),2)</f>
        <v>07</v>
      </c>
      <c r="U834" s="5">
        <f>LEN('Final Dataset'!$D834)</f>
        <v>1</v>
      </c>
      <c r="V834" s="5" t="str">
        <f>TEXT('Final Dataset'!$B834, "mmmm")</f>
        <v>February</v>
      </c>
      <c r="W834" s="5" t="str">
        <f>TEXT('Final Dataset'!$B834, "dddd")</f>
        <v>Monday</v>
      </c>
      <c r="X834" s="5">
        <f>WEEKNUM('Final Dataset'!$B834, 2)</f>
        <v>7</v>
      </c>
      <c r="Y834" s="5" t="str">
        <f>IF('Final Dataset'!$H834&lt;=0.3,"Cold",IF('Final Dataset'!$H834&lt;=0.6,"Mild","Hot"))</f>
        <v>Cold</v>
      </c>
      <c r="Z834" s="7" t="str">
        <f>IF('Final Dataset'!$L834&gt;'Final Dataset'!$M834,"Casual Dominant","Registered Dominant")</f>
        <v>Registered Dominant</v>
      </c>
      <c r="AA834" s="7">
        <f>'Final Dataset'!$L834/'Final Dataset'!$N834</f>
        <v>0</v>
      </c>
      <c r="AB834" s="7">
        <f>'Final Dataset'!$M834/'Final Dataset'!$N834</f>
        <v>1</v>
      </c>
      <c r="AC834" s="9">
        <f>'Final Dataset'!$J834*100</f>
        <v>86</v>
      </c>
      <c r="AD834" s="7">
        <f>'Final Dataset'!$I834*50</f>
        <v>12.879999999999999</v>
      </c>
      <c r="AE834" s="9">
        <f>'Final Dataset'!$K834*67</f>
        <v>0</v>
      </c>
      <c r="AF834" s="7">
        <f>IFERROR('Final Dataset'!$AA834/'Final Dataset'!$AB834,0)</f>
        <v>0</v>
      </c>
      <c r="AG834" s="7" t="str">
        <f>IF('Final Dataset'!$AC834&lt;40,"Low",IF('Final Dataset'!$AC834&lt;=70,"Moderate","High"))</f>
        <v>High</v>
      </c>
      <c r="AH834" s="10" t="str">
        <f>IF('Final Dataset'!$AE834&lt;10,"Calm",IF('Final Dataset'!$AE834&lt;=25,"Breezy","Windy"))</f>
        <v>Calm</v>
      </c>
    </row>
    <row r="835" spans="1:34" ht="14.25" customHeight="1" x14ac:dyDescent="0.3">
      <c r="A835" s="17">
        <v>834</v>
      </c>
      <c r="B835" s="18">
        <v>40581</v>
      </c>
      <c r="C835" s="13">
        <v>1</v>
      </c>
      <c r="D835" s="13">
        <v>4</v>
      </c>
      <c r="E835" s="13" t="b">
        <v>0</v>
      </c>
      <c r="F835" s="13">
        <v>1</v>
      </c>
      <c r="G835" s="13">
        <v>1</v>
      </c>
      <c r="H835" s="13">
        <v>0.2</v>
      </c>
      <c r="I835" s="13">
        <v>0.2576</v>
      </c>
      <c r="J835" s="13">
        <v>0.86</v>
      </c>
      <c r="K835" s="13">
        <v>0</v>
      </c>
      <c r="L835" s="13">
        <v>1</v>
      </c>
      <c r="M835" s="13">
        <v>1</v>
      </c>
      <c r="N835" s="19">
        <v>2</v>
      </c>
      <c r="O835" s="5" t="str">
        <f>IF(AND('Final Dataset'!$D835&gt;=5,'Final Dataset'!$D835&lt;12),"Morning",IF(AND('Final Dataset'!$D835&gt;=12,'Final Dataset'!$D835&lt;17),"Afternoon",IF(AND('Final Dataset'!$D835&gt;=17,'Final Dataset'!$D835&lt;21),"Evening","Night")))</f>
        <v>Night</v>
      </c>
      <c r="P835" s="8" t="str">
        <f>IF('Final Dataset'!$G835=1,"Clear/Few clouds",IF('Final Dataset'!$G835=2,"Mist/Cloudy",IF('Final Dataset'!$G835=3,"Light Snow/Rain","Heavy Rain/Snow/Storm")))</f>
        <v>Clear/Few clouds</v>
      </c>
      <c r="Q835" s="5" t="str">
        <f>IF(OR('Final Dataset'!$F835=0,'Final Dataset'!$F835=6),"Weekend","Weekday")</f>
        <v>Weekday</v>
      </c>
      <c r="R835" s="5" t="str">
        <f>LEFT(TEXT('Final Dataset'!$B835,"yyyy-mm-dd"),4)</f>
        <v>2011</v>
      </c>
      <c r="S835" s="5" t="str">
        <f>MID(TEXT('Final Dataset'!$B835,"yyyy-mm-dd"),6,2)</f>
        <v>02</v>
      </c>
      <c r="T835" s="5" t="str">
        <f>RIGHT(TEXT('Final Dataset'!$B835,"yyyy-mm-dd"),2)</f>
        <v>07</v>
      </c>
      <c r="U835" s="5">
        <f>LEN('Final Dataset'!$D835)</f>
        <v>1</v>
      </c>
      <c r="V835" s="5" t="str">
        <f>TEXT('Final Dataset'!$B835, "mmmm")</f>
        <v>February</v>
      </c>
      <c r="W835" s="5" t="str">
        <f>TEXT('Final Dataset'!$B835, "dddd")</f>
        <v>Monday</v>
      </c>
      <c r="X835" s="5">
        <f>WEEKNUM('Final Dataset'!$B835, 2)</f>
        <v>7</v>
      </c>
      <c r="Y835" s="5" t="str">
        <f>IF('Final Dataset'!$H835&lt;=0.3,"Cold",IF('Final Dataset'!$H835&lt;=0.6,"Mild","Hot"))</f>
        <v>Cold</v>
      </c>
      <c r="Z835" s="7" t="str">
        <f>IF('Final Dataset'!$L835&gt;'Final Dataset'!$M835,"Casual Dominant","Registered Dominant")</f>
        <v>Registered Dominant</v>
      </c>
      <c r="AA835" s="7">
        <f>'Final Dataset'!$L835/'Final Dataset'!$N835</f>
        <v>0.5</v>
      </c>
      <c r="AB835" s="7">
        <f>'Final Dataset'!$M835/'Final Dataset'!$N835</f>
        <v>0.5</v>
      </c>
      <c r="AC835" s="9">
        <f>'Final Dataset'!$J835*100</f>
        <v>86</v>
      </c>
      <c r="AD835" s="7">
        <f>'Final Dataset'!$I835*50</f>
        <v>12.879999999999999</v>
      </c>
      <c r="AE835" s="9">
        <f>'Final Dataset'!$K835*67</f>
        <v>0</v>
      </c>
      <c r="AF835" s="7">
        <f>IFERROR('Final Dataset'!$AA835/'Final Dataset'!$AB835,0)</f>
        <v>1</v>
      </c>
      <c r="AG835" s="7" t="str">
        <f>IF('Final Dataset'!$AC835&lt;40,"Low",IF('Final Dataset'!$AC835&lt;=70,"Moderate","High"))</f>
        <v>High</v>
      </c>
      <c r="AH835" s="10" t="str">
        <f>IF('Final Dataset'!$AE835&lt;10,"Calm",IF('Final Dataset'!$AE835&lt;=25,"Breezy","Windy"))</f>
        <v>Calm</v>
      </c>
    </row>
    <row r="836" spans="1:34" ht="14.25" customHeight="1" x14ac:dyDescent="0.3">
      <c r="A836" s="15">
        <v>835</v>
      </c>
      <c r="B836" s="16">
        <v>40581</v>
      </c>
      <c r="C836" s="7">
        <v>1</v>
      </c>
      <c r="D836" s="7">
        <v>5</v>
      </c>
      <c r="E836" s="7" t="b">
        <v>0</v>
      </c>
      <c r="F836" s="7">
        <v>1</v>
      </c>
      <c r="G836" s="7">
        <v>1</v>
      </c>
      <c r="H836" s="7">
        <v>0.2</v>
      </c>
      <c r="I836" s="7">
        <v>0.2576</v>
      </c>
      <c r="J836" s="7">
        <v>0.86</v>
      </c>
      <c r="K836" s="7">
        <v>0</v>
      </c>
      <c r="L836" s="7">
        <v>1</v>
      </c>
      <c r="M836" s="7">
        <v>9</v>
      </c>
      <c r="N836" s="10">
        <v>10</v>
      </c>
      <c r="O836" s="5" t="str">
        <f>IF(AND('Final Dataset'!$D836&gt;=5,'Final Dataset'!$D836&lt;12),"Morning",IF(AND('Final Dataset'!$D836&gt;=12,'Final Dataset'!$D836&lt;17),"Afternoon",IF(AND('Final Dataset'!$D836&gt;=17,'Final Dataset'!$D836&lt;21),"Evening","Night")))</f>
        <v>Morning</v>
      </c>
      <c r="P836" s="8" t="str">
        <f>IF('Final Dataset'!$G836=1,"Clear/Few clouds",IF('Final Dataset'!$G836=2,"Mist/Cloudy",IF('Final Dataset'!$G836=3,"Light Snow/Rain","Heavy Rain/Snow/Storm")))</f>
        <v>Clear/Few clouds</v>
      </c>
      <c r="Q836" s="5" t="str">
        <f>IF(OR('Final Dataset'!$F836=0,'Final Dataset'!$F836=6),"Weekend","Weekday")</f>
        <v>Weekday</v>
      </c>
      <c r="R836" s="5" t="str">
        <f>LEFT(TEXT('Final Dataset'!$B836,"yyyy-mm-dd"),4)</f>
        <v>2011</v>
      </c>
      <c r="S836" s="5" t="str">
        <f>MID(TEXT('Final Dataset'!$B836,"yyyy-mm-dd"),6,2)</f>
        <v>02</v>
      </c>
      <c r="T836" s="5" t="str">
        <f>RIGHT(TEXT('Final Dataset'!$B836,"yyyy-mm-dd"),2)</f>
        <v>07</v>
      </c>
      <c r="U836" s="5">
        <f>LEN('Final Dataset'!$D836)</f>
        <v>1</v>
      </c>
      <c r="V836" s="5" t="str">
        <f>TEXT('Final Dataset'!$B836, "mmmm")</f>
        <v>February</v>
      </c>
      <c r="W836" s="5" t="str">
        <f>TEXT('Final Dataset'!$B836, "dddd")</f>
        <v>Monday</v>
      </c>
      <c r="X836" s="5">
        <f>WEEKNUM('Final Dataset'!$B836, 2)</f>
        <v>7</v>
      </c>
      <c r="Y836" s="5" t="str">
        <f>IF('Final Dataset'!$H836&lt;=0.3,"Cold",IF('Final Dataset'!$H836&lt;=0.6,"Mild","Hot"))</f>
        <v>Cold</v>
      </c>
      <c r="Z836" s="7" t="str">
        <f>IF('Final Dataset'!$L836&gt;'Final Dataset'!$M836,"Casual Dominant","Registered Dominant")</f>
        <v>Registered Dominant</v>
      </c>
      <c r="AA836" s="7">
        <f>'Final Dataset'!$L836/'Final Dataset'!$N836</f>
        <v>0.1</v>
      </c>
      <c r="AB836" s="7">
        <f>'Final Dataset'!$M836/'Final Dataset'!$N836</f>
        <v>0.9</v>
      </c>
      <c r="AC836" s="9">
        <f>'Final Dataset'!$J836*100</f>
        <v>86</v>
      </c>
      <c r="AD836" s="7">
        <f>'Final Dataset'!$I836*50</f>
        <v>12.879999999999999</v>
      </c>
      <c r="AE836" s="9">
        <f>'Final Dataset'!$K836*67</f>
        <v>0</v>
      </c>
      <c r="AF836" s="7">
        <f>IFERROR('Final Dataset'!$AA836/'Final Dataset'!$AB836,0)</f>
        <v>0.11111111111111112</v>
      </c>
      <c r="AG836" s="7" t="str">
        <f>IF('Final Dataset'!$AC836&lt;40,"Low",IF('Final Dataset'!$AC836&lt;=70,"Moderate","High"))</f>
        <v>High</v>
      </c>
      <c r="AH836" s="10" t="str">
        <f>IF('Final Dataset'!$AE836&lt;10,"Calm",IF('Final Dataset'!$AE836&lt;=25,"Breezy","Windy"))</f>
        <v>Calm</v>
      </c>
    </row>
    <row r="837" spans="1:34" ht="14.25" customHeight="1" x14ac:dyDescent="0.3">
      <c r="A837" s="17">
        <v>836</v>
      </c>
      <c r="B837" s="18">
        <v>40581</v>
      </c>
      <c r="C837" s="13">
        <v>1</v>
      </c>
      <c r="D837" s="13">
        <v>6</v>
      </c>
      <c r="E837" s="13" t="b">
        <v>0</v>
      </c>
      <c r="F837" s="13">
        <v>1</v>
      </c>
      <c r="G837" s="13">
        <v>1</v>
      </c>
      <c r="H837" s="13">
        <v>0.18</v>
      </c>
      <c r="I837" s="13">
        <v>0.2424</v>
      </c>
      <c r="J837" s="13">
        <v>0.93</v>
      </c>
      <c r="K837" s="13">
        <v>0</v>
      </c>
      <c r="L837" s="13">
        <v>1</v>
      </c>
      <c r="M837" s="13">
        <v>29</v>
      </c>
      <c r="N837" s="19">
        <v>30</v>
      </c>
      <c r="O837" s="5" t="str">
        <f>IF(AND('Final Dataset'!$D837&gt;=5,'Final Dataset'!$D837&lt;12),"Morning",IF(AND('Final Dataset'!$D837&gt;=12,'Final Dataset'!$D837&lt;17),"Afternoon",IF(AND('Final Dataset'!$D837&gt;=17,'Final Dataset'!$D837&lt;21),"Evening","Night")))</f>
        <v>Morning</v>
      </c>
      <c r="P837" s="8" t="str">
        <f>IF('Final Dataset'!$G837=1,"Clear/Few clouds",IF('Final Dataset'!$G837=2,"Mist/Cloudy",IF('Final Dataset'!$G837=3,"Light Snow/Rain","Heavy Rain/Snow/Storm")))</f>
        <v>Clear/Few clouds</v>
      </c>
      <c r="Q837" s="5" t="str">
        <f>IF(OR('Final Dataset'!$F837=0,'Final Dataset'!$F837=6),"Weekend","Weekday")</f>
        <v>Weekday</v>
      </c>
      <c r="R837" s="5" t="str">
        <f>LEFT(TEXT('Final Dataset'!$B837,"yyyy-mm-dd"),4)</f>
        <v>2011</v>
      </c>
      <c r="S837" s="5" t="str">
        <f>MID(TEXT('Final Dataset'!$B837,"yyyy-mm-dd"),6,2)</f>
        <v>02</v>
      </c>
      <c r="T837" s="5" t="str">
        <f>RIGHT(TEXT('Final Dataset'!$B837,"yyyy-mm-dd"),2)</f>
        <v>07</v>
      </c>
      <c r="U837" s="5">
        <f>LEN('Final Dataset'!$D837)</f>
        <v>1</v>
      </c>
      <c r="V837" s="5" t="str">
        <f>TEXT('Final Dataset'!$B837, "mmmm")</f>
        <v>February</v>
      </c>
      <c r="W837" s="5" t="str">
        <f>TEXT('Final Dataset'!$B837, "dddd")</f>
        <v>Monday</v>
      </c>
      <c r="X837" s="5">
        <f>WEEKNUM('Final Dataset'!$B837, 2)</f>
        <v>7</v>
      </c>
      <c r="Y837" s="5" t="str">
        <f>IF('Final Dataset'!$H837&lt;=0.3,"Cold",IF('Final Dataset'!$H837&lt;=0.6,"Mild","Hot"))</f>
        <v>Cold</v>
      </c>
      <c r="Z837" s="7" t="str">
        <f>IF('Final Dataset'!$L837&gt;'Final Dataset'!$M837,"Casual Dominant","Registered Dominant")</f>
        <v>Registered Dominant</v>
      </c>
      <c r="AA837" s="7">
        <f>'Final Dataset'!$L837/'Final Dataset'!$N837</f>
        <v>3.3333333333333333E-2</v>
      </c>
      <c r="AB837" s="7">
        <f>'Final Dataset'!$M837/'Final Dataset'!$N837</f>
        <v>0.96666666666666667</v>
      </c>
      <c r="AC837" s="9">
        <f>'Final Dataset'!$J837*100</f>
        <v>93</v>
      </c>
      <c r="AD837" s="7">
        <f>'Final Dataset'!$I837*50</f>
        <v>12.120000000000001</v>
      </c>
      <c r="AE837" s="9">
        <f>'Final Dataset'!$K837*67</f>
        <v>0</v>
      </c>
      <c r="AF837" s="7">
        <f>IFERROR('Final Dataset'!$AA837/'Final Dataset'!$AB837,0)</f>
        <v>3.4482758620689655E-2</v>
      </c>
      <c r="AG837" s="7" t="str">
        <f>IF('Final Dataset'!$AC837&lt;40,"Low",IF('Final Dataset'!$AC837&lt;=70,"Moderate","High"))</f>
        <v>High</v>
      </c>
      <c r="AH837" s="10" t="str">
        <f>IF('Final Dataset'!$AE837&lt;10,"Calm",IF('Final Dataset'!$AE837&lt;=25,"Breezy","Windy"))</f>
        <v>Calm</v>
      </c>
    </row>
    <row r="838" spans="1:34" ht="14.25" customHeight="1" x14ac:dyDescent="0.3">
      <c r="A838" s="15">
        <v>837</v>
      </c>
      <c r="B838" s="16">
        <v>40581</v>
      </c>
      <c r="C838" s="7">
        <v>1</v>
      </c>
      <c r="D838" s="7">
        <v>7</v>
      </c>
      <c r="E838" s="7" t="b">
        <v>0</v>
      </c>
      <c r="F838" s="7">
        <v>1</v>
      </c>
      <c r="G838" s="7">
        <v>1</v>
      </c>
      <c r="H838" s="7">
        <v>0.18</v>
      </c>
      <c r="I838" s="7">
        <v>0.2424</v>
      </c>
      <c r="J838" s="7">
        <v>0.86</v>
      </c>
      <c r="K838" s="7">
        <v>0</v>
      </c>
      <c r="L838" s="7">
        <v>6</v>
      </c>
      <c r="M838" s="7">
        <v>89</v>
      </c>
      <c r="N838" s="10">
        <v>95</v>
      </c>
      <c r="O838" s="5" t="str">
        <f>IF(AND('Final Dataset'!$D838&gt;=5,'Final Dataset'!$D838&lt;12),"Morning",IF(AND('Final Dataset'!$D838&gt;=12,'Final Dataset'!$D838&lt;17),"Afternoon",IF(AND('Final Dataset'!$D838&gt;=17,'Final Dataset'!$D838&lt;21),"Evening","Night")))</f>
        <v>Morning</v>
      </c>
      <c r="P838" s="8" t="str">
        <f>IF('Final Dataset'!$G838=1,"Clear/Few clouds",IF('Final Dataset'!$G838=2,"Mist/Cloudy",IF('Final Dataset'!$G838=3,"Light Snow/Rain","Heavy Rain/Snow/Storm")))</f>
        <v>Clear/Few clouds</v>
      </c>
      <c r="Q838" s="5" t="str">
        <f>IF(OR('Final Dataset'!$F838=0,'Final Dataset'!$F838=6),"Weekend","Weekday")</f>
        <v>Weekday</v>
      </c>
      <c r="R838" s="5" t="str">
        <f>LEFT(TEXT('Final Dataset'!$B838,"yyyy-mm-dd"),4)</f>
        <v>2011</v>
      </c>
      <c r="S838" s="5" t="str">
        <f>MID(TEXT('Final Dataset'!$B838,"yyyy-mm-dd"),6,2)</f>
        <v>02</v>
      </c>
      <c r="T838" s="5" t="str">
        <f>RIGHT(TEXT('Final Dataset'!$B838,"yyyy-mm-dd"),2)</f>
        <v>07</v>
      </c>
      <c r="U838" s="5">
        <f>LEN('Final Dataset'!$D838)</f>
        <v>1</v>
      </c>
      <c r="V838" s="5" t="str">
        <f>TEXT('Final Dataset'!$B838, "mmmm")</f>
        <v>February</v>
      </c>
      <c r="W838" s="5" t="str">
        <f>TEXT('Final Dataset'!$B838, "dddd")</f>
        <v>Monday</v>
      </c>
      <c r="X838" s="5">
        <f>WEEKNUM('Final Dataset'!$B838, 2)</f>
        <v>7</v>
      </c>
      <c r="Y838" s="5" t="str">
        <f>IF('Final Dataset'!$H838&lt;=0.3,"Cold",IF('Final Dataset'!$H838&lt;=0.6,"Mild","Hot"))</f>
        <v>Cold</v>
      </c>
      <c r="Z838" s="7" t="str">
        <f>IF('Final Dataset'!$L838&gt;'Final Dataset'!$M838,"Casual Dominant","Registered Dominant")</f>
        <v>Registered Dominant</v>
      </c>
      <c r="AA838" s="7">
        <f>'Final Dataset'!$L838/'Final Dataset'!$N838</f>
        <v>6.3157894736842107E-2</v>
      </c>
      <c r="AB838" s="7">
        <f>'Final Dataset'!$M838/'Final Dataset'!$N838</f>
        <v>0.93684210526315792</v>
      </c>
      <c r="AC838" s="9">
        <f>'Final Dataset'!$J838*100</f>
        <v>86</v>
      </c>
      <c r="AD838" s="7">
        <f>'Final Dataset'!$I838*50</f>
        <v>12.120000000000001</v>
      </c>
      <c r="AE838" s="9">
        <f>'Final Dataset'!$K838*67</f>
        <v>0</v>
      </c>
      <c r="AF838" s="7">
        <f>IFERROR('Final Dataset'!$AA838/'Final Dataset'!$AB838,0)</f>
        <v>6.741573033707865E-2</v>
      </c>
      <c r="AG838" s="7" t="str">
        <f>IF('Final Dataset'!$AC838&lt;40,"Low",IF('Final Dataset'!$AC838&lt;=70,"Moderate","High"))</f>
        <v>High</v>
      </c>
      <c r="AH838" s="10" t="str">
        <f>IF('Final Dataset'!$AE838&lt;10,"Calm",IF('Final Dataset'!$AE838&lt;=25,"Breezy","Windy"))</f>
        <v>Calm</v>
      </c>
    </row>
    <row r="839" spans="1:34" ht="14.25" customHeight="1" x14ac:dyDescent="0.3">
      <c r="A839" s="17">
        <v>838</v>
      </c>
      <c r="B839" s="18">
        <v>40581</v>
      </c>
      <c r="C839" s="13">
        <v>1</v>
      </c>
      <c r="D839" s="13">
        <v>8</v>
      </c>
      <c r="E839" s="13" t="b">
        <v>0</v>
      </c>
      <c r="F839" s="13">
        <v>1</v>
      </c>
      <c r="G839" s="13">
        <v>2</v>
      </c>
      <c r="H839" s="13">
        <v>0.16</v>
      </c>
      <c r="I839" s="13">
        <v>0.2273</v>
      </c>
      <c r="J839" s="13">
        <v>1</v>
      </c>
      <c r="K839" s="13">
        <v>0</v>
      </c>
      <c r="L839" s="13">
        <v>7</v>
      </c>
      <c r="M839" s="13">
        <v>223</v>
      </c>
      <c r="N839" s="19">
        <v>230</v>
      </c>
      <c r="O839" s="5" t="str">
        <f>IF(AND('Final Dataset'!$D839&gt;=5,'Final Dataset'!$D839&lt;12),"Morning",IF(AND('Final Dataset'!$D839&gt;=12,'Final Dataset'!$D839&lt;17),"Afternoon",IF(AND('Final Dataset'!$D839&gt;=17,'Final Dataset'!$D839&lt;21),"Evening","Night")))</f>
        <v>Morning</v>
      </c>
      <c r="P839" s="8" t="str">
        <f>IF('Final Dataset'!$G839=1,"Clear/Few clouds",IF('Final Dataset'!$G839=2,"Mist/Cloudy",IF('Final Dataset'!$G839=3,"Light Snow/Rain","Heavy Rain/Snow/Storm")))</f>
        <v>Mist/Cloudy</v>
      </c>
      <c r="Q839" s="5" t="str">
        <f>IF(OR('Final Dataset'!$F839=0,'Final Dataset'!$F839=6),"Weekend","Weekday")</f>
        <v>Weekday</v>
      </c>
      <c r="R839" s="5" t="str">
        <f>LEFT(TEXT('Final Dataset'!$B839,"yyyy-mm-dd"),4)</f>
        <v>2011</v>
      </c>
      <c r="S839" s="5" t="str">
        <f>MID(TEXT('Final Dataset'!$B839,"yyyy-mm-dd"),6,2)</f>
        <v>02</v>
      </c>
      <c r="T839" s="5" t="str">
        <f>RIGHT(TEXT('Final Dataset'!$B839,"yyyy-mm-dd"),2)</f>
        <v>07</v>
      </c>
      <c r="U839" s="5">
        <f>LEN('Final Dataset'!$D839)</f>
        <v>1</v>
      </c>
      <c r="V839" s="5" t="str">
        <f>TEXT('Final Dataset'!$B839, "mmmm")</f>
        <v>February</v>
      </c>
      <c r="W839" s="5" t="str">
        <f>TEXT('Final Dataset'!$B839, "dddd")</f>
        <v>Monday</v>
      </c>
      <c r="X839" s="5">
        <f>WEEKNUM('Final Dataset'!$B839, 2)</f>
        <v>7</v>
      </c>
      <c r="Y839" s="5" t="str">
        <f>IF('Final Dataset'!$H839&lt;=0.3,"Cold",IF('Final Dataset'!$H839&lt;=0.6,"Mild","Hot"))</f>
        <v>Cold</v>
      </c>
      <c r="Z839" s="7" t="str">
        <f>IF('Final Dataset'!$L839&gt;'Final Dataset'!$M839,"Casual Dominant","Registered Dominant")</f>
        <v>Registered Dominant</v>
      </c>
      <c r="AA839" s="7">
        <f>'Final Dataset'!$L839/'Final Dataset'!$N839</f>
        <v>3.0434782608695653E-2</v>
      </c>
      <c r="AB839" s="7">
        <f>'Final Dataset'!$M839/'Final Dataset'!$N839</f>
        <v>0.9695652173913043</v>
      </c>
      <c r="AC839" s="9">
        <f>'Final Dataset'!$J839*100</f>
        <v>100</v>
      </c>
      <c r="AD839" s="7">
        <f>'Final Dataset'!$I839*50</f>
        <v>11.365</v>
      </c>
      <c r="AE839" s="9">
        <f>'Final Dataset'!$K839*67</f>
        <v>0</v>
      </c>
      <c r="AF839" s="7">
        <f>IFERROR('Final Dataset'!$AA839/'Final Dataset'!$AB839,0)</f>
        <v>3.1390134529147982E-2</v>
      </c>
      <c r="AG839" s="7" t="str">
        <f>IF('Final Dataset'!$AC839&lt;40,"Low",IF('Final Dataset'!$AC839&lt;=70,"Moderate","High"))</f>
        <v>High</v>
      </c>
      <c r="AH839" s="10" t="str">
        <f>IF('Final Dataset'!$AE839&lt;10,"Calm",IF('Final Dataset'!$AE839&lt;=25,"Breezy","Windy"))</f>
        <v>Calm</v>
      </c>
    </row>
    <row r="840" spans="1:34" ht="14.25" customHeight="1" x14ac:dyDescent="0.3">
      <c r="A840" s="15">
        <v>839</v>
      </c>
      <c r="B840" s="16">
        <v>40581</v>
      </c>
      <c r="C840" s="7">
        <v>1</v>
      </c>
      <c r="D840" s="7">
        <v>9</v>
      </c>
      <c r="E840" s="7" t="b">
        <v>0</v>
      </c>
      <c r="F840" s="7">
        <v>1</v>
      </c>
      <c r="G840" s="7">
        <v>1</v>
      </c>
      <c r="H840" s="7">
        <v>0.22</v>
      </c>
      <c r="I840" s="7">
        <v>0.2727</v>
      </c>
      <c r="J840" s="7">
        <v>0.8</v>
      </c>
      <c r="K840" s="7">
        <v>0</v>
      </c>
      <c r="L840" s="7">
        <v>3</v>
      </c>
      <c r="M840" s="7">
        <v>115</v>
      </c>
      <c r="N840" s="10">
        <v>118</v>
      </c>
      <c r="O840" s="5" t="str">
        <f>IF(AND('Final Dataset'!$D840&gt;=5,'Final Dataset'!$D840&lt;12),"Morning",IF(AND('Final Dataset'!$D840&gt;=12,'Final Dataset'!$D840&lt;17),"Afternoon",IF(AND('Final Dataset'!$D840&gt;=17,'Final Dataset'!$D840&lt;21),"Evening","Night")))</f>
        <v>Morning</v>
      </c>
      <c r="P840" s="8" t="str">
        <f>IF('Final Dataset'!$G840=1,"Clear/Few clouds",IF('Final Dataset'!$G840=2,"Mist/Cloudy",IF('Final Dataset'!$G840=3,"Light Snow/Rain","Heavy Rain/Snow/Storm")))</f>
        <v>Clear/Few clouds</v>
      </c>
      <c r="Q840" s="5" t="str">
        <f>IF(OR('Final Dataset'!$F840=0,'Final Dataset'!$F840=6),"Weekend","Weekday")</f>
        <v>Weekday</v>
      </c>
      <c r="R840" s="5" t="str">
        <f>LEFT(TEXT('Final Dataset'!$B840,"yyyy-mm-dd"),4)</f>
        <v>2011</v>
      </c>
      <c r="S840" s="5" t="str">
        <f>MID(TEXT('Final Dataset'!$B840,"yyyy-mm-dd"),6,2)</f>
        <v>02</v>
      </c>
      <c r="T840" s="5" t="str">
        <f>RIGHT(TEXT('Final Dataset'!$B840,"yyyy-mm-dd"),2)</f>
        <v>07</v>
      </c>
      <c r="U840" s="5">
        <f>LEN('Final Dataset'!$D840)</f>
        <v>1</v>
      </c>
      <c r="V840" s="5" t="str">
        <f>TEXT('Final Dataset'!$B840, "mmmm")</f>
        <v>February</v>
      </c>
      <c r="W840" s="5" t="str">
        <f>TEXT('Final Dataset'!$B840, "dddd")</f>
        <v>Monday</v>
      </c>
      <c r="X840" s="5">
        <f>WEEKNUM('Final Dataset'!$B840, 2)</f>
        <v>7</v>
      </c>
      <c r="Y840" s="5" t="str">
        <f>IF('Final Dataset'!$H840&lt;=0.3,"Cold",IF('Final Dataset'!$H840&lt;=0.6,"Mild","Hot"))</f>
        <v>Cold</v>
      </c>
      <c r="Z840" s="7" t="str">
        <f>IF('Final Dataset'!$L840&gt;'Final Dataset'!$M840,"Casual Dominant","Registered Dominant")</f>
        <v>Registered Dominant</v>
      </c>
      <c r="AA840" s="7">
        <f>'Final Dataset'!$L840/'Final Dataset'!$N840</f>
        <v>2.5423728813559324E-2</v>
      </c>
      <c r="AB840" s="7">
        <f>'Final Dataset'!$M840/'Final Dataset'!$N840</f>
        <v>0.97457627118644063</v>
      </c>
      <c r="AC840" s="9">
        <f>'Final Dataset'!$J840*100</f>
        <v>80</v>
      </c>
      <c r="AD840" s="7">
        <f>'Final Dataset'!$I840*50</f>
        <v>13.635</v>
      </c>
      <c r="AE840" s="9">
        <f>'Final Dataset'!$K840*67</f>
        <v>0</v>
      </c>
      <c r="AF840" s="7">
        <f>IFERROR('Final Dataset'!$AA840/'Final Dataset'!$AB840,0)</f>
        <v>2.6086956521739132E-2</v>
      </c>
      <c r="AG840" s="7" t="str">
        <f>IF('Final Dataset'!$AC840&lt;40,"Low",IF('Final Dataset'!$AC840&lt;=70,"Moderate","High"))</f>
        <v>High</v>
      </c>
      <c r="AH840" s="10" t="str">
        <f>IF('Final Dataset'!$AE840&lt;10,"Calm",IF('Final Dataset'!$AE840&lt;=25,"Breezy","Windy"))</f>
        <v>Calm</v>
      </c>
    </row>
    <row r="841" spans="1:34" ht="14.25" customHeight="1" x14ac:dyDescent="0.3">
      <c r="A841" s="17">
        <v>840</v>
      </c>
      <c r="B841" s="18">
        <v>40581</v>
      </c>
      <c r="C841" s="13">
        <v>1</v>
      </c>
      <c r="D841" s="13">
        <v>10</v>
      </c>
      <c r="E841" s="13" t="b">
        <v>0</v>
      </c>
      <c r="F841" s="13">
        <v>1</v>
      </c>
      <c r="G841" s="13">
        <v>1</v>
      </c>
      <c r="H841" s="13">
        <v>0.24</v>
      </c>
      <c r="I841" s="13">
        <v>0.2576</v>
      </c>
      <c r="J841" s="13">
        <v>0.75</v>
      </c>
      <c r="K841" s="13">
        <v>0.1045</v>
      </c>
      <c r="L841" s="13">
        <v>6</v>
      </c>
      <c r="M841" s="13">
        <v>49</v>
      </c>
      <c r="N841" s="19">
        <v>55</v>
      </c>
      <c r="O841" s="5" t="str">
        <f>IF(AND('Final Dataset'!$D841&gt;=5,'Final Dataset'!$D841&lt;12),"Morning",IF(AND('Final Dataset'!$D841&gt;=12,'Final Dataset'!$D841&lt;17),"Afternoon",IF(AND('Final Dataset'!$D841&gt;=17,'Final Dataset'!$D841&lt;21),"Evening","Night")))</f>
        <v>Morning</v>
      </c>
      <c r="P841" s="8" t="str">
        <f>IF('Final Dataset'!$G841=1,"Clear/Few clouds",IF('Final Dataset'!$G841=2,"Mist/Cloudy",IF('Final Dataset'!$G841=3,"Light Snow/Rain","Heavy Rain/Snow/Storm")))</f>
        <v>Clear/Few clouds</v>
      </c>
      <c r="Q841" s="5" t="str">
        <f>IF(OR('Final Dataset'!$F841=0,'Final Dataset'!$F841=6),"Weekend","Weekday")</f>
        <v>Weekday</v>
      </c>
      <c r="R841" s="5" t="str">
        <f>LEFT(TEXT('Final Dataset'!$B841,"yyyy-mm-dd"),4)</f>
        <v>2011</v>
      </c>
      <c r="S841" s="5" t="str">
        <f>MID(TEXT('Final Dataset'!$B841,"yyyy-mm-dd"),6,2)</f>
        <v>02</v>
      </c>
      <c r="T841" s="5" t="str">
        <f>RIGHT(TEXT('Final Dataset'!$B841,"yyyy-mm-dd"),2)</f>
        <v>07</v>
      </c>
      <c r="U841" s="5">
        <f>LEN('Final Dataset'!$D841)</f>
        <v>2</v>
      </c>
      <c r="V841" s="5" t="str">
        <f>TEXT('Final Dataset'!$B841, "mmmm")</f>
        <v>February</v>
      </c>
      <c r="W841" s="5" t="str">
        <f>TEXT('Final Dataset'!$B841, "dddd")</f>
        <v>Monday</v>
      </c>
      <c r="X841" s="5">
        <f>WEEKNUM('Final Dataset'!$B841, 2)</f>
        <v>7</v>
      </c>
      <c r="Y841" s="5" t="str">
        <f>IF('Final Dataset'!$H841&lt;=0.3,"Cold",IF('Final Dataset'!$H841&lt;=0.6,"Mild","Hot"))</f>
        <v>Cold</v>
      </c>
      <c r="Z841" s="7" t="str">
        <f>IF('Final Dataset'!$L841&gt;'Final Dataset'!$M841,"Casual Dominant","Registered Dominant")</f>
        <v>Registered Dominant</v>
      </c>
      <c r="AA841" s="7">
        <f>'Final Dataset'!$L841/'Final Dataset'!$N841</f>
        <v>0.10909090909090909</v>
      </c>
      <c r="AB841" s="7">
        <f>'Final Dataset'!$M841/'Final Dataset'!$N841</f>
        <v>0.89090909090909087</v>
      </c>
      <c r="AC841" s="9">
        <f>'Final Dataset'!$J841*100</f>
        <v>75</v>
      </c>
      <c r="AD841" s="7">
        <f>'Final Dataset'!$I841*50</f>
        <v>12.879999999999999</v>
      </c>
      <c r="AE841" s="9">
        <f>'Final Dataset'!$K841*67</f>
        <v>7.0015000000000001</v>
      </c>
      <c r="AF841" s="7">
        <f>IFERROR('Final Dataset'!$AA841/'Final Dataset'!$AB841,0)</f>
        <v>0.12244897959183673</v>
      </c>
      <c r="AG841" s="7" t="str">
        <f>IF('Final Dataset'!$AC841&lt;40,"Low",IF('Final Dataset'!$AC841&lt;=70,"Moderate","High"))</f>
        <v>High</v>
      </c>
      <c r="AH841" s="10" t="str">
        <f>IF('Final Dataset'!$AE841&lt;10,"Calm",IF('Final Dataset'!$AE841&lt;=25,"Breezy","Windy"))</f>
        <v>Calm</v>
      </c>
    </row>
    <row r="842" spans="1:34" ht="14.25" customHeight="1" x14ac:dyDescent="0.3">
      <c r="A842" s="15">
        <v>841</v>
      </c>
      <c r="B842" s="16">
        <v>40581</v>
      </c>
      <c r="C842" s="7">
        <v>1</v>
      </c>
      <c r="D842" s="7">
        <v>11</v>
      </c>
      <c r="E842" s="7" t="b">
        <v>0</v>
      </c>
      <c r="F842" s="7">
        <v>1</v>
      </c>
      <c r="G842" s="7">
        <v>1</v>
      </c>
      <c r="H842" s="7">
        <v>0.3</v>
      </c>
      <c r="I842" s="7">
        <v>0.31819999999999998</v>
      </c>
      <c r="J842" s="7">
        <v>0.65</v>
      </c>
      <c r="K842" s="7">
        <v>8.9599999999999999E-2</v>
      </c>
      <c r="L842" s="7">
        <v>11</v>
      </c>
      <c r="M842" s="7">
        <v>36</v>
      </c>
      <c r="N842" s="10">
        <v>47</v>
      </c>
      <c r="O842" s="5" t="str">
        <f>IF(AND('Final Dataset'!$D842&gt;=5,'Final Dataset'!$D842&lt;12),"Morning",IF(AND('Final Dataset'!$D842&gt;=12,'Final Dataset'!$D842&lt;17),"Afternoon",IF(AND('Final Dataset'!$D842&gt;=17,'Final Dataset'!$D842&lt;21),"Evening","Night")))</f>
        <v>Morning</v>
      </c>
      <c r="P842" s="8" t="str">
        <f>IF('Final Dataset'!$G842=1,"Clear/Few clouds",IF('Final Dataset'!$G842=2,"Mist/Cloudy",IF('Final Dataset'!$G842=3,"Light Snow/Rain","Heavy Rain/Snow/Storm")))</f>
        <v>Clear/Few clouds</v>
      </c>
      <c r="Q842" s="5" t="str">
        <f>IF(OR('Final Dataset'!$F842=0,'Final Dataset'!$F842=6),"Weekend","Weekday")</f>
        <v>Weekday</v>
      </c>
      <c r="R842" s="5" t="str">
        <f>LEFT(TEXT('Final Dataset'!$B842,"yyyy-mm-dd"),4)</f>
        <v>2011</v>
      </c>
      <c r="S842" s="5" t="str">
        <f>MID(TEXT('Final Dataset'!$B842,"yyyy-mm-dd"),6,2)</f>
        <v>02</v>
      </c>
      <c r="T842" s="5" t="str">
        <f>RIGHT(TEXT('Final Dataset'!$B842,"yyyy-mm-dd"),2)</f>
        <v>07</v>
      </c>
      <c r="U842" s="5">
        <f>LEN('Final Dataset'!$D842)</f>
        <v>2</v>
      </c>
      <c r="V842" s="5" t="str">
        <f>TEXT('Final Dataset'!$B842, "mmmm")</f>
        <v>February</v>
      </c>
      <c r="W842" s="5" t="str">
        <f>TEXT('Final Dataset'!$B842, "dddd")</f>
        <v>Monday</v>
      </c>
      <c r="X842" s="5">
        <f>WEEKNUM('Final Dataset'!$B842, 2)</f>
        <v>7</v>
      </c>
      <c r="Y842" s="5" t="str">
        <f>IF('Final Dataset'!$H842&lt;=0.3,"Cold",IF('Final Dataset'!$H842&lt;=0.6,"Mild","Hot"))</f>
        <v>Cold</v>
      </c>
      <c r="Z842" s="7" t="str">
        <f>IF('Final Dataset'!$L842&gt;'Final Dataset'!$M842,"Casual Dominant","Registered Dominant")</f>
        <v>Registered Dominant</v>
      </c>
      <c r="AA842" s="7">
        <f>'Final Dataset'!$L842/'Final Dataset'!$N842</f>
        <v>0.23404255319148937</v>
      </c>
      <c r="AB842" s="7">
        <f>'Final Dataset'!$M842/'Final Dataset'!$N842</f>
        <v>0.76595744680851063</v>
      </c>
      <c r="AC842" s="9">
        <f>'Final Dataset'!$J842*100</f>
        <v>65</v>
      </c>
      <c r="AD842" s="7">
        <f>'Final Dataset'!$I842*50</f>
        <v>15.909999999999998</v>
      </c>
      <c r="AE842" s="9">
        <f>'Final Dataset'!$K842*67</f>
        <v>6.0031999999999996</v>
      </c>
      <c r="AF842" s="7">
        <f>IFERROR('Final Dataset'!$AA842/'Final Dataset'!$AB842,0)</f>
        <v>0.30555555555555558</v>
      </c>
      <c r="AG842" s="7" t="str">
        <f>IF('Final Dataset'!$AC842&lt;40,"Low",IF('Final Dataset'!$AC842&lt;=70,"Moderate","High"))</f>
        <v>Moderate</v>
      </c>
      <c r="AH842" s="10" t="str">
        <f>IF('Final Dataset'!$AE842&lt;10,"Calm",IF('Final Dataset'!$AE842&lt;=25,"Breezy","Windy"))</f>
        <v>Calm</v>
      </c>
    </row>
    <row r="843" spans="1:34" ht="14.25" customHeight="1" x14ac:dyDescent="0.3">
      <c r="A843" s="17">
        <v>842</v>
      </c>
      <c r="B843" s="18">
        <v>40581</v>
      </c>
      <c r="C843" s="13">
        <v>1</v>
      </c>
      <c r="D843" s="13">
        <v>12</v>
      </c>
      <c r="E843" s="13" t="b">
        <v>0</v>
      </c>
      <c r="F843" s="13">
        <v>1</v>
      </c>
      <c r="G843" s="13">
        <v>2</v>
      </c>
      <c r="H843" s="13">
        <v>0.32</v>
      </c>
      <c r="I843" s="13">
        <v>0.34849999999999998</v>
      </c>
      <c r="J843" s="13">
        <v>0.62</v>
      </c>
      <c r="K843" s="13">
        <v>0</v>
      </c>
      <c r="L843" s="13">
        <v>7</v>
      </c>
      <c r="M843" s="13">
        <v>59</v>
      </c>
      <c r="N843" s="19">
        <v>66</v>
      </c>
      <c r="O843" s="5" t="str">
        <f>IF(AND('Final Dataset'!$D843&gt;=5,'Final Dataset'!$D843&lt;12),"Morning",IF(AND('Final Dataset'!$D843&gt;=12,'Final Dataset'!$D843&lt;17),"Afternoon",IF(AND('Final Dataset'!$D843&gt;=17,'Final Dataset'!$D843&lt;21),"Evening","Night")))</f>
        <v>Afternoon</v>
      </c>
      <c r="P843" s="8" t="str">
        <f>IF('Final Dataset'!$G843=1,"Clear/Few clouds",IF('Final Dataset'!$G843=2,"Mist/Cloudy",IF('Final Dataset'!$G843=3,"Light Snow/Rain","Heavy Rain/Snow/Storm")))</f>
        <v>Mist/Cloudy</v>
      </c>
      <c r="Q843" s="5" t="str">
        <f>IF(OR('Final Dataset'!$F843=0,'Final Dataset'!$F843=6),"Weekend","Weekday")</f>
        <v>Weekday</v>
      </c>
      <c r="R843" s="5" t="str">
        <f>LEFT(TEXT('Final Dataset'!$B843,"yyyy-mm-dd"),4)</f>
        <v>2011</v>
      </c>
      <c r="S843" s="5" t="str">
        <f>MID(TEXT('Final Dataset'!$B843,"yyyy-mm-dd"),6,2)</f>
        <v>02</v>
      </c>
      <c r="T843" s="5" t="str">
        <f>RIGHT(TEXT('Final Dataset'!$B843,"yyyy-mm-dd"),2)</f>
        <v>07</v>
      </c>
      <c r="U843" s="5">
        <f>LEN('Final Dataset'!$D843)</f>
        <v>2</v>
      </c>
      <c r="V843" s="5" t="str">
        <f>TEXT('Final Dataset'!$B843, "mmmm")</f>
        <v>February</v>
      </c>
      <c r="W843" s="5" t="str">
        <f>TEXT('Final Dataset'!$B843, "dddd")</f>
        <v>Monday</v>
      </c>
      <c r="X843" s="5">
        <f>WEEKNUM('Final Dataset'!$B843, 2)</f>
        <v>7</v>
      </c>
      <c r="Y843" s="5" t="str">
        <f>IF('Final Dataset'!$H843&lt;=0.3,"Cold",IF('Final Dataset'!$H843&lt;=0.6,"Mild","Hot"))</f>
        <v>Mild</v>
      </c>
      <c r="Z843" s="7" t="str">
        <f>IF('Final Dataset'!$L843&gt;'Final Dataset'!$M843,"Casual Dominant","Registered Dominant")</f>
        <v>Registered Dominant</v>
      </c>
      <c r="AA843" s="7">
        <f>'Final Dataset'!$L843/'Final Dataset'!$N843</f>
        <v>0.10606060606060606</v>
      </c>
      <c r="AB843" s="7">
        <f>'Final Dataset'!$M843/'Final Dataset'!$N843</f>
        <v>0.89393939393939392</v>
      </c>
      <c r="AC843" s="9">
        <f>'Final Dataset'!$J843*100</f>
        <v>62</v>
      </c>
      <c r="AD843" s="7">
        <f>'Final Dataset'!$I843*50</f>
        <v>17.424999999999997</v>
      </c>
      <c r="AE843" s="9">
        <f>'Final Dataset'!$K843*67</f>
        <v>0</v>
      </c>
      <c r="AF843" s="7">
        <f>IFERROR('Final Dataset'!$AA843/'Final Dataset'!$AB843,0)</f>
        <v>0.11864406779661017</v>
      </c>
      <c r="AG843" s="7" t="str">
        <f>IF('Final Dataset'!$AC843&lt;40,"Low",IF('Final Dataset'!$AC843&lt;=70,"Moderate","High"))</f>
        <v>Moderate</v>
      </c>
      <c r="AH843" s="10" t="str">
        <f>IF('Final Dataset'!$AE843&lt;10,"Calm",IF('Final Dataset'!$AE843&lt;=25,"Breezy","Windy"))</f>
        <v>Calm</v>
      </c>
    </row>
    <row r="844" spans="1:34" ht="14.25" customHeight="1" x14ac:dyDescent="0.3">
      <c r="A844" s="15">
        <v>843</v>
      </c>
      <c r="B844" s="16">
        <v>40581</v>
      </c>
      <c r="C844" s="7">
        <v>1</v>
      </c>
      <c r="D844" s="7">
        <v>13</v>
      </c>
      <c r="E844" s="7" t="b">
        <v>0</v>
      </c>
      <c r="F844" s="7">
        <v>1</v>
      </c>
      <c r="G844" s="7">
        <v>2</v>
      </c>
      <c r="H844" s="7">
        <v>0.36</v>
      </c>
      <c r="I844" s="7">
        <v>0.36359999999999998</v>
      </c>
      <c r="J844" s="7">
        <v>0.56999999999999995</v>
      </c>
      <c r="K844" s="7">
        <v>8.9599999999999999E-2</v>
      </c>
      <c r="L844" s="7">
        <v>10</v>
      </c>
      <c r="M844" s="7">
        <v>54</v>
      </c>
      <c r="N844" s="10">
        <v>64</v>
      </c>
      <c r="O844" s="5" t="str">
        <f>IF(AND('Final Dataset'!$D844&gt;=5,'Final Dataset'!$D844&lt;12),"Morning",IF(AND('Final Dataset'!$D844&gt;=12,'Final Dataset'!$D844&lt;17),"Afternoon",IF(AND('Final Dataset'!$D844&gt;=17,'Final Dataset'!$D844&lt;21),"Evening","Night")))</f>
        <v>Afternoon</v>
      </c>
      <c r="P844" s="8" t="str">
        <f>IF('Final Dataset'!$G844=1,"Clear/Few clouds",IF('Final Dataset'!$G844=2,"Mist/Cloudy",IF('Final Dataset'!$G844=3,"Light Snow/Rain","Heavy Rain/Snow/Storm")))</f>
        <v>Mist/Cloudy</v>
      </c>
      <c r="Q844" s="5" t="str">
        <f>IF(OR('Final Dataset'!$F844=0,'Final Dataset'!$F844=6),"Weekend","Weekday")</f>
        <v>Weekday</v>
      </c>
      <c r="R844" s="5" t="str">
        <f>LEFT(TEXT('Final Dataset'!$B844,"yyyy-mm-dd"),4)</f>
        <v>2011</v>
      </c>
      <c r="S844" s="5" t="str">
        <f>MID(TEXT('Final Dataset'!$B844,"yyyy-mm-dd"),6,2)</f>
        <v>02</v>
      </c>
      <c r="T844" s="5" t="str">
        <f>RIGHT(TEXT('Final Dataset'!$B844,"yyyy-mm-dd"),2)</f>
        <v>07</v>
      </c>
      <c r="U844" s="5">
        <f>LEN('Final Dataset'!$D844)</f>
        <v>2</v>
      </c>
      <c r="V844" s="5" t="str">
        <f>TEXT('Final Dataset'!$B844, "mmmm")</f>
        <v>February</v>
      </c>
      <c r="W844" s="5" t="str">
        <f>TEXT('Final Dataset'!$B844, "dddd")</f>
        <v>Monday</v>
      </c>
      <c r="X844" s="5">
        <f>WEEKNUM('Final Dataset'!$B844, 2)</f>
        <v>7</v>
      </c>
      <c r="Y844" s="5" t="str">
        <f>IF('Final Dataset'!$H844&lt;=0.3,"Cold",IF('Final Dataset'!$H844&lt;=0.6,"Mild","Hot"))</f>
        <v>Mild</v>
      </c>
      <c r="Z844" s="7" t="str">
        <f>IF('Final Dataset'!$L844&gt;'Final Dataset'!$M844,"Casual Dominant","Registered Dominant")</f>
        <v>Registered Dominant</v>
      </c>
      <c r="AA844" s="7">
        <f>'Final Dataset'!$L844/'Final Dataset'!$N844</f>
        <v>0.15625</v>
      </c>
      <c r="AB844" s="7">
        <f>'Final Dataset'!$M844/'Final Dataset'!$N844</f>
        <v>0.84375</v>
      </c>
      <c r="AC844" s="9">
        <f>'Final Dataset'!$J844*100</f>
        <v>56.999999999999993</v>
      </c>
      <c r="AD844" s="7">
        <f>'Final Dataset'!$I844*50</f>
        <v>18.18</v>
      </c>
      <c r="AE844" s="9">
        <f>'Final Dataset'!$K844*67</f>
        <v>6.0031999999999996</v>
      </c>
      <c r="AF844" s="7">
        <f>IFERROR('Final Dataset'!$AA844/'Final Dataset'!$AB844,0)</f>
        <v>0.18518518518518517</v>
      </c>
      <c r="AG844" s="7" t="str">
        <f>IF('Final Dataset'!$AC844&lt;40,"Low",IF('Final Dataset'!$AC844&lt;=70,"Moderate","High"))</f>
        <v>Moderate</v>
      </c>
      <c r="AH844" s="10" t="str">
        <f>IF('Final Dataset'!$AE844&lt;10,"Calm",IF('Final Dataset'!$AE844&lt;=25,"Breezy","Windy"))</f>
        <v>Calm</v>
      </c>
    </row>
    <row r="845" spans="1:34" ht="14.25" customHeight="1" x14ac:dyDescent="0.3">
      <c r="A845" s="17">
        <v>844</v>
      </c>
      <c r="B845" s="18">
        <v>40581</v>
      </c>
      <c r="C845" s="13">
        <v>1</v>
      </c>
      <c r="D845" s="13">
        <v>14</v>
      </c>
      <c r="E845" s="13" t="b">
        <v>0</v>
      </c>
      <c r="F845" s="13">
        <v>1</v>
      </c>
      <c r="G845" s="13">
        <v>2</v>
      </c>
      <c r="H845" s="13">
        <v>0.36</v>
      </c>
      <c r="I845" s="13">
        <v>0.36359999999999998</v>
      </c>
      <c r="J845" s="13">
        <v>0.56999999999999995</v>
      </c>
      <c r="K845" s="13">
        <v>8.9599999999999999E-2</v>
      </c>
      <c r="L845" s="13">
        <v>8</v>
      </c>
      <c r="M845" s="13">
        <v>52</v>
      </c>
      <c r="N845" s="19">
        <v>60</v>
      </c>
      <c r="O845" s="5" t="str">
        <f>IF(AND('Final Dataset'!$D845&gt;=5,'Final Dataset'!$D845&lt;12),"Morning",IF(AND('Final Dataset'!$D845&gt;=12,'Final Dataset'!$D845&lt;17),"Afternoon",IF(AND('Final Dataset'!$D845&gt;=17,'Final Dataset'!$D845&lt;21),"Evening","Night")))</f>
        <v>Afternoon</v>
      </c>
      <c r="P845" s="8" t="str">
        <f>IF('Final Dataset'!$G845=1,"Clear/Few clouds",IF('Final Dataset'!$G845=2,"Mist/Cloudy",IF('Final Dataset'!$G845=3,"Light Snow/Rain","Heavy Rain/Snow/Storm")))</f>
        <v>Mist/Cloudy</v>
      </c>
      <c r="Q845" s="5" t="str">
        <f>IF(OR('Final Dataset'!$F845=0,'Final Dataset'!$F845=6),"Weekend","Weekday")</f>
        <v>Weekday</v>
      </c>
      <c r="R845" s="5" t="str">
        <f>LEFT(TEXT('Final Dataset'!$B845,"yyyy-mm-dd"),4)</f>
        <v>2011</v>
      </c>
      <c r="S845" s="5" t="str">
        <f>MID(TEXT('Final Dataset'!$B845,"yyyy-mm-dd"),6,2)</f>
        <v>02</v>
      </c>
      <c r="T845" s="5" t="str">
        <f>RIGHT(TEXT('Final Dataset'!$B845,"yyyy-mm-dd"),2)</f>
        <v>07</v>
      </c>
      <c r="U845" s="5">
        <f>LEN('Final Dataset'!$D845)</f>
        <v>2</v>
      </c>
      <c r="V845" s="5" t="str">
        <f>TEXT('Final Dataset'!$B845, "mmmm")</f>
        <v>February</v>
      </c>
      <c r="W845" s="5" t="str">
        <f>TEXT('Final Dataset'!$B845, "dddd")</f>
        <v>Monday</v>
      </c>
      <c r="X845" s="5">
        <f>WEEKNUM('Final Dataset'!$B845, 2)</f>
        <v>7</v>
      </c>
      <c r="Y845" s="5" t="str">
        <f>IF('Final Dataset'!$H845&lt;=0.3,"Cold",IF('Final Dataset'!$H845&lt;=0.6,"Mild","Hot"))</f>
        <v>Mild</v>
      </c>
      <c r="Z845" s="7" t="str">
        <f>IF('Final Dataset'!$L845&gt;'Final Dataset'!$M845,"Casual Dominant","Registered Dominant")</f>
        <v>Registered Dominant</v>
      </c>
      <c r="AA845" s="7">
        <f>'Final Dataset'!$L845/'Final Dataset'!$N845</f>
        <v>0.13333333333333333</v>
      </c>
      <c r="AB845" s="7">
        <f>'Final Dataset'!$M845/'Final Dataset'!$N845</f>
        <v>0.8666666666666667</v>
      </c>
      <c r="AC845" s="9">
        <f>'Final Dataset'!$J845*100</f>
        <v>56.999999999999993</v>
      </c>
      <c r="AD845" s="7">
        <f>'Final Dataset'!$I845*50</f>
        <v>18.18</v>
      </c>
      <c r="AE845" s="9">
        <f>'Final Dataset'!$K845*67</f>
        <v>6.0031999999999996</v>
      </c>
      <c r="AF845" s="7">
        <f>IFERROR('Final Dataset'!$AA845/'Final Dataset'!$AB845,0)</f>
        <v>0.15384615384615383</v>
      </c>
      <c r="AG845" s="7" t="str">
        <f>IF('Final Dataset'!$AC845&lt;40,"Low",IF('Final Dataset'!$AC845&lt;=70,"Moderate","High"))</f>
        <v>Moderate</v>
      </c>
      <c r="AH845" s="10" t="str">
        <f>IF('Final Dataset'!$AE845&lt;10,"Calm",IF('Final Dataset'!$AE845&lt;=25,"Breezy","Windy"))</f>
        <v>Calm</v>
      </c>
    </row>
    <row r="846" spans="1:34" ht="14.25" customHeight="1" x14ac:dyDescent="0.3">
      <c r="A846" s="15">
        <v>845</v>
      </c>
      <c r="B846" s="16">
        <v>40581</v>
      </c>
      <c r="C846" s="7">
        <v>1</v>
      </c>
      <c r="D846" s="7">
        <v>15</v>
      </c>
      <c r="E846" s="7" t="b">
        <v>0</v>
      </c>
      <c r="F846" s="7">
        <v>1</v>
      </c>
      <c r="G846" s="7">
        <v>2</v>
      </c>
      <c r="H846" s="7">
        <v>0.38</v>
      </c>
      <c r="I846" s="7">
        <v>0.39389999999999997</v>
      </c>
      <c r="J846" s="7">
        <v>0.54</v>
      </c>
      <c r="K846" s="7">
        <v>8.9599999999999999E-2</v>
      </c>
      <c r="L846" s="7">
        <v>4</v>
      </c>
      <c r="M846" s="7">
        <v>46</v>
      </c>
      <c r="N846" s="10">
        <v>50</v>
      </c>
      <c r="O846" s="5" t="str">
        <f>IF(AND('Final Dataset'!$D846&gt;=5,'Final Dataset'!$D846&lt;12),"Morning",IF(AND('Final Dataset'!$D846&gt;=12,'Final Dataset'!$D846&lt;17),"Afternoon",IF(AND('Final Dataset'!$D846&gt;=17,'Final Dataset'!$D846&lt;21),"Evening","Night")))</f>
        <v>Afternoon</v>
      </c>
      <c r="P846" s="8" t="str">
        <f>IF('Final Dataset'!$G846=1,"Clear/Few clouds",IF('Final Dataset'!$G846=2,"Mist/Cloudy",IF('Final Dataset'!$G846=3,"Light Snow/Rain","Heavy Rain/Snow/Storm")))</f>
        <v>Mist/Cloudy</v>
      </c>
      <c r="Q846" s="5" t="str">
        <f>IF(OR('Final Dataset'!$F846=0,'Final Dataset'!$F846=6),"Weekend","Weekday")</f>
        <v>Weekday</v>
      </c>
      <c r="R846" s="5" t="str">
        <f>LEFT(TEXT('Final Dataset'!$B846,"yyyy-mm-dd"),4)</f>
        <v>2011</v>
      </c>
      <c r="S846" s="5" t="str">
        <f>MID(TEXT('Final Dataset'!$B846,"yyyy-mm-dd"),6,2)</f>
        <v>02</v>
      </c>
      <c r="T846" s="5" t="str">
        <f>RIGHT(TEXT('Final Dataset'!$B846,"yyyy-mm-dd"),2)</f>
        <v>07</v>
      </c>
      <c r="U846" s="5">
        <f>LEN('Final Dataset'!$D846)</f>
        <v>2</v>
      </c>
      <c r="V846" s="5" t="str">
        <f>TEXT('Final Dataset'!$B846, "mmmm")</f>
        <v>February</v>
      </c>
      <c r="W846" s="5" t="str">
        <f>TEXT('Final Dataset'!$B846, "dddd")</f>
        <v>Monday</v>
      </c>
      <c r="X846" s="5">
        <f>WEEKNUM('Final Dataset'!$B846, 2)</f>
        <v>7</v>
      </c>
      <c r="Y846" s="5" t="str">
        <f>IF('Final Dataset'!$H846&lt;=0.3,"Cold",IF('Final Dataset'!$H846&lt;=0.6,"Mild","Hot"))</f>
        <v>Mild</v>
      </c>
      <c r="Z846" s="7" t="str">
        <f>IF('Final Dataset'!$L846&gt;'Final Dataset'!$M846,"Casual Dominant","Registered Dominant")</f>
        <v>Registered Dominant</v>
      </c>
      <c r="AA846" s="7">
        <f>'Final Dataset'!$L846/'Final Dataset'!$N846</f>
        <v>0.08</v>
      </c>
      <c r="AB846" s="7">
        <f>'Final Dataset'!$M846/'Final Dataset'!$N846</f>
        <v>0.92</v>
      </c>
      <c r="AC846" s="9">
        <f>'Final Dataset'!$J846*100</f>
        <v>54</v>
      </c>
      <c r="AD846" s="7">
        <f>'Final Dataset'!$I846*50</f>
        <v>19.695</v>
      </c>
      <c r="AE846" s="9">
        <f>'Final Dataset'!$K846*67</f>
        <v>6.0031999999999996</v>
      </c>
      <c r="AF846" s="7">
        <f>IFERROR('Final Dataset'!$AA846/'Final Dataset'!$AB846,0)</f>
        <v>8.6956521739130432E-2</v>
      </c>
      <c r="AG846" s="7" t="str">
        <f>IF('Final Dataset'!$AC846&lt;40,"Low",IF('Final Dataset'!$AC846&lt;=70,"Moderate","High"))</f>
        <v>Moderate</v>
      </c>
      <c r="AH846" s="10" t="str">
        <f>IF('Final Dataset'!$AE846&lt;10,"Calm",IF('Final Dataset'!$AE846&lt;=25,"Breezy","Windy"))</f>
        <v>Calm</v>
      </c>
    </row>
    <row r="847" spans="1:34" ht="14.25" customHeight="1" x14ac:dyDescent="0.3">
      <c r="A847" s="17">
        <v>846</v>
      </c>
      <c r="B847" s="18">
        <v>40581</v>
      </c>
      <c r="C847" s="13">
        <v>1</v>
      </c>
      <c r="D847" s="13">
        <v>16</v>
      </c>
      <c r="E847" s="13" t="b">
        <v>0</v>
      </c>
      <c r="F847" s="13">
        <v>1</v>
      </c>
      <c r="G847" s="13">
        <v>2</v>
      </c>
      <c r="H847" s="13">
        <v>0.36</v>
      </c>
      <c r="I847" s="13">
        <v>0.34849999999999998</v>
      </c>
      <c r="J847" s="13">
        <v>0.56999999999999995</v>
      </c>
      <c r="K847" s="13">
        <v>0.1343</v>
      </c>
      <c r="L847" s="13">
        <v>16</v>
      </c>
      <c r="M847" s="13">
        <v>98</v>
      </c>
      <c r="N847" s="19">
        <v>114</v>
      </c>
      <c r="O847" s="5" t="str">
        <f>IF(AND('Final Dataset'!$D847&gt;=5,'Final Dataset'!$D847&lt;12),"Morning",IF(AND('Final Dataset'!$D847&gt;=12,'Final Dataset'!$D847&lt;17),"Afternoon",IF(AND('Final Dataset'!$D847&gt;=17,'Final Dataset'!$D847&lt;21),"Evening","Night")))</f>
        <v>Afternoon</v>
      </c>
      <c r="P847" s="8" t="str">
        <f>IF('Final Dataset'!$G847=1,"Clear/Few clouds",IF('Final Dataset'!$G847=2,"Mist/Cloudy",IF('Final Dataset'!$G847=3,"Light Snow/Rain","Heavy Rain/Snow/Storm")))</f>
        <v>Mist/Cloudy</v>
      </c>
      <c r="Q847" s="5" t="str">
        <f>IF(OR('Final Dataset'!$F847=0,'Final Dataset'!$F847=6),"Weekend","Weekday")</f>
        <v>Weekday</v>
      </c>
      <c r="R847" s="5" t="str">
        <f>LEFT(TEXT('Final Dataset'!$B847,"yyyy-mm-dd"),4)</f>
        <v>2011</v>
      </c>
      <c r="S847" s="5" t="str">
        <f>MID(TEXT('Final Dataset'!$B847,"yyyy-mm-dd"),6,2)</f>
        <v>02</v>
      </c>
      <c r="T847" s="5" t="str">
        <f>RIGHT(TEXT('Final Dataset'!$B847,"yyyy-mm-dd"),2)</f>
        <v>07</v>
      </c>
      <c r="U847" s="5">
        <f>LEN('Final Dataset'!$D847)</f>
        <v>2</v>
      </c>
      <c r="V847" s="5" t="str">
        <f>TEXT('Final Dataset'!$B847, "mmmm")</f>
        <v>February</v>
      </c>
      <c r="W847" s="5" t="str">
        <f>TEXT('Final Dataset'!$B847, "dddd")</f>
        <v>Monday</v>
      </c>
      <c r="X847" s="5">
        <f>WEEKNUM('Final Dataset'!$B847, 2)</f>
        <v>7</v>
      </c>
      <c r="Y847" s="5" t="str">
        <f>IF('Final Dataset'!$H847&lt;=0.3,"Cold",IF('Final Dataset'!$H847&lt;=0.6,"Mild","Hot"))</f>
        <v>Mild</v>
      </c>
      <c r="Z847" s="7" t="str">
        <f>IF('Final Dataset'!$L847&gt;'Final Dataset'!$M847,"Casual Dominant","Registered Dominant")</f>
        <v>Registered Dominant</v>
      </c>
      <c r="AA847" s="7">
        <f>'Final Dataset'!$L847/'Final Dataset'!$N847</f>
        <v>0.14035087719298245</v>
      </c>
      <c r="AB847" s="7">
        <f>'Final Dataset'!$M847/'Final Dataset'!$N847</f>
        <v>0.85964912280701755</v>
      </c>
      <c r="AC847" s="9">
        <f>'Final Dataset'!$J847*100</f>
        <v>56.999999999999993</v>
      </c>
      <c r="AD847" s="7">
        <f>'Final Dataset'!$I847*50</f>
        <v>17.424999999999997</v>
      </c>
      <c r="AE847" s="9">
        <f>'Final Dataset'!$K847*67</f>
        <v>8.9981000000000009</v>
      </c>
      <c r="AF847" s="7">
        <f>IFERROR('Final Dataset'!$AA847/'Final Dataset'!$AB847,0)</f>
        <v>0.16326530612244897</v>
      </c>
      <c r="AG847" s="7" t="str">
        <f>IF('Final Dataset'!$AC847&lt;40,"Low",IF('Final Dataset'!$AC847&lt;=70,"Moderate","High"))</f>
        <v>Moderate</v>
      </c>
      <c r="AH847" s="10" t="str">
        <f>IF('Final Dataset'!$AE847&lt;10,"Calm",IF('Final Dataset'!$AE847&lt;=25,"Breezy","Windy"))</f>
        <v>Calm</v>
      </c>
    </row>
    <row r="848" spans="1:34" ht="14.25" customHeight="1" x14ac:dyDescent="0.3">
      <c r="A848" s="15">
        <v>847</v>
      </c>
      <c r="B848" s="16">
        <v>40581</v>
      </c>
      <c r="C848" s="7">
        <v>1</v>
      </c>
      <c r="D848" s="7">
        <v>17</v>
      </c>
      <c r="E848" s="7" t="b">
        <v>0</v>
      </c>
      <c r="F848" s="7">
        <v>1</v>
      </c>
      <c r="G848" s="7">
        <v>2</v>
      </c>
      <c r="H848" s="7">
        <v>0.32</v>
      </c>
      <c r="I848" s="7">
        <v>0.31819999999999998</v>
      </c>
      <c r="J848" s="7">
        <v>0.7</v>
      </c>
      <c r="K848" s="7">
        <v>0.16420000000000001</v>
      </c>
      <c r="L848" s="7">
        <v>9</v>
      </c>
      <c r="M848" s="7">
        <v>207</v>
      </c>
      <c r="N848" s="10">
        <v>216</v>
      </c>
      <c r="O848" s="5" t="str">
        <f>IF(AND('Final Dataset'!$D848&gt;=5,'Final Dataset'!$D848&lt;12),"Morning",IF(AND('Final Dataset'!$D848&gt;=12,'Final Dataset'!$D848&lt;17),"Afternoon",IF(AND('Final Dataset'!$D848&gt;=17,'Final Dataset'!$D848&lt;21),"Evening","Night")))</f>
        <v>Evening</v>
      </c>
      <c r="P848" s="8" t="str">
        <f>IF('Final Dataset'!$G848=1,"Clear/Few clouds",IF('Final Dataset'!$G848=2,"Mist/Cloudy",IF('Final Dataset'!$G848=3,"Light Snow/Rain","Heavy Rain/Snow/Storm")))</f>
        <v>Mist/Cloudy</v>
      </c>
      <c r="Q848" s="5" t="str">
        <f>IF(OR('Final Dataset'!$F848=0,'Final Dataset'!$F848=6),"Weekend","Weekday")</f>
        <v>Weekday</v>
      </c>
      <c r="R848" s="5" t="str">
        <f>LEFT(TEXT('Final Dataset'!$B848,"yyyy-mm-dd"),4)</f>
        <v>2011</v>
      </c>
      <c r="S848" s="5" t="str">
        <f>MID(TEXT('Final Dataset'!$B848,"yyyy-mm-dd"),6,2)</f>
        <v>02</v>
      </c>
      <c r="T848" s="5" t="str">
        <f>RIGHT(TEXT('Final Dataset'!$B848,"yyyy-mm-dd"),2)</f>
        <v>07</v>
      </c>
      <c r="U848" s="5">
        <f>LEN('Final Dataset'!$D848)</f>
        <v>2</v>
      </c>
      <c r="V848" s="5" t="str">
        <f>TEXT('Final Dataset'!$B848, "mmmm")</f>
        <v>February</v>
      </c>
      <c r="W848" s="5" t="str">
        <f>TEXT('Final Dataset'!$B848, "dddd")</f>
        <v>Monday</v>
      </c>
      <c r="X848" s="5">
        <f>WEEKNUM('Final Dataset'!$B848, 2)</f>
        <v>7</v>
      </c>
      <c r="Y848" s="5" t="str">
        <f>IF('Final Dataset'!$H848&lt;=0.3,"Cold",IF('Final Dataset'!$H848&lt;=0.6,"Mild","Hot"))</f>
        <v>Mild</v>
      </c>
      <c r="Z848" s="7" t="str">
        <f>IF('Final Dataset'!$L848&gt;'Final Dataset'!$M848,"Casual Dominant","Registered Dominant")</f>
        <v>Registered Dominant</v>
      </c>
      <c r="AA848" s="7">
        <f>'Final Dataset'!$L848/'Final Dataset'!$N848</f>
        <v>4.1666666666666664E-2</v>
      </c>
      <c r="AB848" s="7">
        <f>'Final Dataset'!$M848/'Final Dataset'!$N848</f>
        <v>0.95833333333333337</v>
      </c>
      <c r="AC848" s="9">
        <f>'Final Dataset'!$J848*100</f>
        <v>70</v>
      </c>
      <c r="AD848" s="7">
        <f>'Final Dataset'!$I848*50</f>
        <v>15.909999999999998</v>
      </c>
      <c r="AE848" s="9">
        <f>'Final Dataset'!$K848*67</f>
        <v>11.0014</v>
      </c>
      <c r="AF848" s="7">
        <f>IFERROR('Final Dataset'!$AA848/'Final Dataset'!$AB848,0)</f>
        <v>4.3478260869565216E-2</v>
      </c>
      <c r="AG848" s="7" t="str">
        <f>IF('Final Dataset'!$AC848&lt;40,"Low",IF('Final Dataset'!$AC848&lt;=70,"Moderate","High"))</f>
        <v>Moderate</v>
      </c>
      <c r="AH848" s="10" t="str">
        <f>IF('Final Dataset'!$AE848&lt;10,"Calm",IF('Final Dataset'!$AE848&lt;=25,"Breezy","Windy"))</f>
        <v>Breezy</v>
      </c>
    </row>
    <row r="849" spans="1:34" ht="14.25" customHeight="1" x14ac:dyDescent="0.3">
      <c r="A849" s="17">
        <v>848</v>
      </c>
      <c r="B849" s="18">
        <v>40581</v>
      </c>
      <c r="C849" s="13">
        <v>1</v>
      </c>
      <c r="D849" s="13">
        <v>18</v>
      </c>
      <c r="E849" s="13" t="b">
        <v>0</v>
      </c>
      <c r="F849" s="13">
        <v>1</v>
      </c>
      <c r="G849" s="13">
        <v>2</v>
      </c>
      <c r="H849" s="13">
        <v>0.34</v>
      </c>
      <c r="I849" s="13">
        <v>0.33329999999999999</v>
      </c>
      <c r="J849" s="13">
        <v>0.66</v>
      </c>
      <c r="K849" s="13">
        <v>0.1343</v>
      </c>
      <c r="L849" s="13">
        <v>5</v>
      </c>
      <c r="M849" s="13">
        <v>170</v>
      </c>
      <c r="N849" s="19">
        <v>175</v>
      </c>
      <c r="O849" s="5" t="str">
        <f>IF(AND('Final Dataset'!$D849&gt;=5,'Final Dataset'!$D849&lt;12),"Morning",IF(AND('Final Dataset'!$D849&gt;=12,'Final Dataset'!$D849&lt;17),"Afternoon",IF(AND('Final Dataset'!$D849&gt;=17,'Final Dataset'!$D849&lt;21),"Evening","Night")))</f>
        <v>Evening</v>
      </c>
      <c r="P849" s="8" t="str">
        <f>IF('Final Dataset'!$G849=1,"Clear/Few clouds",IF('Final Dataset'!$G849=2,"Mist/Cloudy",IF('Final Dataset'!$G849=3,"Light Snow/Rain","Heavy Rain/Snow/Storm")))</f>
        <v>Mist/Cloudy</v>
      </c>
      <c r="Q849" s="5" t="str">
        <f>IF(OR('Final Dataset'!$F849=0,'Final Dataset'!$F849=6),"Weekend","Weekday")</f>
        <v>Weekday</v>
      </c>
      <c r="R849" s="5" t="str">
        <f>LEFT(TEXT('Final Dataset'!$B849,"yyyy-mm-dd"),4)</f>
        <v>2011</v>
      </c>
      <c r="S849" s="5" t="str">
        <f>MID(TEXT('Final Dataset'!$B849,"yyyy-mm-dd"),6,2)</f>
        <v>02</v>
      </c>
      <c r="T849" s="5" t="str">
        <f>RIGHT(TEXT('Final Dataset'!$B849,"yyyy-mm-dd"),2)</f>
        <v>07</v>
      </c>
      <c r="U849" s="5">
        <f>LEN('Final Dataset'!$D849)</f>
        <v>2</v>
      </c>
      <c r="V849" s="5" t="str">
        <f>TEXT('Final Dataset'!$B849, "mmmm")</f>
        <v>February</v>
      </c>
      <c r="W849" s="5" t="str">
        <f>TEXT('Final Dataset'!$B849, "dddd")</f>
        <v>Monday</v>
      </c>
      <c r="X849" s="5">
        <f>WEEKNUM('Final Dataset'!$B849, 2)</f>
        <v>7</v>
      </c>
      <c r="Y849" s="5" t="str">
        <f>IF('Final Dataset'!$H849&lt;=0.3,"Cold",IF('Final Dataset'!$H849&lt;=0.6,"Mild","Hot"))</f>
        <v>Mild</v>
      </c>
      <c r="Z849" s="7" t="str">
        <f>IF('Final Dataset'!$L849&gt;'Final Dataset'!$M849,"Casual Dominant","Registered Dominant")</f>
        <v>Registered Dominant</v>
      </c>
      <c r="AA849" s="7">
        <f>'Final Dataset'!$L849/'Final Dataset'!$N849</f>
        <v>2.8571428571428571E-2</v>
      </c>
      <c r="AB849" s="7">
        <f>'Final Dataset'!$M849/'Final Dataset'!$N849</f>
        <v>0.97142857142857142</v>
      </c>
      <c r="AC849" s="9">
        <f>'Final Dataset'!$J849*100</f>
        <v>66</v>
      </c>
      <c r="AD849" s="7">
        <f>'Final Dataset'!$I849*50</f>
        <v>16.664999999999999</v>
      </c>
      <c r="AE849" s="9">
        <f>'Final Dataset'!$K849*67</f>
        <v>8.9981000000000009</v>
      </c>
      <c r="AF849" s="7">
        <f>IFERROR('Final Dataset'!$AA849/'Final Dataset'!$AB849,0)</f>
        <v>2.9411764705882353E-2</v>
      </c>
      <c r="AG849" s="7" t="str">
        <f>IF('Final Dataset'!$AC849&lt;40,"Low",IF('Final Dataset'!$AC849&lt;=70,"Moderate","High"))</f>
        <v>Moderate</v>
      </c>
      <c r="AH849" s="10" t="str">
        <f>IF('Final Dataset'!$AE849&lt;10,"Calm",IF('Final Dataset'!$AE849&lt;=25,"Breezy","Windy"))</f>
        <v>Calm</v>
      </c>
    </row>
    <row r="850" spans="1:34" ht="14.25" customHeight="1" x14ac:dyDescent="0.3">
      <c r="A850" s="15">
        <v>849</v>
      </c>
      <c r="B850" s="16">
        <v>40581</v>
      </c>
      <c r="C850" s="7">
        <v>1</v>
      </c>
      <c r="D850" s="7">
        <v>19</v>
      </c>
      <c r="E850" s="7" t="b">
        <v>0</v>
      </c>
      <c r="F850" s="7">
        <v>1</v>
      </c>
      <c r="G850" s="7">
        <v>2</v>
      </c>
      <c r="H850" s="7">
        <v>0.32</v>
      </c>
      <c r="I850" s="7">
        <v>0.34849999999999998</v>
      </c>
      <c r="J850" s="7">
        <v>0.7</v>
      </c>
      <c r="K850" s="7">
        <v>0</v>
      </c>
      <c r="L850" s="7">
        <v>5</v>
      </c>
      <c r="M850" s="7">
        <v>123</v>
      </c>
      <c r="N850" s="10">
        <v>128</v>
      </c>
      <c r="O850" s="5" t="str">
        <f>IF(AND('Final Dataset'!$D850&gt;=5,'Final Dataset'!$D850&lt;12),"Morning",IF(AND('Final Dataset'!$D850&gt;=12,'Final Dataset'!$D850&lt;17),"Afternoon",IF(AND('Final Dataset'!$D850&gt;=17,'Final Dataset'!$D850&lt;21),"Evening","Night")))</f>
        <v>Evening</v>
      </c>
      <c r="P850" s="8" t="str">
        <f>IF('Final Dataset'!$G850=1,"Clear/Few clouds",IF('Final Dataset'!$G850=2,"Mist/Cloudy",IF('Final Dataset'!$G850=3,"Light Snow/Rain","Heavy Rain/Snow/Storm")))</f>
        <v>Mist/Cloudy</v>
      </c>
      <c r="Q850" s="5" t="str">
        <f>IF(OR('Final Dataset'!$F850=0,'Final Dataset'!$F850=6),"Weekend","Weekday")</f>
        <v>Weekday</v>
      </c>
      <c r="R850" s="5" t="str">
        <f>LEFT(TEXT('Final Dataset'!$B850,"yyyy-mm-dd"),4)</f>
        <v>2011</v>
      </c>
      <c r="S850" s="5" t="str">
        <f>MID(TEXT('Final Dataset'!$B850,"yyyy-mm-dd"),6,2)</f>
        <v>02</v>
      </c>
      <c r="T850" s="5" t="str">
        <f>RIGHT(TEXT('Final Dataset'!$B850,"yyyy-mm-dd"),2)</f>
        <v>07</v>
      </c>
      <c r="U850" s="5">
        <f>LEN('Final Dataset'!$D850)</f>
        <v>2</v>
      </c>
      <c r="V850" s="5" t="str">
        <f>TEXT('Final Dataset'!$B850, "mmmm")</f>
        <v>February</v>
      </c>
      <c r="W850" s="5" t="str">
        <f>TEXT('Final Dataset'!$B850, "dddd")</f>
        <v>Monday</v>
      </c>
      <c r="X850" s="5">
        <f>WEEKNUM('Final Dataset'!$B850, 2)</f>
        <v>7</v>
      </c>
      <c r="Y850" s="5" t="str">
        <f>IF('Final Dataset'!$H850&lt;=0.3,"Cold",IF('Final Dataset'!$H850&lt;=0.6,"Mild","Hot"))</f>
        <v>Mild</v>
      </c>
      <c r="Z850" s="7" t="str">
        <f>IF('Final Dataset'!$L850&gt;'Final Dataset'!$M850,"Casual Dominant","Registered Dominant")</f>
        <v>Registered Dominant</v>
      </c>
      <c r="AA850" s="7">
        <f>'Final Dataset'!$L850/'Final Dataset'!$N850</f>
        <v>3.90625E-2</v>
      </c>
      <c r="AB850" s="7">
        <f>'Final Dataset'!$M850/'Final Dataset'!$N850</f>
        <v>0.9609375</v>
      </c>
      <c r="AC850" s="9">
        <f>'Final Dataset'!$J850*100</f>
        <v>70</v>
      </c>
      <c r="AD850" s="7">
        <f>'Final Dataset'!$I850*50</f>
        <v>17.424999999999997</v>
      </c>
      <c r="AE850" s="9">
        <f>'Final Dataset'!$K850*67</f>
        <v>0</v>
      </c>
      <c r="AF850" s="7">
        <f>IFERROR('Final Dataset'!$AA850/'Final Dataset'!$AB850,0)</f>
        <v>4.065040650406504E-2</v>
      </c>
      <c r="AG850" s="7" t="str">
        <f>IF('Final Dataset'!$AC850&lt;40,"Low",IF('Final Dataset'!$AC850&lt;=70,"Moderate","High"))</f>
        <v>Moderate</v>
      </c>
      <c r="AH850" s="10" t="str">
        <f>IF('Final Dataset'!$AE850&lt;10,"Calm",IF('Final Dataset'!$AE850&lt;=25,"Breezy","Windy"))</f>
        <v>Calm</v>
      </c>
    </row>
    <row r="851" spans="1:34" ht="14.25" customHeight="1" x14ac:dyDescent="0.3">
      <c r="A851" s="17">
        <v>850</v>
      </c>
      <c r="B851" s="18">
        <v>40581</v>
      </c>
      <c r="C851" s="13">
        <v>1</v>
      </c>
      <c r="D851" s="13">
        <v>20</v>
      </c>
      <c r="E851" s="13" t="b">
        <v>0</v>
      </c>
      <c r="F851" s="13">
        <v>1</v>
      </c>
      <c r="G851" s="13">
        <v>2</v>
      </c>
      <c r="H851" s="13">
        <v>0.32</v>
      </c>
      <c r="I851" s="13">
        <v>0.33329999999999999</v>
      </c>
      <c r="J851" s="13">
        <v>0.7</v>
      </c>
      <c r="K851" s="13">
        <v>0.1045</v>
      </c>
      <c r="L851" s="13">
        <v>6</v>
      </c>
      <c r="M851" s="13">
        <v>82</v>
      </c>
      <c r="N851" s="19">
        <v>88</v>
      </c>
      <c r="O851" s="5" t="str">
        <f>IF(AND('Final Dataset'!$D851&gt;=5,'Final Dataset'!$D851&lt;12),"Morning",IF(AND('Final Dataset'!$D851&gt;=12,'Final Dataset'!$D851&lt;17),"Afternoon",IF(AND('Final Dataset'!$D851&gt;=17,'Final Dataset'!$D851&lt;21),"Evening","Night")))</f>
        <v>Evening</v>
      </c>
      <c r="P851" s="8" t="str">
        <f>IF('Final Dataset'!$G851=1,"Clear/Few clouds",IF('Final Dataset'!$G851=2,"Mist/Cloudy",IF('Final Dataset'!$G851=3,"Light Snow/Rain","Heavy Rain/Snow/Storm")))</f>
        <v>Mist/Cloudy</v>
      </c>
      <c r="Q851" s="5" t="str">
        <f>IF(OR('Final Dataset'!$F851=0,'Final Dataset'!$F851=6),"Weekend","Weekday")</f>
        <v>Weekday</v>
      </c>
      <c r="R851" s="5" t="str">
        <f>LEFT(TEXT('Final Dataset'!$B851,"yyyy-mm-dd"),4)</f>
        <v>2011</v>
      </c>
      <c r="S851" s="5" t="str">
        <f>MID(TEXT('Final Dataset'!$B851,"yyyy-mm-dd"),6,2)</f>
        <v>02</v>
      </c>
      <c r="T851" s="5" t="str">
        <f>RIGHT(TEXT('Final Dataset'!$B851,"yyyy-mm-dd"),2)</f>
        <v>07</v>
      </c>
      <c r="U851" s="5">
        <f>LEN('Final Dataset'!$D851)</f>
        <v>2</v>
      </c>
      <c r="V851" s="5" t="str">
        <f>TEXT('Final Dataset'!$B851, "mmmm")</f>
        <v>February</v>
      </c>
      <c r="W851" s="5" t="str">
        <f>TEXT('Final Dataset'!$B851, "dddd")</f>
        <v>Monday</v>
      </c>
      <c r="X851" s="5">
        <f>WEEKNUM('Final Dataset'!$B851, 2)</f>
        <v>7</v>
      </c>
      <c r="Y851" s="5" t="str">
        <f>IF('Final Dataset'!$H851&lt;=0.3,"Cold",IF('Final Dataset'!$H851&lt;=0.6,"Mild","Hot"))</f>
        <v>Mild</v>
      </c>
      <c r="Z851" s="7" t="str">
        <f>IF('Final Dataset'!$L851&gt;'Final Dataset'!$M851,"Casual Dominant","Registered Dominant")</f>
        <v>Registered Dominant</v>
      </c>
      <c r="AA851" s="7">
        <f>'Final Dataset'!$L851/'Final Dataset'!$N851</f>
        <v>6.8181818181818177E-2</v>
      </c>
      <c r="AB851" s="7">
        <f>'Final Dataset'!$M851/'Final Dataset'!$N851</f>
        <v>0.93181818181818177</v>
      </c>
      <c r="AC851" s="9">
        <f>'Final Dataset'!$J851*100</f>
        <v>70</v>
      </c>
      <c r="AD851" s="7">
        <f>'Final Dataset'!$I851*50</f>
        <v>16.664999999999999</v>
      </c>
      <c r="AE851" s="9">
        <f>'Final Dataset'!$K851*67</f>
        <v>7.0015000000000001</v>
      </c>
      <c r="AF851" s="7">
        <f>IFERROR('Final Dataset'!$AA851/'Final Dataset'!$AB851,0)</f>
        <v>7.3170731707317069E-2</v>
      </c>
      <c r="AG851" s="7" t="str">
        <f>IF('Final Dataset'!$AC851&lt;40,"Low",IF('Final Dataset'!$AC851&lt;=70,"Moderate","High"))</f>
        <v>Moderate</v>
      </c>
      <c r="AH851" s="10" t="str">
        <f>IF('Final Dataset'!$AE851&lt;10,"Calm",IF('Final Dataset'!$AE851&lt;=25,"Breezy","Windy"))</f>
        <v>Calm</v>
      </c>
    </row>
    <row r="852" spans="1:34" ht="14.25" customHeight="1" x14ac:dyDescent="0.3">
      <c r="A852" s="15">
        <v>851</v>
      </c>
      <c r="B852" s="16">
        <v>40581</v>
      </c>
      <c r="C852" s="7">
        <v>1</v>
      </c>
      <c r="D852" s="7">
        <v>21</v>
      </c>
      <c r="E852" s="7" t="b">
        <v>0</v>
      </c>
      <c r="F852" s="7">
        <v>1</v>
      </c>
      <c r="G852" s="7">
        <v>1</v>
      </c>
      <c r="H852" s="7">
        <v>0.32</v>
      </c>
      <c r="I852" s="7">
        <v>0.34849999999999998</v>
      </c>
      <c r="J852" s="7">
        <v>0.7</v>
      </c>
      <c r="K852" s="7">
        <v>0</v>
      </c>
      <c r="L852" s="7">
        <v>3</v>
      </c>
      <c r="M852" s="7">
        <v>75</v>
      </c>
      <c r="N852" s="10">
        <v>78</v>
      </c>
      <c r="O852" s="5" t="str">
        <f>IF(AND('Final Dataset'!$D852&gt;=5,'Final Dataset'!$D852&lt;12),"Morning",IF(AND('Final Dataset'!$D852&gt;=12,'Final Dataset'!$D852&lt;17),"Afternoon",IF(AND('Final Dataset'!$D852&gt;=17,'Final Dataset'!$D852&lt;21),"Evening","Night")))</f>
        <v>Night</v>
      </c>
      <c r="P852" s="8" t="str">
        <f>IF('Final Dataset'!$G852=1,"Clear/Few clouds",IF('Final Dataset'!$G852=2,"Mist/Cloudy",IF('Final Dataset'!$G852=3,"Light Snow/Rain","Heavy Rain/Snow/Storm")))</f>
        <v>Clear/Few clouds</v>
      </c>
      <c r="Q852" s="5" t="str">
        <f>IF(OR('Final Dataset'!$F852=0,'Final Dataset'!$F852=6),"Weekend","Weekday")</f>
        <v>Weekday</v>
      </c>
      <c r="R852" s="5" t="str">
        <f>LEFT(TEXT('Final Dataset'!$B852,"yyyy-mm-dd"),4)</f>
        <v>2011</v>
      </c>
      <c r="S852" s="5" t="str">
        <f>MID(TEXT('Final Dataset'!$B852,"yyyy-mm-dd"),6,2)</f>
        <v>02</v>
      </c>
      <c r="T852" s="5" t="str">
        <f>RIGHT(TEXT('Final Dataset'!$B852,"yyyy-mm-dd"),2)</f>
        <v>07</v>
      </c>
      <c r="U852" s="5">
        <f>LEN('Final Dataset'!$D852)</f>
        <v>2</v>
      </c>
      <c r="V852" s="5" t="str">
        <f>TEXT('Final Dataset'!$B852, "mmmm")</f>
        <v>February</v>
      </c>
      <c r="W852" s="5" t="str">
        <f>TEXT('Final Dataset'!$B852, "dddd")</f>
        <v>Monday</v>
      </c>
      <c r="X852" s="5">
        <f>WEEKNUM('Final Dataset'!$B852, 2)</f>
        <v>7</v>
      </c>
      <c r="Y852" s="5" t="str">
        <f>IF('Final Dataset'!$H852&lt;=0.3,"Cold",IF('Final Dataset'!$H852&lt;=0.6,"Mild","Hot"))</f>
        <v>Mild</v>
      </c>
      <c r="Z852" s="7" t="str">
        <f>IF('Final Dataset'!$L852&gt;'Final Dataset'!$M852,"Casual Dominant","Registered Dominant")</f>
        <v>Registered Dominant</v>
      </c>
      <c r="AA852" s="7">
        <f>'Final Dataset'!$L852/'Final Dataset'!$N852</f>
        <v>3.8461538461538464E-2</v>
      </c>
      <c r="AB852" s="7">
        <f>'Final Dataset'!$M852/'Final Dataset'!$N852</f>
        <v>0.96153846153846156</v>
      </c>
      <c r="AC852" s="9">
        <f>'Final Dataset'!$J852*100</f>
        <v>70</v>
      </c>
      <c r="AD852" s="7">
        <f>'Final Dataset'!$I852*50</f>
        <v>17.424999999999997</v>
      </c>
      <c r="AE852" s="9">
        <f>'Final Dataset'!$K852*67</f>
        <v>0</v>
      </c>
      <c r="AF852" s="7">
        <f>IFERROR('Final Dataset'!$AA852/'Final Dataset'!$AB852,0)</f>
        <v>0.04</v>
      </c>
      <c r="AG852" s="7" t="str">
        <f>IF('Final Dataset'!$AC852&lt;40,"Low",IF('Final Dataset'!$AC852&lt;=70,"Moderate","High"))</f>
        <v>Moderate</v>
      </c>
      <c r="AH852" s="10" t="str">
        <f>IF('Final Dataset'!$AE852&lt;10,"Calm",IF('Final Dataset'!$AE852&lt;=25,"Breezy","Windy"))</f>
        <v>Calm</v>
      </c>
    </row>
    <row r="853" spans="1:34" ht="14.25" customHeight="1" x14ac:dyDescent="0.3">
      <c r="A853" s="17">
        <v>852</v>
      </c>
      <c r="B853" s="18">
        <v>40581</v>
      </c>
      <c r="C853" s="13">
        <v>1</v>
      </c>
      <c r="D853" s="13">
        <v>22</v>
      </c>
      <c r="E853" s="13" t="b">
        <v>0</v>
      </c>
      <c r="F853" s="13">
        <v>1</v>
      </c>
      <c r="G853" s="13">
        <v>1</v>
      </c>
      <c r="H853" s="13">
        <v>0.28000000000000003</v>
      </c>
      <c r="I853" s="13">
        <v>0.30299999999999999</v>
      </c>
      <c r="J853" s="13">
        <v>0.81</v>
      </c>
      <c r="K853" s="13">
        <v>8.9599999999999999E-2</v>
      </c>
      <c r="L853" s="13">
        <v>3</v>
      </c>
      <c r="M853" s="13">
        <v>34</v>
      </c>
      <c r="N853" s="19">
        <v>37</v>
      </c>
      <c r="O853" s="5" t="str">
        <f>IF(AND('Final Dataset'!$D853&gt;=5,'Final Dataset'!$D853&lt;12),"Morning",IF(AND('Final Dataset'!$D853&gt;=12,'Final Dataset'!$D853&lt;17),"Afternoon",IF(AND('Final Dataset'!$D853&gt;=17,'Final Dataset'!$D853&lt;21),"Evening","Night")))</f>
        <v>Night</v>
      </c>
      <c r="P853" s="8" t="str">
        <f>IF('Final Dataset'!$G853=1,"Clear/Few clouds",IF('Final Dataset'!$G853=2,"Mist/Cloudy",IF('Final Dataset'!$G853=3,"Light Snow/Rain","Heavy Rain/Snow/Storm")))</f>
        <v>Clear/Few clouds</v>
      </c>
      <c r="Q853" s="5" t="str">
        <f>IF(OR('Final Dataset'!$F853=0,'Final Dataset'!$F853=6),"Weekend","Weekday")</f>
        <v>Weekday</v>
      </c>
      <c r="R853" s="5" t="str">
        <f>LEFT(TEXT('Final Dataset'!$B853,"yyyy-mm-dd"),4)</f>
        <v>2011</v>
      </c>
      <c r="S853" s="5" t="str">
        <f>MID(TEXT('Final Dataset'!$B853,"yyyy-mm-dd"),6,2)</f>
        <v>02</v>
      </c>
      <c r="T853" s="5" t="str">
        <f>RIGHT(TEXT('Final Dataset'!$B853,"yyyy-mm-dd"),2)</f>
        <v>07</v>
      </c>
      <c r="U853" s="5">
        <f>LEN('Final Dataset'!$D853)</f>
        <v>2</v>
      </c>
      <c r="V853" s="5" t="str">
        <f>TEXT('Final Dataset'!$B853, "mmmm")</f>
        <v>February</v>
      </c>
      <c r="W853" s="5" t="str">
        <f>TEXT('Final Dataset'!$B853, "dddd")</f>
        <v>Monday</v>
      </c>
      <c r="X853" s="5">
        <f>WEEKNUM('Final Dataset'!$B853, 2)</f>
        <v>7</v>
      </c>
      <c r="Y853" s="5" t="str">
        <f>IF('Final Dataset'!$H853&lt;=0.3,"Cold",IF('Final Dataset'!$H853&lt;=0.6,"Mild","Hot"))</f>
        <v>Cold</v>
      </c>
      <c r="Z853" s="7" t="str">
        <f>IF('Final Dataset'!$L853&gt;'Final Dataset'!$M853,"Casual Dominant","Registered Dominant")</f>
        <v>Registered Dominant</v>
      </c>
      <c r="AA853" s="7">
        <f>'Final Dataset'!$L853/'Final Dataset'!$N853</f>
        <v>8.1081081081081086E-2</v>
      </c>
      <c r="AB853" s="7">
        <f>'Final Dataset'!$M853/'Final Dataset'!$N853</f>
        <v>0.91891891891891897</v>
      </c>
      <c r="AC853" s="9">
        <f>'Final Dataset'!$J853*100</f>
        <v>81</v>
      </c>
      <c r="AD853" s="7">
        <f>'Final Dataset'!$I853*50</f>
        <v>15.15</v>
      </c>
      <c r="AE853" s="9">
        <f>'Final Dataset'!$K853*67</f>
        <v>6.0031999999999996</v>
      </c>
      <c r="AF853" s="7">
        <f>IFERROR('Final Dataset'!$AA853/'Final Dataset'!$AB853,0)</f>
        <v>8.8235294117647065E-2</v>
      </c>
      <c r="AG853" s="7" t="str">
        <f>IF('Final Dataset'!$AC853&lt;40,"Low",IF('Final Dataset'!$AC853&lt;=70,"Moderate","High"))</f>
        <v>High</v>
      </c>
      <c r="AH853" s="10" t="str">
        <f>IF('Final Dataset'!$AE853&lt;10,"Calm",IF('Final Dataset'!$AE853&lt;=25,"Breezy","Windy"))</f>
        <v>Calm</v>
      </c>
    </row>
    <row r="854" spans="1:34" ht="14.25" customHeight="1" x14ac:dyDescent="0.3">
      <c r="A854" s="15">
        <v>853</v>
      </c>
      <c r="B854" s="16">
        <v>40581</v>
      </c>
      <c r="C854" s="7">
        <v>1</v>
      </c>
      <c r="D854" s="7">
        <v>23</v>
      </c>
      <c r="E854" s="7" t="b">
        <v>0</v>
      </c>
      <c r="F854" s="7">
        <v>1</v>
      </c>
      <c r="G854" s="7">
        <v>2</v>
      </c>
      <c r="H854" s="7">
        <v>0.3</v>
      </c>
      <c r="I854" s="7">
        <v>0.33329999999999999</v>
      </c>
      <c r="J854" s="7">
        <v>0.81</v>
      </c>
      <c r="K854" s="7">
        <v>0</v>
      </c>
      <c r="L854" s="7">
        <v>6</v>
      </c>
      <c r="M854" s="7">
        <v>19</v>
      </c>
      <c r="N854" s="10">
        <v>25</v>
      </c>
      <c r="O854" s="5" t="str">
        <f>IF(AND('Final Dataset'!$D854&gt;=5,'Final Dataset'!$D854&lt;12),"Morning",IF(AND('Final Dataset'!$D854&gt;=12,'Final Dataset'!$D854&lt;17),"Afternoon",IF(AND('Final Dataset'!$D854&gt;=17,'Final Dataset'!$D854&lt;21),"Evening","Night")))</f>
        <v>Night</v>
      </c>
      <c r="P854" s="8" t="str">
        <f>IF('Final Dataset'!$G854=1,"Clear/Few clouds",IF('Final Dataset'!$G854=2,"Mist/Cloudy",IF('Final Dataset'!$G854=3,"Light Snow/Rain","Heavy Rain/Snow/Storm")))</f>
        <v>Mist/Cloudy</v>
      </c>
      <c r="Q854" s="5" t="str">
        <f>IF(OR('Final Dataset'!$F854=0,'Final Dataset'!$F854=6),"Weekend","Weekday")</f>
        <v>Weekday</v>
      </c>
      <c r="R854" s="5" t="str">
        <f>LEFT(TEXT('Final Dataset'!$B854,"yyyy-mm-dd"),4)</f>
        <v>2011</v>
      </c>
      <c r="S854" s="5" t="str">
        <f>MID(TEXT('Final Dataset'!$B854,"yyyy-mm-dd"),6,2)</f>
        <v>02</v>
      </c>
      <c r="T854" s="5" t="str">
        <f>RIGHT(TEXT('Final Dataset'!$B854,"yyyy-mm-dd"),2)</f>
        <v>07</v>
      </c>
      <c r="U854" s="5">
        <f>LEN('Final Dataset'!$D854)</f>
        <v>2</v>
      </c>
      <c r="V854" s="5" t="str">
        <f>TEXT('Final Dataset'!$B854, "mmmm")</f>
        <v>February</v>
      </c>
      <c r="W854" s="5" t="str">
        <f>TEXT('Final Dataset'!$B854, "dddd")</f>
        <v>Monday</v>
      </c>
      <c r="X854" s="5">
        <f>WEEKNUM('Final Dataset'!$B854, 2)</f>
        <v>7</v>
      </c>
      <c r="Y854" s="5" t="str">
        <f>IF('Final Dataset'!$H854&lt;=0.3,"Cold",IF('Final Dataset'!$H854&lt;=0.6,"Mild","Hot"))</f>
        <v>Cold</v>
      </c>
      <c r="Z854" s="7" t="str">
        <f>IF('Final Dataset'!$L854&gt;'Final Dataset'!$M854,"Casual Dominant","Registered Dominant")</f>
        <v>Registered Dominant</v>
      </c>
      <c r="AA854" s="7">
        <f>'Final Dataset'!$L854/'Final Dataset'!$N854</f>
        <v>0.24</v>
      </c>
      <c r="AB854" s="7">
        <f>'Final Dataset'!$M854/'Final Dataset'!$N854</f>
        <v>0.76</v>
      </c>
      <c r="AC854" s="9">
        <f>'Final Dataset'!$J854*100</f>
        <v>81</v>
      </c>
      <c r="AD854" s="7">
        <f>'Final Dataset'!$I854*50</f>
        <v>16.664999999999999</v>
      </c>
      <c r="AE854" s="9">
        <f>'Final Dataset'!$K854*67</f>
        <v>0</v>
      </c>
      <c r="AF854" s="7">
        <f>IFERROR('Final Dataset'!$AA854/'Final Dataset'!$AB854,0)</f>
        <v>0.31578947368421051</v>
      </c>
      <c r="AG854" s="7" t="str">
        <f>IF('Final Dataset'!$AC854&lt;40,"Low",IF('Final Dataset'!$AC854&lt;=70,"Moderate","High"))</f>
        <v>High</v>
      </c>
      <c r="AH854" s="10" t="str">
        <f>IF('Final Dataset'!$AE854&lt;10,"Calm",IF('Final Dataset'!$AE854&lt;=25,"Breezy","Windy"))</f>
        <v>Calm</v>
      </c>
    </row>
    <row r="855" spans="1:34" ht="14.25" customHeight="1" x14ac:dyDescent="0.3">
      <c r="A855" s="17">
        <v>854</v>
      </c>
      <c r="B855" s="18">
        <v>40582</v>
      </c>
      <c r="C855" s="13">
        <v>1</v>
      </c>
      <c r="D855" s="13">
        <v>0</v>
      </c>
      <c r="E855" s="13" t="b">
        <v>0</v>
      </c>
      <c r="F855" s="13">
        <v>2</v>
      </c>
      <c r="G855" s="13">
        <v>2</v>
      </c>
      <c r="H855" s="13">
        <v>0.28000000000000003</v>
      </c>
      <c r="I855" s="13">
        <v>0.31819999999999998</v>
      </c>
      <c r="J855" s="13">
        <v>0.87</v>
      </c>
      <c r="K855" s="13">
        <v>0</v>
      </c>
      <c r="L855" s="13">
        <v>4</v>
      </c>
      <c r="M855" s="13">
        <v>6</v>
      </c>
      <c r="N855" s="19">
        <v>10</v>
      </c>
      <c r="O855" s="5" t="str">
        <f>IF(AND('Final Dataset'!$D855&gt;=5,'Final Dataset'!$D855&lt;12),"Morning",IF(AND('Final Dataset'!$D855&gt;=12,'Final Dataset'!$D855&lt;17),"Afternoon",IF(AND('Final Dataset'!$D855&gt;=17,'Final Dataset'!$D855&lt;21),"Evening","Night")))</f>
        <v>Night</v>
      </c>
      <c r="P855" s="8" t="str">
        <f>IF('Final Dataset'!$G855=1,"Clear/Few clouds",IF('Final Dataset'!$G855=2,"Mist/Cloudy",IF('Final Dataset'!$G855=3,"Light Snow/Rain","Heavy Rain/Snow/Storm")))</f>
        <v>Mist/Cloudy</v>
      </c>
      <c r="Q855" s="5" t="str">
        <f>IF(OR('Final Dataset'!$F855=0,'Final Dataset'!$F855=6),"Weekend","Weekday")</f>
        <v>Weekday</v>
      </c>
      <c r="R855" s="5" t="str">
        <f>LEFT(TEXT('Final Dataset'!$B855,"yyyy-mm-dd"),4)</f>
        <v>2011</v>
      </c>
      <c r="S855" s="5" t="str">
        <f>MID(TEXT('Final Dataset'!$B855,"yyyy-mm-dd"),6,2)</f>
        <v>02</v>
      </c>
      <c r="T855" s="5" t="str">
        <f>RIGHT(TEXT('Final Dataset'!$B855,"yyyy-mm-dd"),2)</f>
        <v>08</v>
      </c>
      <c r="U855" s="5">
        <f>LEN('Final Dataset'!$D855)</f>
        <v>1</v>
      </c>
      <c r="V855" s="5" t="str">
        <f>TEXT('Final Dataset'!$B855, "mmmm")</f>
        <v>February</v>
      </c>
      <c r="W855" s="5" t="str">
        <f>TEXT('Final Dataset'!$B855, "dddd")</f>
        <v>Tuesday</v>
      </c>
      <c r="X855" s="5">
        <f>WEEKNUM('Final Dataset'!$B855, 2)</f>
        <v>7</v>
      </c>
      <c r="Y855" s="5" t="str">
        <f>IF('Final Dataset'!$H855&lt;=0.3,"Cold",IF('Final Dataset'!$H855&lt;=0.6,"Mild","Hot"))</f>
        <v>Cold</v>
      </c>
      <c r="Z855" s="7" t="str">
        <f>IF('Final Dataset'!$L855&gt;'Final Dataset'!$M855,"Casual Dominant","Registered Dominant")</f>
        <v>Registered Dominant</v>
      </c>
      <c r="AA855" s="7">
        <f>'Final Dataset'!$L855/'Final Dataset'!$N855</f>
        <v>0.4</v>
      </c>
      <c r="AB855" s="7">
        <f>'Final Dataset'!$M855/'Final Dataset'!$N855</f>
        <v>0.6</v>
      </c>
      <c r="AC855" s="9">
        <f>'Final Dataset'!$J855*100</f>
        <v>87</v>
      </c>
      <c r="AD855" s="7">
        <f>'Final Dataset'!$I855*50</f>
        <v>15.909999999999998</v>
      </c>
      <c r="AE855" s="9">
        <f>'Final Dataset'!$K855*67</f>
        <v>0</v>
      </c>
      <c r="AF855" s="7">
        <f>IFERROR('Final Dataset'!$AA855/'Final Dataset'!$AB855,0)</f>
        <v>0.66666666666666674</v>
      </c>
      <c r="AG855" s="7" t="str">
        <f>IF('Final Dataset'!$AC855&lt;40,"Low",IF('Final Dataset'!$AC855&lt;=70,"Moderate","High"))</f>
        <v>High</v>
      </c>
      <c r="AH855" s="10" t="str">
        <f>IF('Final Dataset'!$AE855&lt;10,"Calm",IF('Final Dataset'!$AE855&lt;=25,"Breezy","Windy"))</f>
        <v>Calm</v>
      </c>
    </row>
    <row r="856" spans="1:34" ht="14.25" customHeight="1" x14ac:dyDescent="0.3">
      <c r="A856" s="15">
        <v>855</v>
      </c>
      <c r="B856" s="16">
        <v>40582</v>
      </c>
      <c r="C856" s="7">
        <v>1</v>
      </c>
      <c r="D856" s="7">
        <v>1</v>
      </c>
      <c r="E856" s="7" t="b">
        <v>0</v>
      </c>
      <c r="F856" s="7">
        <v>2</v>
      </c>
      <c r="G856" s="7">
        <v>2</v>
      </c>
      <c r="H856" s="7">
        <v>0.28000000000000003</v>
      </c>
      <c r="I856" s="7">
        <v>0.31819999999999998</v>
      </c>
      <c r="J856" s="7">
        <v>0.87</v>
      </c>
      <c r="K856" s="7">
        <v>0</v>
      </c>
      <c r="L856" s="7">
        <v>0</v>
      </c>
      <c r="M856" s="7">
        <v>4</v>
      </c>
      <c r="N856" s="10">
        <v>4</v>
      </c>
      <c r="O856" s="5" t="str">
        <f>IF(AND('Final Dataset'!$D856&gt;=5,'Final Dataset'!$D856&lt;12),"Morning",IF(AND('Final Dataset'!$D856&gt;=12,'Final Dataset'!$D856&lt;17),"Afternoon",IF(AND('Final Dataset'!$D856&gt;=17,'Final Dataset'!$D856&lt;21),"Evening","Night")))</f>
        <v>Night</v>
      </c>
      <c r="P856" s="8" t="str">
        <f>IF('Final Dataset'!$G856=1,"Clear/Few clouds",IF('Final Dataset'!$G856=2,"Mist/Cloudy",IF('Final Dataset'!$G856=3,"Light Snow/Rain","Heavy Rain/Snow/Storm")))</f>
        <v>Mist/Cloudy</v>
      </c>
      <c r="Q856" s="5" t="str">
        <f>IF(OR('Final Dataset'!$F856=0,'Final Dataset'!$F856=6),"Weekend","Weekday")</f>
        <v>Weekday</v>
      </c>
      <c r="R856" s="5" t="str">
        <f>LEFT(TEXT('Final Dataset'!$B856,"yyyy-mm-dd"),4)</f>
        <v>2011</v>
      </c>
      <c r="S856" s="5" t="str">
        <f>MID(TEXT('Final Dataset'!$B856,"yyyy-mm-dd"),6,2)</f>
        <v>02</v>
      </c>
      <c r="T856" s="5" t="str">
        <f>RIGHT(TEXT('Final Dataset'!$B856,"yyyy-mm-dd"),2)</f>
        <v>08</v>
      </c>
      <c r="U856" s="5">
        <f>LEN('Final Dataset'!$D856)</f>
        <v>1</v>
      </c>
      <c r="V856" s="5" t="str">
        <f>TEXT('Final Dataset'!$B856, "mmmm")</f>
        <v>February</v>
      </c>
      <c r="W856" s="5" t="str">
        <f>TEXT('Final Dataset'!$B856, "dddd")</f>
        <v>Tuesday</v>
      </c>
      <c r="X856" s="5">
        <f>WEEKNUM('Final Dataset'!$B856, 2)</f>
        <v>7</v>
      </c>
      <c r="Y856" s="5" t="str">
        <f>IF('Final Dataset'!$H856&lt;=0.3,"Cold",IF('Final Dataset'!$H856&lt;=0.6,"Mild","Hot"))</f>
        <v>Cold</v>
      </c>
      <c r="Z856" s="7" t="str">
        <f>IF('Final Dataset'!$L856&gt;'Final Dataset'!$M856,"Casual Dominant","Registered Dominant")</f>
        <v>Registered Dominant</v>
      </c>
      <c r="AA856" s="7">
        <f>'Final Dataset'!$L856/'Final Dataset'!$N856</f>
        <v>0</v>
      </c>
      <c r="AB856" s="7">
        <f>'Final Dataset'!$M856/'Final Dataset'!$N856</f>
        <v>1</v>
      </c>
      <c r="AC856" s="9">
        <f>'Final Dataset'!$J856*100</f>
        <v>87</v>
      </c>
      <c r="AD856" s="7">
        <f>'Final Dataset'!$I856*50</f>
        <v>15.909999999999998</v>
      </c>
      <c r="AE856" s="9">
        <f>'Final Dataset'!$K856*67</f>
        <v>0</v>
      </c>
      <c r="AF856" s="7">
        <f>IFERROR('Final Dataset'!$AA856/'Final Dataset'!$AB856,0)</f>
        <v>0</v>
      </c>
      <c r="AG856" s="7" t="str">
        <f>IF('Final Dataset'!$AC856&lt;40,"Low",IF('Final Dataset'!$AC856&lt;=70,"Moderate","High"))</f>
        <v>High</v>
      </c>
      <c r="AH856" s="10" t="str">
        <f>IF('Final Dataset'!$AE856&lt;10,"Calm",IF('Final Dataset'!$AE856&lt;=25,"Breezy","Windy"))</f>
        <v>Calm</v>
      </c>
    </row>
    <row r="857" spans="1:34" ht="14.25" customHeight="1" x14ac:dyDescent="0.3">
      <c r="A857" s="17">
        <v>856</v>
      </c>
      <c r="B857" s="18">
        <v>40582</v>
      </c>
      <c r="C857" s="13">
        <v>1</v>
      </c>
      <c r="D857" s="13">
        <v>2</v>
      </c>
      <c r="E857" s="13" t="b">
        <v>0</v>
      </c>
      <c r="F857" s="13">
        <v>2</v>
      </c>
      <c r="G857" s="13">
        <v>2</v>
      </c>
      <c r="H857" s="13">
        <v>0.26</v>
      </c>
      <c r="I857" s="13">
        <v>0.2727</v>
      </c>
      <c r="J857" s="13">
        <v>0.93</v>
      </c>
      <c r="K857" s="13">
        <v>0.1045</v>
      </c>
      <c r="L857" s="13">
        <v>1</v>
      </c>
      <c r="M857" s="13">
        <v>1</v>
      </c>
      <c r="N857" s="19">
        <v>2</v>
      </c>
      <c r="O857" s="5" t="str">
        <f>IF(AND('Final Dataset'!$D857&gt;=5,'Final Dataset'!$D857&lt;12),"Morning",IF(AND('Final Dataset'!$D857&gt;=12,'Final Dataset'!$D857&lt;17),"Afternoon",IF(AND('Final Dataset'!$D857&gt;=17,'Final Dataset'!$D857&lt;21),"Evening","Night")))</f>
        <v>Night</v>
      </c>
      <c r="P857" s="8" t="str">
        <f>IF('Final Dataset'!$G857=1,"Clear/Few clouds",IF('Final Dataset'!$G857=2,"Mist/Cloudy",IF('Final Dataset'!$G857=3,"Light Snow/Rain","Heavy Rain/Snow/Storm")))</f>
        <v>Mist/Cloudy</v>
      </c>
      <c r="Q857" s="5" t="str">
        <f>IF(OR('Final Dataset'!$F857=0,'Final Dataset'!$F857=6),"Weekend","Weekday")</f>
        <v>Weekday</v>
      </c>
      <c r="R857" s="5" t="str">
        <f>LEFT(TEXT('Final Dataset'!$B857,"yyyy-mm-dd"),4)</f>
        <v>2011</v>
      </c>
      <c r="S857" s="5" t="str">
        <f>MID(TEXT('Final Dataset'!$B857,"yyyy-mm-dd"),6,2)</f>
        <v>02</v>
      </c>
      <c r="T857" s="5" t="str">
        <f>RIGHT(TEXT('Final Dataset'!$B857,"yyyy-mm-dd"),2)</f>
        <v>08</v>
      </c>
      <c r="U857" s="5">
        <f>LEN('Final Dataset'!$D857)</f>
        <v>1</v>
      </c>
      <c r="V857" s="5" t="str">
        <f>TEXT('Final Dataset'!$B857, "mmmm")</f>
        <v>February</v>
      </c>
      <c r="W857" s="5" t="str">
        <f>TEXT('Final Dataset'!$B857, "dddd")</f>
        <v>Tuesday</v>
      </c>
      <c r="X857" s="5">
        <f>WEEKNUM('Final Dataset'!$B857, 2)</f>
        <v>7</v>
      </c>
      <c r="Y857" s="5" t="str">
        <f>IF('Final Dataset'!$H857&lt;=0.3,"Cold",IF('Final Dataset'!$H857&lt;=0.6,"Mild","Hot"))</f>
        <v>Cold</v>
      </c>
      <c r="Z857" s="7" t="str">
        <f>IF('Final Dataset'!$L857&gt;'Final Dataset'!$M857,"Casual Dominant","Registered Dominant")</f>
        <v>Registered Dominant</v>
      </c>
      <c r="AA857" s="7">
        <f>'Final Dataset'!$L857/'Final Dataset'!$N857</f>
        <v>0.5</v>
      </c>
      <c r="AB857" s="7">
        <f>'Final Dataset'!$M857/'Final Dataset'!$N857</f>
        <v>0.5</v>
      </c>
      <c r="AC857" s="9">
        <f>'Final Dataset'!$J857*100</f>
        <v>93</v>
      </c>
      <c r="AD857" s="7">
        <f>'Final Dataset'!$I857*50</f>
        <v>13.635</v>
      </c>
      <c r="AE857" s="9">
        <f>'Final Dataset'!$K857*67</f>
        <v>7.0015000000000001</v>
      </c>
      <c r="AF857" s="7">
        <f>IFERROR('Final Dataset'!$AA857/'Final Dataset'!$AB857,0)</f>
        <v>1</v>
      </c>
      <c r="AG857" s="7" t="str">
        <f>IF('Final Dataset'!$AC857&lt;40,"Low",IF('Final Dataset'!$AC857&lt;=70,"Moderate","High"))</f>
        <v>High</v>
      </c>
      <c r="AH857" s="10" t="str">
        <f>IF('Final Dataset'!$AE857&lt;10,"Calm",IF('Final Dataset'!$AE857&lt;=25,"Breezy","Windy"))</f>
        <v>Calm</v>
      </c>
    </row>
    <row r="858" spans="1:34" ht="14.25" customHeight="1" x14ac:dyDescent="0.3">
      <c r="A858" s="15">
        <v>857</v>
      </c>
      <c r="B858" s="16">
        <v>40582</v>
      </c>
      <c r="C858" s="7">
        <v>1</v>
      </c>
      <c r="D858" s="7">
        <v>3</v>
      </c>
      <c r="E858" s="7" t="b">
        <v>0</v>
      </c>
      <c r="F858" s="7">
        <v>2</v>
      </c>
      <c r="G858" s="7">
        <v>3</v>
      </c>
      <c r="H858" s="7">
        <v>0.28000000000000003</v>
      </c>
      <c r="I858" s="7">
        <v>0.2727</v>
      </c>
      <c r="J858" s="7">
        <v>0.93</v>
      </c>
      <c r="K858" s="7">
        <v>0.16420000000000001</v>
      </c>
      <c r="L858" s="7">
        <v>0</v>
      </c>
      <c r="M858" s="7">
        <v>1</v>
      </c>
      <c r="N858" s="10">
        <v>1</v>
      </c>
      <c r="O858" s="5" t="str">
        <f>IF(AND('Final Dataset'!$D858&gt;=5,'Final Dataset'!$D858&lt;12),"Morning",IF(AND('Final Dataset'!$D858&gt;=12,'Final Dataset'!$D858&lt;17),"Afternoon",IF(AND('Final Dataset'!$D858&gt;=17,'Final Dataset'!$D858&lt;21),"Evening","Night")))</f>
        <v>Night</v>
      </c>
      <c r="P858" s="8" t="str">
        <f>IF('Final Dataset'!$G858=1,"Clear/Few clouds",IF('Final Dataset'!$G858=2,"Mist/Cloudy",IF('Final Dataset'!$G858=3,"Light Snow/Rain","Heavy Rain/Snow/Storm")))</f>
        <v>Light Snow/Rain</v>
      </c>
      <c r="Q858" s="5" t="str">
        <f>IF(OR('Final Dataset'!$F858=0,'Final Dataset'!$F858=6),"Weekend","Weekday")</f>
        <v>Weekday</v>
      </c>
      <c r="R858" s="5" t="str">
        <f>LEFT(TEXT('Final Dataset'!$B858,"yyyy-mm-dd"),4)</f>
        <v>2011</v>
      </c>
      <c r="S858" s="5" t="str">
        <f>MID(TEXT('Final Dataset'!$B858,"yyyy-mm-dd"),6,2)</f>
        <v>02</v>
      </c>
      <c r="T858" s="5" t="str">
        <f>RIGHT(TEXT('Final Dataset'!$B858,"yyyy-mm-dd"),2)</f>
        <v>08</v>
      </c>
      <c r="U858" s="5">
        <f>LEN('Final Dataset'!$D858)</f>
        <v>1</v>
      </c>
      <c r="V858" s="5" t="str">
        <f>TEXT('Final Dataset'!$B858, "mmmm")</f>
        <v>February</v>
      </c>
      <c r="W858" s="5" t="str">
        <f>TEXT('Final Dataset'!$B858, "dddd")</f>
        <v>Tuesday</v>
      </c>
      <c r="X858" s="5">
        <f>WEEKNUM('Final Dataset'!$B858, 2)</f>
        <v>7</v>
      </c>
      <c r="Y858" s="5" t="str">
        <f>IF('Final Dataset'!$H858&lt;=0.3,"Cold",IF('Final Dataset'!$H858&lt;=0.6,"Mild","Hot"))</f>
        <v>Cold</v>
      </c>
      <c r="Z858" s="7" t="str">
        <f>IF('Final Dataset'!$L858&gt;'Final Dataset'!$M858,"Casual Dominant","Registered Dominant")</f>
        <v>Registered Dominant</v>
      </c>
      <c r="AA858" s="7">
        <f>'Final Dataset'!$L858/'Final Dataset'!$N858</f>
        <v>0</v>
      </c>
      <c r="AB858" s="7">
        <f>'Final Dataset'!$M858/'Final Dataset'!$N858</f>
        <v>1</v>
      </c>
      <c r="AC858" s="9">
        <f>'Final Dataset'!$J858*100</f>
        <v>93</v>
      </c>
      <c r="AD858" s="7">
        <f>'Final Dataset'!$I858*50</f>
        <v>13.635</v>
      </c>
      <c r="AE858" s="9">
        <f>'Final Dataset'!$K858*67</f>
        <v>11.0014</v>
      </c>
      <c r="AF858" s="7">
        <f>IFERROR('Final Dataset'!$AA858/'Final Dataset'!$AB858,0)</f>
        <v>0</v>
      </c>
      <c r="AG858" s="7" t="str">
        <f>IF('Final Dataset'!$AC858&lt;40,"Low",IF('Final Dataset'!$AC858&lt;=70,"Moderate","High"))</f>
        <v>High</v>
      </c>
      <c r="AH858" s="10" t="str">
        <f>IF('Final Dataset'!$AE858&lt;10,"Calm",IF('Final Dataset'!$AE858&lt;=25,"Breezy","Windy"))</f>
        <v>Breezy</v>
      </c>
    </row>
    <row r="859" spans="1:34" ht="14.25" customHeight="1" x14ac:dyDescent="0.3">
      <c r="A859" s="17">
        <v>858</v>
      </c>
      <c r="B859" s="18">
        <v>40582</v>
      </c>
      <c r="C859" s="13">
        <v>1</v>
      </c>
      <c r="D859" s="13">
        <v>4</v>
      </c>
      <c r="E859" s="13" t="b">
        <v>0</v>
      </c>
      <c r="F859" s="13">
        <v>2</v>
      </c>
      <c r="G859" s="13">
        <v>1</v>
      </c>
      <c r="H859" s="13">
        <v>0.26</v>
      </c>
      <c r="I859" s="13">
        <v>0.2576</v>
      </c>
      <c r="J859" s="13">
        <v>0.93</v>
      </c>
      <c r="K859" s="13">
        <v>0.16420000000000001</v>
      </c>
      <c r="L859" s="13">
        <v>0</v>
      </c>
      <c r="M859" s="13">
        <v>3</v>
      </c>
      <c r="N859" s="19">
        <v>3</v>
      </c>
      <c r="O859" s="5" t="str">
        <f>IF(AND('Final Dataset'!$D859&gt;=5,'Final Dataset'!$D859&lt;12),"Morning",IF(AND('Final Dataset'!$D859&gt;=12,'Final Dataset'!$D859&lt;17),"Afternoon",IF(AND('Final Dataset'!$D859&gt;=17,'Final Dataset'!$D859&lt;21),"Evening","Night")))</f>
        <v>Night</v>
      </c>
      <c r="P859" s="8" t="str">
        <f>IF('Final Dataset'!$G859=1,"Clear/Few clouds",IF('Final Dataset'!$G859=2,"Mist/Cloudy",IF('Final Dataset'!$G859=3,"Light Snow/Rain","Heavy Rain/Snow/Storm")))</f>
        <v>Clear/Few clouds</v>
      </c>
      <c r="Q859" s="5" t="str">
        <f>IF(OR('Final Dataset'!$F859=0,'Final Dataset'!$F859=6),"Weekend","Weekday")</f>
        <v>Weekday</v>
      </c>
      <c r="R859" s="5" t="str">
        <f>LEFT(TEXT('Final Dataset'!$B859,"yyyy-mm-dd"),4)</f>
        <v>2011</v>
      </c>
      <c r="S859" s="5" t="str">
        <f>MID(TEXT('Final Dataset'!$B859,"yyyy-mm-dd"),6,2)</f>
        <v>02</v>
      </c>
      <c r="T859" s="5" t="str">
        <f>RIGHT(TEXT('Final Dataset'!$B859,"yyyy-mm-dd"),2)</f>
        <v>08</v>
      </c>
      <c r="U859" s="5">
        <f>LEN('Final Dataset'!$D859)</f>
        <v>1</v>
      </c>
      <c r="V859" s="5" t="str">
        <f>TEXT('Final Dataset'!$B859, "mmmm")</f>
        <v>February</v>
      </c>
      <c r="W859" s="5" t="str">
        <f>TEXT('Final Dataset'!$B859, "dddd")</f>
        <v>Tuesday</v>
      </c>
      <c r="X859" s="5">
        <f>WEEKNUM('Final Dataset'!$B859, 2)</f>
        <v>7</v>
      </c>
      <c r="Y859" s="5" t="str">
        <f>IF('Final Dataset'!$H859&lt;=0.3,"Cold",IF('Final Dataset'!$H859&lt;=0.6,"Mild","Hot"))</f>
        <v>Cold</v>
      </c>
      <c r="Z859" s="7" t="str">
        <f>IF('Final Dataset'!$L859&gt;'Final Dataset'!$M859,"Casual Dominant","Registered Dominant")</f>
        <v>Registered Dominant</v>
      </c>
      <c r="AA859" s="7">
        <f>'Final Dataset'!$L859/'Final Dataset'!$N859</f>
        <v>0</v>
      </c>
      <c r="AB859" s="7">
        <f>'Final Dataset'!$M859/'Final Dataset'!$N859</f>
        <v>1</v>
      </c>
      <c r="AC859" s="9">
        <f>'Final Dataset'!$J859*100</f>
        <v>93</v>
      </c>
      <c r="AD859" s="7">
        <f>'Final Dataset'!$I859*50</f>
        <v>12.879999999999999</v>
      </c>
      <c r="AE859" s="9">
        <f>'Final Dataset'!$K859*67</f>
        <v>11.0014</v>
      </c>
      <c r="AF859" s="7">
        <f>IFERROR('Final Dataset'!$AA859/'Final Dataset'!$AB859,0)</f>
        <v>0</v>
      </c>
      <c r="AG859" s="7" t="str">
        <f>IF('Final Dataset'!$AC859&lt;40,"Low",IF('Final Dataset'!$AC859&lt;=70,"Moderate","High"))</f>
        <v>High</v>
      </c>
      <c r="AH859" s="10" t="str">
        <f>IF('Final Dataset'!$AE859&lt;10,"Calm",IF('Final Dataset'!$AE859&lt;=25,"Breezy","Windy"))</f>
        <v>Breezy</v>
      </c>
    </row>
    <row r="860" spans="1:34" ht="14.25" customHeight="1" x14ac:dyDescent="0.3">
      <c r="A860" s="15">
        <v>859</v>
      </c>
      <c r="B860" s="16">
        <v>40582</v>
      </c>
      <c r="C860" s="7">
        <v>1</v>
      </c>
      <c r="D860" s="7">
        <v>5</v>
      </c>
      <c r="E860" s="7" t="b">
        <v>0</v>
      </c>
      <c r="F860" s="7">
        <v>2</v>
      </c>
      <c r="G860" s="7">
        <v>1</v>
      </c>
      <c r="H860" s="7">
        <v>0.26</v>
      </c>
      <c r="I860" s="7">
        <v>0.2273</v>
      </c>
      <c r="J860" s="7">
        <v>0.81</v>
      </c>
      <c r="K860" s="7">
        <v>0.32840000000000003</v>
      </c>
      <c r="L860" s="7">
        <v>0</v>
      </c>
      <c r="M860" s="7">
        <v>2</v>
      </c>
      <c r="N860" s="10">
        <v>2</v>
      </c>
      <c r="O860" s="5" t="str">
        <f>IF(AND('Final Dataset'!$D860&gt;=5,'Final Dataset'!$D860&lt;12),"Morning",IF(AND('Final Dataset'!$D860&gt;=12,'Final Dataset'!$D860&lt;17),"Afternoon",IF(AND('Final Dataset'!$D860&gt;=17,'Final Dataset'!$D860&lt;21),"Evening","Night")))</f>
        <v>Morning</v>
      </c>
      <c r="P860" s="8" t="str">
        <f>IF('Final Dataset'!$G860=1,"Clear/Few clouds",IF('Final Dataset'!$G860=2,"Mist/Cloudy",IF('Final Dataset'!$G860=3,"Light Snow/Rain","Heavy Rain/Snow/Storm")))</f>
        <v>Clear/Few clouds</v>
      </c>
      <c r="Q860" s="5" t="str">
        <f>IF(OR('Final Dataset'!$F860=0,'Final Dataset'!$F860=6),"Weekend","Weekday")</f>
        <v>Weekday</v>
      </c>
      <c r="R860" s="5" t="str">
        <f>LEFT(TEXT('Final Dataset'!$B860,"yyyy-mm-dd"),4)</f>
        <v>2011</v>
      </c>
      <c r="S860" s="5" t="str">
        <f>MID(TEXT('Final Dataset'!$B860,"yyyy-mm-dd"),6,2)</f>
        <v>02</v>
      </c>
      <c r="T860" s="5" t="str">
        <f>RIGHT(TEXT('Final Dataset'!$B860,"yyyy-mm-dd"),2)</f>
        <v>08</v>
      </c>
      <c r="U860" s="5">
        <f>LEN('Final Dataset'!$D860)</f>
        <v>1</v>
      </c>
      <c r="V860" s="5" t="str">
        <f>TEXT('Final Dataset'!$B860, "mmmm")</f>
        <v>February</v>
      </c>
      <c r="W860" s="5" t="str">
        <f>TEXT('Final Dataset'!$B860, "dddd")</f>
        <v>Tuesday</v>
      </c>
      <c r="X860" s="5">
        <f>WEEKNUM('Final Dataset'!$B860, 2)</f>
        <v>7</v>
      </c>
      <c r="Y860" s="5" t="str">
        <f>IF('Final Dataset'!$H860&lt;=0.3,"Cold",IF('Final Dataset'!$H860&lt;=0.6,"Mild","Hot"))</f>
        <v>Cold</v>
      </c>
      <c r="Z860" s="7" t="str">
        <f>IF('Final Dataset'!$L860&gt;'Final Dataset'!$M860,"Casual Dominant","Registered Dominant")</f>
        <v>Registered Dominant</v>
      </c>
      <c r="AA860" s="7">
        <f>'Final Dataset'!$L860/'Final Dataset'!$N860</f>
        <v>0</v>
      </c>
      <c r="AB860" s="7">
        <f>'Final Dataset'!$M860/'Final Dataset'!$N860</f>
        <v>1</v>
      </c>
      <c r="AC860" s="9">
        <f>'Final Dataset'!$J860*100</f>
        <v>81</v>
      </c>
      <c r="AD860" s="7">
        <f>'Final Dataset'!$I860*50</f>
        <v>11.365</v>
      </c>
      <c r="AE860" s="9">
        <f>'Final Dataset'!$K860*67</f>
        <v>22.002800000000001</v>
      </c>
      <c r="AF860" s="7">
        <f>IFERROR('Final Dataset'!$AA860/'Final Dataset'!$AB860,0)</f>
        <v>0</v>
      </c>
      <c r="AG860" s="7" t="str">
        <f>IF('Final Dataset'!$AC860&lt;40,"Low",IF('Final Dataset'!$AC860&lt;=70,"Moderate","High"))</f>
        <v>High</v>
      </c>
      <c r="AH860" s="10" t="str">
        <f>IF('Final Dataset'!$AE860&lt;10,"Calm",IF('Final Dataset'!$AE860&lt;=25,"Breezy","Windy"))</f>
        <v>Breezy</v>
      </c>
    </row>
    <row r="861" spans="1:34" ht="14.25" customHeight="1" x14ac:dyDescent="0.3">
      <c r="A861" s="17">
        <v>860</v>
      </c>
      <c r="B861" s="18">
        <v>40582</v>
      </c>
      <c r="C861" s="13">
        <v>1</v>
      </c>
      <c r="D861" s="13">
        <v>6</v>
      </c>
      <c r="E861" s="13" t="b">
        <v>0</v>
      </c>
      <c r="F861" s="13">
        <v>2</v>
      </c>
      <c r="G861" s="13">
        <v>1</v>
      </c>
      <c r="H861" s="13">
        <v>0.26</v>
      </c>
      <c r="I861" s="13">
        <v>0.2273</v>
      </c>
      <c r="J861" s="13">
        <v>0.7</v>
      </c>
      <c r="K861" s="13">
        <v>0.32840000000000003</v>
      </c>
      <c r="L861" s="13">
        <v>0</v>
      </c>
      <c r="M861" s="13">
        <v>39</v>
      </c>
      <c r="N861" s="19">
        <v>39</v>
      </c>
      <c r="O861" s="5" t="str">
        <f>IF(AND('Final Dataset'!$D861&gt;=5,'Final Dataset'!$D861&lt;12),"Morning",IF(AND('Final Dataset'!$D861&gt;=12,'Final Dataset'!$D861&lt;17),"Afternoon",IF(AND('Final Dataset'!$D861&gt;=17,'Final Dataset'!$D861&lt;21),"Evening","Night")))</f>
        <v>Morning</v>
      </c>
      <c r="P861" s="8" t="str">
        <f>IF('Final Dataset'!$G861=1,"Clear/Few clouds",IF('Final Dataset'!$G861=2,"Mist/Cloudy",IF('Final Dataset'!$G861=3,"Light Snow/Rain","Heavy Rain/Snow/Storm")))</f>
        <v>Clear/Few clouds</v>
      </c>
      <c r="Q861" s="5" t="str">
        <f>IF(OR('Final Dataset'!$F861=0,'Final Dataset'!$F861=6),"Weekend","Weekday")</f>
        <v>Weekday</v>
      </c>
      <c r="R861" s="5" t="str">
        <f>LEFT(TEXT('Final Dataset'!$B861,"yyyy-mm-dd"),4)</f>
        <v>2011</v>
      </c>
      <c r="S861" s="5" t="str">
        <f>MID(TEXT('Final Dataset'!$B861,"yyyy-mm-dd"),6,2)</f>
        <v>02</v>
      </c>
      <c r="T861" s="5" t="str">
        <f>RIGHT(TEXT('Final Dataset'!$B861,"yyyy-mm-dd"),2)</f>
        <v>08</v>
      </c>
      <c r="U861" s="5">
        <f>LEN('Final Dataset'!$D861)</f>
        <v>1</v>
      </c>
      <c r="V861" s="5" t="str">
        <f>TEXT('Final Dataset'!$B861, "mmmm")</f>
        <v>February</v>
      </c>
      <c r="W861" s="5" t="str">
        <f>TEXT('Final Dataset'!$B861, "dddd")</f>
        <v>Tuesday</v>
      </c>
      <c r="X861" s="5">
        <f>WEEKNUM('Final Dataset'!$B861, 2)</f>
        <v>7</v>
      </c>
      <c r="Y861" s="5" t="str">
        <f>IF('Final Dataset'!$H861&lt;=0.3,"Cold",IF('Final Dataset'!$H861&lt;=0.6,"Mild","Hot"))</f>
        <v>Cold</v>
      </c>
      <c r="Z861" s="7" t="str">
        <f>IF('Final Dataset'!$L861&gt;'Final Dataset'!$M861,"Casual Dominant","Registered Dominant")</f>
        <v>Registered Dominant</v>
      </c>
      <c r="AA861" s="7">
        <f>'Final Dataset'!$L861/'Final Dataset'!$N861</f>
        <v>0</v>
      </c>
      <c r="AB861" s="7">
        <f>'Final Dataset'!$M861/'Final Dataset'!$N861</f>
        <v>1</v>
      </c>
      <c r="AC861" s="9">
        <f>'Final Dataset'!$J861*100</f>
        <v>70</v>
      </c>
      <c r="AD861" s="7">
        <f>'Final Dataset'!$I861*50</f>
        <v>11.365</v>
      </c>
      <c r="AE861" s="9">
        <f>'Final Dataset'!$K861*67</f>
        <v>22.002800000000001</v>
      </c>
      <c r="AF861" s="7">
        <f>IFERROR('Final Dataset'!$AA861/'Final Dataset'!$AB861,0)</f>
        <v>0</v>
      </c>
      <c r="AG861" s="7" t="str">
        <f>IF('Final Dataset'!$AC861&lt;40,"Low",IF('Final Dataset'!$AC861&lt;=70,"Moderate","High"))</f>
        <v>Moderate</v>
      </c>
      <c r="AH861" s="10" t="str">
        <f>IF('Final Dataset'!$AE861&lt;10,"Calm",IF('Final Dataset'!$AE861&lt;=25,"Breezy","Windy"))</f>
        <v>Breezy</v>
      </c>
    </row>
    <row r="862" spans="1:34" ht="14.25" customHeight="1" x14ac:dyDescent="0.3">
      <c r="A862" s="15">
        <v>861</v>
      </c>
      <c r="B862" s="16">
        <v>40582</v>
      </c>
      <c r="C862" s="7">
        <v>1</v>
      </c>
      <c r="D862" s="7">
        <v>7</v>
      </c>
      <c r="E862" s="7" t="b">
        <v>0</v>
      </c>
      <c r="F862" s="7">
        <v>2</v>
      </c>
      <c r="G862" s="7">
        <v>1</v>
      </c>
      <c r="H862" s="7">
        <v>0.24</v>
      </c>
      <c r="I862" s="7">
        <v>0.19700000000000001</v>
      </c>
      <c r="J862" s="7">
        <v>0.65</v>
      </c>
      <c r="K862" s="7">
        <v>0.41789999999999999</v>
      </c>
      <c r="L862" s="7">
        <v>3</v>
      </c>
      <c r="M862" s="7">
        <v>97</v>
      </c>
      <c r="N862" s="10">
        <v>100</v>
      </c>
      <c r="O862" s="5" t="str">
        <f>IF(AND('Final Dataset'!$D862&gt;=5,'Final Dataset'!$D862&lt;12),"Morning",IF(AND('Final Dataset'!$D862&gt;=12,'Final Dataset'!$D862&lt;17),"Afternoon",IF(AND('Final Dataset'!$D862&gt;=17,'Final Dataset'!$D862&lt;21),"Evening","Night")))</f>
        <v>Morning</v>
      </c>
      <c r="P862" s="8" t="str">
        <f>IF('Final Dataset'!$G862=1,"Clear/Few clouds",IF('Final Dataset'!$G862=2,"Mist/Cloudy",IF('Final Dataset'!$G862=3,"Light Snow/Rain","Heavy Rain/Snow/Storm")))</f>
        <v>Clear/Few clouds</v>
      </c>
      <c r="Q862" s="5" t="str">
        <f>IF(OR('Final Dataset'!$F862=0,'Final Dataset'!$F862=6),"Weekend","Weekday")</f>
        <v>Weekday</v>
      </c>
      <c r="R862" s="5" t="str">
        <f>LEFT(TEXT('Final Dataset'!$B862,"yyyy-mm-dd"),4)</f>
        <v>2011</v>
      </c>
      <c r="S862" s="5" t="str">
        <f>MID(TEXT('Final Dataset'!$B862,"yyyy-mm-dd"),6,2)</f>
        <v>02</v>
      </c>
      <c r="T862" s="5" t="str">
        <f>RIGHT(TEXT('Final Dataset'!$B862,"yyyy-mm-dd"),2)</f>
        <v>08</v>
      </c>
      <c r="U862" s="5">
        <f>LEN('Final Dataset'!$D862)</f>
        <v>1</v>
      </c>
      <c r="V862" s="5" t="str">
        <f>TEXT('Final Dataset'!$B862, "mmmm")</f>
        <v>February</v>
      </c>
      <c r="W862" s="5" t="str">
        <f>TEXT('Final Dataset'!$B862, "dddd")</f>
        <v>Tuesday</v>
      </c>
      <c r="X862" s="5">
        <f>WEEKNUM('Final Dataset'!$B862, 2)</f>
        <v>7</v>
      </c>
      <c r="Y862" s="5" t="str">
        <f>IF('Final Dataset'!$H862&lt;=0.3,"Cold",IF('Final Dataset'!$H862&lt;=0.6,"Mild","Hot"))</f>
        <v>Cold</v>
      </c>
      <c r="Z862" s="7" t="str">
        <f>IF('Final Dataset'!$L862&gt;'Final Dataset'!$M862,"Casual Dominant","Registered Dominant")</f>
        <v>Registered Dominant</v>
      </c>
      <c r="AA862" s="7">
        <f>'Final Dataset'!$L862/'Final Dataset'!$N862</f>
        <v>0.03</v>
      </c>
      <c r="AB862" s="7">
        <f>'Final Dataset'!$M862/'Final Dataset'!$N862</f>
        <v>0.97</v>
      </c>
      <c r="AC862" s="9">
        <f>'Final Dataset'!$J862*100</f>
        <v>65</v>
      </c>
      <c r="AD862" s="7">
        <f>'Final Dataset'!$I862*50</f>
        <v>9.85</v>
      </c>
      <c r="AE862" s="9">
        <f>'Final Dataset'!$K862*67</f>
        <v>27.999299999999998</v>
      </c>
      <c r="AF862" s="7">
        <f>IFERROR('Final Dataset'!$AA862/'Final Dataset'!$AB862,0)</f>
        <v>3.0927835051546393E-2</v>
      </c>
      <c r="AG862" s="7" t="str">
        <f>IF('Final Dataset'!$AC862&lt;40,"Low",IF('Final Dataset'!$AC862&lt;=70,"Moderate","High"))</f>
        <v>Moderate</v>
      </c>
      <c r="AH862" s="10" t="str">
        <f>IF('Final Dataset'!$AE862&lt;10,"Calm",IF('Final Dataset'!$AE862&lt;=25,"Breezy","Windy"))</f>
        <v>Windy</v>
      </c>
    </row>
    <row r="863" spans="1:34" ht="14.25" customHeight="1" x14ac:dyDescent="0.3">
      <c r="A863" s="17">
        <v>862</v>
      </c>
      <c r="B863" s="18">
        <v>40582</v>
      </c>
      <c r="C863" s="13">
        <v>1</v>
      </c>
      <c r="D863" s="13">
        <v>8</v>
      </c>
      <c r="E863" s="13" t="b">
        <v>0</v>
      </c>
      <c r="F863" s="13">
        <v>2</v>
      </c>
      <c r="G863" s="13">
        <v>1</v>
      </c>
      <c r="H863" s="13">
        <v>0.24</v>
      </c>
      <c r="I863" s="13">
        <v>0.19700000000000001</v>
      </c>
      <c r="J863" s="13">
        <v>0.56000000000000005</v>
      </c>
      <c r="K863" s="13">
        <v>0.49249999999999999</v>
      </c>
      <c r="L863" s="13">
        <v>7</v>
      </c>
      <c r="M863" s="13">
        <v>236</v>
      </c>
      <c r="N863" s="19">
        <v>243</v>
      </c>
      <c r="O863" s="5" t="str">
        <f>IF(AND('Final Dataset'!$D863&gt;=5,'Final Dataset'!$D863&lt;12),"Morning",IF(AND('Final Dataset'!$D863&gt;=12,'Final Dataset'!$D863&lt;17),"Afternoon",IF(AND('Final Dataset'!$D863&gt;=17,'Final Dataset'!$D863&lt;21),"Evening","Night")))</f>
        <v>Morning</v>
      </c>
      <c r="P863" s="8" t="str">
        <f>IF('Final Dataset'!$G863=1,"Clear/Few clouds",IF('Final Dataset'!$G863=2,"Mist/Cloudy",IF('Final Dataset'!$G863=3,"Light Snow/Rain","Heavy Rain/Snow/Storm")))</f>
        <v>Clear/Few clouds</v>
      </c>
      <c r="Q863" s="5" t="str">
        <f>IF(OR('Final Dataset'!$F863=0,'Final Dataset'!$F863=6),"Weekend","Weekday")</f>
        <v>Weekday</v>
      </c>
      <c r="R863" s="5" t="str">
        <f>LEFT(TEXT('Final Dataset'!$B863,"yyyy-mm-dd"),4)</f>
        <v>2011</v>
      </c>
      <c r="S863" s="5" t="str">
        <f>MID(TEXT('Final Dataset'!$B863,"yyyy-mm-dd"),6,2)</f>
        <v>02</v>
      </c>
      <c r="T863" s="5" t="str">
        <f>RIGHT(TEXT('Final Dataset'!$B863,"yyyy-mm-dd"),2)</f>
        <v>08</v>
      </c>
      <c r="U863" s="5">
        <f>LEN('Final Dataset'!$D863)</f>
        <v>1</v>
      </c>
      <c r="V863" s="5" t="str">
        <f>TEXT('Final Dataset'!$B863, "mmmm")</f>
        <v>February</v>
      </c>
      <c r="W863" s="5" t="str">
        <f>TEXT('Final Dataset'!$B863, "dddd")</f>
        <v>Tuesday</v>
      </c>
      <c r="X863" s="5">
        <f>WEEKNUM('Final Dataset'!$B863, 2)</f>
        <v>7</v>
      </c>
      <c r="Y863" s="5" t="str">
        <f>IF('Final Dataset'!$H863&lt;=0.3,"Cold",IF('Final Dataset'!$H863&lt;=0.6,"Mild","Hot"))</f>
        <v>Cold</v>
      </c>
      <c r="Z863" s="7" t="str">
        <f>IF('Final Dataset'!$L863&gt;'Final Dataset'!$M863,"Casual Dominant","Registered Dominant")</f>
        <v>Registered Dominant</v>
      </c>
      <c r="AA863" s="7">
        <f>'Final Dataset'!$L863/'Final Dataset'!$N863</f>
        <v>2.8806584362139918E-2</v>
      </c>
      <c r="AB863" s="7">
        <f>'Final Dataset'!$M863/'Final Dataset'!$N863</f>
        <v>0.9711934156378601</v>
      </c>
      <c r="AC863" s="9">
        <f>'Final Dataset'!$J863*100</f>
        <v>56.000000000000007</v>
      </c>
      <c r="AD863" s="7">
        <f>'Final Dataset'!$I863*50</f>
        <v>9.85</v>
      </c>
      <c r="AE863" s="9">
        <f>'Final Dataset'!$K863*67</f>
        <v>32.997500000000002</v>
      </c>
      <c r="AF863" s="7">
        <f>IFERROR('Final Dataset'!$AA863/'Final Dataset'!$AB863,0)</f>
        <v>2.9661016949152543E-2</v>
      </c>
      <c r="AG863" s="7" t="str">
        <f>IF('Final Dataset'!$AC863&lt;40,"Low",IF('Final Dataset'!$AC863&lt;=70,"Moderate","High"))</f>
        <v>Moderate</v>
      </c>
      <c r="AH863" s="10" t="str">
        <f>IF('Final Dataset'!$AE863&lt;10,"Calm",IF('Final Dataset'!$AE863&lt;=25,"Breezy","Windy"))</f>
        <v>Windy</v>
      </c>
    </row>
    <row r="864" spans="1:34" ht="14.25" customHeight="1" x14ac:dyDescent="0.3">
      <c r="A864" s="15">
        <v>863</v>
      </c>
      <c r="B864" s="16">
        <v>40582</v>
      </c>
      <c r="C864" s="7">
        <v>1</v>
      </c>
      <c r="D864" s="7">
        <v>9</v>
      </c>
      <c r="E864" s="7" t="b">
        <v>0</v>
      </c>
      <c r="F864" s="7">
        <v>2</v>
      </c>
      <c r="G864" s="7">
        <v>1</v>
      </c>
      <c r="H864" s="7">
        <v>0.24</v>
      </c>
      <c r="I864" s="7">
        <v>0.19700000000000001</v>
      </c>
      <c r="J864" s="7">
        <v>0.52</v>
      </c>
      <c r="K864" s="7">
        <v>0.49249999999999999</v>
      </c>
      <c r="L864" s="7">
        <v>7</v>
      </c>
      <c r="M864" s="7">
        <v>128</v>
      </c>
      <c r="N864" s="10">
        <v>135</v>
      </c>
      <c r="O864" s="5" t="str">
        <f>IF(AND('Final Dataset'!$D864&gt;=5,'Final Dataset'!$D864&lt;12),"Morning",IF(AND('Final Dataset'!$D864&gt;=12,'Final Dataset'!$D864&lt;17),"Afternoon",IF(AND('Final Dataset'!$D864&gt;=17,'Final Dataset'!$D864&lt;21),"Evening","Night")))</f>
        <v>Morning</v>
      </c>
      <c r="P864" s="8" t="str">
        <f>IF('Final Dataset'!$G864=1,"Clear/Few clouds",IF('Final Dataset'!$G864=2,"Mist/Cloudy",IF('Final Dataset'!$G864=3,"Light Snow/Rain","Heavy Rain/Snow/Storm")))</f>
        <v>Clear/Few clouds</v>
      </c>
      <c r="Q864" s="5" t="str">
        <f>IF(OR('Final Dataset'!$F864=0,'Final Dataset'!$F864=6),"Weekend","Weekday")</f>
        <v>Weekday</v>
      </c>
      <c r="R864" s="5" t="str">
        <f>LEFT(TEXT('Final Dataset'!$B864,"yyyy-mm-dd"),4)</f>
        <v>2011</v>
      </c>
      <c r="S864" s="5" t="str">
        <f>MID(TEXT('Final Dataset'!$B864,"yyyy-mm-dd"),6,2)</f>
        <v>02</v>
      </c>
      <c r="T864" s="5" t="str">
        <f>RIGHT(TEXT('Final Dataset'!$B864,"yyyy-mm-dd"),2)</f>
        <v>08</v>
      </c>
      <c r="U864" s="5">
        <f>LEN('Final Dataset'!$D864)</f>
        <v>1</v>
      </c>
      <c r="V864" s="5" t="str">
        <f>TEXT('Final Dataset'!$B864, "mmmm")</f>
        <v>February</v>
      </c>
      <c r="W864" s="5" t="str">
        <f>TEXT('Final Dataset'!$B864, "dddd")</f>
        <v>Tuesday</v>
      </c>
      <c r="X864" s="5">
        <f>WEEKNUM('Final Dataset'!$B864, 2)</f>
        <v>7</v>
      </c>
      <c r="Y864" s="5" t="str">
        <f>IF('Final Dataset'!$H864&lt;=0.3,"Cold",IF('Final Dataset'!$H864&lt;=0.6,"Mild","Hot"))</f>
        <v>Cold</v>
      </c>
      <c r="Z864" s="7" t="str">
        <f>IF('Final Dataset'!$L864&gt;'Final Dataset'!$M864,"Casual Dominant","Registered Dominant")</f>
        <v>Registered Dominant</v>
      </c>
      <c r="AA864" s="7">
        <f>'Final Dataset'!$L864/'Final Dataset'!$N864</f>
        <v>5.185185185185185E-2</v>
      </c>
      <c r="AB864" s="7">
        <f>'Final Dataset'!$M864/'Final Dataset'!$N864</f>
        <v>0.94814814814814818</v>
      </c>
      <c r="AC864" s="9">
        <f>'Final Dataset'!$J864*100</f>
        <v>52</v>
      </c>
      <c r="AD864" s="7">
        <f>'Final Dataset'!$I864*50</f>
        <v>9.85</v>
      </c>
      <c r="AE864" s="9">
        <f>'Final Dataset'!$K864*67</f>
        <v>32.997500000000002</v>
      </c>
      <c r="AF864" s="7">
        <f>IFERROR('Final Dataset'!$AA864/'Final Dataset'!$AB864,0)</f>
        <v>5.4687499999999993E-2</v>
      </c>
      <c r="AG864" s="7" t="str">
        <f>IF('Final Dataset'!$AC864&lt;40,"Low",IF('Final Dataset'!$AC864&lt;=70,"Moderate","High"))</f>
        <v>Moderate</v>
      </c>
      <c r="AH864" s="10" t="str">
        <f>IF('Final Dataset'!$AE864&lt;10,"Calm",IF('Final Dataset'!$AE864&lt;=25,"Breezy","Windy"))</f>
        <v>Windy</v>
      </c>
    </row>
    <row r="865" spans="1:34" ht="14.25" customHeight="1" x14ac:dyDescent="0.3">
      <c r="A865" s="17">
        <v>864</v>
      </c>
      <c r="B865" s="18">
        <v>40582</v>
      </c>
      <c r="C865" s="13">
        <v>1</v>
      </c>
      <c r="D865" s="13">
        <v>10</v>
      </c>
      <c r="E865" s="13" t="b">
        <v>0</v>
      </c>
      <c r="F865" s="13">
        <v>2</v>
      </c>
      <c r="G865" s="13">
        <v>1</v>
      </c>
      <c r="H865" s="13">
        <v>0.22</v>
      </c>
      <c r="I865" s="13">
        <v>0.18179999999999999</v>
      </c>
      <c r="J865" s="13">
        <v>0.47</v>
      </c>
      <c r="K865" s="13">
        <v>0.55220000000000002</v>
      </c>
      <c r="L865" s="13">
        <v>4</v>
      </c>
      <c r="M865" s="13">
        <v>44</v>
      </c>
      <c r="N865" s="19">
        <v>48</v>
      </c>
      <c r="O865" s="5" t="str">
        <f>IF(AND('Final Dataset'!$D865&gt;=5,'Final Dataset'!$D865&lt;12),"Morning",IF(AND('Final Dataset'!$D865&gt;=12,'Final Dataset'!$D865&lt;17),"Afternoon",IF(AND('Final Dataset'!$D865&gt;=17,'Final Dataset'!$D865&lt;21),"Evening","Night")))</f>
        <v>Morning</v>
      </c>
      <c r="P865" s="8" t="str">
        <f>IF('Final Dataset'!$G865=1,"Clear/Few clouds",IF('Final Dataset'!$G865=2,"Mist/Cloudy",IF('Final Dataset'!$G865=3,"Light Snow/Rain","Heavy Rain/Snow/Storm")))</f>
        <v>Clear/Few clouds</v>
      </c>
      <c r="Q865" s="5" t="str">
        <f>IF(OR('Final Dataset'!$F865=0,'Final Dataset'!$F865=6),"Weekend","Weekday")</f>
        <v>Weekday</v>
      </c>
      <c r="R865" s="5" t="str">
        <f>LEFT(TEXT('Final Dataset'!$B865,"yyyy-mm-dd"),4)</f>
        <v>2011</v>
      </c>
      <c r="S865" s="5" t="str">
        <f>MID(TEXT('Final Dataset'!$B865,"yyyy-mm-dd"),6,2)</f>
        <v>02</v>
      </c>
      <c r="T865" s="5" t="str">
        <f>RIGHT(TEXT('Final Dataset'!$B865,"yyyy-mm-dd"),2)</f>
        <v>08</v>
      </c>
      <c r="U865" s="5">
        <f>LEN('Final Dataset'!$D865)</f>
        <v>2</v>
      </c>
      <c r="V865" s="5" t="str">
        <f>TEXT('Final Dataset'!$B865, "mmmm")</f>
        <v>February</v>
      </c>
      <c r="W865" s="5" t="str">
        <f>TEXT('Final Dataset'!$B865, "dddd")</f>
        <v>Tuesday</v>
      </c>
      <c r="X865" s="5">
        <f>WEEKNUM('Final Dataset'!$B865, 2)</f>
        <v>7</v>
      </c>
      <c r="Y865" s="5" t="str">
        <f>IF('Final Dataset'!$H865&lt;=0.3,"Cold",IF('Final Dataset'!$H865&lt;=0.6,"Mild","Hot"))</f>
        <v>Cold</v>
      </c>
      <c r="Z865" s="7" t="str">
        <f>IF('Final Dataset'!$L865&gt;'Final Dataset'!$M865,"Casual Dominant","Registered Dominant")</f>
        <v>Registered Dominant</v>
      </c>
      <c r="AA865" s="7">
        <f>'Final Dataset'!$L865/'Final Dataset'!$N865</f>
        <v>8.3333333333333329E-2</v>
      </c>
      <c r="AB865" s="7">
        <f>'Final Dataset'!$M865/'Final Dataset'!$N865</f>
        <v>0.91666666666666663</v>
      </c>
      <c r="AC865" s="9">
        <f>'Final Dataset'!$J865*100</f>
        <v>47</v>
      </c>
      <c r="AD865" s="7">
        <f>'Final Dataset'!$I865*50</f>
        <v>9.09</v>
      </c>
      <c r="AE865" s="9">
        <f>'Final Dataset'!$K865*67</f>
        <v>36.997399999999999</v>
      </c>
      <c r="AF865" s="7">
        <f>IFERROR('Final Dataset'!$AA865/'Final Dataset'!$AB865,0)</f>
        <v>9.0909090909090912E-2</v>
      </c>
      <c r="AG865" s="7" t="str">
        <f>IF('Final Dataset'!$AC865&lt;40,"Low",IF('Final Dataset'!$AC865&lt;=70,"Moderate","High"))</f>
        <v>Moderate</v>
      </c>
      <c r="AH865" s="10" t="str">
        <f>IF('Final Dataset'!$AE865&lt;10,"Calm",IF('Final Dataset'!$AE865&lt;=25,"Breezy","Windy"))</f>
        <v>Windy</v>
      </c>
    </row>
    <row r="866" spans="1:34" ht="14.25" customHeight="1" x14ac:dyDescent="0.3">
      <c r="A866" s="15">
        <v>865</v>
      </c>
      <c r="B866" s="16">
        <v>40582</v>
      </c>
      <c r="C866" s="7">
        <v>1</v>
      </c>
      <c r="D866" s="7">
        <v>11</v>
      </c>
      <c r="E866" s="7" t="b">
        <v>0</v>
      </c>
      <c r="F866" s="7">
        <v>2</v>
      </c>
      <c r="G866" s="7">
        <v>1</v>
      </c>
      <c r="H866" s="7">
        <v>0.22</v>
      </c>
      <c r="I866" s="7">
        <v>0.18179999999999999</v>
      </c>
      <c r="J866" s="7">
        <v>0.47</v>
      </c>
      <c r="K866" s="7">
        <v>0.4627</v>
      </c>
      <c r="L866" s="7">
        <v>1</v>
      </c>
      <c r="M866" s="7">
        <v>49</v>
      </c>
      <c r="N866" s="10">
        <v>50</v>
      </c>
      <c r="O866" s="5" t="str">
        <f>IF(AND('Final Dataset'!$D866&gt;=5,'Final Dataset'!$D866&lt;12),"Morning",IF(AND('Final Dataset'!$D866&gt;=12,'Final Dataset'!$D866&lt;17),"Afternoon",IF(AND('Final Dataset'!$D866&gt;=17,'Final Dataset'!$D866&lt;21),"Evening","Night")))</f>
        <v>Morning</v>
      </c>
      <c r="P866" s="8" t="str">
        <f>IF('Final Dataset'!$G866=1,"Clear/Few clouds",IF('Final Dataset'!$G866=2,"Mist/Cloudy",IF('Final Dataset'!$G866=3,"Light Snow/Rain","Heavy Rain/Snow/Storm")))</f>
        <v>Clear/Few clouds</v>
      </c>
      <c r="Q866" s="5" t="str">
        <f>IF(OR('Final Dataset'!$F866=0,'Final Dataset'!$F866=6),"Weekend","Weekday")</f>
        <v>Weekday</v>
      </c>
      <c r="R866" s="5" t="str">
        <f>LEFT(TEXT('Final Dataset'!$B866,"yyyy-mm-dd"),4)</f>
        <v>2011</v>
      </c>
      <c r="S866" s="5" t="str">
        <f>MID(TEXT('Final Dataset'!$B866,"yyyy-mm-dd"),6,2)</f>
        <v>02</v>
      </c>
      <c r="T866" s="5" t="str">
        <f>RIGHT(TEXT('Final Dataset'!$B866,"yyyy-mm-dd"),2)</f>
        <v>08</v>
      </c>
      <c r="U866" s="5">
        <f>LEN('Final Dataset'!$D866)</f>
        <v>2</v>
      </c>
      <c r="V866" s="5" t="str">
        <f>TEXT('Final Dataset'!$B866, "mmmm")</f>
        <v>February</v>
      </c>
      <c r="W866" s="5" t="str">
        <f>TEXT('Final Dataset'!$B866, "dddd")</f>
        <v>Tuesday</v>
      </c>
      <c r="X866" s="5">
        <f>WEEKNUM('Final Dataset'!$B866, 2)</f>
        <v>7</v>
      </c>
      <c r="Y866" s="5" t="str">
        <f>IF('Final Dataset'!$H866&lt;=0.3,"Cold",IF('Final Dataset'!$H866&lt;=0.6,"Mild","Hot"))</f>
        <v>Cold</v>
      </c>
      <c r="Z866" s="7" t="str">
        <f>IF('Final Dataset'!$L866&gt;'Final Dataset'!$M866,"Casual Dominant","Registered Dominant")</f>
        <v>Registered Dominant</v>
      </c>
      <c r="AA866" s="7">
        <f>'Final Dataset'!$L866/'Final Dataset'!$N866</f>
        <v>0.02</v>
      </c>
      <c r="AB866" s="7">
        <f>'Final Dataset'!$M866/'Final Dataset'!$N866</f>
        <v>0.98</v>
      </c>
      <c r="AC866" s="9">
        <f>'Final Dataset'!$J866*100</f>
        <v>47</v>
      </c>
      <c r="AD866" s="7">
        <f>'Final Dataset'!$I866*50</f>
        <v>9.09</v>
      </c>
      <c r="AE866" s="9">
        <f>'Final Dataset'!$K866*67</f>
        <v>31.000900000000001</v>
      </c>
      <c r="AF866" s="7">
        <f>IFERROR('Final Dataset'!$AA866/'Final Dataset'!$AB866,0)</f>
        <v>2.0408163265306124E-2</v>
      </c>
      <c r="AG866" s="7" t="str">
        <f>IF('Final Dataset'!$AC866&lt;40,"Low",IF('Final Dataset'!$AC866&lt;=70,"Moderate","High"))</f>
        <v>Moderate</v>
      </c>
      <c r="AH866" s="10" t="str">
        <f>IF('Final Dataset'!$AE866&lt;10,"Calm",IF('Final Dataset'!$AE866&lt;=25,"Breezy","Windy"))</f>
        <v>Windy</v>
      </c>
    </row>
    <row r="867" spans="1:34" ht="14.25" customHeight="1" x14ac:dyDescent="0.3">
      <c r="A867" s="17">
        <v>866</v>
      </c>
      <c r="B867" s="18">
        <v>40582</v>
      </c>
      <c r="C867" s="13">
        <v>1</v>
      </c>
      <c r="D867" s="13">
        <v>12</v>
      </c>
      <c r="E867" s="13" t="b">
        <v>0</v>
      </c>
      <c r="F867" s="13">
        <v>2</v>
      </c>
      <c r="G867" s="13">
        <v>1</v>
      </c>
      <c r="H867" s="13">
        <v>0.24</v>
      </c>
      <c r="I867" s="13">
        <v>0.19700000000000001</v>
      </c>
      <c r="J867" s="13">
        <v>0.38</v>
      </c>
      <c r="K867" s="13">
        <v>0.49249999999999999</v>
      </c>
      <c r="L867" s="13">
        <v>2</v>
      </c>
      <c r="M867" s="13">
        <v>63</v>
      </c>
      <c r="N867" s="19">
        <v>65</v>
      </c>
      <c r="O867" s="5" t="str">
        <f>IF(AND('Final Dataset'!$D867&gt;=5,'Final Dataset'!$D867&lt;12),"Morning",IF(AND('Final Dataset'!$D867&gt;=12,'Final Dataset'!$D867&lt;17),"Afternoon",IF(AND('Final Dataset'!$D867&gt;=17,'Final Dataset'!$D867&lt;21),"Evening","Night")))</f>
        <v>Afternoon</v>
      </c>
      <c r="P867" s="8" t="str">
        <f>IF('Final Dataset'!$G867=1,"Clear/Few clouds",IF('Final Dataset'!$G867=2,"Mist/Cloudy",IF('Final Dataset'!$G867=3,"Light Snow/Rain","Heavy Rain/Snow/Storm")))</f>
        <v>Clear/Few clouds</v>
      </c>
      <c r="Q867" s="5" t="str">
        <f>IF(OR('Final Dataset'!$F867=0,'Final Dataset'!$F867=6),"Weekend","Weekday")</f>
        <v>Weekday</v>
      </c>
      <c r="R867" s="5" t="str">
        <f>LEFT(TEXT('Final Dataset'!$B867,"yyyy-mm-dd"),4)</f>
        <v>2011</v>
      </c>
      <c r="S867" s="5" t="str">
        <f>MID(TEXT('Final Dataset'!$B867,"yyyy-mm-dd"),6,2)</f>
        <v>02</v>
      </c>
      <c r="T867" s="5" t="str">
        <f>RIGHT(TEXT('Final Dataset'!$B867,"yyyy-mm-dd"),2)</f>
        <v>08</v>
      </c>
      <c r="U867" s="5">
        <f>LEN('Final Dataset'!$D867)</f>
        <v>2</v>
      </c>
      <c r="V867" s="5" t="str">
        <f>TEXT('Final Dataset'!$B867, "mmmm")</f>
        <v>February</v>
      </c>
      <c r="W867" s="5" t="str">
        <f>TEXT('Final Dataset'!$B867, "dddd")</f>
        <v>Tuesday</v>
      </c>
      <c r="X867" s="5">
        <f>WEEKNUM('Final Dataset'!$B867, 2)</f>
        <v>7</v>
      </c>
      <c r="Y867" s="5" t="str">
        <f>IF('Final Dataset'!$H867&lt;=0.3,"Cold",IF('Final Dataset'!$H867&lt;=0.6,"Mild","Hot"))</f>
        <v>Cold</v>
      </c>
      <c r="Z867" s="7" t="str">
        <f>IF('Final Dataset'!$L867&gt;'Final Dataset'!$M867,"Casual Dominant","Registered Dominant")</f>
        <v>Registered Dominant</v>
      </c>
      <c r="AA867" s="7">
        <f>'Final Dataset'!$L867/'Final Dataset'!$N867</f>
        <v>3.0769230769230771E-2</v>
      </c>
      <c r="AB867" s="7">
        <f>'Final Dataset'!$M867/'Final Dataset'!$N867</f>
        <v>0.96923076923076923</v>
      </c>
      <c r="AC867" s="9">
        <f>'Final Dataset'!$J867*100</f>
        <v>38</v>
      </c>
      <c r="AD867" s="7">
        <f>'Final Dataset'!$I867*50</f>
        <v>9.85</v>
      </c>
      <c r="AE867" s="9">
        <f>'Final Dataset'!$K867*67</f>
        <v>32.997500000000002</v>
      </c>
      <c r="AF867" s="7">
        <f>IFERROR('Final Dataset'!$AA867/'Final Dataset'!$AB867,0)</f>
        <v>3.1746031746031751E-2</v>
      </c>
      <c r="AG867" s="7" t="str">
        <f>IF('Final Dataset'!$AC867&lt;40,"Low",IF('Final Dataset'!$AC867&lt;=70,"Moderate","High"))</f>
        <v>Low</v>
      </c>
      <c r="AH867" s="10" t="str">
        <f>IF('Final Dataset'!$AE867&lt;10,"Calm",IF('Final Dataset'!$AE867&lt;=25,"Breezy","Windy"))</f>
        <v>Windy</v>
      </c>
    </row>
    <row r="868" spans="1:34" ht="14.25" customHeight="1" x14ac:dyDescent="0.3">
      <c r="A868" s="15">
        <v>867</v>
      </c>
      <c r="B868" s="16">
        <v>40582</v>
      </c>
      <c r="C868" s="7">
        <v>1</v>
      </c>
      <c r="D868" s="7">
        <v>13</v>
      </c>
      <c r="E868" s="7" t="b">
        <v>0</v>
      </c>
      <c r="F868" s="7">
        <v>2</v>
      </c>
      <c r="G868" s="7">
        <v>2</v>
      </c>
      <c r="H868" s="7">
        <v>0.24</v>
      </c>
      <c r="I868" s="7">
        <v>0.19700000000000001</v>
      </c>
      <c r="J868" s="7">
        <v>0.32</v>
      </c>
      <c r="K868" s="7">
        <v>0.44779999999999998</v>
      </c>
      <c r="L868" s="7">
        <v>2</v>
      </c>
      <c r="M868" s="7">
        <v>48</v>
      </c>
      <c r="N868" s="10">
        <v>50</v>
      </c>
      <c r="O868" s="5" t="str">
        <f>IF(AND('Final Dataset'!$D868&gt;=5,'Final Dataset'!$D868&lt;12),"Morning",IF(AND('Final Dataset'!$D868&gt;=12,'Final Dataset'!$D868&lt;17),"Afternoon",IF(AND('Final Dataset'!$D868&gt;=17,'Final Dataset'!$D868&lt;21),"Evening","Night")))</f>
        <v>Afternoon</v>
      </c>
      <c r="P868" s="8" t="str">
        <f>IF('Final Dataset'!$G868=1,"Clear/Few clouds",IF('Final Dataset'!$G868=2,"Mist/Cloudy",IF('Final Dataset'!$G868=3,"Light Snow/Rain","Heavy Rain/Snow/Storm")))</f>
        <v>Mist/Cloudy</v>
      </c>
      <c r="Q868" s="5" t="str">
        <f>IF(OR('Final Dataset'!$F868=0,'Final Dataset'!$F868=6),"Weekend","Weekday")</f>
        <v>Weekday</v>
      </c>
      <c r="R868" s="5" t="str">
        <f>LEFT(TEXT('Final Dataset'!$B868,"yyyy-mm-dd"),4)</f>
        <v>2011</v>
      </c>
      <c r="S868" s="5" t="str">
        <f>MID(TEXT('Final Dataset'!$B868,"yyyy-mm-dd"),6,2)</f>
        <v>02</v>
      </c>
      <c r="T868" s="5" t="str">
        <f>RIGHT(TEXT('Final Dataset'!$B868,"yyyy-mm-dd"),2)</f>
        <v>08</v>
      </c>
      <c r="U868" s="5">
        <f>LEN('Final Dataset'!$D868)</f>
        <v>2</v>
      </c>
      <c r="V868" s="5" t="str">
        <f>TEXT('Final Dataset'!$B868, "mmmm")</f>
        <v>February</v>
      </c>
      <c r="W868" s="5" t="str">
        <f>TEXT('Final Dataset'!$B868, "dddd")</f>
        <v>Tuesday</v>
      </c>
      <c r="X868" s="5">
        <f>WEEKNUM('Final Dataset'!$B868, 2)</f>
        <v>7</v>
      </c>
      <c r="Y868" s="5" t="str">
        <f>IF('Final Dataset'!$H868&lt;=0.3,"Cold",IF('Final Dataset'!$H868&lt;=0.6,"Mild","Hot"))</f>
        <v>Cold</v>
      </c>
      <c r="Z868" s="7" t="str">
        <f>IF('Final Dataset'!$L868&gt;'Final Dataset'!$M868,"Casual Dominant","Registered Dominant")</f>
        <v>Registered Dominant</v>
      </c>
      <c r="AA868" s="7">
        <f>'Final Dataset'!$L868/'Final Dataset'!$N868</f>
        <v>0.04</v>
      </c>
      <c r="AB868" s="7">
        <f>'Final Dataset'!$M868/'Final Dataset'!$N868</f>
        <v>0.96</v>
      </c>
      <c r="AC868" s="9">
        <f>'Final Dataset'!$J868*100</f>
        <v>32</v>
      </c>
      <c r="AD868" s="7">
        <f>'Final Dataset'!$I868*50</f>
        <v>9.85</v>
      </c>
      <c r="AE868" s="9">
        <f>'Final Dataset'!$K868*67</f>
        <v>30.002599999999997</v>
      </c>
      <c r="AF868" s="7">
        <f>IFERROR('Final Dataset'!$AA868/'Final Dataset'!$AB868,0)</f>
        <v>4.1666666666666671E-2</v>
      </c>
      <c r="AG868" s="7" t="str">
        <f>IF('Final Dataset'!$AC868&lt;40,"Low",IF('Final Dataset'!$AC868&lt;=70,"Moderate","High"))</f>
        <v>Low</v>
      </c>
      <c r="AH868" s="10" t="str">
        <f>IF('Final Dataset'!$AE868&lt;10,"Calm",IF('Final Dataset'!$AE868&lt;=25,"Breezy","Windy"))</f>
        <v>Windy</v>
      </c>
    </row>
    <row r="869" spans="1:34" ht="14.25" customHeight="1" x14ac:dyDescent="0.3">
      <c r="A869" s="17">
        <v>868</v>
      </c>
      <c r="B869" s="18">
        <v>40582</v>
      </c>
      <c r="C869" s="13">
        <v>1</v>
      </c>
      <c r="D869" s="13">
        <v>14</v>
      </c>
      <c r="E869" s="13" t="b">
        <v>0</v>
      </c>
      <c r="F869" s="13">
        <v>2</v>
      </c>
      <c r="G869" s="13">
        <v>1</v>
      </c>
      <c r="H869" s="13">
        <v>0.22</v>
      </c>
      <c r="I869" s="13">
        <v>0.19700000000000001</v>
      </c>
      <c r="J869" s="13">
        <v>0.37</v>
      </c>
      <c r="K869" s="13">
        <v>0.41789999999999999</v>
      </c>
      <c r="L869" s="13">
        <v>3</v>
      </c>
      <c r="M869" s="13">
        <v>61</v>
      </c>
      <c r="N869" s="19">
        <v>64</v>
      </c>
      <c r="O869" s="5" t="str">
        <f>IF(AND('Final Dataset'!$D869&gt;=5,'Final Dataset'!$D869&lt;12),"Morning",IF(AND('Final Dataset'!$D869&gt;=12,'Final Dataset'!$D869&lt;17),"Afternoon",IF(AND('Final Dataset'!$D869&gt;=17,'Final Dataset'!$D869&lt;21),"Evening","Night")))</f>
        <v>Afternoon</v>
      </c>
      <c r="P869" s="8" t="str">
        <f>IF('Final Dataset'!$G869=1,"Clear/Few clouds",IF('Final Dataset'!$G869=2,"Mist/Cloudy",IF('Final Dataset'!$G869=3,"Light Snow/Rain","Heavy Rain/Snow/Storm")))</f>
        <v>Clear/Few clouds</v>
      </c>
      <c r="Q869" s="5" t="str">
        <f>IF(OR('Final Dataset'!$F869=0,'Final Dataset'!$F869=6),"Weekend","Weekday")</f>
        <v>Weekday</v>
      </c>
      <c r="R869" s="5" t="str">
        <f>LEFT(TEXT('Final Dataset'!$B869,"yyyy-mm-dd"),4)</f>
        <v>2011</v>
      </c>
      <c r="S869" s="5" t="str">
        <f>MID(TEXT('Final Dataset'!$B869,"yyyy-mm-dd"),6,2)</f>
        <v>02</v>
      </c>
      <c r="T869" s="5" t="str">
        <f>RIGHT(TEXT('Final Dataset'!$B869,"yyyy-mm-dd"),2)</f>
        <v>08</v>
      </c>
      <c r="U869" s="5">
        <f>LEN('Final Dataset'!$D869)</f>
        <v>2</v>
      </c>
      <c r="V869" s="5" t="str">
        <f>TEXT('Final Dataset'!$B869, "mmmm")</f>
        <v>February</v>
      </c>
      <c r="W869" s="5" t="str">
        <f>TEXT('Final Dataset'!$B869, "dddd")</f>
        <v>Tuesday</v>
      </c>
      <c r="X869" s="5">
        <f>WEEKNUM('Final Dataset'!$B869, 2)</f>
        <v>7</v>
      </c>
      <c r="Y869" s="5" t="str">
        <f>IF('Final Dataset'!$H869&lt;=0.3,"Cold",IF('Final Dataset'!$H869&lt;=0.6,"Mild","Hot"))</f>
        <v>Cold</v>
      </c>
      <c r="Z869" s="7" t="str">
        <f>IF('Final Dataset'!$L869&gt;'Final Dataset'!$M869,"Casual Dominant","Registered Dominant")</f>
        <v>Registered Dominant</v>
      </c>
      <c r="AA869" s="7">
        <f>'Final Dataset'!$L869/'Final Dataset'!$N869</f>
        <v>4.6875E-2</v>
      </c>
      <c r="AB869" s="7">
        <f>'Final Dataset'!$M869/'Final Dataset'!$N869</f>
        <v>0.953125</v>
      </c>
      <c r="AC869" s="9">
        <f>'Final Dataset'!$J869*100</f>
        <v>37</v>
      </c>
      <c r="AD869" s="7">
        <f>'Final Dataset'!$I869*50</f>
        <v>9.85</v>
      </c>
      <c r="AE869" s="9">
        <f>'Final Dataset'!$K869*67</f>
        <v>27.999299999999998</v>
      </c>
      <c r="AF869" s="7">
        <f>IFERROR('Final Dataset'!$AA869/'Final Dataset'!$AB869,0)</f>
        <v>4.9180327868852458E-2</v>
      </c>
      <c r="AG869" s="7" t="str">
        <f>IF('Final Dataset'!$AC869&lt;40,"Low",IF('Final Dataset'!$AC869&lt;=70,"Moderate","High"))</f>
        <v>Low</v>
      </c>
      <c r="AH869" s="10" t="str">
        <f>IF('Final Dataset'!$AE869&lt;10,"Calm",IF('Final Dataset'!$AE869&lt;=25,"Breezy","Windy"))</f>
        <v>Windy</v>
      </c>
    </row>
    <row r="870" spans="1:34" ht="14.25" customHeight="1" x14ac:dyDescent="0.3">
      <c r="A870" s="15">
        <v>869</v>
      </c>
      <c r="B870" s="16">
        <v>40582</v>
      </c>
      <c r="C870" s="7">
        <v>1</v>
      </c>
      <c r="D870" s="7">
        <v>15</v>
      </c>
      <c r="E870" s="7" t="b">
        <v>0</v>
      </c>
      <c r="F870" s="7">
        <v>2</v>
      </c>
      <c r="G870" s="7">
        <v>1</v>
      </c>
      <c r="H870" s="7">
        <v>0.22</v>
      </c>
      <c r="I870" s="7">
        <v>0.19700000000000001</v>
      </c>
      <c r="J870" s="7">
        <v>0.35</v>
      </c>
      <c r="K870" s="7">
        <v>0.3881</v>
      </c>
      <c r="L870" s="7">
        <v>6</v>
      </c>
      <c r="M870" s="7">
        <v>45</v>
      </c>
      <c r="N870" s="10">
        <v>51</v>
      </c>
      <c r="O870" s="5" t="str">
        <f>IF(AND('Final Dataset'!$D870&gt;=5,'Final Dataset'!$D870&lt;12),"Morning",IF(AND('Final Dataset'!$D870&gt;=12,'Final Dataset'!$D870&lt;17),"Afternoon",IF(AND('Final Dataset'!$D870&gt;=17,'Final Dataset'!$D870&lt;21),"Evening","Night")))</f>
        <v>Afternoon</v>
      </c>
      <c r="P870" s="8" t="str">
        <f>IF('Final Dataset'!$G870=1,"Clear/Few clouds",IF('Final Dataset'!$G870=2,"Mist/Cloudy",IF('Final Dataset'!$G870=3,"Light Snow/Rain","Heavy Rain/Snow/Storm")))</f>
        <v>Clear/Few clouds</v>
      </c>
      <c r="Q870" s="5" t="str">
        <f>IF(OR('Final Dataset'!$F870=0,'Final Dataset'!$F870=6),"Weekend","Weekday")</f>
        <v>Weekday</v>
      </c>
      <c r="R870" s="5" t="str">
        <f>LEFT(TEXT('Final Dataset'!$B870,"yyyy-mm-dd"),4)</f>
        <v>2011</v>
      </c>
      <c r="S870" s="5" t="str">
        <f>MID(TEXT('Final Dataset'!$B870,"yyyy-mm-dd"),6,2)</f>
        <v>02</v>
      </c>
      <c r="T870" s="5" t="str">
        <f>RIGHT(TEXT('Final Dataset'!$B870,"yyyy-mm-dd"),2)</f>
        <v>08</v>
      </c>
      <c r="U870" s="5">
        <f>LEN('Final Dataset'!$D870)</f>
        <v>2</v>
      </c>
      <c r="V870" s="5" t="str">
        <f>TEXT('Final Dataset'!$B870, "mmmm")</f>
        <v>February</v>
      </c>
      <c r="W870" s="5" t="str">
        <f>TEXT('Final Dataset'!$B870, "dddd")</f>
        <v>Tuesday</v>
      </c>
      <c r="X870" s="5">
        <f>WEEKNUM('Final Dataset'!$B870, 2)</f>
        <v>7</v>
      </c>
      <c r="Y870" s="5" t="str">
        <f>IF('Final Dataset'!$H870&lt;=0.3,"Cold",IF('Final Dataset'!$H870&lt;=0.6,"Mild","Hot"))</f>
        <v>Cold</v>
      </c>
      <c r="Z870" s="7" t="str">
        <f>IF('Final Dataset'!$L870&gt;'Final Dataset'!$M870,"Casual Dominant","Registered Dominant")</f>
        <v>Registered Dominant</v>
      </c>
      <c r="AA870" s="7">
        <f>'Final Dataset'!$L870/'Final Dataset'!$N870</f>
        <v>0.11764705882352941</v>
      </c>
      <c r="AB870" s="7">
        <f>'Final Dataset'!$M870/'Final Dataset'!$N870</f>
        <v>0.88235294117647056</v>
      </c>
      <c r="AC870" s="9">
        <f>'Final Dataset'!$J870*100</f>
        <v>35</v>
      </c>
      <c r="AD870" s="7">
        <f>'Final Dataset'!$I870*50</f>
        <v>9.85</v>
      </c>
      <c r="AE870" s="9">
        <f>'Final Dataset'!$K870*67</f>
        <v>26.002700000000001</v>
      </c>
      <c r="AF870" s="7">
        <f>IFERROR('Final Dataset'!$AA870/'Final Dataset'!$AB870,0)</f>
        <v>0.13333333333333333</v>
      </c>
      <c r="AG870" s="7" t="str">
        <f>IF('Final Dataset'!$AC870&lt;40,"Low",IF('Final Dataset'!$AC870&lt;=70,"Moderate","High"))</f>
        <v>Low</v>
      </c>
      <c r="AH870" s="10" t="str">
        <f>IF('Final Dataset'!$AE870&lt;10,"Calm",IF('Final Dataset'!$AE870&lt;=25,"Breezy","Windy"))</f>
        <v>Windy</v>
      </c>
    </row>
    <row r="871" spans="1:34" ht="14.25" customHeight="1" x14ac:dyDescent="0.3">
      <c r="A871" s="17">
        <v>870</v>
      </c>
      <c r="B871" s="18">
        <v>40582</v>
      </c>
      <c r="C871" s="13">
        <v>1</v>
      </c>
      <c r="D871" s="13">
        <v>16</v>
      </c>
      <c r="E871" s="13" t="b">
        <v>0</v>
      </c>
      <c r="F871" s="13">
        <v>2</v>
      </c>
      <c r="G871" s="13">
        <v>1</v>
      </c>
      <c r="H871" s="13">
        <v>0.22</v>
      </c>
      <c r="I871" s="13">
        <v>0.18179999999999999</v>
      </c>
      <c r="J871" s="13">
        <v>0.35</v>
      </c>
      <c r="K871" s="13">
        <v>0.52239999999999998</v>
      </c>
      <c r="L871" s="13">
        <v>4</v>
      </c>
      <c r="M871" s="13">
        <v>79</v>
      </c>
      <c r="N871" s="19">
        <v>83</v>
      </c>
      <c r="O871" s="5" t="str">
        <f>IF(AND('Final Dataset'!$D871&gt;=5,'Final Dataset'!$D871&lt;12),"Morning",IF(AND('Final Dataset'!$D871&gt;=12,'Final Dataset'!$D871&lt;17),"Afternoon",IF(AND('Final Dataset'!$D871&gt;=17,'Final Dataset'!$D871&lt;21),"Evening","Night")))</f>
        <v>Afternoon</v>
      </c>
      <c r="P871" s="8" t="str">
        <f>IF('Final Dataset'!$G871=1,"Clear/Few clouds",IF('Final Dataset'!$G871=2,"Mist/Cloudy",IF('Final Dataset'!$G871=3,"Light Snow/Rain","Heavy Rain/Snow/Storm")))</f>
        <v>Clear/Few clouds</v>
      </c>
      <c r="Q871" s="5" t="str">
        <f>IF(OR('Final Dataset'!$F871=0,'Final Dataset'!$F871=6),"Weekend","Weekday")</f>
        <v>Weekday</v>
      </c>
      <c r="R871" s="5" t="str">
        <f>LEFT(TEXT('Final Dataset'!$B871,"yyyy-mm-dd"),4)</f>
        <v>2011</v>
      </c>
      <c r="S871" s="5" t="str">
        <f>MID(TEXT('Final Dataset'!$B871,"yyyy-mm-dd"),6,2)</f>
        <v>02</v>
      </c>
      <c r="T871" s="5" t="str">
        <f>RIGHT(TEXT('Final Dataset'!$B871,"yyyy-mm-dd"),2)</f>
        <v>08</v>
      </c>
      <c r="U871" s="5">
        <f>LEN('Final Dataset'!$D871)</f>
        <v>2</v>
      </c>
      <c r="V871" s="5" t="str">
        <f>TEXT('Final Dataset'!$B871, "mmmm")</f>
        <v>February</v>
      </c>
      <c r="W871" s="5" t="str">
        <f>TEXT('Final Dataset'!$B871, "dddd")</f>
        <v>Tuesday</v>
      </c>
      <c r="X871" s="5">
        <f>WEEKNUM('Final Dataset'!$B871, 2)</f>
        <v>7</v>
      </c>
      <c r="Y871" s="5" t="str">
        <f>IF('Final Dataset'!$H871&lt;=0.3,"Cold",IF('Final Dataset'!$H871&lt;=0.6,"Mild","Hot"))</f>
        <v>Cold</v>
      </c>
      <c r="Z871" s="7" t="str">
        <f>IF('Final Dataset'!$L871&gt;'Final Dataset'!$M871,"Casual Dominant","Registered Dominant")</f>
        <v>Registered Dominant</v>
      </c>
      <c r="AA871" s="7">
        <f>'Final Dataset'!$L871/'Final Dataset'!$N871</f>
        <v>4.8192771084337352E-2</v>
      </c>
      <c r="AB871" s="7">
        <f>'Final Dataset'!$M871/'Final Dataset'!$N871</f>
        <v>0.95180722891566261</v>
      </c>
      <c r="AC871" s="9">
        <f>'Final Dataset'!$J871*100</f>
        <v>35</v>
      </c>
      <c r="AD871" s="7">
        <f>'Final Dataset'!$I871*50</f>
        <v>9.09</v>
      </c>
      <c r="AE871" s="9">
        <f>'Final Dataset'!$K871*67</f>
        <v>35.000799999999998</v>
      </c>
      <c r="AF871" s="7">
        <f>IFERROR('Final Dataset'!$AA871/'Final Dataset'!$AB871,0)</f>
        <v>5.0632911392405069E-2</v>
      </c>
      <c r="AG871" s="7" t="str">
        <f>IF('Final Dataset'!$AC871&lt;40,"Low",IF('Final Dataset'!$AC871&lt;=70,"Moderate","High"))</f>
        <v>Low</v>
      </c>
      <c r="AH871" s="10" t="str">
        <f>IF('Final Dataset'!$AE871&lt;10,"Calm",IF('Final Dataset'!$AE871&lt;=25,"Breezy","Windy"))</f>
        <v>Windy</v>
      </c>
    </row>
    <row r="872" spans="1:34" ht="14.25" customHeight="1" x14ac:dyDescent="0.3">
      <c r="A872" s="15">
        <v>871</v>
      </c>
      <c r="B872" s="16">
        <v>40582</v>
      </c>
      <c r="C872" s="7">
        <v>1</v>
      </c>
      <c r="D872" s="7">
        <v>17</v>
      </c>
      <c r="E872" s="7" t="b">
        <v>0</v>
      </c>
      <c r="F872" s="7">
        <v>2</v>
      </c>
      <c r="G872" s="7">
        <v>1</v>
      </c>
      <c r="H872" s="7">
        <v>0.22</v>
      </c>
      <c r="I872" s="7">
        <v>0.18179999999999999</v>
      </c>
      <c r="J872" s="7">
        <v>0.32</v>
      </c>
      <c r="K872" s="7">
        <v>0.58209999999999995</v>
      </c>
      <c r="L872" s="7">
        <v>4</v>
      </c>
      <c r="M872" s="7">
        <v>172</v>
      </c>
      <c r="N872" s="10">
        <v>176</v>
      </c>
      <c r="O872" s="5" t="str">
        <f>IF(AND('Final Dataset'!$D872&gt;=5,'Final Dataset'!$D872&lt;12),"Morning",IF(AND('Final Dataset'!$D872&gt;=12,'Final Dataset'!$D872&lt;17),"Afternoon",IF(AND('Final Dataset'!$D872&gt;=17,'Final Dataset'!$D872&lt;21),"Evening","Night")))</f>
        <v>Evening</v>
      </c>
      <c r="P872" s="8" t="str">
        <f>IF('Final Dataset'!$G872=1,"Clear/Few clouds",IF('Final Dataset'!$G872=2,"Mist/Cloudy",IF('Final Dataset'!$G872=3,"Light Snow/Rain","Heavy Rain/Snow/Storm")))</f>
        <v>Clear/Few clouds</v>
      </c>
      <c r="Q872" s="5" t="str">
        <f>IF(OR('Final Dataset'!$F872=0,'Final Dataset'!$F872=6),"Weekend","Weekday")</f>
        <v>Weekday</v>
      </c>
      <c r="R872" s="5" t="str">
        <f>LEFT(TEXT('Final Dataset'!$B872,"yyyy-mm-dd"),4)</f>
        <v>2011</v>
      </c>
      <c r="S872" s="5" t="str">
        <f>MID(TEXT('Final Dataset'!$B872,"yyyy-mm-dd"),6,2)</f>
        <v>02</v>
      </c>
      <c r="T872" s="5" t="str">
        <f>RIGHT(TEXT('Final Dataset'!$B872,"yyyy-mm-dd"),2)</f>
        <v>08</v>
      </c>
      <c r="U872" s="5">
        <f>LEN('Final Dataset'!$D872)</f>
        <v>2</v>
      </c>
      <c r="V872" s="5" t="str">
        <f>TEXT('Final Dataset'!$B872, "mmmm")</f>
        <v>February</v>
      </c>
      <c r="W872" s="5" t="str">
        <f>TEXT('Final Dataset'!$B872, "dddd")</f>
        <v>Tuesday</v>
      </c>
      <c r="X872" s="5">
        <f>WEEKNUM('Final Dataset'!$B872, 2)</f>
        <v>7</v>
      </c>
      <c r="Y872" s="5" t="str">
        <f>IF('Final Dataset'!$H872&lt;=0.3,"Cold",IF('Final Dataset'!$H872&lt;=0.6,"Mild","Hot"))</f>
        <v>Cold</v>
      </c>
      <c r="Z872" s="7" t="str">
        <f>IF('Final Dataset'!$L872&gt;'Final Dataset'!$M872,"Casual Dominant","Registered Dominant")</f>
        <v>Registered Dominant</v>
      </c>
      <c r="AA872" s="7">
        <f>'Final Dataset'!$L872/'Final Dataset'!$N872</f>
        <v>2.2727272727272728E-2</v>
      </c>
      <c r="AB872" s="7">
        <f>'Final Dataset'!$M872/'Final Dataset'!$N872</f>
        <v>0.97727272727272729</v>
      </c>
      <c r="AC872" s="9">
        <f>'Final Dataset'!$J872*100</f>
        <v>32</v>
      </c>
      <c r="AD872" s="7">
        <f>'Final Dataset'!$I872*50</f>
        <v>9.09</v>
      </c>
      <c r="AE872" s="9">
        <f>'Final Dataset'!$K872*67</f>
        <v>39.000699999999995</v>
      </c>
      <c r="AF872" s="7">
        <f>IFERROR('Final Dataset'!$AA872/'Final Dataset'!$AB872,0)</f>
        <v>2.3255813953488372E-2</v>
      </c>
      <c r="AG872" s="7" t="str">
        <f>IF('Final Dataset'!$AC872&lt;40,"Low",IF('Final Dataset'!$AC872&lt;=70,"Moderate","High"))</f>
        <v>Low</v>
      </c>
      <c r="AH872" s="10" t="str">
        <f>IF('Final Dataset'!$AE872&lt;10,"Calm",IF('Final Dataset'!$AE872&lt;=25,"Breezy","Windy"))</f>
        <v>Windy</v>
      </c>
    </row>
    <row r="873" spans="1:34" ht="14.25" customHeight="1" x14ac:dyDescent="0.3">
      <c r="A873" s="17">
        <v>872</v>
      </c>
      <c r="B873" s="18">
        <v>40582</v>
      </c>
      <c r="C873" s="13">
        <v>1</v>
      </c>
      <c r="D873" s="13">
        <v>18</v>
      </c>
      <c r="E873" s="13" t="b">
        <v>0</v>
      </c>
      <c r="F873" s="13">
        <v>2</v>
      </c>
      <c r="G873" s="13">
        <v>1</v>
      </c>
      <c r="H873" s="13">
        <v>0.2</v>
      </c>
      <c r="I873" s="13">
        <v>0.18179999999999999</v>
      </c>
      <c r="J873" s="13">
        <v>0.32</v>
      </c>
      <c r="K873" s="13">
        <v>0.3881</v>
      </c>
      <c r="L873" s="13">
        <v>1</v>
      </c>
      <c r="M873" s="13">
        <v>151</v>
      </c>
      <c r="N873" s="19">
        <v>152</v>
      </c>
      <c r="O873" s="5" t="str">
        <f>IF(AND('Final Dataset'!$D873&gt;=5,'Final Dataset'!$D873&lt;12),"Morning",IF(AND('Final Dataset'!$D873&gt;=12,'Final Dataset'!$D873&lt;17),"Afternoon",IF(AND('Final Dataset'!$D873&gt;=17,'Final Dataset'!$D873&lt;21),"Evening","Night")))</f>
        <v>Evening</v>
      </c>
      <c r="P873" s="8" t="str">
        <f>IF('Final Dataset'!$G873=1,"Clear/Few clouds",IF('Final Dataset'!$G873=2,"Mist/Cloudy",IF('Final Dataset'!$G873=3,"Light Snow/Rain","Heavy Rain/Snow/Storm")))</f>
        <v>Clear/Few clouds</v>
      </c>
      <c r="Q873" s="5" t="str">
        <f>IF(OR('Final Dataset'!$F873=0,'Final Dataset'!$F873=6),"Weekend","Weekday")</f>
        <v>Weekday</v>
      </c>
      <c r="R873" s="5" t="str">
        <f>LEFT(TEXT('Final Dataset'!$B873,"yyyy-mm-dd"),4)</f>
        <v>2011</v>
      </c>
      <c r="S873" s="5" t="str">
        <f>MID(TEXT('Final Dataset'!$B873,"yyyy-mm-dd"),6,2)</f>
        <v>02</v>
      </c>
      <c r="T873" s="5" t="str">
        <f>RIGHT(TEXT('Final Dataset'!$B873,"yyyy-mm-dd"),2)</f>
        <v>08</v>
      </c>
      <c r="U873" s="5">
        <f>LEN('Final Dataset'!$D873)</f>
        <v>2</v>
      </c>
      <c r="V873" s="5" t="str">
        <f>TEXT('Final Dataset'!$B873, "mmmm")</f>
        <v>February</v>
      </c>
      <c r="W873" s="5" t="str">
        <f>TEXT('Final Dataset'!$B873, "dddd")</f>
        <v>Tuesday</v>
      </c>
      <c r="X873" s="5">
        <f>WEEKNUM('Final Dataset'!$B873, 2)</f>
        <v>7</v>
      </c>
      <c r="Y873" s="5" t="str">
        <f>IF('Final Dataset'!$H873&lt;=0.3,"Cold",IF('Final Dataset'!$H873&lt;=0.6,"Mild","Hot"))</f>
        <v>Cold</v>
      </c>
      <c r="Z873" s="7" t="str">
        <f>IF('Final Dataset'!$L873&gt;'Final Dataset'!$M873,"Casual Dominant","Registered Dominant")</f>
        <v>Registered Dominant</v>
      </c>
      <c r="AA873" s="7">
        <f>'Final Dataset'!$L873/'Final Dataset'!$N873</f>
        <v>6.5789473684210523E-3</v>
      </c>
      <c r="AB873" s="7">
        <f>'Final Dataset'!$M873/'Final Dataset'!$N873</f>
        <v>0.99342105263157898</v>
      </c>
      <c r="AC873" s="9">
        <f>'Final Dataset'!$J873*100</f>
        <v>32</v>
      </c>
      <c r="AD873" s="7">
        <f>'Final Dataset'!$I873*50</f>
        <v>9.09</v>
      </c>
      <c r="AE873" s="9">
        <f>'Final Dataset'!$K873*67</f>
        <v>26.002700000000001</v>
      </c>
      <c r="AF873" s="7">
        <f>IFERROR('Final Dataset'!$AA873/'Final Dataset'!$AB873,0)</f>
        <v>6.6225165562913899E-3</v>
      </c>
      <c r="AG873" s="7" t="str">
        <f>IF('Final Dataset'!$AC873&lt;40,"Low",IF('Final Dataset'!$AC873&lt;=70,"Moderate","High"))</f>
        <v>Low</v>
      </c>
      <c r="AH873" s="10" t="str">
        <f>IF('Final Dataset'!$AE873&lt;10,"Calm",IF('Final Dataset'!$AE873&lt;=25,"Breezy","Windy"))</f>
        <v>Windy</v>
      </c>
    </row>
    <row r="874" spans="1:34" ht="14.25" customHeight="1" x14ac:dyDescent="0.3">
      <c r="A874" s="15">
        <v>873</v>
      </c>
      <c r="B874" s="16">
        <v>40582</v>
      </c>
      <c r="C874" s="7">
        <v>1</v>
      </c>
      <c r="D874" s="7">
        <v>19</v>
      </c>
      <c r="E874" s="7" t="b">
        <v>0</v>
      </c>
      <c r="F874" s="7">
        <v>2</v>
      </c>
      <c r="G874" s="7">
        <v>1</v>
      </c>
      <c r="H874" s="7">
        <v>0.16</v>
      </c>
      <c r="I874" s="7">
        <v>0.1212</v>
      </c>
      <c r="J874" s="7">
        <v>0.4</v>
      </c>
      <c r="K874" s="7">
        <v>0.4627</v>
      </c>
      <c r="L874" s="7">
        <v>1</v>
      </c>
      <c r="M874" s="7">
        <v>100</v>
      </c>
      <c r="N874" s="10">
        <v>101</v>
      </c>
      <c r="O874" s="5" t="str">
        <f>IF(AND('Final Dataset'!$D874&gt;=5,'Final Dataset'!$D874&lt;12),"Morning",IF(AND('Final Dataset'!$D874&gt;=12,'Final Dataset'!$D874&lt;17),"Afternoon",IF(AND('Final Dataset'!$D874&gt;=17,'Final Dataset'!$D874&lt;21),"Evening","Night")))</f>
        <v>Evening</v>
      </c>
      <c r="P874" s="8" t="str">
        <f>IF('Final Dataset'!$G874=1,"Clear/Few clouds",IF('Final Dataset'!$G874=2,"Mist/Cloudy",IF('Final Dataset'!$G874=3,"Light Snow/Rain","Heavy Rain/Snow/Storm")))</f>
        <v>Clear/Few clouds</v>
      </c>
      <c r="Q874" s="5" t="str">
        <f>IF(OR('Final Dataset'!$F874=0,'Final Dataset'!$F874=6),"Weekend","Weekday")</f>
        <v>Weekday</v>
      </c>
      <c r="R874" s="5" t="str">
        <f>LEFT(TEXT('Final Dataset'!$B874,"yyyy-mm-dd"),4)</f>
        <v>2011</v>
      </c>
      <c r="S874" s="5" t="str">
        <f>MID(TEXT('Final Dataset'!$B874,"yyyy-mm-dd"),6,2)</f>
        <v>02</v>
      </c>
      <c r="T874" s="5" t="str">
        <f>RIGHT(TEXT('Final Dataset'!$B874,"yyyy-mm-dd"),2)</f>
        <v>08</v>
      </c>
      <c r="U874" s="5">
        <f>LEN('Final Dataset'!$D874)</f>
        <v>2</v>
      </c>
      <c r="V874" s="5" t="str">
        <f>TEXT('Final Dataset'!$B874, "mmmm")</f>
        <v>February</v>
      </c>
      <c r="W874" s="5" t="str">
        <f>TEXT('Final Dataset'!$B874, "dddd")</f>
        <v>Tuesday</v>
      </c>
      <c r="X874" s="5">
        <f>WEEKNUM('Final Dataset'!$B874, 2)</f>
        <v>7</v>
      </c>
      <c r="Y874" s="5" t="str">
        <f>IF('Final Dataset'!$H874&lt;=0.3,"Cold",IF('Final Dataset'!$H874&lt;=0.6,"Mild","Hot"))</f>
        <v>Cold</v>
      </c>
      <c r="Z874" s="7" t="str">
        <f>IF('Final Dataset'!$L874&gt;'Final Dataset'!$M874,"Casual Dominant","Registered Dominant")</f>
        <v>Registered Dominant</v>
      </c>
      <c r="AA874" s="7">
        <f>'Final Dataset'!$L874/'Final Dataset'!$N874</f>
        <v>9.9009900990099011E-3</v>
      </c>
      <c r="AB874" s="7">
        <f>'Final Dataset'!$M874/'Final Dataset'!$N874</f>
        <v>0.99009900990099009</v>
      </c>
      <c r="AC874" s="9">
        <f>'Final Dataset'!$J874*100</f>
        <v>40</v>
      </c>
      <c r="AD874" s="7">
        <f>'Final Dataset'!$I874*50</f>
        <v>6.0600000000000005</v>
      </c>
      <c r="AE874" s="9">
        <f>'Final Dataset'!$K874*67</f>
        <v>31.000900000000001</v>
      </c>
      <c r="AF874" s="7">
        <f>IFERROR('Final Dataset'!$AA874/'Final Dataset'!$AB874,0)</f>
        <v>0.01</v>
      </c>
      <c r="AG874" s="7" t="str">
        <f>IF('Final Dataset'!$AC874&lt;40,"Low",IF('Final Dataset'!$AC874&lt;=70,"Moderate","High"))</f>
        <v>Moderate</v>
      </c>
      <c r="AH874" s="10" t="str">
        <f>IF('Final Dataset'!$AE874&lt;10,"Calm",IF('Final Dataset'!$AE874&lt;=25,"Breezy","Windy"))</f>
        <v>Windy</v>
      </c>
    </row>
    <row r="875" spans="1:34" ht="14.25" customHeight="1" x14ac:dyDescent="0.3">
      <c r="A875" s="17">
        <v>874</v>
      </c>
      <c r="B875" s="18">
        <v>40582</v>
      </c>
      <c r="C875" s="13">
        <v>1</v>
      </c>
      <c r="D875" s="13">
        <v>20</v>
      </c>
      <c r="E875" s="13" t="b">
        <v>0</v>
      </c>
      <c r="F875" s="13">
        <v>2</v>
      </c>
      <c r="G875" s="13">
        <v>1</v>
      </c>
      <c r="H875" s="13">
        <v>0.16</v>
      </c>
      <c r="I875" s="13">
        <v>0.13639999999999999</v>
      </c>
      <c r="J875" s="13">
        <v>0.4</v>
      </c>
      <c r="K875" s="13">
        <v>0.32840000000000003</v>
      </c>
      <c r="L875" s="13">
        <v>3</v>
      </c>
      <c r="M875" s="13">
        <v>53</v>
      </c>
      <c r="N875" s="19">
        <v>56</v>
      </c>
      <c r="O875" s="5" t="str">
        <f>IF(AND('Final Dataset'!$D875&gt;=5,'Final Dataset'!$D875&lt;12),"Morning",IF(AND('Final Dataset'!$D875&gt;=12,'Final Dataset'!$D875&lt;17),"Afternoon",IF(AND('Final Dataset'!$D875&gt;=17,'Final Dataset'!$D875&lt;21),"Evening","Night")))</f>
        <v>Evening</v>
      </c>
      <c r="P875" s="8" t="str">
        <f>IF('Final Dataset'!$G875=1,"Clear/Few clouds",IF('Final Dataset'!$G875=2,"Mist/Cloudy",IF('Final Dataset'!$G875=3,"Light Snow/Rain","Heavy Rain/Snow/Storm")))</f>
        <v>Clear/Few clouds</v>
      </c>
      <c r="Q875" s="5" t="str">
        <f>IF(OR('Final Dataset'!$F875=0,'Final Dataset'!$F875=6),"Weekend","Weekday")</f>
        <v>Weekday</v>
      </c>
      <c r="R875" s="5" t="str">
        <f>LEFT(TEXT('Final Dataset'!$B875,"yyyy-mm-dd"),4)</f>
        <v>2011</v>
      </c>
      <c r="S875" s="5" t="str">
        <f>MID(TEXT('Final Dataset'!$B875,"yyyy-mm-dd"),6,2)</f>
        <v>02</v>
      </c>
      <c r="T875" s="5" t="str">
        <f>RIGHT(TEXT('Final Dataset'!$B875,"yyyy-mm-dd"),2)</f>
        <v>08</v>
      </c>
      <c r="U875" s="5">
        <f>LEN('Final Dataset'!$D875)</f>
        <v>2</v>
      </c>
      <c r="V875" s="5" t="str">
        <f>TEXT('Final Dataset'!$B875, "mmmm")</f>
        <v>February</v>
      </c>
      <c r="W875" s="5" t="str">
        <f>TEXT('Final Dataset'!$B875, "dddd")</f>
        <v>Tuesday</v>
      </c>
      <c r="X875" s="5">
        <f>WEEKNUM('Final Dataset'!$B875, 2)</f>
        <v>7</v>
      </c>
      <c r="Y875" s="5" t="str">
        <f>IF('Final Dataset'!$H875&lt;=0.3,"Cold",IF('Final Dataset'!$H875&lt;=0.6,"Mild","Hot"))</f>
        <v>Cold</v>
      </c>
      <c r="Z875" s="7" t="str">
        <f>IF('Final Dataset'!$L875&gt;'Final Dataset'!$M875,"Casual Dominant","Registered Dominant")</f>
        <v>Registered Dominant</v>
      </c>
      <c r="AA875" s="7">
        <f>'Final Dataset'!$L875/'Final Dataset'!$N875</f>
        <v>5.3571428571428568E-2</v>
      </c>
      <c r="AB875" s="7">
        <f>'Final Dataset'!$M875/'Final Dataset'!$N875</f>
        <v>0.9464285714285714</v>
      </c>
      <c r="AC875" s="9">
        <f>'Final Dataset'!$J875*100</f>
        <v>40</v>
      </c>
      <c r="AD875" s="7">
        <f>'Final Dataset'!$I875*50</f>
        <v>6.8199999999999994</v>
      </c>
      <c r="AE875" s="9">
        <f>'Final Dataset'!$K875*67</f>
        <v>22.002800000000001</v>
      </c>
      <c r="AF875" s="7">
        <f>IFERROR('Final Dataset'!$AA875/'Final Dataset'!$AB875,0)</f>
        <v>5.6603773584905662E-2</v>
      </c>
      <c r="AG875" s="7" t="str">
        <f>IF('Final Dataset'!$AC875&lt;40,"Low",IF('Final Dataset'!$AC875&lt;=70,"Moderate","High"))</f>
        <v>Moderate</v>
      </c>
      <c r="AH875" s="10" t="str">
        <f>IF('Final Dataset'!$AE875&lt;10,"Calm",IF('Final Dataset'!$AE875&lt;=25,"Breezy","Windy"))</f>
        <v>Breezy</v>
      </c>
    </row>
    <row r="876" spans="1:34" ht="14.25" customHeight="1" x14ac:dyDescent="0.3">
      <c r="A876" s="15">
        <v>875</v>
      </c>
      <c r="B876" s="16">
        <v>40582</v>
      </c>
      <c r="C876" s="7">
        <v>1</v>
      </c>
      <c r="D876" s="7">
        <v>21</v>
      </c>
      <c r="E876" s="7" t="b">
        <v>0</v>
      </c>
      <c r="F876" s="7">
        <v>2</v>
      </c>
      <c r="G876" s="7">
        <v>1</v>
      </c>
      <c r="H876" s="7">
        <v>0.14000000000000001</v>
      </c>
      <c r="I876" s="7">
        <v>0.1061</v>
      </c>
      <c r="J876" s="7">
        <v>0.33</v>
      </c>
      <c r="K876" s="7">
        <v>0.4627</v>
      </c>
      <c r="L876" s="7">
        <v>8</v>
      </c>
      <c r="M876" s="7">
        <v>46</v>
      </c>
      <c r="N876" s="10">
        <v>54</v>
      </c>
      <c r="O876" s="5" t="str">
        <f>IF(AND('Final Dataset'!$D876&gt;=5,'Final Dataset'!$D876&lt;12),"Morning",IF(AND('Final Dataset'!$D876&gt;=12,'Final Dataset'!$D876&lt;17),"Afternoon",IF(AND('Final Dataset'!$D876&gt;=17,'Final Dataset'!$D876&lt;21),"Evening","Night")))</f>
        <v>Night</v>
      </c>
      <c r="P876" s="8" t="str">
        <f>IF('Final Dataset'!$G876=1,"Clear/Few clouds",IF('Final Dataset'!$G876=2,"Mist/Cloudy",IF('Final Dataset'!$G876=3,"Light Snow/Rain","Heavy Rain/Snow/Storm")))</f>
        <v>Clear/Few clouds</v>
      </c>
      <c r="Q876" s="5" t="str">
        <f>IF(OR('Final Dataset'!$F876=0,'Final Dataset'!$F876=6),"Weekend","Weekday")</f>
        <v>Weekday</v>
      </c>
      <c r="R876" s="5" t="str">
        <f>LEFT(TEXT('Final Dataset'!$B876,"yyyy-mm-dd"),4)</f>
        <v>2011</v>
      </c>
      <c r="S876" s="5" t="str">
        <f>MID(TEXT('Final Dataset'!$B876,"yyyy-mm-dd"),6,2)</f>
        <v>02</v>
      </c>
      <c r="T876" s="5" t="str">
        <f>RIGHT(TEXT('Final Dataset'!$B876,"yyyy-mm-dd"),2)</f>
        <v>08</v>
      </c>
      <c r="U876" s="5">
        <f>LEN('Final Dataset'!$D876)</f>
        <v>2</v>
      </c>
      <c r="V876" s="5" t="str">
        <f>TEXT('Final Dataset'!$B876, "mmmm")</f>
        <v>February</v>
      </c>
      <c r="W876" s="5" t="str">
        <f>TEXT('Final Dataset'!$B876, "dddd")</f>
        <v>Tuesday</v>
      </c>
      <c r="X876" s="5">
        <f>WEEKNUM('Final Dataset'!$B876, 2)</f>
        <v>7</v>
      </c>
      <c r="Y876" s="5" t="str">
        <f>IF('Final Dataset'!$H876&lt;=0.3,"Cold",IF('Final Dataset'!$H876&lt;=0.6,"Mild","Hot"))</f>
        <v>Cold</v>
      </c>
      <c r="Z876" s="7" t="str">
        <f>IF('Final Dataset'!$L876&gt;'Final Dataset'!$M876,"Casual Dominant","Registered Dominant")</f>
        <v>Registered Dominant</v>
      </c>
      <c r="AA876" s="7">
        <f>'Final Dataset'!$L876/'Final Dataset'!$N876</f>
        <v>0.14814814814814814</v>
      </c>
      <c r="AB876" s="7">
        <f>'Final Dataset'!$M876/'Final Dataset'!$N876</f>
        <v>0.85185185185185186</v>
      </c>
      <c r="AC876" s="9">
        <f>'Final Dataset'!$J876*100</f>
        <v>33</v>
      </c>
      <c r="AD876" s="7">
        <f>'Final Dataset'!$I876*50</f>
        <v>5.3049999999999997</v>
      </c>
      <c r="AE876" s="9">
        <f>'Final Dataset'!$K876*67</f>
        <v>31.000900000000001</v>
      </c>
      <c r="AF876" s="7">
        <f>IFERROR('Final Dataset'!$AA876/'Final Dataset'!$AB876,0)</f>
        <v>0.17391304347826086</v>
      </c>
      <c r="AG876" s="7" t="str">
        <f>IF('Final Dataset'!$AC876&lt;40,"Low",IF('Final Dataset'!$AC876&lt;=70,"Moderate","High"))</f>
        <v>Low</v>
      </c>
      <c r="AH876" s="10" t="str">
        <f>IF('Final Dataset'!$AE876&lt;10,"Calm",IF('Final Dataset'!$AE876&lt;=25,"Breezy","Windy"))</f>
        <v>Windy</v>
      </c>
    </row>
    <row r="877" spans="1:34" ht="14.25" customHeight="1" x14ac:dyDescent="0.3">
      <c r="A877" s="17">
        <v>876</v>
      </c>
      <c r="B877" s="18">
        <v>40582</v>
      </c>
      <c r="C877" s="13">
        <v>1</v>
      </c>
      <c r="D877" s="13">
        <v>22</v>
      </c>
      <c r="E877" s="13" t="b">
        <v>0</v>
      </c>
      <c r="F877" s="13">
        <v>2</v>
      </c>
      <c r="G877" s="13">
        <v>1</v>
      </c>
      <c r="H877" s="13">
        <v>0.12</v>
      </c>
      <c r="I877" s="13">
        <v>0.1061</v>
      </c>
      <c r="J877" s="13">
        <v>0.33</v>
      </c>
      <c r="K877" s="13">
        <v>0.35820000000000002</v>
      </c>
      <c r="L877" s="13">
        <v>0</v>
      </c>
      <c r="M877" s="13">
        <v>29</v>
      </c>
      <c r="N877" s="19">
        <v>29</v>
      </c>
      <c r="O877" s="5" t="str">
        <f>IF(AND('Final Dataset'!$D877&gt;=5,'Final Dataset'!$D877&lt;12),"Morning",IF(AND('Final Dataset'!$D877&gt;=12,'Final Dataset'!$D877&lt;17),"Afternoon",IF(AND('Final Dataset'!$D877&gt;=17,'Final Dataset'!$D877&lt;21),"Evening","Night")))</f>
        <v>Night</v>
      </c>
      <c r="P877" s="8" t="str">
        <f>IF('Final Dataset'!$G877=1,"Clear/Few clouds",IF('Final Dataset'!$G877=2,"Mist/Cloudy",IF('Final Dataset'!$G877=3,"Light Snow/Rain","Heavy Rain/Snow/Storm")))</f>
        <v>Clear/Few clouds</v>
      </c>
      <c r="Q877" s="5" t="str">
        <f>IF(OR('Final Dataset'!$F877=0,'Final Dataset'!$F877=6),"Weekend","Weekday")</f>
        <v>Weekday</v>
      </c>
      <c r="R877" s="5" t="str">
        <f>LEFT(TEXT('Final Dataset'!$B877,"yyyy-mm-dd"),4)</f>
        <v>2011</v>
      </c>
      <c r="S877" s="5" t="str">
        <f>MID(TEXT('Final Dataset'!$B877,"yyyy-mm-dd"),6,2)</f>
        <v>02</v>
      </c>
      <c r="T877" s="5" t="str">
        <f>RIGHT(TEXT('Final Dataset'!$B877,"yyyy-mm-dd"),2)</f>
        <v>08</v>
      </c>
      <c r="U877" s="5">
        <f>LEN('Final Dataset'!$D877)</f>
        <v>2</v>
      </c>
      <c r="V877" s="5" t="str">
        <f>TEXT('Final Dataset'!$B877, "mmmm")</f>
        <v>February</v>
      </c>
      <c r="W877" s="5" t="str">
        <f>TEXT('Final Dataset'!$B877, "dddd")</f>
        <v>Tuesday</v>
      </c>
      <c r="X877" s="5">
        <f>WEEKNUM('Final Dataset'!$B877, 2)</f>
        <v>7</v>
      </c>
      <c r="Y877" s="5" t="str">
        <f>IF('Final Dataset'!$H877&lt;=0.3,"Cold",IF('Final Dataset'!$H877&lt;=0.6,"Mild","Hot"))</f>
        <v>Cold</v>
      </c>
      <c r="Z877" s="7" t="str">
        <f>IF('Final Dataset'!$L877&gt;'Final Dataset'!$M877,"Casual Dominant","Registered Dominant")</f>
        <v>Registered Dominant</v>
      </c>
      <c r="AA877" s="7">
        <f>'Final Dataset'!$L877/'Final Dataset'!$N877</f>
        <v>0</v>
      </c>
      <c r="AB877" s="7">
        <f>'Final Dataset'!$M877/'Final Dataset'!$N877</f>
        <v>1</v>
      </c>
      <c r="AC877" s="9">
        <f>'Final Dataset'!$J877*100</f>
        <v>33</v>
      </c>
      <c r="AD877" s="7">
        <f>'Final Dataset'!$I877*50</f>
        <v>5.3049999999999997</v>
      </c>
      <c r="AE877" s="9">
        <f>'Final Dataset'!$K877*67</f>
        <v>23.999400000000001</v>
      </c>
      <c r="AF877" s="7">
        <f>IFERROR('Final Dataset'!$AA877/'Final Dataset'!$AB877,0)</f>
        <v>0</v>
      </c>
      <c r="AG877" s="7" t="str">
        <f>IF('Final Dataset'!$AC877&lt;40,"Low",IF('Final Dataset'!$AC877&lt;=70,"Moderate","High"))</f>
        <v>Low</v>
      </c>
      <c r="AH877" s="10" t="str">
        <f>IF('Final Dataset'!$AE877&lt;10,"Calm",IF('Final Dataset'!$AE877&lt;=25,"Breezy","Windy"))</f>
        <v>Breezy</v>
      </c>
    </row>
    <row r="878" spans="1:34" ht="14.25" customHeight="1" x14ac:dyDescent="0.3">
      <c r="A878" s="15">
        <v>877</v>
      </c>
      <c r="B878" s="16">
        <v>40582</v>
      </c>
      <c r="C878" s="7">
        <v>1</v>
      </c>
      <c r="D878" s="7">
        <v>23</v>
      </c>
      <c r="E878" s="7" t="b">
        <v>0</v>
      </c>
      <c r="F878" s="7">
        <v>2</v>
      </c>
      <c r="G878" s="7">
        <v>1</v>
      </c>
      <c r="H878" s="7">
        <v>0.12</v>
      </c>
      <c r="I878" s="7">
        <v>0.1061</v>
      </c>
      <c r="J878" s="7">
        <v>0.33</v>
      </c>
      <c r="K878" s="7">
        <v>0.32840000000000003</v>
      </c>
      <c r="L878" s="7">
        <v>3</v>
      </c>
      <c r="M878" s="7">
        <v>9</v>
      </c>
      <c r="N878" s="10">
        <v>12</v>
      </c>
      <c r="O878" s="5" t="str">
        <f>IF(AND('Final Dataset'!$D878&gt;=5,'Final Dataset'!$D878&lt;12),"Morning",IF(AND('Final Dataset'!$D878&gt;=12,'Final Dataset'!$D878&lt;17),"Afternoon",IF(AND('Final Dataset'!$D878&gt;=17,'Final Dataset'!$D878&lt;21),"Evening","Night")))</f>
        <v>Night</v>
      </c>
      <c r="P878" s="8" t="str">
        <f>IF('Final Dataset'!$G878=1,"Clear/Few clouds",IF('Final Dataset'!$G878=2,"Mist/Cloudy",IF('Final Dataset'!$G878=3,"Light Snow/Rain","Heavy Rain/Snow/Storm")))</f>
        <v>Clear/Few clouds</v>
      </c>
      <c r="Q878" s="5" t="str">
        <f>IF(OR('Final Dataset'!$F878=0,'Final Dataset'!$F878=6),"Weekend","Weekday")</f>
        <v>Weekday</v>
      </c>
      <c r="R878" s="5" t="str">
        <f>LEFT(TEXT('Final Dataset'!$B878,"yyyy-mm-dd"),4)</f>
        <v>2011</v>
      </c>
      <c r="S878" s="5" t="str">
        <f>MID(TEXT('Final Dataset'!$B878,"yyyy-mm-dd"),6,2)</f>
        <v>02</v>
      </c>
      <c r="T878" s="5" t="str">
        <f>RIGHT(TEXT('Final Dataset'!$B878,"yyyy-mm-dd"),2)</f>
        <v>08</v>
      </c>
      <c r="U878" s="5">
        <f>LEN('Final Dataset'!$D878)</f>
        <v>2</v>
      </c>
      <c r="V878" s="5" t="str">
        <f>TEXT('Final Dataset'!$B878, "mmmm")</f>
        <v>February</v>
      </c>
      <c r="W878" s="5" t="str">
        <f>TEXT('Final Dataset'!$B878, "dddd")</f>
        <v>Tuesday</v>
      </c>
      <c r="X878" s="5">
        <f>WEEKNUM('Final Dataset'!$B878, 2)</f>
        <v>7</v>
      </c>
      <c r="Y878" s="5" t="str">
        <f>IF('Final Dataset'!$H878&lt;=0.3,"Cold",IF('Final Dataset'!$H878&lt;=0.6,"Mild","Hot"))</f>
        <v>Cold</v>
      </c>
      <c r="Z878" s="7" t="str">
        <f>IF('Final Dataset'!$L878&gt;'Final Dataset'!$M878,"Casual Dominant","Registered Dominant")</f>
        <v>Registered Dominant</v>
      </c>
      <c r="AA878" s="7">
        <f>'Final Dataset'!$L878/'Final Dataset'!$N878</f>
        <v>0.25</v>
      </c>
      <c r="AB878" s="7">
        <f>'Final Dataset'!$M878/'Final Dataset'!$N878</f>
        <v>0.75</v>
      </c>
      <c r="AC878" s="9">
        <f>'Final Dataset'!$J878*100</f>
        <v>33</v>
      </c>
      <c r="AD878" s="7">
        <f>'Final Dataset'!$I878*50</f>
        <v>5.3049999999999997</v>
      </c>
      <c r="AE878" s="9">
        <f>'Final Dataset'!$K878*67</f>
        <v>22.002800000000001</v>
      </c>
      <c r="AF878" s="7">
        <f>IFERROR('Final Dataset'!$AA878/'Final Dataset'!$AB878,0)</f>
        <v>0.33333333333333331</v>
      </c>
      <c r="AG878" s="7" t="str">
        <f>IF('Final Dataset'!$AC878&lt;40,"Low",IF('Final Dataset'!$AC878&lt;=70,"Moderate","High"))</f>
        <v>Low</v>
      </c>
      <c r="AH878" s="10" t="str">
        <f>IF('Final Dataset'!$AE878&lt;10,"Calm",IF('Final Dataset'!$AE878&lt;=25,"Breezy","Windy"))</f>
        <v>Breezy</v>
      </c>
    </row>
    <row r="879" spans="1:34" ht="14.25" customHeight="1" x14ac:dyDescent="0.3">
      <c r="A879" s="17">
        <v>878</v>
      </c>
      <c r="B879" s="18">
        <v>40583</v>
      </c>
      <c r="C879" s="13">
        <v>1</v>
      </c>
      <c r="D879" s="13">
        <v>0</v>
      </c>
      <c r="E879" s="13" t="b">
        <v>0</v>
      </c>
      <c r="F879" s="13">
        <v>3</v>
      </c>
      <c r="G879" s="13">
        <v>1</v>
      </c>
      <c r="H879" s="13">
        <v>0.1</v>
      </c>
      <c r="I879" s="13">
        <v>7.5800000000000006E-2</v>
      </c>
      <c r="J879" s="13">
        <v>0.36</v>
      </c>
      <c r="K879" s="13">
        <v>0.35820000000000002</v>
      </c>
      <c r="L879" s="13">
        <v>0</v>
      </c>
      <c r="M879" s="13">
        <v>17</v>
      </c>
      <c r="N879" s="19">
        <v>17</v>
      </c>
      <c r="O879" s="5" t="str">
        <f>IF(AND('Final Dataset'!$D879&gt;=5,'Final Dataset'!$D879&lt;12),"Morning",IF(AND('Final Dataset'!$D879&gt;=12,'Final Dataset'!$D879&lt;17),"Afternoon",IF(AND('Final Dataset'!$D879&gt;=17,'Final Dataset'!$D879&lt;21),"Evening","Night")))</f>
        <v>Night</v>
      </c>
      <c r="P879" s="8" t="str">
        <f>IF('Final Dataset'!$G879=1,"Clear/Few clouds",IF('Final Dataset'!$G879=2,"Mist/Cloudy",IF('Final Dataset'!$G879=3,"Light Snow/Rain","Heavy Rain/Snow/Storm")))</f>
        <v>Clear/Few clouds</v>
      </c>
      <c r="Q879" s="5" t="str">
        <f>IF(OR('Final Dataset'!$F879=0,'Final Dataset'!$F879=6),"Weekend","Weekday")</f>
        <v>Weekday</v>
      </c>
      <c r="R879" s="5" t="str">
        <f>LEFT(TEXT('Final Dataset'!$B879,"yyyy-mm-dd"),4)</f>
        <v>2011</v>
      </c>
      <c r="S879" s="5" t="str">
        <f>MID(TEXT('Final Dataset'!$B879,"yyyy-mm-dd"),6,2)</f>
        <v>02</v>
      </c>
      <c r="T879" s="5" t="str">
        <f>RIGHT(TEXT('Final Dataset'!$B879,"yyyy-mm-dd"),2)</f>
        <v>09</v>
      </c>
      <c r="U879" s="5">
        <f>LEN('Final Dataset'!$D879)</f>
        <v>1</v>
      </c>
      <c r="V879" s="5" t="str">
        <f>TEXT('Final Dataset'!$B879, "mmmm")</f>
        <v>February</v>
      </c>
      <c r="W879" s="5" t="str">
        <f>TEXT('Final Dataset'!$B879, "dddd")</f>
        <v>Wednesday</v>
      </c>
      <c r="X879" s="5">
        <f>WEEKNUM('Final Dataset'!$B879, 2)</f>
        <v>7</v>
      </c>
      <c r="Y879" s="5" t="str">
        <f>IF('Final Dataset'!$H879&lt;=0.3,"Cold",IF('Final Dataset'!$H879&lt;=0.6,"Mild","Hot"))</f>
        <v>Cold</v>
      </c>
      <c r="Z879" s="7" t="str">
        <f>IF('Final Dataset'!$L879&gt;'Final Dataset'!$M879,"Casual Dominant","Registered Dominant")</f>
        <v>Registered Dominant</v>
      </c>
      <c r="AA879" s="7">
        <f>'Final Dataset'!$L879/'Final Dataset'!$N879</f>
        <v>0</v>
      </c>
      <c r="AB879" s="7">
        <f>'Final Dataset'!$M879/'Final Dataset'!$N879</f>
        <v>1</v>
      </c>
      <c r="AC879" s="9">
        <f>'Final Dataset'!$J879*100</f>
        <v>36</v>
      </c>
      <c r="AD879" s="7">
        <f>'Final Dataset'!$I879*50</f>
        <v>3.7900000000000005</v>
      </c>
      <c r="AE879" s="9">
        <f>'Final Dataset'!$K879*67</f>
        <v>23.999400000000001</v>
      </c>
      <c r="AF879" s="7">
        <f>IFERROR('Final Dataset'!$AA879/'Final Dataset'!$AB879,0)</f>
        <v>0</v>
      </c>
      <c r="AG879" s="7" t="str">
        <f>IF('Final Dataset'!$AC879&lt;40,"Low",IF('Final Dataset'!$AC879&lt;=70,"Moderate","High"))</f>
        <v>Low</v>
      </c>
      <c r="AH879" s="10" t="str">
        <f>IF('Final Dataset'!$AE879&lt;10,"Calm",IF('Final Dataset'!$AE879&lt;=25,"Breezy","Windy"))</f>
        <v>Breezy</v>
      </c>
    </row>
    <row r="880" spans="1:34" ht="14.25" customHeight="1" x14ac:dyDescent="0.3">
      <c r="A880" s="15">
        <v>879</v>
      </c>
      <c r="B880" s="16">
        <v>40583</v>
      </c>
      <c r="C880" s="7">
        <v>1</v>
      </c>
      <c r="D880" s="7">
        <v>1</v>
      </c>
      <c r="E880" s="7" t="b">
        <v>0</v>
      </c>
      <c r="F880" s="7">
        <v>3</v>
      </c>
      <c r="G880" s="7">
        <v>1</v>
      </c>
      <c r="H880" s="7">
        <v>0.1</v>
      </c>
      <c r="I880" s="7">
        <v>0.1061</v>
      </c>
      <c r="J880" s="7">
        <v>0.36</v>
      </c>
      <c r="K880" s="7">
        <v>0.22389999999999999</v>
      </c>
      <c r="L880" s="7">
        <v>0</v>
      </c>
      <c r="M880" s="7">
        <v>7</v>
      </c>
      <c r="N880" s="10">
        <v>7</v>
      </c>
      <c r="O880" s="5" t="str">
        <f>IF(AND('Final Dataset'!$D880&gt;=5,'Final Dataset'!$D880&lt;12),"Morning",IF(AND('Final Dataset'!$D880&gt;=12,'Final Dataset'!$D880&lt;17),"Afternoon",IF(AND('Final Dataset'!$D880&gt;=17,'Final Dataset'!$D880&lt;21),"Evening","Night")))</f>
        <v>Night</v>
      </c>
      <c r="P880" s="8" t="str">
        <f>IF('Final Dataset'!$G880=1,"Clear/Few clouds",IF('Final Dataset'!$G880=2,"Mist/Cloudy",IF('Final Dataset'!$G880=3,"Light Snow/Rain","Heavy Rain/Snow/Storm")))</f>
        <v>Clear/Few clouds</v>
      </c>
      <c r="Q880" s="5" t="str">
        <f>IF(OR('Final Dataset'!$F880=0,'Final Dataset'!$F880=6),"Weekend","Weekday")</f>
        <v>Weekday</v>
      </c>
      <c r="R880" s="5" t="str">
        <f>LEFT(TEXT('Final Dataset'!$B880,"yyyy-mm-dd"),4)</f>
        <v>2011</v>
      </c>
      <c r="S880" s="5" t="str">
        <f>MID(TEXT('Final Dataset'!$B880,"yyyy-mm-dd"),6,2)</f>
        <v>02</v>
      </c>
      <c r="T880" s="5" t="str">
        <f>RIGHT(TEXT('Final Dataset'!$B880,"yyyy-mm-dd"),2)</f>
        <v>09</v>
      </c>
      <c r="U880" s="5">
        <f>LEN('Final Dataset'!$D880)</f>
        <v>1</v>
      </c>
      <c r="V880" s="5" t="str">
        <f>TEXT('Final Dataset'!$B880, "mmmm")</f>
        <v>February</v>
      </c>
      <c r="W880" s="5" t="str">
        <f>TEXT('Final Dataset'!$B880, "dddd")</f>
        <v>Wednesday</v>
      </c>
      <c r="X880" s="5">
        <f>WEEKNUM('Final Dataset'!$B880, 2)</f>
        <v>7</v>
      </c>
      <c r="Y880" s="5" t="str">
        <f>IF('Final Dataset'!$H880&lt;=0.3,"Cold",IF('Final Dataset'!$H880&lt;=0.6,"Mild","Hot"))</f>
        <v>Cold</v>
      </c>
      <c r="Z880" s="7" t="str">
        <f>IF('Final Dataset'!$L880&gt;'Final Dataset'!$M880,"Casual Dominant","Registered Dominant")</f>
        <v>Registered Dominant</v>
      </c>
      <c r="AA880" s="7">
        <f>'Final Dataset'!$L880/'Final Dataset'!$N880</f>
        <v>0</v>
      </c>
      <c r="AB880" s="7">
        <f>'Final Dataset'!$M880/'Final Dataset'!$N880</f>
        <v>1</v>
      </c>
      <c r="AC880" s="9">
        <f>'Final Dataset'!$J880*100</f>
        <v>36</v>
      </c>
      <c r="AD880" s="7">
        <f>'Final Dataset'!$I880*50</f>
        <v>5.3049999999999997</v>
      </c>
      <c r="AE880" s="9">
        <f>'Final Dataset'!$K880*67</f>
        <v>15.001299999999999</v>
      </c>
      <c r="AF880" s="7">
        <f>IFERROR('Final Dataset'!$AA880/'Final Dataset'!$AB880,0)</f>
        <v>0</v>
      </c>
      <c r="AG880" s="7" t="str">
        <f>IF('Final Dataset'!$AC880&lt;40,"Low",IF('Final Dataset'!$AC880&lt;=70,"Moderate","High"))</f>
        <v>Low</v>
      </c>
      <c r="AH880" s="10" t="str">
        <f>IF('Final Dataset'!$AE880&lt;10,"Calm",IF('Final Dataset'!$AE880&lt;=25,"Breezy","Windy"))</f>
        <v>Breezy</v>
      </c>
    </row>
    <row r="881" spans="1:34" ht="14.25" customHeight="1" x14ac:dyDescent="0.3">
      <c r="A881" s="17">
        <v>880</v>
      </c>
      <c r="B881" s="18">
        <v>40583</v>
      </c>
      <c r="C881" s="13">
        <v>1</v>
      </c>
      <c r="D881" s="13">
        <v>2</v>
      </c>
      <c r="E881" s="13" t="b">
        <v>0</v>
      </c>
      <c r="F881" s="13">
        <v>3</v>
      </c>
      <c r="G881" s="13">
        <v>1</v>
      </c>
      <c r="H881" s="13">
        <v>0.08</v>
      </c>
      <c r="I881" s="13">
        <v>7.5800000000000006E-2</v>
      </c>
      <c r="J881" s="13">
        <v>0.38</v>
      </c>
      <c r="K881" s="13">
        <v>0.28360000000000002</v>
      </c>
      <c r="L881" s="13">
        <v>1</v>
      </c>
      <c r="M881" s="13">
        <v>2</v>
      </c>
      <c r="N881" s="19">
        <v>3</v>
      </c>
      <c r="O881" s="5" t="str">
        <f>IF(AND('Final Dataset'!$D881&gt;=5,'Final Dataset'!$D881&lt;12),"Morning",IF(AND('Final Dataset'!$D881&gt;=12,'Final Dataset'!$D881&lt;17),"Afternoon",IF(AND('Final Dataset'!$D881&gt;=17,'Final Dataset'!$D881&lt;21),"Evening","Night")))</f>
        <v>Night</v>
      </c>
      <c r="P881" s="8" t="str">
        <f>IF('Final Dataset'!$G881=1,"Clear/Few clouds",IF('Final Dataset'!$G881=2,"Mist/Cloudy",IF('Final Dataset'!$G881=3,"Light Snow/Rain","Heavy Rain/Snow/Storm")))</f>
        <v>Clear/Few clouds</v>
      </c>
      <c r="Q881" s="5" t="str">
        <f>IF(OR('Final Dataset'!$F881=0,'Final Dataset'!$F881=6),"Weekend","Weekday")</f>
        <v>Weekday</v>
      </c>
      <c r="R881" s="5" t="str">
        <f>LEFT(TEXT('Final Dataset'!$B881,"yyyy-mm-dd"),4)</f>
        <v>2011</v>
      </c>
      <c r="S881" s="5" t="str">
        <f>MID(TEXT('Final Dataset'!$B881,"yyyy-mm-dd"),6,2)</f>
        <v>02</v>
      </c>
      <c r="T881" s="5" t="str">
        <f>RIGHT(TEXT('Final Dataset'!$B881,"yyyy-mm-dd"),2)</f>
        <v>09</v>
      </c>
      <c r="U881" s="5">
        <f>LEN('Final Dataset'!$D881)</f>
        <v>1</v>
      </c>
      <c r="V881" s="5" t="str">
        <f>TEXT('Final Dataset'!$B881, "mmmm")</f>
        <v>February</v>
      </c>
      <c r="W881" s="5" t="str">
        <f>TEXT('Final Dataset'!$B881, "dddd")</f>
        <v>Wednesday</v>
      </c>
      <c r="X881" s="5">
        <f>WEEKNUM('Final Dataset'!$B881, 2)</f>
        <v>7</v>
      </c>
      <c r="Y881" s="5" t="str">
        <f>IF('Final Dataset'!$H881&lt;=0.3,"Cold",IF('Final Dataset'!$H881&lt;=0.6,"Mild","Hot"))</f>
        <v>Cold</v>
      </c>
      <c r="Z881" s="7" t="str">
        <f>IF('Final Dataset'!$L881&gt;'Final Dataset'!$M881,"Casual Dominant","Registered Dominant")</f>
        <v>Registered Dominant</v>
      </c>
      <c r="AA881" s="7">
        <f>'Final Dataset'!$L881/'Final Dataset'!$N881</f>
        <v>0.33333333333333331</v>
      </c>
      <c r="AB881" s="7">
        <f>'Final Dataset'!$M881/'Final Dataset'!$N881</f>
        <v>0.66666666666666663</v>
      </c>
      <c r="AC881" s="9">
        <f>'Final Dataset'!$J881*100</f>
        <v>38</v>
      </c>
      <c r="AD881" s="7">
        <f>'Final Dataset'!$I881*50</f>
        <v>3.7900000000000005</v>
      </c>
      <c r="AE881" s="9">
        <f>'Final Dataset'!$K881*67</f>
        <v>19.001200000000001</v>
      </c>
      <c r="AF881" s="7">
        <f>IFERROR('Final Dataset'!$AA881/'Final Dataset'!$AB881,0)</f>
        <v>0.5</v>
      </c>
      <c r="AG881" s="7" t="str">
        <f>IF('Final Dataset'!$AC881&lt;40,"Low",IF('Final Dataset'!$AC881&lt;=70,"Moderate","High"))</f>
        <v>Low</v>
      </c>
      <c r="AH881" s="10" t="str">
        <f>IF('Final Dataset'!$AE881&lt;10,"Calm",IF('Final Dataset'!$AE881&lt;=25,"Breezy","Windy"))</f>
        <v>Breezy</v>
      </c>
    </row>
    <row r="882" spans="1:34" ht="14.25" customHeight="1" x14ac:dyDescent="0.3">
      <c r="A882" s="15">
        <v>881</v>
      </c>
      <c r="B882" s="16">
        <v>40583</v>
      </c>
      <c r="C882" s="7">
        <v>1</v>
      </c>
      <c r="D882" s="7">
        <v>3</v>
      </c>
      <c r="E882" s="7" t="b">
        <v>0</v>
      </c>
      <c r="F882" s="7">
        <v>3</v>
      </c>
      <c r="G882" s="7">
        <v>1</v>
      </c>
      <c r="H882" s="7">
        <v>0.06</v>
      </c>
      <c r="I882" s="7">
        <v>7.5800000000000006E-2</v>
      </c>
      <c r="J882" s="7">
        <v>0.45</v>
      </c>
      <c r="K882" s="7">
        <v>0.1343</v>
      </c>
      <c r="L882" s="7">
        <v>0</v>
      </c>
      <c r="M882" s="7">
        <v>2</v>
      </c>
      <c r="N882" s="10">
        <v>2</v>
      </c>
      <c r="O882" s="5" t="str">
        <f>IF(AND('Final Dataset'!$D882&gt;=5,'Final Dataset'!$D882&lt;12),"Morning",IF(AND('Final Dataset'!$D882&gt;=12,'Final Dataset'!$D882&lt;17),"Afternoon",IF(AND('Final Dataset'!$D882&gt;=17,'Final Dataset'!$D882&lt;21),"Evening","Night")))</f>
        <v>Night</v>
      </c>
      <c r="P882" s="8" t="str">
        <f>IF('Final Dataset'!$G882=1,"Clear/Few clouds",IF('Final Dataset'!$G882=2,"Mist/Cloudy",IF('Final Dataset'!$G882=3,"Light Snow/Rain","Heavy Rain/Snow/Storm")))</f>
        <v>Clear/Few clouds</v>
      </c>
      <c r="Q882" s="5" t="str">
        <f>IF(OR('Final Dataset'!$F882=0,'Final Dataset'!$F882=6),"Weekend","Weekday")</f>
        <v>Weekday</v>
      </c>
      <c r="R882" s="5" t="str">
        <f>LEFT(TEXT('Final Dataset'!$B882,"yyyy-mm-dd"),4)</f>
        <v>2011</v>
      </c>
      <c r="S882" s="5" t="str">
        <f>MID(TEXT('Final Dataset'!$B882,"yyyy-mm-dd"),6,2)</f>
        <v>02</v>
      </c>
      <c r="T882" s="5" t="str">
        <f>RIGHT(TEXT('Final Dataset'!$B882,"yyyy-mm-dd"),2)</f>
        <v>09</v>
      </c>
      <c r="U882" s="5">
        <f>LEN('Final Dataset'!$D882)</f>
        <v>1</v>
      </c>
      <c r="V882" s="5" t="str">
        <f>TEXT('Final Dataset'!$B882, "mmmm")</f>
        <v>February</v>
      </c>
      <c r="W882" s="5" t="str">
        <f>TEXT('Final Dataset'!$B882, "dddd")</f>
        <v>Wednesday</v>
      </c>
      <c r="X882" s="5">
        <f>WEEKNUM('Final Dataset'!$B882, 2)</f>
        <v>7</v>
      </c>
      <c r="Y882" s="5" t="str">
        <f>IF('Final Dataset'!$H882&lt;=0.3,"Cold",IF('Final Dataset'!$H882&lt;=0.6,"Mild","Hot"))</f>
        <v>Cold</v>
      </c>
      <c r="Z882" s="7" t="str">
        <f>IF('Final Dataset'!$L882&gt;'Final Dataset'!$M882,"Casual Dominant","Registered Dominant")</f>
        <v>Registered Dominant</v>
      </c>
      <c r="AA882" s="7">
        <f>'Final Dataset'!$L882/'Final Dataset'!$N882</f>
        <v>0</v>
      </c>
      <c r="AB882" s="7">
        <f>'Final Dataset'!$M882/'Final Dataset'!$N882</f>
        <v>1</v>
      </c>
      <c r="AC882" s="9">
        <f>'Final Dataset'!$J882*100</f>
        <v>45</v>
      </c>
      <c r="AD882" s="7">
        <f>'Final Dataset'!$I882*50</f>
        <v>3.7900000000000005</v>
      </c>
      <c r="AE882" s="9">
        <f>'Final Dataset'!$K882*67</f>
        <v>8.9981000000000009</v>
      </c>
      <c r="AF882" s="7">
        <f>IFERROR('Final Dataset'!$AA882/'Final Dataset'!$AB882,0)</f>
        <v>0</v>
      </c>
      <c r="AG882" s="7" t="str">
        <f>IF('Final Dataset'!$AC882&lt;40,"Low",IF('Final Dataset'!$AC882&lt;=70,"Moderate","High"))</f>
        <v>Moderate</v>
      </c>
      <c r="AH882" s="10" t="str">
        <f>IF('Final Dataset'!$AE882&lt;10,"Calm",IF('Final Dataset'!$AE882&lt;=25,"Breezy","Windy"))</f>
        <v>Calm</v>
      </c>
    </row>
    <row r="883" spans="1:34" ht="14.25" customHeight="1" x14ac:dyDescent="0.3">
      <c r="A883" s="17">
        <v>882</v>
      </c>
      <c r="B883" s="18">
        <v>40583</v>
      </c>
      <c r="C883" s="13">
        <v>1</v>
      </c>
      <c r="D883" s="13">
        <v>5</v>
      </c>
      <c r="E883" s="13" t="b">
        <v>0</v>
      </c>
      <c r="F883" s="13">
        <v>3</v>
      </c>
      <c r="G883" s="13">
        <v>1</v>
      </c>
      <c r="H883" s="13">
        <v>0.06</v>
      </c>
      <c r="I883" s="13">
        <v>0.1061</v>
      </c>
      <c r="J883" s="13">
        <v>0.45</v>
      </c>
      <c r="K883" s="13">
        <v>0.1045</v>
      </c>
      <c r="L883" s="13">
        <v>0</v>
      </c>
      <c r="M883" s="13">
        <v>7</v>
      </c>
      <c r="N883" s="19">
        <v>7</v>
      </c>
      <c r="O883" s="5" t="str">
        <f>IF(AND('Final Dataset'!$D883&gt;=5,'Final Dataset'!$D883&lt;12),"Morning",IF(AND('Final Dataset'!$D883&gt;=12,'Final Dataset'!$D883&lt;17),"Afternoon",IF(AND('Final Dataset'!$D883&gt;=17,'Final Dataset'!$D883&lt;21),"Evening","Night")))</f>
        <v>Morning</v>
      </c>
      <c r="P883" s="8" t="str">
        <f>IF('Final Dataset'!$G883=1,"Clear/Few clouds",IF('Final Dataset'!$G883=2,"Mist/Cloudy",IF('Final Dataset'!$G883=3,"Light Snow/Rain","Heavy Rain/Snow/Storm")))</f>
        <v>Clear/Few clouds</v>
      </c>
      <c r="Q883" s="5" t="str">
        <f>IF(OR('Final Dataset'!$F883=0,'Final Dataset'!$F883=6),"Weekend","Weekday")</f>
        <v>Weekday</v>
      </c>
      <c r="R883" s="5" t="str">
        <f>LEFT(TEXT('Final Dataset'!$B883,"yyyy-mm-dd"),4)</f>
        <v>2011</v>
      </c>
      <c r="S883" s="5" t="str">
        <f>MID(TEXT('Final Dataset'!$B883,"yyyy-mm-dd"),6,2)</f>
        <v>02</v>
      </c>
      <c r="T883" s="5" t="str">
        <f>RIGHT(TEXT('Final Dataset'!$B883,"yyyy-mm-dd"),2)</f>
        <v>09</v>
      </c>
      <c r="U883" s="5">
        <f>LEN('Final Dataset'!$D883)</f>
        <v>1</v>
      </c>
      <c r="V883" s="5" t="str">
        <f>TEXT('Final Dataset'!$B883, "mmmm")</f>
        <v>February</v>
      </c>
      <c r="W883" s="5" t="str">
        <f>TEXT('Final Dataset'!$B883, "dddd")</f>
        <v>Wednesday</v>
      </c>
      <c r="X883" s="5">
        <f>WEEKNUM('Final Dataset'!$B883, 2)</f>
        <v>7</v>
      </c>
      <c r="Y883" s="5" t="str">
        <f>IF('Final Dataset'!$H883&lt;=0.3,"Cold",IF('Final Dataset'!$H883&lt;=0.6,"Mild","Hot"))</f>
        <v>Cold</v>
      </c>
      <c r="Z883" s="7" t="str">
        <f>IF('Final Dataset'!$L883&gt;'Final Dataset'!$M883,"Casual Dominant","Registered Dominant")</f>
        <v>Registered Dominant</v>
      </c>
      <c r="AA883" s="7">
        <f>'Final Dataset'!$L883/'Final Dataset'!$N883</f>
        <v>0</v>
      </c>
      <c r="AB883" s="7">
        <f>'Final Dataset'!$M883/'Final Dataset'!$N883</f>
        <v>1</v>
      </c>
      <c r="AC883" s="9">
        <f>'Final Dataset'!$J883*100</f>
        <v>45</v>
      </c>
      <c r="AD883" s="7">
        <f>'Final Dataset'!$I883*50</f>
        <v>5.3049999999999997</v>
      </c>
      <c r="AE883" s="9">
        <f>'Final Dataset'!$K883*67</f>
        <v>7.0015000000000001</v>
      </c>
      <c r="AF883" s="7">
        <f>IFERROR('Final Dataset'!$AA883/'Final Dataset'!$AB883,0)</f>
        <v>0</v>
      </c>
      <c r="AG883" s="7" t="str">
        <f>IF('Final Dataset'!$AC883&lt;40,"Low",IF('Final Dataset'!$AC883&lt;=70,"Moderate","High"))</f>
        <v>Moderate</v>
      </c>
      <c r="AH883" s="10" t="str">
        <f>IF('Final Dataset'!$AE883&lt;10,"Calm",IF('Final Dataset'!$AE883&lt;=25,"Breezy","Windy"))</f>
        <v>Calm</v>
      </c>
    </row>
    <row r="884" spans="1:34" ht="14.25" customHeight="1" x14ac:dyDescent="0.3">
      <c r="A884" s="15">
        <v>883</v>
      </c>
      <c r="B884" s="16">
        <v>40583</v>
      </c>
      <c r="C884" s="7">
        <v>1</v>
      </c>
      <c r="D884" s="7">
        <v>6</v>
      </c>
      <c r="E884" s="7" t="b">
        <v>0</v>
      </c>
      <c r="F884" s="7">
        <v>3</v>
      </c>
      <c r="G884" s="7">
        <v>1</v>
      </c>
      <c r="H884" s="7">
        <v>0.06</v>
      </c>
      <c r="I884" s="7">
        <v>0.1515</v>
      </c>
      <c r="J884" s="7">
        <v>0.45</v>
      </c>
      <c r="K884" s="7">
        <v>0</v>
      </c>
      <c r="L884" s="7">
        <v>0</v>
      </c>
      <c r="M884" s="7">
        <v>43</v>
      </c>
      <c r="N884" s="10">
        <v>43</v>
      </c>
      <c r="O884" s="5" t="str">
        <f>IF(AND('Final Dataset'!$D884&gt;=5,'Final Dataset'!$D884&lt;12),"Morning",IF(AND('Final Dataset'!$D884&gt;=12,'Final Dataset'!$D884&lt;17),"Afternoon",IF(AND('Final Dataset'!$D884&gt;=17,'Final Dataset'!$D884&lt;21),"Evening","Night")))</f>
        <v>Morning</v>
      </c>
      <c r="P884" s="8" t="str">
        <f>IF('Final Dataset'!$G884=1,"Clear/Few clouds",IF('Final Dataset'!$G884=2,"Mist/Cloudy",IF('Final Dataset'!$G884=3,"Light Snow/Rain","Heavy Rain/Snow/Storm")))</f>
        <v>Clear/Few clouds</v>
      </c>
      <c r="Q884" s="5" t="str">
        <f>IF(OR('Final Dataset'!$F884=0,'Final Dataset'!$F884=6),"Weekend","Weekday")</f>
        <v>Weekday</v>
      </c>
      <c r="R884" s="5" t="str">
        <f>LEFT(TEXT('Final Dataset'!$B884,"yyyy-mm-dd"),4)</f>
        <v>2011</v>
      </c>
      <c r="S884" s="5" t="str">
        <f>MID(TEXT('Final Dataset'!$B884,"yyyy-mm-dd"),6,2)</f>
        <v>02</v>
      </c>
      <c r="T884" s="5" t="str">
        <f>RIGHT(TEXT('Final Dataset'!$B884,"yyyy-mm-dd"),2)</f>
        <v>09</v>
      </c>
      <c r="U884" s="5">
        <f>LEN('Final Dataset'!$D884)</f>
        <v>1</v>
      </c>
      <c r="V884" s="5" t="str">
        <f>TEXT('Final Dataset'!$B884, "mmmm")</f>
        <v>February</v>
      </c>
      <c r="W884" s="5" t="str">
        <f>TEXT('Final Dataset'!$B884, "dddd")</f>
        <v>Wednesday</v>
      </c>
      <c r="X884" s="5">
        <f>WEEKNUM('Final Dataset'!$B884, 2)</f>
        <v>7</v>
      </c>
      <c r="Y884" s="5" t="str">
        <f>IF('Final Dataset'!$H884&lt;=0.3,"Cold",IF('Final Dataset'!$H884&lt;=0.6,"Mild","Hot"))</f>
        <v>Cold</v>
      </c>
      <c r="Z884" s="7" t="str">
        <f>IF('Final Dataset'!$L884&gt;'Final Dataset'!$M884,"Casual Dominant","Registered Dominant")</f>
        <v>Registered Dominant</v>
      </c>
      <c r="AA884" s="7">
        <f>'Final Dataset'!$L884/'Final Dataset'!$N884</f>
        <v>0</v>
      </c>
      <c r="AB884" s="7">
        <f>'Final Dataset'!$M884/'Final Dataset'!$N884</f>
        <v>1</v>
      </c>
      <c r="AC884" s="9">
        <f>'Final Dataset'!$J884*100</f>
        <v>45</v>
      </c>
      <c r="AD884" s="7">
        <f>'Final Dataset'!$I884*50</f>
        <v>7.5750000000000002</v>
      </c>
      <c r="AE884" s="9">
        <f>'Final Dataset'!$K884*67</f>
        <v>0</v>
      </c>
      <c r="AF884" s="7">
        <f>IFERROR('Final Dataset'!$AA884/'Final Dataset'!$AB884,0)</f>
        <v>0</v>
      </c>
      <c r="AG884" s="7" t="str">
        <f>IF('Final Dataset'!$AC884&lt;40,"Low",IF('Final Dataset'!$AC884&lt;=70,"Moderate","High"))</f>
        <v>Moderate</v>
      </c>
      <c r="AH884" s="10" t="str">
        <f>IF('Final Dataset'!$AE884&lt;10,"Calm",IF('Final Dataset'!$AE884&lt;=25,"Breezy","Windy"))</f>
        <v>Calm</v>
      </c>
    </row>
    <row r="885" spans="1:34" ht="14.25" customHeight="1" x14ac:dyDescent="0.3">
      <c r="A885" s="17">
        <v>884</v>
      </c>
      <c r="B885" s="18">
        <v>40583</v>
      </c>
      <c r="C885" s="13">
        <v>1</v>
      </c>
      <c r="D885" s="13">
        <v>7</v>
      </c>
      <c r="E885" s="13" t="b">
        <v>0</v>
      </c>
      <c r="F885" s="13">
        <v>3</v>
      </c>
      <c r="G885" s="13">
        <v>1</v>
      </c>
      <c r="H885" s="13">
        <v>0.06</v>
      </c>
      <c r="I885" s="13">
        <v>0.1061</v>
      </c>
      <c r="J885" s="13">
        <v>0.49</v>
      </c>
      <c r="K885" s="13">
        <v>0.1045</v>
      </c>
      <c r="L885" s="13">
        <v>4</v>
      </c>
      <c r="M885" s="13">
        <v>95</v>
      </c>
      <c r="N885" s="19">
        <v>99</v>
      </c>
      <c r="O885" s="5" t="str">
        <f>IF(AND('Final Dataset'!$D885&gt;=5,'Final Dataset'!$D885&lt;12),"Morning",IF(AND('Final Dataset'!$D885&gt;=12,'Final Dataset'!$D885&lt;17),"Afternoon",IF(AND('Final Dataset'!$D885&gt;=17,'Final Dataset'!$D885&lt;21),"Evening","Night")))</f>
        <v>Morning</v>
      </c>
      <c r="P885" s="8" t="str">
        <f>IF('Final Dataset'!$G885=1,"Clear/Few clouds",IF('Final Dataset'!$G885=2,"Mist/Cloudy",IF('Final Dataset'!$G885=3,"Light Snow/Rain","Heavy Rain/Snow/Storm")))</f>
        <v>Clear/Few clouds</v>
      </c>
      <c r="Q885" s="5" t="str">
        <f>IF(OR('Final Dataset'!$F885=0,'Final Dataset'!$F885=6),"Weekend","Weekday")</f>
        <v>Weekday</v>
      </c>
      <c r="R885" s="5" t="str">
        <f>LEFT(TEXT('Final Dataset'!$B885,"yyyy-mm-dd"),4)</f>
        <v>2011</v>
      </c>
      <c r="S885" s="5" t="str">
        <f>MID(TEXT('Final Dataset'!$B885,"yyyy-mm-dd"),6,2)</f>
        <v>02</v>
      </c>
      <c r="T885" s="5" t="str">
        <f>RIGHT(TEXT('Final Dataset'!$B885,"yyyy-mm-dd"),2)</f>
        <v>09</v>
      </c>
      <c r="U885" s="5">
        <f>LEN('Final Dataset'!$D885)</f>
        <v>1</v>
      </c>
      <c r="V885" s="5" t="str">
        <f>TEXT('Final Dataset'!$B885, "mmmm")</f>
        <v>February</v>
      </c>
      <c r="W885" s="5" t="str">
        <f>TEXT('Final Dataset'!$B885, "dddd")</f>
        <v>Wednesday</v>
      </c>
      <c r="X885" s="5">
        <f>WEEKNUM('Final Dataset'!$B885, 2)</f>
        <v>7</v>
      </c>
      <c r="Y885" s="5" t="str">
        <f>IF('Final Dataset'!$H885&lt;=0.3,"Cold",IF('Final Dataset'!$H885&lt;=0.6,"Mild","Hot"))</f>
        <v>Cold</v>
      </c>
      <c r="Z885" s="7" t="str">
        <f>IF('Final Dataset'!$L885&gt;'Final Dataset'!$M885,"Casual Dominant","Registered Dominant")</f>
        <v>Registered Dominant</v>
      </c>
      <c r="AA885" s="7">
        <f>'Final Dataset'!$L885/'Final Dataset'!$N885</f>
        <v>4.0404040404040407E-2</v>
      </c>
      <c r="AB885" s="7">
        <f>'Final Dataset'!$M885/'Final Dataset'!$N885</f>
        <v>0.95959595959595956</v>
      </c>
      <c r="AC885" s="9">
        <f>'Final Dataset'!$J885*100</f>
        <v>49</v>
      </c>
      <c r="AD885" s="7">
        <f>'Final Dataset'!$I885*50</f>
        <v>5.3049999999999997</v>
      </c>
      <c r="AE885" s="9">
        <f>'Final Dataset'!$K885*67</f>
        <v>7.0015000000000001</v>
      </c>
      <c r="AF885" s="7">
        <f>IFERROR('Final Dataset'!$AA885/'Final Dataset'!$AB885,0)</f>
        <v>4.2105263157894743E-2</v>
      </c>
      <c r="AG885" s="7" t="str">
        <f>IF('Final Dataset'!$AC885&lt;40,"Low",IF('Final Dataset'!$AC885&lt;=70,"Moderate","High"))</f>
        <v>Moderate</v>
      </c>
      <c r="AH885" s="10" t="str">
        <f>IF('Final Dataset'!$AE885&lt;10,"Calm",IF('Final Dataset'!$AE885&lt;=25,"Breezy","Windy"))</f>
        <v>Calm</v>
      </c>
    </row>
    <row r="886" spans="1:34" ht="14.25" customHeight="1" x14ac:dyDescent="0.3">
      <c r="A886" s="15">
        <v>885</v>
      </c>
      <c r="B886" s="16">
        <v>40583</v>
      </c>
      <c r="C886" s="7">
        <v>1</v>
      </c>
      <c r="D886" s="7">
        <v>8</v>
      </c>
      <c r="E886" s="7" t="b">
        <v>0</v>
      </c>
      <c r="F886" s="7">
        <v>3</v>
      </c>
      <c r="G886" s="7">
        <v>1</v>
      </c>
      <c r="H886" s="7">
        <v>0.1</v>
      </c>
      <c r="I886" s="7">
        <v>0.13639999999999999</v>
      </c>
      <c r="J886" s="7">
        <v>0.42</v>
      </c>
      <c r="K886" s="7">
        <v>0</v>
      </c>
      <c r="L886" s="7">
        <v>1</v>
      </c>
      <c r="M886" s="7">
        <v>198</v>
      </c>
      <c r="N886" s="10">
        <v>199</v>
      </c>
      <c r="O886" s="5" t="str">
        <f>IF(AND('Final Dataset'!$D886&gt;=5,'Final Dataset'!$D886&lt;12),"Morning",IF(AND('Final Dataset'!$D886&gt;=12,'Final Dataset'!$D886&lt;17),"Afternoon",IF(AND('Final Dataset'!$D886&gt;=17,'Final Dataset'!$D886&lt;21),"Evening","Night")))</f>
        <v>Morning</v>
      </c>
      <c r="P886" s="8" t="str">
        <f>IF('Final Dataset'!$G886=1,"Clear/Few clouds",IF('Final Dataset'!$G886=2,"Mist/Cloudy",IF('Final Dataset'!$G886=3,"Light Snow/Rain","Heavy Rain/Snow/Storm")))</f>
        <v>Clear/Few clouds</v>
      </c>
      <c r="Q886" s="5" t="str">
        <f>IF(OR('Final Dataset'!$F886=0,'Final Dataset'!$F886=6),"Weekend","Weekday")</f>
        <v>Weekday</v>
      </c>
      <c r="R886" s="5" t="str">
        <f>LEFT(TEXT('Final Dataset'!$B886,"yyyy-mm-dd"),4)</f>
        <v>2011</v>
      </c>
      <c r="S886" s="5" t="str">
        <f>MID(TEXT('Final Dataset'!$B886,"yyyy-mm-dd"),6,2)</f>
        <v>02</v>
      </c>
      <c r="T886" s="5" t="str">
        <f>RIGHT(TEXT('Final Dataset'!$B886,"yyyy-mm-dd"),2)</f>
        <v>09</v>
      </c>
      <c r="U886" s="5">
        <f>LEN('Final Dataset'!$D886)</f>
        <v>1</v>
      </c>
      <c r="V886" s="5" t="str">
        <f>TEXT('Final Dataset'!$B886, "mmmm")</f>
        <v>February</v>
      </c>
      <c r="W886" s="5" t="str">
        <f>TEXT('Final Dataset'!$B886, "dddd")</f>
        <v>Wednesday</v>
      </c>
      <c r="X886" s="5">
        <f>WEEKNUM('Final Dataset'!$B886, 2)</f>
        <v>7</v>
      </c>
      <c r="Y886" s="5" t="str">
        <f>IF('Final Dataset'!$H886&lt;=0.3,"Cold",IF('Final Dataset'!$H886&lt;=0.6,"Mild","Hot"))</f>
        <v>Cold</v>
      </c>
      <c r="Z886" s="7" t="str">
        <f>IF('Final Dataset'!$L886&gt;'Final Dataset'!$M886,"Casual Dominant","Registered Dominant")</f>
        <v>Registered Dominant</v>
      </c>
      <c r="AA886" s="7">
        <f>'Final Dataset'!$L886/'Final Dataset'!$N886</f>
        <v>5.0251256281407036E-3</v>
      </c>
      <c r="AB886" s="7">
        <f>'Final Dataset'!$M886/'Final Dataset'!$N886</f>
        <v>0.99497487437185927</v>
      </c>
      <c r="AC886" s="9">
        <f>'Final Dataset'!$J886*100</f>
        <v>42</v>
      </c>
      <c r="AD886" s="7">
        <f>'Final Dataset'!$I886*50</f>
        <v>6.8199999999999994</v>
      </c>
      <c r="AE886" s="9">
        <f>'Final Dataset'!$K886*67</f>
        <v>0</v>
      </c>
      <c r="AF886" s="7">
        <f>IFERROR('Final Dataset'!$AA886/'Final Dataset'!$AB886,0)</f>
        <v>5.0505050505050509E-3</v>
      </c>
      <c r="AG886" s="7" t="str">
        <f>IF('Final Dataset'!$AC886&lt;40,"Low",IF('Final Dataset'!$AC886&lt;=70,"Moderate","High"))</f>
        <v>Moderate</v>
      </c>
      <c r="AH886" s="10" t="str">
        <f>IF('Final Dataset'!$AE886&lt;10,"Calm",IF('Final Dataset'!$AE886&lt;=25,"Breezy","Windy"))</f>
        <v>Calm</v>
      </c>
    </row>
    <row r="887" spans="1:34" ht="14.25" customHeight="1" x14ac:dyDescent="0.3">
      <c r="A887" s="17">
        <v>886</v>
      </c>
      <c r="B887" s="18">
        <v>40583</v>
      </c>
      <c r="C887" s="13">
        <v>1</v>
      </c>
      <c r="D887" s="13">
        <v>9</v>
      </c>
      <c r="E887" s="13" t="b">
        <v>0</v>
      </c>
      <c r="F887" s="13">
        <v>3</v>
      </c>
      <c r="G887" s="13">
        <v>1</v>
      </c>
      <c r="H887" s="13">
        <v>0.12</v>
      </c>
      <c r="I887" s="13">
        <v>0.13639999999999999</v>
      </c>
      <c r="J887" s="13">
        <v>0.39</v>
      </c>
      <c r="K887" s="13">
        <v>0.16420000000000001</v>
      </c>
      <c r="L887" s="13">
        <v>4</v>
      </c>
      <c r="M887" s="13">
        <v>119</v>
      </c>
      <c r="N887" s="19">
        <v>123</v>
      </c>
      <c r="O887" s="5" t="str">
        <f>IF(AND('Final Dataset'!$D887&gt;=5,'Final Dataset'!$D887&lt;12),"Morning",IF(AND('Final Dataset'!$D887&gt;=12,'Final Dataset'!$D887&lt;17),"Afternoon",IF(AND('Final Dataset'!$D887&gt;=17,'Final Dataset'!$D887&lt;21),"Evening","Night")))</f>
        <v>Morning</v>
      </c>
      <c r="P887" s="8" t="str">
        <f>IF('Final Dataset'!$G887=1,"Clear/Few clouds",IF('Final Dataset'!$G887=2,"Mist/Cloudy",IF('Final Dataset'!$G887=3,"Light Snow/Rain","Heavy Rain/Snow/Storm")))</f>
        <v>Clear/Few clouds</v>
      </c>
      <c r="Q887" s="5" t="str">
        <f>IF(OR('Final Dataset'!$F887=0,'Final Dataset'!$F887=6),"Weekend","Weekday")</f>
        <v>Weekday</v>
      </c>
      <c r="R887" s="5" t="str">
        <f>LEFT(TEXT('Final Dataset'!$B887,"yyyy-mm-dd"),4)</f>
        <v>2011</v>
      </c>
      <c r="S887" s="5" t="str">
        <f>MID(TEXT('Final Dataset'!$B887,"yyyy-mm-dd"),6,2)</f>
        <v>02</v>
      </c>
      <c r="T887" s="5" t="str">
        <f>RIGHT(TEXT('Final Dataset'!$B887,"yyyy-mm-dd"),2)</f>
        <v>09</v>
      </c>
      <c r="U887" s="5">
        <f>LEN('Final Dataset'!$D887)</f>
        <v>1</v>
      </c>
      <c r="V887" s="5" t="str">
        <f>TEXT('Final Dataset'!$B887, "mmmm")</f>
        <v>February</v>
      </c>
      <c r="W887" s="5" t="str">
        <f>TEXT('Final Dataset'!$B887, "dddd")</f>
        <v>Wednesday</v>
      </c>
      <c r="X887" s="5">
        <f>WEEKNUM('Final Dataset'!$B887, 2)</f>
        <v>7</v>
      </c>
      <c r="Y887" s="5" t="str">
        <f>IF('Final Dataset'!$H887&lt;=0.3,"Cold",IF('Final Dataset'!$H887&lt;=0.6,"Mild","Hot"))</f>
        <v>Cold</v>
      </c>
      <c r="Z887" s="7" t="str">
        <f>IF('Final Dataset'!$L887&gt;'Final Dataset'!$M887,"Casual Dominant","Registered Dominant")</f>
        <v>Registered Dominant</v>
      </c>
      <c r="AA887" s="7">
        <f>'Final Dataset'!$L887/'Final Dataset'!$N887</f>
        <v>3.2520325203252036E-2</v>
      </c>
      <c r="AB887" s="7">
        <f>'Final Dataset'!$M887/'Final Dataset'!$N887</f>
        <v>0.96747967479674801</v>
      </c>
      <c r="AC887" s="9">
        <f>'Final Dataset'!$J887*100</f>
        <v>39</v>
      </c>
      <c r="AD887" s="7">
        <f>'Final Dataset'!$I887*50</f>
        <v>6.8199999999999994</v>
      </c>
      <c r="AE887" s="9">
        <f>'Final Dataset'!$K887*67</f>
        <v>11.0014</v>
      </c>
      <c r="AF887" s="7">
        <f>IFERROR('Final Dataset'!$AA887/'Final Dataset'!$AB887,0)</f>
        <v>3.3613445378151259E-2</v>
      </c>
      <c r="AG887" s="7" t="str">
        <f>IF('Final Dataset'!$AC887&lt;40,"Low",IF('Final Dataset'!$AC887&lt;=70,"Moderate","High"))</f>
        <v>Low</v>
      </c>
      <c r="AH887" s="10" t="str">
        <f>IF('Final Dataset'!$AE887&lt;10,"Calm",IF('Final Dataset'!$AE887&lt;=25,"Breezy","Windy"))</f>
        <v>Breezy</v>
      </c>
    </row>
    <row r="888" spans="1:34" ht="14.25" customHeight="1" x14ac:dyDescent="0.3">
      <c r="A888" s="15">
        <v>887</v>
      </c>
      <c r="B888" s="16">
        <v>40583</v>
      </c>
      <c r="C888" s="7">
        <v>1</v>
      </c>
      <c r="D888" s="7">
        <v>10</v>
      </c>
      <c r="E888" s="7" t="b">
        <v>0</v>
      </c>
      <c r="F888" s="7">
        <v>3</v>
      </c>
      <c r="G888" s="7">
        <v>1</v>
      </c>
      <c r="H888" s="7">
        <v>0.14000000000000001</v>
      </c>
      <c r="I888" s="7">
        <v>0.18179999999999999</v>
      </c>
      <c r="J888" s="7">
        <v>0.36</v>
      </c>
      <c r="K888" s="7">
        <v>0</v>
      </c>
      <c r="L888" s="7">
        <v>8</v>
      </c>
      <c r="M888" s="7">
        <v>51</v>
      </c>
      <c r="N888" s="10">
        <v>59</v>
      </c>
      <c r="O888" s="5" t="str">
        <f>IF(AND('Final Dataset'!$D888&gt;=5,'Final Dataset'!$D888&lt;12),"Morning",IF(AND('Final Dataset'!$D888&gt;=12,'Final Dataset'!$D888&lt;17),"Afternoon",IF(AND('Final Dataset'!$D888&gt;=17,'Final Dataset'!$D888&lt;21),"Evening","Night")))</f>
        <v>Morning</v>
      </c>
      <c r="P888" s="8" t="str">
        <f>IF('Final Dataset'!$G888=1,"Clear/Few clouds",IF('Final Dataset'!$G888=2,"Mist/Cloudy",IF('Final Dataset'!$G888=3,"Light Snow/Rain","Heavy Rain/Snow/Storm")))</f>
        <v>Clear/Few clouds</v>
      </c>
      <c r="Q888" s="5" t="str">
        <f>IF(OR('Final Dataset'!$F888=0,'Final Dataset'!$F888=6),"Weekend","Weekday")</f>
        <v>Weekday</v>
      </c>
      <c r="R888" s="5" t="str">
        <f>LEFT(TEXT('Final Dataset'!$B888,"yyyy-mm-dd"),4)</f>
        <v>2011</v>
      </c>
      <c r="S888" s="5" t="str">
        <f>MID(TEXT('Final Dataset'!$B888,"yyyy-mm-dd"),6,2)</f>
        <v>02</v>
      </c>
      <c r="T888" s="5" t="str">
        <f>RIGHT(TEXT('Final Dataset'!$B888,"yyyy-mm-dd"),2)</f>
        <v>09</v>
      </c>
      <c r="U888" s="5">
        <f>LEN('Final Dataset'!$D888)</f>
        <v>2</v>
      </c>
      <c r="V888" s="5" t="str">
        <f>TEXT('Final Dataset'!$B888, "mmmm")</f>
        <v>February</v>
      </c>
      <c r="W888" s="5" t="str">
        <f>TEXT('Final Dataset'!$B888, "dddd")</f>
        <v>Wednesday</v>
      </c>
      <c r="X888" s="5">
        <f>WEEKNUM('Final Dataset'!$B888, 2)</f>
        <v>7</v>
      </c>
      <c r="Y888" s="5" t="str">
        <f>IF('Final Dataset'!$H888&lt;=0.3,"Cold",IF('Final Dataset'!$H888&lt;=0.6,"Mild","Hot"))</f>
        <v>Cold</v>
      </c>
      <c r="Z888" s="7" t="str">
        <f>IF('Final Dataset'!$L888&gt;'Final Dataset'!$M888,"Casual Dominant","Registered Dominant")</f>
        <v>Registered Dominant</v>
      </c>
      <c r="AA888" s="7">
        <f>'Final Dataset'!$L888/'Final Dataset'!$N888</f>
        <v>0.13559322033898305</v>
      </c>
      <c r="AB888" s="7">
        <f>'Final Dataset'!$M888/'Final Dataset'!$N888</f>
        <v>0.86440677966101698</v>
      </c>
      <c r="AC888" s="9">
        <f>'Final Dataset'!$J888*100</f>
        <v>36</v>
      </c>
      <c r="AD888" s="7">
        <f>'Final Dataset'!$I888*50</f>
        <v>9.09</v>
      </c>
      <c r="AE888" s="9">
        <f>'Final Dataset'!$K888*67</f>
        <v>0</v>
      </c>
      <c r="AF888" s="7">
        <f>IFERROR('Final Dataset'!$AA888/'Final Dataset'!$AB888,0)</f>
        <v>0.15686274509803921</v>
      </c>
      <c r="AG888" s="7" t="str">
        <f>IF('Final Dataset'!$AC888&lt;40,"Low",IF('Final Dataset'!$AC888&lt;=70,"Moderate","High"))</f>
        <v>Low</v>
      </c>
      <c r="AH888" s="10" t="str">
        <f>IF('Final Dataset'!$AE888&lt;10,"Calm",IF('Final Dataset'!$AE888&lt;=25,"Breezy","Windy"))</f>
        <v>Calm</v>
      </c>
    </row>
    <row r="889" spans="1:34" ht="14.25" customHeight="1" x14ac:dyDescent="0.3">
      <c r="A889" s="17">
        <v>888</v>
      </c>
      <c r="B889" s="18">
        <v>40583</v>
      </c>
      <c r="C889" s="13">
        <v>1</v>
      </c>
      <c r="D889" s="13">
        <v>11</v>
      </c>
      <c r="E889" s="13" t="b">
        <v>0</v>
      </c>
      <c r="F889" s="13">
        <v>3</v>
      </c>
      <c r="G889" s="13">
        <v>2</v>
      </c>
      <c r="H889" s="13">
        <v>0.14000000000000001</v>
      </c>
      <c r="I889" s="13">
        <v>0.1515</v>
      </c>
      <c r="J889" s="13">
        <v>0.43</v>
      </c>
      <c r="K889" s="13">
        <v>0.16420000000000001</v>
      </c>
      <c r="L889" s="13">
        <v>1</v>
      </c>
      <c r="M889" s="13">
        <v>40</v>
      </c>
      <c r="N889" s="19">
        <v>41</v>
      </c>
      <c r="O889" s="5" t="str">
        <f>IF(AND('Final Dataset'!$D889&gt;=5,'Final Dataset'!$D889&lt;12),"Morning",IF(AND('Final Dataset'!$D889&gt;=12,'Final Dataset'!$D889&lt;17),"Afternoon",IF(AND('Final Dataset'!$D889&gt;=17,'Final Dataset'!$D889&lt;21),"Evening","Night")))</f>
        <v>Morning</v>
      </c>
      <c r="P889" s="8" t="str">
        <f>IF('Final Dataset'!$G889=1,"Clear/Few clouds",IF('Final Dataset'!$G889=2,"Mist/Cloudy",IF('Final Dataset'!$G889=3,"Light Snow/Rain","Heavy Rain/Snow/Storm")))</f>
        <v>Mist/Cloudy</v>
      </c>
      <c r="Q889" s="5" t="str">
        <f>IF(OR('Final Dataset'!$F889=0,'Final Dataset'!$F889=6),"Weekend","Weekday")</f>
        <v>Weekday</v>
      </c>
      <c r="R889" s="5" t="str">
        <f>LEFT(TEXT('Final Dataset'!$B889,"yyyy-mm-dd"),4)</f>
        <v>2011</v>
      </c>
      <c r="S889" s="5" t="str">
        <f>MID(TEXT('Final Dataset'!$B889,"yyyy-mm-dd"),6,2)</f>
        <v>02</v>
      </c>
      <c r="T889" s="5" t="str">
        <f>RIGHT(TEXT('Final Dataset'!$B889,"yyyy-mm-dd"),2)</f>
        <v>09</v>
      </c>
      <c r="U889" s="5">
        <f>LEN('Final Dataset'!$D889)</f>
        <v>2</v>
      </c>
      <c r="V889" s="5" t="str">
        <f>TEXT('Final Dataset'!$B889, "mmmm")</f>
        <v>February</v>
      </c>
      <c r="W889" s="5" t="str">
        <f>TEXT('Final Dataset'!$B889, "dddd")</f>
        <v>Wednesday</v>
      </c>
      <c r="X889" s="5">
        <f>WEEKNUM('Final Dataset'!$B889, 2)</f>
        <v>7</v>
      </c>
      <c r="Y889" s="5" t="str">
        <f>IF('Final Dataset'!$H889&lt;=0.3,"Cold",IF('Final Dataset'!$H889&lt;=0.6,"Mild","Hot"))</f>
        <v>Cold</v>
      </c>
      <c r="Z889" s="7" t="str">
        <f>IF('Final Dataset'!$L889&gt;'Final Dataset'!$M889,"Casual Dominant","Registered Dominant")</f>
        <v>Registered Dominant</v>
      </c>
      <c r="AA889" s="7">
        <f>'Final Dataset'!$L889/'Final Dataset'!$N889</f>
        <v>2.4390243902439025E-2</v>
      </c>
      <c r="AB889" s="7">
        <f>'Final Dataset'!$M889/'Final Dataset'!$N889</f>
        <v>0.97560975609756095</v>
      </c>
      <c r="AC889" s="9">
        <f>'Final Dataset'!$J889*100</f>
        <v>43</v>
      </c>
      <c r="AD889" s="7">
        <f>'Final Dataset'!$I889*50</f>
        <v>7.5750000000000002</v>
      </c>
      <c r="AE889" s="9">
        <f>'Final Dataset'!$K889*67</f>
        <v>11.0014</v>
      </c>
      <c r="AF889" s="7">
        <f>IFERROR('Final Dataset'!$AA889/'Final Dataset'!$AB889,0)</f>
        <v>2.5000000000000001E-2</v>
      </c>
      <c r="AG889" s="7" t="str">
        <f>IF('Final Dataset'!$AC889&lt;40,"Low",IF('Final Dataset'!$AC889&lt;=70,"Moderate","High"))</f>
        <v>Moderate</v>
      </c>
      <c r="AH889" s="10" t="str">
        <f>IF('Final Dataset'!$AE889&lt;10,"Calm",IF('Final Dataset'!$AE889&lt;=25,"Breezy","Windy"))</f>
        <v>Breezy</v>
      </c>
    </row>
    <row r="890" spans="1:34" ht="14.25" customHeight="1" x14ac:dyDescent="0.3">
      <c r="A890" s="15">
        <v>889</v>
      </c>
      <c r="B890" s="16">
        <v>40583</v>
      </c>
      <c r="C890" s="7">
        <v>1</v>
      </c>
      <c r="D890" s="7">
        <v>12</v>
      </c>
      <c r="E890" s="7" t="b">
        <v>0</v>
      </c>
      <c r="F890" s="7">
        <v>3</v>
      </c>
      <c r="G890" s="7">
        <v>2</v>
      </c>
      <c r="H890" s="7">
        <v>0.18</v>
      </c>
      <c r="I890" s="7">
        <v>0.18179999999999999</v>
      </c>
      <c r="J890" s="7">
        <v>0.4</v>
      </c>
      <c r="K890" s="7">
        <v>0.22389999999999999</v>
      </c>
      <c r="L890" s="7">
        <v>4</v>
      </c>
      <c r="M890" s="7">
        <v>57</v>
      </c>
      <c r="N890" s="10">
        <v>61</v>
      </c>
      <c r="O890" s="5" t="str">
        <f>IF(AND('Final Dataset'!$D890&gt;=5,'Final Dataset'!$D890&lt;12),"Morning",IF(AND('Final Dataset'!$D890&gt;=12,'Final Dataset'!$D890&lt;17),"Afternoon",IF(AND('Final Dataset'!$D890&gt;=17,'Final Dataset'!$D890&lt;21),"Evening","Night")))</f>
        <v>Afternoon</v>
      </c>
      <c r="P890" s="8" t="str">
        <f>IF('Final Dataset'!$G890=1,"Clear/Few clouds",IF('Final Dataset'!$G890=2,"Mist/Cloudy",IF('Final Dataset'!$G890=3,"Light Snow/Rain","Heavy Rain/Snow/Storm")))</f>
        <v>Mist/Cloudy</v>
      </c>
      <c r="Q890" s="5" t="str">
        <f>IF(OR('Final Dataset'!$F890=0,'Final Dataset'!$F890=6),"Weekend","Weekday")</f>
        <v>Weekday</v>
      </c>
      <c r="R890" s="5" t="str">
        <f>LEFT(TEXT('Final Dataset'!$B890,"yyyy-mm-dd"),4)</f>
        <v>2011</v>
      </c>
      <c r="S890" s="5" t="str">
        <f>MID(TEXT('Final Dataset'!$B890,"yyyy-mm-dd"),6,2)</f>
        <v>02</v>
      </c>
      <c r="T890" s="5" t="str">
        <f>RIGHT(TEXT('Final Dataset'!$B890,"yyyy-mm-dd"),2)</f>
        <v>09</v>
      </c>
      <c r="U890" s="5">
        <f>LEN('Final Dataset'!$D890)</f>
        <v>2</v>
      </c>
      <c r="V890" s="5" t="str">
        <f>TEXT('Final Dataset'!$B890, "mmmm")</f>
        <v>February</v>
      </c>
      <c r="W890" s="5" t="str">
        <f>TEXT('Final Dataset'!$B890, "dddd")</f>
        <v>Wednesday</v>
      </c>
      <c r="X890" s="5">
        <f>WEEKNUM('Final Dataset'!$B890, 2)</f>
        <v>7</v>
      </c>
      <c r="Y890" s="5" t="str">
        <f>IF('Final Dataset'!$H890&lt;=0.3,"Cold",IF('Final Dataset'!$H890&lt;=0.6,"Mild","Hot"))</f>
        <v>Cold</v>
      </c>
      <c r="Z890" s="7" t="str">
        <f>IF('Final Dataset'!$L890&gt;'Final Dataset'!$M890,"Casual Dominant","Registered Dominant")</f>
        <v>Registered Dominant</v>
      </c>
      <c r="AA890" s="7">
        <f>'Final Dataset'!$L890/'Final Dataset'!$N890</f>
        <v>6.5573770491803282E-2</v>
      </c>
      <c r="AB890" s="7">
        <f>'Final Dataset'!$M890/'Final Dataset'!$N890</f>
        <v>0.93442622950819676</v>
      </c>
      <c r="AC890" s="9">
        <f>'Final Dataset'!$J890*100</f>
        <v>40</v>
      </c>
      <c r="AD890" s="7">
        <f>'Final Dataset'!$I890*50</f>
        <v>9.09</v>
      </c>
      <c r="AE890" s="9">
        <f>'Final Dataset'!$K890*67</f>
        <v>15.001299999999999</v>
      </c>
      <c r="AF890" s="7">
        <f>IFERROR('Final Dataset'!$AA890/'Final Dataset'!$AB890,0)</f>
        <v>7.0175438596491224E-2</v>
      </c>
      <c r="AG890" s="7" t="str">
        <f>IF('Final Dataset'!$AC890&lt;40,"Low",IF('Final Dataset'!$AC890&lt;=70,"Moderate","High"))</f>
        <v>Moderate</v>
      </c>
      <c r="AH890" s="10" t="str">
        <f>IF('Final Dataset'!$AE890&lt;10,"Calm",IF('Final Dataset'!$AE890&lt;=25,"Breezy","Windy"))</f>
        <v>Breezy</v>
      </c>
    </row>
    <row r="891" spans="1:34" ht="14.25" customHeight="1" x14ac:dyDescent="0.3">
      <c r="A891" s="17">
        <v>890</v>
      </c>
      <c r="B891" s="18">
        <v>40583</v>
      </c>
      <c r="C891" s="13">
        <v>1</v>
      </c>
      <c r="D891" s="13">
        <v>13</v>
      </c>
      <c r="E891" s="13" t="b">
        <v>0</v>
      </c>
      <c r="F891" s="13">
        <v>3</v>
      </c>
      <c r="G891" s="13">
        <v>1</v>
      </c>
      <c r="H891" s="13">
        <v>0.18</v>
      </c>
      <c r="I891" s="13">
        <v>0.16669999999999999</v>
      </c>
      <c r="J891" s="13">
        <v>0.4</v>
      </c>
      <c r="K891" s="13">
        <v>0.25369999999999998</v>
      </c>
      <c r="L891" s="13">
        <v>2</v>
      </c>
      <c r="M891" s="13">
        <v>67</v>
      </c>
      <c r="N891" s="19">
        <v>69</v>
      </c>
      <c r="O891" s="5" t="str">
        <f>IF(AND('Final Dataset'!$D891&gt;=5,'Final Dataset'!$D891&lt;12),"Morning",IF(AND('Final Dataset'!$D891&gt;=12,'Final Dataset'!$D891&lt;17),"Afternoon",IF(AND('Final Dataset'!$D891&gt;=17,'Final Dataset'!$D891&lt;21),"Evening","Night")))</f>
        <v>Afternoon</v>
      </c>
      <c r="P891" s="8" t="str">
        <f>IF('Final Dataset'!$G891=1,"Clear/Few clouds",IF('Final Dataset'!$G891=2,"Mist/Cloudy",IF('Final Dataset'!$G891=3,"Light Snow/Rain","Heavy Rain/Snow/Storm")))</f>
        <v>Clear/Few clouds</v>
      </c>
      <c r="Q891" s="5" t="str">
        <f>IF(OR('Final Dataset'!$F891=0,'Final Dataset'!$F891=6),"Weekend","Weekday")</f>
        <v>Weekday</v>
      </c>
      <c r="R891" s="5" t="str">
        <f>LEFT(TEXT('Final Dataset'!$B891,"yyyy-mm-dd"),4)</f>
        <v>2011</v>
      </c>
      <c r="S891" s="5" t="str">
        <f>MID(TEXT('Final Dataset'!$B891,"yyyy-mm-dd"),6,2)</f>
        <v>02</v>
      </c>
      <c r="T891" s="5" t="str">
        <f>RIGHT(TEXT('Final Dataset'!$B891,"yyyy-mm-dd"),2)</f>
        <v>09</v>
      </c>
      <c r="U891" s="5">
        <f>LEN('Final Dataset'!$D891)</f>
        <v>2</v>
      </c>
      <c r="V891" s="5" t="str">
        <f>TEXT('Final Dataset'!$B891, "mmmm")</f>
        <v>February</v>
      </c>
      <c r="W891" s="5" t="str">
        <f>TEXT('Final Dataset'!$B891, "dddd")</f>
        <v>Wednesday</v>
      </c>
      <c r="X891" s="5">
        <f>WEEKNUM('Final Dataset'!$B891, 2)</f>
        <v>7</v>
      </c>
      <c r="Y891" s="5" t="str">
        <f>IF('Final Dataset'!$H891&lt;=0.3,"Cold",IF('Final Dataset'!$H891&lt;=0.6,"Mild","Hot"))</f>
        <v>Cold</v>
      </c>
      <c r="Z891" s="7" t="str">
        <f>IF('Final Dataset'!$L891&gt;'Final Dataset'!$M891,"Casual Dominant","Registered Dominant")</f>
        <v>Registered Dominant</v>
      </c>
      <c r="AA891" s="7">
        <f>'Final Dataset'!$L891/'Final Dataset'!$N891</f>
        <v>2.8985507246376812E-2</v>
      </c>
      <c r="AB891" s="7">
        <f>'Final Dataset'!$M891/'Final Dataset'!$N891</f>
        <v>0.97101449275362317</v>
      </c>
      <c r="AC891" s="9">
        <f>'Final Dataset'!$J891*100</f>
        <v>40</v>
      </c>
      <c r="AD891" s="7">
        <f>'Final Dataset'!$I891*50</f>
        <v>8.3349999999999991</v>
      </c>
      <c r="AE891" s="9">
        <f>'Final Dataset'!$K891*67</f>
        <v>16.997899999999998</v>
      </c>
      <c r="AF891" s="7">
        <f>IFERROR('Final Dataset'!$AA891/'Final Dataset'!$AB891,0)</f>
        <v>2.9850746268656716E-2</v>
      </c>
      <c r="AG891" s="7" t="str">
        <f>IF('Final Dataset'!$AC891&lt;40,"Low",IF('Final Dataset'!$AC891&lt;=70,"Moderate","High"))</f>
        <v>Moderate</v>
      </c>
      <c r="AH891" s="10" t="str">
        <f>IF('Final Dataset'!$AE891&lt;10,"Calm",IF('Final Dataset'!$AE891&lt;=25,"Breezy","Windy"))</f>
        <v>Breezy</v>
      </c>
    </row>
    <row r="892" spans="1:34" ht="14.25" customHeight="1" x14ac:dyDescent="0.3">
      <c r="A892" s="15">
        <v>891</v>
      </c>
      <c r="B892" s="16">
        <v>40583</v>
      </c>
      <c r="C892" s="7">
        <v>1</v>
      </c>
      <c r="D892" s="7">
        <v>14</v>
      </c>
      <c r="E892" s="7" t="b">
        <v>0</v>
      </c>
      <c r="F892" s="7">
        <v>3</v>
      </c>
      <c r="G892" s="7">
        <v>1</v>
      </c>
      <c r="H892" s="7">
        <v>0.2</v>
      </c>
      <c r="I892" s="7">
        <v>0.18179999999999999</v>
      </c>
      <c r="J892" s="7">
        <v>0.34</v>
      </c>
      <c r="K892" s="7">
        <v>0.29849999999999999</v>
      </c>
      <c r="L892" s="7">
        <v>2</v>
      </c>
      <c r="M892" s="7">
        <v>56</v>
      </c>
      <c r="N892" s="10">
        <v>58</v>
      </c>
      <c r="O892" s="5" t="str">
        <f>IF(AND('Final Dataset'!$D892&gt;=5,'Final Dataset'!$D892&lt;12),"Morning",IF(AND('Final Dataset'!$D892&gt;=12,'Final Dataset'!$D892&lt;17),"Afternoon",IF(AND('Final Dataset'!$D892&gt;=17,'Final Dataset'!$D892&lt;21),"Evening","Night")))</f>
        <v>Afternoon</v>
      </c>
      <c r="P892" s="8" t="str">
        <f>IF('Final Dataset'!$G892=1,"Clear/Few clouds",IF('Final Dataset'!$G892=2,"Mist/Cloudy",IF('Final Dataset'!$G892=3,"Light Snow/Rain","Heavy Rain/Snow/Storm")))</f>
        <v>Clear/Few clouds</v>
      </c>
      <c r="Q892" s="5" t="str">
        <f>IF(OR('Final Dataset'!$F892=0,'Final Dataset'!$F892=6),"Weekend","Weekday")</f>
        <v>Weekday</v>
      </c>
      <c r="R892" s="5" t="str">
        <f>LEFT(TEXT('Final Dataset'!$B892,"yyyy-mm-dd"),4)</f>
        <v>2011</v>
      </c>
      <c r="S892" s="5" t="str">
        <f>MID(TEXT('Final Dataset'!$B892,"yyyy-mm-dd"),6,2)</f>
        <v>02</v>
      </c>
      <c r="T892" s="5" t="str">
        <f>RIGHT(TEXT('Final Dataset'!$B892,"yyyy-mm-dd"),2)</f>
        <v>09</v>
      </c>
      <c r="U892" s="5">
        <f>LEN('Final Dataset'!$D892)</f>
        <v>2</v>
      </c>
      <c r="V892" s="5" t="str">
        <f>TEXT('Final Dataset'!$B892, "mmmm")</f>
        <v>February</v>
      </c>
      <c r="W892" s="5" t="str">
        <f>TEXT('Final Dataset'!$B892, "dddd")</f>
        <v>Wednesday</v>
      </c>
      <c r="X892" s="5">
        <f>WEEKNUM('Final Dataset'!$B892, 2)</f>
        <v>7</v>
      </c>
      <c r="Y892" s="5" t="str">
        <f>IF('Final Dataset'!$H892&lt;=0.3,"Cold",IF('Final Dataset'!$H892&lt;=0.6,"Mild","Hot"))</f>
        <v>Cold</v>
      </c>
      <c r="Z892" s="7" t="str">
        <f>IF('Final Dataset'!$L892&gt;'Final Dataset'!$M892,"Casual Dominant","Registered Dominant")</f>
        <v>Registered Dominant</v>
      </c>
      <c r="AA892" s="7">
        <f>'Final Dataset'!$L892/'Final Dataset'!$N892</f>
        <v>3.4482758620689655E-2</v>
      </c>
      <c r="AB892" s="7">
        <f>'Final Dataset'!$M892/'Final Dataset'!$N892</f>
        <v>0.96551724137931039</v>
      </c>
      <c r="AC892" s="9">
        <f>'Final Dataset'!$J892*100</f>
        <v>34</v>
      </c>
      <c r="AD892" s="7">
        <f>'Final Dataset'!$I892*50</f>
        <v>9.09</v>
      </c>
      <c r="AE892" s="9">
        <f>'Final Dataset'!$K892*67</f>
        <v>19.999499999999998</v>
      </c>
      <c r="AF892" s="7">
        <f>IFERROR('Final Dataset'!$AA892/'Final Dataset'!$AB892,0)</f>
        <v>3.5714285714285712E-2</v>
      </c>
      <c r="AG892" s="7" t="str">
        <f>IF('Final Dataset'!$AC892&lt;40,"Low",IF('Final Dataset'!$AC892&lt;=70,"Moderate","High"))</f>
        <v>Low</v>
      </c>
      <c r="AH892" s="10" t="str">
        <f>IF('Final Dataset'!$AE892&lt;10,"Calm",IF('Final Dataset'!$AE892&lt;=25,"Breezy","Windy"))</f>
        <v>Breezy</v>
      </c>
    </row>
    <row r="893" spans="1:34" ht="14.25" customHeight="1" x14ac:dyDescent="0.3">
      <c r="A893" s="17">
        <v>892</v>
      </c>
      <c r="B893" s="18">
        <v>40583</v>
      </c>
      <c r="C893" s="13">
        <v>1</v>
      </c>
      <c r="D893" s="13">
        <v>15</v>
      </c>
      <c r="E893" s="13" t="b">
        <v>0</v>
      </c>
      <c r="F893" s="13">
        <v>3</v>
      </c>
      <c r="G893" s="13">
        <v>2</v>
      </c>
      <c r="H893" s="13">
        <v>0.2</v>
      </c>
      <c r="I893" s="13">
        <v>0.18179999999999999</v>
      </c>
      <c r="J893" s="13">
        <v>0.34</v>
      </c>
      <c r="K893" s="13">
        <v>0.28360000000000002</v>
      </c>
      <c r="L893" s="13">
        <v>3</v>
      </c>
      <c r="M893" s="13">
        <v>61</v>
      </c>
      <c r="N893" s="19">
        <v>64</v>
      </c>
      <c r="O893" s="5" t="str">
        <f>IF(AND('Final Dataset'!$D893&gt;=5,'Final Dataset'!$D893&lt;12),"Morning",IF(AND('Final Dataset'!$D893&gt;=12,'Final Dataset'!$D893&lt;17),"Afternoon",IF(AND('Final Dataset'!$D893&gt;=17,'Final Dataset'!$D893&lt;21),"Evening","Night")))</f>
        <v>Afternoon</v>
      </c>
      <c r="P893" s="8" t="str">
        <f>IF('Final Dataset'!$G893=1,"Clear/Few clouds",IF('Final Dataset'!$G893=2,"Mist/Cloudy",IF('Final Dataset'!$G893=3,"Light Snow/Rain","Heavy Rain/Snow/Storm")))</f>
        <v>Mist/Cloudy</v>
      </c>
      <c r="Q893" s="5" t="str">
        <f>IF(OR('Final Dataset'!$F893=0,'Final Dataset'!$F893=6),"Weekend","Weekday")</f>
        <v>Weekday</v>
      </c>
      <c r="R893" s="5" t="str">
        <f>LEFT(TEXT('Final Dataset'!$B893,"yyyy-mm-dd"),4)</f>
        <v>2011</v>
      </c>
      <c r="S893" s="5" t="str">
        <f>MID(TEXT('Final Dataset'!$B893,"yyyy-mm-dd"),6,2)</f>
        <v>02</v>
      </c>
      <c r="T893" s="5" t="str">
        <f>RIGHT(TEXT('Final Dataset'!$B893,"yyyy-mm-dd"),2)</f>
        <v>09</v>
      </c>
      <c r="U893" s="5">
        <f>LEN('Final Dataset'!$D893)</f>
        <v>2</v>
      </c>
      <c r="V893" s="5" t="str">
        <f>TEXT('Final Dataset'!$B893, "mmmm")</f>
        <v>February</v>
      </c>
      <c r="W893" s="5" t="str">
        <f>TEXT('Final Dataset'!$B893, "dddd")</f>
        <v>Wednesday</v>
      </c>
      <c r="X893" s="5">
        <f>WEEKNUM('Final Dataset'!$B893, 2)</f>
        <v>7</v>
      </c>
      <c r="Y893" s="5" t="str">
        <f>IF('Final Dataset'!$H893&lt;=0.3,"Cold",IF('Final Dataset'!$H893&lt;=0.6,"Mild","Hot"))</f>
        <v>Cold</v>
      </c>
      <c r="Z893" s="7" t="str">
        <f>IF('Final Dataset'!$L893&gt;'Final Dataset'!$M893,"Casual Dominant","Registered Dominant")</f>
        <v>Registered Dominant</v>
      </c>
      <c r="AA893" s="7">
        <f>'Final Dataset'!$L893/'Final Dataset'!$N893</f>
        <v>4.6875E-2</v>
      </c>
      <c r="AB893" s="7">
        <f>'Final Dataset'!$M893/'Final Dataset'!$N893</f>
        <v>0.953125</v>
      </c>
      <c r="AC893" s="9">
        <f>'Final Dataset'!$J893*100</f>
        <v>34</v>
      </c>
      <c r="AD893" s="7">
        <f>'Final Dataset'!$I893*50</f>
        <v>9.09</v>
      </c>
      <c r="AE893" s="9">
        <f>'Final Dataset'!$K893*67</f>
        <v>19.001200000000001</v>
      </c>
      <c r="AF893" s="7">
        <f>IFERROR('Final Dataset'!$AA893/'Final Dataset'!$AB893,0)</f>
        <v>4.9180327868852458E-2</v>
      </c>
      <c r="AG893" s="7" t="str">
        <f>IF('Final Dataset'!$AC893&lt;40,"Low",IF('Final Dataset'!$AC893&lt;=70,"Moderate","High"))</f>
        <v>Low</v>
      </c>
      <c r="AH893" s="10" t="str">
        <f>IF('Final Dataset'!$AE893&lt;10,"Calm",IF('Final Dataset'!$AE893&lt;=25,"Breezy","Windy"))</f>
        <v>Breezy</v>
      </c>
    </row>
    <row r="894" spans="1:34" ht="14.25" customHeight="1" x14ac:dyDescent="0.3">
      <c r="A894" s="15">
        <v>893</v>
      </c>
      <c r="B894" s="16">
        <v>40583</v>
      </c>
      <c r="C894" s="7">
        <v>1</v>
      </c>
      <c r="D894" s="7">
        <v>16</v>
      </c>
      <c r="E894" s="7" t="b">
        <v>0</v>
      </c>
      <c r="F894" s="7">
        <v>3</v>
      </c>
      <c r="G894" s="7">
        <v>2</v>
      </c>
      <c r="H894" s="7">
        <v>0.2</v>
      </c>
      <c r="I894" s="7">
        <v>0.19700000000000001</v>
      </c>
      <c r="J894" s="7">
        <v>0.37</v>
      </c>
      <c r="K894" s="7">
        <v>0.25369999999999998</v>
      </c>
      <c r="L894" s="7">
        <v>7</v>
      </c>
      <c r="M894" s="7">
        <v>72</v>
      </c>
      <c r="N894" s="10">
        <v>79</v>
      </c>
      <c r="O894" s="5" t="str">
        <f>IF(AND('Final Dataset'!$D894&gt;=5,'Final Dataset'!$D894&lt;12),"Morning",IF(AND('Final Dataset'!$D894&gt;=12,'Final Dataset'!$D894&lt;17),"Afternoon",IF(AND('Final Dataset'!$D894&gt;=17,'Final Dataset'!$D894&lt;21),"Evening","Night")))</f>
        <v>Afternoon</v>
      </c>
      <c r="P894" s="8" t="str">
        <f>IF('Final Dataset'!$G894=1,"Clear/Few clouds",IF('Final Dataset'!$G894=2,"Mist/Cloudy",IF('Final Dataset'!$G894=3,"Light Snow/Rain","Heavy Rain/Snow/Storm")))</f>
        <v>Mist/Cloudy</v>
      </c>
      <c r="Q894" s="5" t="str">
        <f>IF(OR('Final Dataset'!$F894=0,'Final Dataset'!$F894=6),"Weekend","Weekday")</f>
        <v>Weekday</v>
      </c>
      <c r="R894" s="5" t="str">
        <f>LEFT(TEXT('Final Dataset'!$B894,"yyyy-mm-dd"),4)</f>
        <v>2011</v>
      </c>
      <c r="S894" s="5" t="str">
        <f>MID(TEXT('Final Dataset'!$B894,"yyyy-mm-dd"),6,2)</f>
        <v>02</v>
      </c>
      <c r="T894" s="5" t="str">
        <f>RIGHT(TEXT('Final Dataset'!$B894,"yyyy-mm-dd"),2)</f>
        <v>09</v>
      </c>
      <c r="U894" s="5">
        <f>LEN('Final Dataset'!$D894)</f>
        <v>2</v>
      </c>
      <c r="V894" s="5" t="str">
        <f>TEXT('Final Dataset'!$B894, "mmmm")</f>
        <v>February</v>
      </c>
      <c r="W894" s="5" t="str">
        <f>TEXT('Final Dataset'!$B894, "dddd")</f>
        <v>Wednesday</v>
      </c>
      <c r="X894" s="5">
        <f>WEEKNUM('Final Dataset'!$B894, 2)</f>
        <v>7</v>
      </c>
      <c r="Y894" s="5" t="str">
        <f>IF('Final Dataset'!$H894&lt;=0.3,"Cold",IF('Final Dataset'!$H894&lt;=0.6,"Mild","Hot"))</f>
        <v>Cold</v>
      </c>
      <c r="Z894" s="7" t="str">
        <f>IF('Final Dataset'!$L894&gt;'Final Dataset'!$M894,"Casual Dominant","Registered Dominant")</f>
        <v>Registered Dominant</v>
      </c>
      <c r="AA894" s="7">
        <f>'Final Dataset'!$L894/'Final Dataset'!$N894</f>
        <v>8.8607594936708861E-2</v>
      </c>
      <c r="AB894" s="7">
        <f>'Final Dataset'!$M894/'Final Dataset'!$N894</f>
        <v>0.91139240506329111</v>
      </c>
      <c r="AC894" s="9">
        <f>'Final Dataset'!$J894*100</f>
        <v>37</v>
      </c>
      <c r="AD894" s="7">
        <f>'Final Dataset'!$I894*50</f>
        <v>9.85</v>
      </c>
      <c r="AE894" s="9">
        <f>'Final Dataset'!$K894*67</f>
        <v>16.997899999999998</v>
      </c>
      <c r="AF894" s="7">
        <f>IFERROR('Final Dataset'!$AA894/'Final Dataset'!$AB894,0)</f>
        <v>9.7222222222222224E-2</v>
      </c>
      <c r="AG894" s="7" t="str">
        <f>IF('Final Dataset'!$AC894&lt;40,"Low",IF('Final Dataset'!$AC894&lt;=70,"Moderate","High"))</f>
        <v>Low</v>
      </c>
      <c r="AH894" s="10" t="str">
        <f>IF('Final Dataset'!$AE894&lt;10,"Calm",IF('Final Dataset'!$AE894&lt;=25,"Breezy","Windy"))</f>
        <v>Breezy</v>
      </c>
    </row>
    <row r="895" spans="1:34" ht="14.25" customHeight="1" x14ac:dyDescent="0.3">
      <c r="A895" s="17">
        <v>894</v>
      </c>
      <c r="B895" s="18">
        <v>40583</v>
      </c>
      <c r="C895" s="13">
        <v>1</v>
      </c>
      <c r="D895" s="13">
        <v>17</v>
      </c>
      <c r="E895" s="13" t="b">
        <v>0</v>
      </c>
      <c r="F895" s="13">
        <v>3</v>
      </c>
      <c r="G895" s="13">
        <v>2</v>
      </c>
      <c r="H895" s="13">
        <v>0.2</v>
      </c>
      <c r="I895" s="13">
        <v>0.19700000000000001</v>
      </c>
      <c r="J895" s="13">
        <v>0.34</v>
      </c>
      <c r="K895" s="13">
        <v>0.25369999999999998</v>
      </c>
      <c r="L895" s="13">
        <v>9</v>
      </c>
      <c r="M895" s="13">
        <v>157</v>
      </c>
      <c r="N895" s="19">
        <v>166</v>
      </c>
      <c r="O895" s="5" t="str">
        <f>IF(AND('Final Dataset'!$D895&gt;=5,'Final Dataset'!$D895&lt;12),"Morning",IF(AND('Final Dataset'!$D895&gt;=12,'Final Dataset'!$D895&lt;17),"Afternoon",IF(AND('Final Dataset'!$D895&gt;=17,'Final Dataset'!$D895&lt;21),"Evening","Night")))</f>
        <v>Evening</v>
      </c>
      <c r="P895" s="8" t="str">
        <f>IF('Final Dataset'!$G895=1,"Clear/Few clouds",IF('Final Dataset'!$G895=2,"Mist/Cloudy",IF('Final Dataset'!$G895=3,"Light Snow/Rain","Heavy Rain/Snow/Storm")))</f>
        <v>Mist/Cloudy</v>
      </c>
      <c r="Q895" s="5" t="str">
        <f>IF(OR('Final Dataset'!$F895=0,'Final Dataset'!$F895=6),"Weekend","Weekday")</f>
        <v>Weekday</v>
      </c>
      <c r="R895" s="5" t="str">
        <f>LEFT(TEXT('Final Dataset'!$B895,"yyyy-mm-dd"),4)</f>
        <v>2011</v>
      </c>
      <c r="S895" s="5" t="str">
        <f>MID(TEXT('Final Dataset'!$B895,"yyyy-mm-dd"),6,2)</f>
        <v>02</v>
      </c>
      <c r="T895" s="5" t="str">
        <f>RIGHT(TEXT('Final Dataset'!$B895,"yyyy-mm-dd"),2)</f>
        <v>09</v>
      </c>
      <c r="U895" s="5">
        <f>LEN('Final Dataset'!$D895)</f>
        <v>2</v>
      </c>
      <c r="V895" s="5" t="str">
        <f>TEXT('Final Dataset'!$B895, "mmmm")</f>
        <v>February</v>
      </c>
      <c r="W895" s="5" t="str">
        <f>TEXT('Final Dataset'!$B895, "dddd")</f>
        <v>Wednesday</v>
      </c>
      <c r="X895" s="5">
        <f>WEEKNUM('Final Dataset'!$B895, 2)</f>
        <v>7</v>
      </c>
      <c r="Y895" s="5" t="str">
        <f>IF('Final Dataset'!$H895&lt;=0.3,"Cold",IF('Final Dataset'!$H895&lt;=0.6,"Mild","Hot"))</f>
        <v>Cold</v>
      </c>
      <c r="Z895" s="7" t="str">
        <f>IF('Final Dataset'!$L895&gt;'Final Dataset'!$M895,"Casual Dominant","Registered Dominant")</f>
        <v>Registered Dominant</v>
      </c>
      <c r="AA895" s="7">
        <f>'Final Dataset'!$L895/'Final Dataset'!$N895</f>
        <v>5.4216867469879519E-2</v>
      </c>
      <c r="AB895" s="7">
        <f>'Final Dataset'!$M895/'Final Dataset'!$N895</f>
        <v>0.94578313253012047</v>
      </c>
      <c r="AC895" s="9">
        <f>'Final Dataset'!$J895*100</f>
        <v>34</v>
      </c>
      <c r="AD895" s="7">
        <f>'Final Dataset'!$I895*50</f>
        <v>9.85</v>
      </c>
      <c r="AE895" s="9">
        <f>'Final Dataset'!$K895*67</f>
        <v>16.997899999999998</v>
      </c>
      <c r="AF895" s="7">
        <f>IFERROR('Final Dataset'!$AA895/'Final Dataset'!$AB895,0)</f>
        <v>5.7324840764331211E-2</v>
      </c>
      <c r="AG895" s="7" t="str">
        <f>IF('Final Dataset'!$AC895&lt;40,"Low",IF('Final Dataset'!$AC895&lt;=70,"Moderate","High"))</f>
        <v>Low</v>
      </c>
      <c r="AH895" s="10" t="str">
        <f>IF('Final Dataset'!$AE895&lt;10,"Calm",IF('Final Dataset'!$AE895&lt;=25,"Breezy","Windy"))</f>
        <v>Breezy</v>
      </c>
    </row>
    <row r="896" spans="1:34" ht="14.25" customHeight="1" x14ac:dyDescent="0.3">
      <c r="A896" s="15">
        <v>895</v>
      </c>
      <c r="B896" s="16">
        <v>40583</v>
      </c>
      <c r="C896" s="7">
        <v>1</v>
      </c>
      <c r="D896" s="7">
        <v>18</v>
      </c>
      <c r="E896" s="7" t="b">
        <v>0</v>
      </c>
      <c r="F896" s="7">
        <v>3</v>
      </c>
      <c r="G896" s="7">
        <v>2</v>
      </c>
      <c r="H896" s="7">
        <v>0.18</v>
      </c>
      <c r="I896" s="7">
        <v>0.16669999999999999</v>
      </c>
      <c r="J896" s="7">
        <v>0.47</v>
      </c>
      <c r="K896" s="7">
        <v>0.29849999999999999</v>
      </c>
      <c r="L896" s="7">
        <v>2</v>
      </c>
      <c r="M896" s="7">
        <v>168</v>
      </c>
      <c r="N896" s="10">
        <v>170</v>
      </c>
      <c r="O896" s="5" t="str">
        <f>IF(AND('Final Dataset'!$D896&gt;=5,'Final Dataset'!$D896&lt;12),"Morning",IF(AND('Final Dataset'!$D896&gt;=12,'Final Dataset'!$D896&lt;17),"Afternoon",IF(AND('Final Dataset'!$D896&gt;=17,'Final Dataset'!$D896&lt;21),"Evening","Night")))</f>
        <v>Evening</v>
      </c>
      <c r="P896" s="8" t="str">
        <f>IF('Final Dataset'!$G896=1,"Clear/Few clouds",IF('Final Dataset'!$G896=2,"Mist/Cloudy",IF('Final Dataset'!$G896=3,"Light Snow/Rain","Heavy Rain/Snow/Storm")))</f>
        <v>Mist/Cloudy</v>
      </c>
      <c r="Q896" s="5" t="str">
        <f>IF(OR('Final Dataset'!$F896=0,'Final Dataset'!$F896=6),"Weekend","Weekday")</f>
        <v>Weekday</v>
      </c>
      <c r="R896" s="5" t="str">
        <f>LEFT(TEXT('Final Dataset'!$B896,"yyyy-mm-dd"),4)</f>
        <v>2011</v>
      </c>
      <c r="S896" s="5" t="str">
        <f>MID(TEXT('Final Dataset'!$B896,"yyyy-mm-dd"),6,2)</f>
        <v>02</v>
      </c>
      <c r="T896" s="5" t="str">
        <f>RIGHT(TEXT('Final Dataset'!$B896,"yyyy-mm-dd"),2)</f>
        <v>09</v>
      </c>
      <c r="U896" s="5">
        <f>LEN('Final Dataset'!$D896)</f>
        <v>2</v>
      </c>
      <c r="V896" s="5" t="str">
        <f>TEXT('Final Dataset'!$B896, "mmmm")</f>
        <v>February</v>
      </c>
      <c r="W896" s="5" t="str">
        <f>TEXT('Final Dataset'!$B896, "dddd")</f>
        <v>Wednesday</v>
      </c>
      <c r="X896" s="5">
        <f>WEEKNUM('Final Dataset'!$B896, 2)</f>
        <v>7</v>
      </c>
      <c r="Y896" s="5" t="str">
        <f>IF('Final Dataset'!$H896&lt;=0.3,"Cold",IF('Final Dataset'!$H896&lt;=0.6,"Mild","Hot"))</f>
        <v>Cold</v>
      </c>
      <c r="Z896" s="7" t="str">
        <f>IF('Final Dataset'!$L896&gt;'Final Dataset'!$M896,"Casual Dominant","Registered Dominant")</f>
        <v>Registered Dominant</v>
      </c>
      <c r="AA896" s="7">
        <f>'Final Dataset'!$L896/'Final Dataset'!$N896</f>
        <v>1.1764705882352941E-2</v>
      </c>
      <c r="AB896" s="7">
        <f>'Final Dataset'!$M896/'Final Dataset'!$N896</f>
        <v>0.9882352941176471</v>
      </c>
      <c r="AC896" s="9">
        <f>'Final Dataset'!$J896*100</f>
        <v>47</v>
      </c>
      <c r="AD896" s="7">
        <f>'Final Dataset'!$I896*50</f>
        <v>8.3349999999999991</v>
      </c>
      <c r="AE896" s="9">
        <f>'Final Dataset'!$K896*67</f>
        <v>19.999499999999998</v>
      </c>
      <c r="AF896" s="7">
        <f>IFERROR('Final Dataset'!$AA896/'Final Dataset'!$AB896,0)</f>
        <v>1.1904761904761904E-2</v>
      </c>
      <c r="AG896" s="7" t="str">
        <f>IF('Final Dataset'!$AC896&lt;40,"Low",IF('Final Dataset'!$AC896&lt;=70,"Moderate","High"))</f>
        <v>Moderate</v>
      </c>
      <c r="AH896" s="10" t="str">
        <f>IF('Final Dataset'!$AE896&lt;10,"Calm",IF('Final Dataset'!$AE896&lt;=25,"Breezy","Windy"))</f>
        <v>Breezy</v>
      </c>
    </row>
    <row r="897" spans="1:34" ht="14.25" customHeight="1" x14ac:dyDescent="0.3">
      <c r="A897" s="17">
        <v>896</v>
      </c>
      <c r="B897" s="18">
        <v>40583</v>
      </c>
      <c r="C897" s="13">
        <v>1</v>
      </c>
      <c r="D897" s="13">
        <v>19</v>
      </c>
      <c r="E897" s="13" t="b">
        <v>0</v>
      </c>
      <c r="F897" s="13">
        <v>3</v>
      </c>
      <c r="G897" s="13">
        <v>3</v>
      </c>
      <c r="H897" s="13">
        <v>0.14000000000000001</v>
      </c>
      <c r="I897" s="13">
        <v>0.1212</v>
      </c>
      <c r="J897" s="13">
        <v>0.86</v>
      </c>
      <c r="K897" s="13">
        <v>0.25369999999999998</v>
      </c>
      <c r="L897" s="13">
        <v>1</v>
      </c>
      <c r="M897" s="13">
        <v>87</v>
      </c>
      <c r="N897" s="19">
        <v>88</v>
      </c>
      <c r="O897" s="5" t="str">
        <f>IF(AND('Final Dataset'!$D897&gt;=5,'Final Dataset'!$D897&lt;12),"Morning",IF(AND('Final Dataset'!$D897&gt;=12,'Final Dataset'!$D897&lt;17),"Afternoon",IF(AND('Final Dataset'!$D897&gt;=17,'Final Dataset'!$D897&lt;21),"Evening","Night")))</f>
        <v>Evening</v>
      </c>
      <c r="P897" s="8" t="str">
        <f>IF('Final Dataset'!$G897=1,"Clear/Few clouds",IF('Final Dataset'!$G897=2,"Mist/Cloudy",IF('Final Dataset'!$G897=3,"Light Snow/Rain","Heavy Rain/Snow/Storm")))</f>
        <v>Light Snow/Rain</v>
      </c>
      <c r="Q897" s="5" t="str">
        <f>IF(OR('Final Dataset'!$F897=0,'Final Dataset'!$F897=6),"Weekend","Weekday")</f>
        <v>Weekday</v>
      </c>
      <c r="R897" s="5" t="str">
        <f>LEFT(TEXT('Final Dataset'!$B897,"yyyy-mm-dd"),4)</f>
        <v>2011</v>
      </c>
      <c r="S897" s="5" t="str">
        <f>MID(TEXT('Final Dataset'!$B897,"yyyy-mm-dd"),6,2)</f>
        <v>02</v>
      </c>
      <c r="T897" s="5" t="str">
        <f>RIGHT(TEXT('Final Dataset'!$B897,"yyyy-mm-dd"),2)</f>
        <v>09</v>
      </c>
      <c r="U897" s="5">
        <f>LEN('Final Dataset'!$D897)</f>
        <v>2</v>
      </c>
      <c r="V897" s="5" t="str">
        <f>TEXT('Final Dataset'!$B897, "mmmm")</f>
        <v>February</v>
      </c>
      <c r="W897" s="5" t="str">
        <f>TEXT('Final Dataset'!$B897, "dddd")</f>
        <v>Wednesday</v>
      </c>
      <c r="X897" s="5">
        <f>WEEKNUM('Final Dataset'!$B897, 2)</f>
        <v>7</v>
      </c>
      <c r="Y897" s="5" t="str">
        <f>IF('Final Dataset'!$H897&lt;=0.3,"Cold",IF('Final Dataset'!$H897&lt;=0.6,"Mild","Hot"))</f>
        <v>Cold</v>
      </c>
      <c r="Z897" s="7" t="str">
        <f>IF('Final Dataset'!$L897&gt;'Final Dataset'!$M897,"Casual Dominant","Registered Dominant")</f>
        <v>Registered Dominant</v>
      </c>
      <c r="AA897" s="7">
        <f>'Final Dataset'!$L897/'Final Dataset'!$N897</f>
        <v>1.1363636363636364E-2</v>
      </c>
      <c r="AB897" s="7">
        <f>'Final Dataset'!$M897/'Final Dataset'!$N897</f>
        <v>0.98863636363636365</v>
      </c>
      <c r="AC897" s="9">
        <f>'Final Dataset'!$J897*100</f>
        <v>86</v>
      </c>
      <c r="AD897" s="7">
        <f>'Final Dataset'!$I897*50</f>
        <v>6.0600000000000005</v>
      </c>
      <c r="AE897" s="9">
        <f>'Final Dataset'!$K897*67</f>
        <v>16.997899999999998</v>
      </c>
      <c r="AF897" s="7">
        <f>IFERROR('Final Dataset'!$AA897/'Final Dataset'!$AB897,0)</f>
        <v>1.1494252873563218E-2</v>
      </c>
      <c r="AG897" s="7" t="str">
        <f>IF('Final Dataset'!$AC897&lt;40,"Low",IF('Final Dataset'!$AC897&lt;=70,"Moderate","High"))</f>
        <v>High</v>
      </c>
      <c r="AH897" s="10" t="str">
        <f>IF('Final Dataset'!$AE897&lt;10,"Calm",IF('Final Dataset'!$AE897&lt;=25,"Breezy","Windy"))</f>
        <v>Breezy</v>
      </c>
    </row>
    <row r="898" spans="1:34" ht="14.25" customHeight="1" x14ac:dyDescent="0.3">
      <c r="A898" s="15">
        <v>897</v>
      </c>
      <c r="B898" s="16">
        <v>40583</v>
      </c>
      <c r="C898" s="7">
        <v>1</v>
      </c>
      <c r="D898" s="7">
        <v>20</v>
      </c>
      <c r="E898" s="7" t="b">
        <v>0</v>
      </c>
      <c r="F898" s="7">
        <v>3</v>
      </c>
      <c r="G898" s="7">
        <v>3</v>
      </c>
      <c r="H898" s="7">
        <v>0.14000000000000001</v>
      </c>
      <c r="I898" s="7">
        <v>0.1515</v>
      </c>
      <c r="J898" s="7">
        <v>0.86</v>
      </c>
      <c r="K898" s="7">
        <v>0.16420000000000001</v>
      </c>
      <c r="L898" s="7">
        <v>0</v>
      </c>
      <c r="M898" s="7">
        <v>84</v>
      </c>
      <c r="N898" s="10">
        <v>84</v>
      </c>
      <c r="O898" s="5" t="str">
        <f>IF(AND('Final Dataset'!$D898&gt;=5,'Final Dataset'!$D898&lt;12),"Morning",IF(AND('Final Dataset'!$D898&gt;=12,'Final Dataset'!$D898&lt;17),"Afternoon",IF(AND('Final Dataset'!$D898&gt;=17,'Final Dataset'!$D898&lt;21),"Evening","Night")))</f>
        <v>Evening</v>
      </c>
      <c r="P898" s="8" t="str">
        <f>IF('Final Dataset'!$G898=1,"Clear/Few clouds",IF('Final Dataset'!$G898=2,"Mist/Cloudy",IF('Final Dataset'!$G898=3,"Light Snow/Rain","Heavy Rain/Snow/Storm")))</f>
        <v>Light Snow/Rain</v>
      </c>
      <c r="Q898" s="5" t="str">
        <f>IF(OR('Final Dataset'!$F898=0,'Final Dataset'!$F898=6),"Weekend","Weekday")</f>
        <v>Weekday</v>
      </c>
      <c r="R898" s="5" t="str">
        <f>LEFT(TEXT('Final Dataset'!$B898,"yyyy-mm-dd"),4)</f>
        <v>2011</v>
      </c>
      <c r="S898" s="5" t="str">
        <f>MID(TEXT('Final Dataset'!$B898,"yyyy-mm-dd"),6,2)</f>
        <v>02</v>
      </c>
      <c r="T898" s="5" t="str">
        <f>RIGHT(TEXT('Final Dataset'!$B898,"yyyy-mm-dd"),2)</f>
        <v>09</v>
      </c>
      <c r="U898" s="5">
        <f>LEN('Final Dataset'!$D898)</f>
        <v>2</v>
      </c>
      <c r="V898" s="5" t="str">
        <f>TEXT('Final Dataset'!$B898, "mmmm")</f>
        <v>February</v>
      </c>
      <c r="W898" s="5" t="str">
        <f>TEXT('Final Dataset'!$B898, "dddd")</f>
        <v>Wednesday</v>
      </c>
      <c r="X898" s="5">
        <f>WEEKNUM('Final Dataset'!$B898, 2)</f>
        <v>7</v>
      </c>
      <c r="Y898" s="5" t="str">
        <f>IF('Final Dataset'!$H898&lt;=0.3,"Cold",IF('Final Dataset'!$H898&lt;=0.6,"Mild","Hot"))</f>
        <v>Cold</v>
      </c>
      <c r="Z898" s="7" t="str">
        <f>IF('Final Dataset'!$L898&gt;'Final Dataset'!$M898,"Casual Dominant","Registered Dominant")</f>
        <v>Registered Dominant</v>
      </c>
      <c r="AA898" s="7">
        <f>'Final Dataset'!$L898/'Final Dataset'!$N898</f>
        <v>0</v>
      </c>
      <c r="AB898" s="7">
        <f>'Final Dataset'!$M898/'Final Dataset'!$N898</f>
        <v>1</v>
      </c>
      <c r="AC898" s="9">
        <f>'Final Dataset'!$J898*100</f>
        <v>86</v>
      </c>
      <c r="AD898" s="7">
        <f>'Final Dataset'!$I898*50</f>
        <v>7.5750000000000002</v>
      </c>
      <c r="AE898" s="9">
        <f>'Final Dataset'!$K898*67</f>
        <v>11.0014</v>
      </c>
      <c r="AF898" s="7">
        <f>IFERROR('Final Dataset'!$AA898/'Final Dataset'!$AB898,0)</f>
        <v>0</v>
      </c>
      <c r="AG898" s="7" t="str">
        <f>IF('Final Dataset'!$AC898&lt;40,"Low",IF('Final Dataset'!$AC898&lt;=70,"Moderate","High"))</f>
        <v>High</v>
      </c>
      <c r="AH898" s="10" t="str">
        <f>IF('Final Dataset'!$AE898&lt;10,"Calm",IF('Final Dataset'!$AE898&lt;=25,"Breezy","Windy"))</f>
        <v>Breezy</v>
      </c>
    </row>
    <row r="899" spans="1:34" ht="14.25" customHeight="1" x14ac:dyDescent="0.3">
      <c r="A899" s="17">
        <v>898</v>
      </c>
      <c r="B899" s="18">
        <v>40583</v>
      </c>
      <c r="C899" s="13">
        <v>1</v>
      </c>
      <c r="D899" s="13">
        <v>21</v>
      </c>
      <c r="E899" s="13" t="b">
        <v>0</v>
      </c>
      <c r="F899" s="13">
        <v>3</v>
      </c>
      <c r="G899" s="13">
        <v>2</v>
      </c>
      <c r="H899" s="13">
        <v>0.14000000000000001</v>
      </c>
      <c r="I899" s="13">
        <v>0.1515</v>
      </c>
      <c r="J899" s="13">
        <v>0.86</v>
      </c>
      <c r="K899" s="13">
        <v>0.16420000000000001</v>
      </c>
      <c r="L899" s="13">
        <v>0</v>
      </c>
      <c r="M899" s="13">
        <v>83</v>
      </c>
      <c r="N899" s="19">
        <v>83</v>
      </c>
      <c r="O899" s="5" t="str">
        <f>IF(AND('Final Dataset'!$D899&gt;=5,'Final Dataset'!$D899&lt;12),"Morning",IF(AND('Final Dataset'!$D899&gt;=12,'Final Dataset'!$D899&lt;17),"Afternoon",IF(AND('Final Dataset'!$D899&gt;=17,'Final Dataset'!$D899&lt;21),"Evening","Night")))</f>
        <v>Night</v>
      </c>
      <c r="P899" s="8" t="str">
        <f>IF('Final Dataset'!$G899=1,"Clear/Few clouds",IF('Final Dataset'!$G899=2,"Mist/Cloudy",IF('Final Dataset'!$G899=3,"Light Snow/Rain","Heavy Rain/Snow/Storm")))</f>
        <v>Mist/Cloudy</v>
      </c>
      <c r="Q899" s="5" t="str">
        <f>IF(OR('Final Dataset'!$F899=0,'Final Dataset'!$F899=6),"Weekend","Weekday")</f>
        <v>Weekday</v>
      </c>
      <c r="R899" s="5" t="str">
        <f>LEFT(TEXT('Final Dataset'!$B899,"yyyy-mm-dd"),4)</f>
        <v>2011</v>
      </c>
      <c r="S899" s="5" t="str">
        <f>MID(TEXT('Final Dataset'!$B899,"yyyy-mm-dd"),6,2)</f>
        <v>02</v>
      </c>
      <c r="T899" s="5" t="str">
        <f>RIGHT(TEXT('Final Dataset'!$B899,"yyyy-mm-dd"),2)</f>
        <v>09</v>
      </c>
      <c r="U899" s="5">
        <f>LEN('Final Dataset'!$D899)</f>
        <v>2</v>
      </c>
      <c r="V899" s="5" t="str">
        <f>TEXT('Final Dataset'!$B899, "mmmm")</f>
        <v>February</v>
      </c>
      <c r="W899" s="5" t="str">
        <f>TEXT('Final Dataset'!$B899, "dddd")</f>
        <v>Wednesday</v>
      </c>
      <c r="X899" s="5">
        <f>WEEKNUM('Final Dataset'!$B899, 2)</f>
        <v>7</v>
      </c>
      <c r="Y899" s="5" t="str">
        <f>IF('Final Dataset'!$H899&lt;=0.3,"Cold",IF('Final Dataset'!$H899&lt;=0.6,"Mild","Hot"))</f>
        <v>Cold</v>
      </c>
      <c r="Z899" s="7" t="str">
        <f>IF('Final Dataset'!$L899&gt;'Final Dataset'!$M899,"Casual Dominant","Registered Dominant")</f>
        <v>Registered Dominant</v>
      </c>
      <c r="AA899" s="7">
        <f>'Final Dataset'!$L899/'Final Dataset'!$N899</f>
        <v>0</v>
      </c>
      <c r="AB899" s="7">
        <f>'Final Dataset'!$M899/'Final Dataset'!$N899</f>
        <v>1</v>
      </c>
      <c r="AC899" s="9">
        <f>'Final Dataset'!$J899*100</f>
        <v>86</v>
      </c>
      <c r="AD899" s="7">
        <f>'Final Dataset'!$I899*50</f>
        <v>7.5750000000000002</v>
      </c>
      <c r="AE899" s="9">
        <f>'Final Dataset'!$K899*67</f>
        <v>11.0014</v>
      </c>
      <c r="AF899" s="7">
        <f>IFERROR('Final Dataset'!$AA899/'Final Dataset'!$AB899,0)</f>
        <v>0</v>
      </c>
      <c r="AG899" s="7" t="str">
        <f>IF('Final Dataset'!$AC899&lt;40,"Low",IF('Final Dataset'!$AC899&lt;=70,"Moderate","High"))</f>
        <v>High</v>
      </c>
      <c r="AH899" s="10" t="str">
        <f>IF('Final Dataset'!$AE899&lt;10,"Calm",IF('Final Dataset'!$AE899&lt;=25,"Breezy","Windy"))</f>
        <v>Breezy</v>
      </c>
    </row>
    <row r="900" spans="1:34" ht="14.25" customHeight="1" x14ac:dyDescent="0.3">
      <c r="A900" s="15">
        <v>899</v>
      </c>
      <c r="B900" s="16">
        <v>40583</v>
      </c>
      <c r="C900" s="7">
        <v>1</v>
      </c>
      <c r="D900" s="7">
        <v>22</v>
      </c>
      <c r="E900" s="7" t="b">
        <v>0</v>
      </c>
      <c r="F900" s="7">
        <v>3</v>
      </c>
      <c r="G900" s="7">
        <v>3</v>
      </c>
      <c r="H900" s="7">
        <v>0.16</v>
      </c>
      <c r="I900" s="7">
        <v>0.16669999999999999</v>
      </c>
      <c r="J900" s="7">
        <v>0.8</v>
      </c>
      <c r="K900" s="7">
        <v>0.16420000000000001</v>
      </c>
      <c r="L900" s="7">
        <v>4</v>
      </c>
      <c r="M900" s="7">
        <v>42</v>
      </c>
      <c r="N900" s="10">
        <v>46</v>
      </c>
      <c r="O900" s="5" t="str">
        <f>IF(AND('Final Dataset'!$D900&gt;=5,'Final Dataset'!$D900&lt;12),"Morning",IF(AND('Final Dataset'!$D900&gt;=12,'Final Dataset'!$D900&lt;17),"Afternoon",IF(AND('Final Dataset'!$D900&gt;=17,'Final Dataset'!$D900&lt;21),"Evening","Night")))</f>
        <v>Night</v>
      </c>
      <c r="P900" s="8" t="str">
        <f>IF('Final Dataset'!$G900=1,"Clear/Few clouds",IF('Final Dataset'!$G900=2,"Mist/Cloudy",IF('Final Dataset'!$G900=3,"Light Snow/Rain","Heavy Rain/Snow/Storm")))</f>
        <v>Light Snow/Rain</v>
      </c>
      <c r="Q900" s="5" t="str">
        <f>IF(OR('Final Dataset'!$F900=0,'Final Dataset'!$F900=6),"Weekend","Weekday")</f>
        <v>Weekday</v>
      </c>
      <c r="R900" s="5" t="str">
        <f>LEFT(TEXT('Final Dataset'!$B900,"yyyy-mm-dd"),4)</f>
        <v>2011</v>
      </c>
      <c r="S900" s="5" t="str">
        <f>MID(TEXT('Final Dataset'!$B900,"yyyy-mm-dd"),6,2)</f>
        <v>02</v>
      </c>
      <c r="T900" s="5" t="str">
        <f>RIGHT(TEXT('Final Dataset'!$B900,"yyyy-mm-dd"),2)</f>
        <v>09</v>
      </c>
      <c r="U900" s="5">
        <f>LEN('Final Dataset'!$D900)</f>
        <v>2</v>
      </c>
      <c r="V900" s="5" t="str">
        <f>TEXT('Final Dataset'!$B900, "mmmm")</f>
        <v>February</v>
      </c>
      <c r="W900" s="5" t="str">
        <f>TEXT('Final Dataset'!$B900, "dddd")</f>
        <v>Wednesday</v>
      </c>
      <c r="X900" s="5">
        <f>WEEKNUM('Final Dataset'!$B900, 2)</f>
        <v>7</v>
      </c>
      <c r="Y900" s="5" t="str">
        <f>IF('Final Dataset'!$H900&lt;=0.3,"Cold",IF('Final Dataset'!$H900&lt;=0.6,"Mild","Hot"))</f>
        <v>Cold</v>
      </c>
      <c r="Z900" s="7" t="str">
        <f>IF('Final Dataset'!$L900&gt;'Final Dataset'!$M900,"Casual Dominant","Registered Dominant")</f>
        <v>Registered Dominant</v>
      </c>
      <c r="AA900" s="7">
        <f>'Final Dataset'!$L900/'Final Dataset'!$N900</f>
        <v>8.6956521739130432E-2</v>
      </c>
      <c r="AB900" s="7">
        <f>'Final Dataset'!$M900/'Final Dataset'!$N900</f>
        <v>0.91304347826086951</v>
      </c>
      <c r="AC900" s="9">
        <f>'Final Dataset'!$J900*100</f>
        <v>80</v>
      </c>
      <c r="AD900" s="7">
        <f>'Final Dataset'!$I900*50</f>
        <v>8.3349999999999991</v>
      </c>
      <c r="AE900" s="9">
        <f>'Final Dataset'!$K900*67</f>
        <v>11.0014</v>
      </c>
      <c r="AF900" s="7">
        <f>IFERROR('Final Dataset'!$AA900/'Final Dataset'!$AB900,0)</f>
        <v>9.5238095238095247E-2</v>
      </c>
      <c r="AG900" s="7" t="str">
        <f>IF('Final Dataset'!$AC900&lt;40,"Low",IF('Final Dataset'!$AC900&lt;=70,"Moderate","High"))</f>
        <v>High</v>
      </c>
      <c r="AH900" s="10" t="str">
        <f>IF('Final Dataset'!$AE900&lt;10,"Calm",IF('Final Dataset'!$AE900&lt;=25,"Breezy","Windy"))</f>
        <v>Breezy</v>
      </c>
    </row>
    <row r="901" spans="1:34" ht="14.25" customHeight="1" x14ac:dyDescent="0.3">
      <c r="A901" s="17">
        <v>900</v>
      </c>
      <c r="B901" s="18">
        <v>40583</v>
      </c>
      <c r="C901" s="13">
        <v>1</v>
      </c>
      <c r="D901" s="13">
        <v>23</v>
      </c>
      <c r="E901" s="13" t="b">
        <v>0</v>
      </c>
      <c r="F901" s="13">
        <v>3</v>
      </c>
      <c r="G901" s="13">
        <v>3</v>
      </c>
      <c r="H901" s="13">
        <v>0.16</v>
      </c>
      <c r="I901" s="13">
        <v>0.1515</v>
      </c>
      <c r="J901" s="13">
        <v>0.8</v>
      </c>
      <c r="K901" s="13">
        <v>0.19400000000000001</v>
      </c>
      <c r="L901" s="13">
        <v>0</v>
      </c>
      <c r="M901" s="13">
        <v>37</v>
      </c>
      <c r="N901" s="19">
        <v>37</v>
      </c>
      <c r="O901" s="5" t="str">
        <f>IF(AND('Final Dataset'!$D901&gt;=5,'Final Dataset'!$D901&lt;12),"Morning",IF(AND('Final Dataset'!$D901&gt;=12,'Final Dataset'!$D901&lt;17),"Afternoon",IF(AND('Final Dataset'!$D901&gt;=17,'Final Dataset'!$D901&lt;21),"Evening","Night")))</f>
        <v>Night</v>
      </c>
      <c r="P901" s="8" t="str">
        <f>IF('Final Dataset'!$G901=1,"Clear/Few clouds",IF('Final Dataset'!$G901=2,"Mist/Cloudy",IF('Final Dataset'!$G901=3,"Light Snow/Rain","Heavy Rain/Snow/Storm")))</f>
        <v>Light Snow/Rain</v>
      </c>
      <c r="Q901" s="5" t="str">
        <f>IF(OR('Final Dataset'!$F901=0,'Final Dataset'!$F901=6),"Weekend","Weekday")</f>
        <v>Weekday</v>
      </c>
      <c r="R901" s="5" t="str">
        <f>LEFT(TEXT('Final Dataset'!$B901,"yyyy-mm-dd"),4)</f>
        <v>2011</v>
      </c>
      <c r="S901" s="5" t="str">
        <f>MID(TEXT('Final Dataset'!$B901,"yyyy-mm-dd"),6,2)</f>
        <v>02</v>
      </c>
      <c r="T901" s="5" t="str">
        <f>RIGHT(TEXT('Final Dataset'!$B901,"yyyy-mm-dd"),2)</f>
        <v>09</v>
      </c>
      <c r="U901" s="5">
        <f>LEN('Final Dataset'!$D901)</f>
        <v>2</v>
      </c>
      <c r="V901" s="5" t="str">
        <f>TEXT('Final Dataset'!$B901, "mmmm")</f>
        <v>February</v>
      </c>
      <c r="W901" s="5" t="str">
        <f>TEXT('Final Dataset'!$B901, "dddd")</f>
        <v>Wednesday</v>
      </c>
      <c r="X901" s="5">
        <f>WEEKNUM('Final Dataset'!$B901, 2)</f>
        <v>7</v>
      </c>
      <c r="Y901" s="5" t="str">
        <f>IF('Final Dataset'!$H901&lt;=0.3,"Cold",IF('Final Dataset'!$H901&lt;=0.6,"Mild","Hot"))</f>
        <v>Cold</v>
      </c>
      <c r="Z901" s="7" t="str">
        <f>IF('Final Dataset'!$L901&gt;'Final Dataset'!$M901,"Casual Dominant","Registered Dominant")</f>
        <v>Registered Dominant</v>
      </c>
      <c r="AA901" s="7">
        <f>'Final Dataset'!$L901/'Final Dataset'!$N901</f>
        <v>0</v>
      </c>
      <c r="AB901" s="7">
        <f>'Final Dataset'!$M901/'Final Dataset'!$N901</f>
        <v>1</v>
      </c>
      <c r="AC901" s="9">
        <f>'Final Dataset'!$J901*100</f>
        <v>80</v>
      </c>
      <c r="AD901" s="7">
        <f>'Final Dataset'!$I901*50</f>
        <v>7.5750000000000002</v>
      </c>
      <c r="AE901" s="9">
        <f>'Final Dataset'!$K901*67</f>
        <v>12.998000000000001</v>
      </c>
      <c r="AF901" s="7">
        <f>IFERROR('Final Dataset'!$AA901/'Final Dataset'!$AB901,0)</f>
        <v>0</v>
      </c>
      <c r="AG901" s="7" t="str">
        <f>IF('Final Dataset'!$AC901&lt;40,"Low",IF('Final Dataset'!$AC901&lt;=70,"Moderate","High"))</f>
        <v>High</v>
      </c>
      <c r="AH901" s="10" t="str">
        <f>IF('Final Dataset'!$AE901&lt;10,"Calm",IF('Final Dataset'!$AE901&lt;=25,"Breezy","Windy"))</f>
        <v>Breezy</v>
      </c>
    </row>
    <row r="902" spans="1:34" ht="14.25" customHeight="1" x14ac:dyDescent="0.3">
      <c r="A902" s="15">
        <v>901</v>
      </c>
      <c r="B902" s="16">
        <v>40584</v>
      </c>
      <c r="C902" s="7">
        <v>1</v>
      </c>
      <c r="D902" s="7">
        <v>0</v>
      </c>
      <c r="E902" s="7" t="b">
        <v>0</v>
      </c>
      <c r="F902" s="7">
        <v>4</v>
      </c>
      <c r="G902" s="7">
        <v>3</v>
      </c>
      <c r="H902" s="7">
        <v>0.14000000000000001</v>
      </c>
      <c r="I902" s="7">
        <v>0.13639999999999999</v>
      </c>
      <c r="J902" s="7">
        <v>0.86</v>
      </c>
      <c r="K902" s="7">
        <v>0.19400000000000001</v>
      </c>
      <c r="L902" s="7">
        <v>0</v>
      </c>
      <c r="M902" s="7">
        <v>16</v>
      </c>
      <c r="N902" s="10">
        <v>16</v>
      </c>
      <c r="O902" s="5" t="str">
        <f>IF(AND('Final Dataset'!$D902&gt;=5,'Final Dataset'!$D902&lt;12),"Morning",IF(AND('Final Dataset'!$D902&gt;=12,'Final Dataset'!$D902&lt;17),"Afternoon",IF(AND('Final Dataset'!$D902&gt;=17,'Final Dataset'!$D902&lt;21),"Evening","Night")))</f>
        <v>Night</v>
      </c>
      <c r="P902" s="8" t="str">
        <f>IF('Final Dataset'!$G902=1,"Clear/Few clouds",IF('Final Dataset'!$G902=2,"Mist/Cloudy",IF('Final Dataset'!$G902=3,"Light Snow/Rain","Heavy Rain/Snow/Storm")))</f>
        <v>Light Snow/Rain</v>
      </c>
      <c r="Q902" s="5" t="str">
        <f>IF(OR('Final Dataset'!$F902=0,'Final Dataset'!$F902=6),"Weekend","Weekday")</f>
        <v>Weekday</v>
      </c>
      <c r="R902" s="5" t="str">
        <f>LEFT(TEXT('Final Dataset'!$B902,"yyyy-mm-dd"),4)</f>
        <v>2011</v>
      </c>
      <c r="S902" s="5" t="str">
        <f>MID(TEXT('Final Dataset'!$B902,"yyyy-mm-dd"),6,2)</f>
        <v>02</v>
      </c>
      <c r="T902" s="5" t="str">
        <f>RIGHT(TEXT('Final Dataset'!$B902,"yyyy-mm-dd"),2)</f>
        <v>10</v>
      </c>
      <c r="U902" s="5">
        <f>LEN('Final Dataset'!$D902)</f>
        <v>1</v>
      </c>
      <c r="V902" s="5" t="str">
        <f>TEXT('Final Dataset'!$B902, "mmmm")</f>
        <v>February</v>
      </c>
      <c r="W902" s="5" t="str">
        <f>TEXT('Final Dataset'!$B902, "dddd")</f>
        <v>Thursday</v>
      </c>
      <c r="X902" s="5">
        <f>WEEKNUM('Final Dataset'!$B902, 2)</f>
        <v>7</v>
      </c>
      <c r="Y902" s="5" t="str">
        <f>IF('Final Dataset'!$H902&lt;=0.3,"Cold",IF('Final Dataset'!$H902&lt;=0.6,"Mild","Hot"))</f>
        <v>Cold</v>
      </c>
      <c r="Z902" s="7" t="str">
        <f>IF('Final Dataset'!$L902&gt;'Final Dataset'!$M902,"Casual Dominant","Registered Dominant")</f>
        <v>Registered Dominant</v>
      </c>
      <c r="AA902" s="7">
        <f>'Final Dataset'!$L902/'Final Dataset'!$N902</f>
        <v>0</v>
      </c>
      <c r="AB902" s="7">
        <f>'Final Dataset'!$M902/'Final Dataset'!$N902</f>
        <v>1</v>
      </c>
      <c r="AC902" s="9">
        <f>'Final Dataset'!$J902*100</f>
        <v>86</v>
      </c>
      <c r="AD902" s="7">
        <f>'Final Dataset'!$I902*50</f>
        <v>6.8199999999999994</v>
      </c>
      <c r="AE902" s="9">
        <f>'Final Dataset'!$K902*67</f>
        <v>12.998000000000001</v>
      </c>
      <c r="AF902" s="7">
        <f>IFERROR('Final Dataset'!$AA902/'Final Dataset'!$AB902,0)</f>
        <v>0</v>
      </c>
      <c r="AG902" s="7" t="str">
        <f>IF('Final Dataset'!$AC902&lt;40,"Low",IF('Final Dataset'!$AC902&lt;=70,"Moderate","High"))</f>
        <v>High</v>
      </c>
      <c r="AH902" s="10" t="str">
        <f>IF('Final Dataset'!$AE902&lt;10,"Calm",IF('Final Dataset'!$AE902&lt;=25,"Breezy","Windy"))</f>
        <v>Breezy</v>
      </c>
    </row>
    <row r="903" spans="1:34" ht="14.25" customHeight="1" x14ac:dyDescent="0.3">
      <c r="A903" s="17">
        <v>902</v>
      </c>
      <c r="B903" s="18">
        <v>40584</v>
      </c>
      <c r="C903" s="13">
        <v>1</v>
      </c>
      <c r="D903" s="13">
        <v>1</v>
      </c>
      <c r="E903" s="13" t="b">
        <v>0</v>
      </c>
      <c r="F903" s="13">
        <v>4</v>
      </c>
      <c r="G903" s="13">
        <v>3</v>
      </c>
      <c r="H903" s="13">
        <v>0.14000000000000001</v>
      </c>
      <c r="I903" s="13">
        <v>0.1515</v>
      </c>
      <c r="J903" s="13">
        <v>0.8</v>
      </c>
      <c r="K903" s="13">
        <v>0.1343</v>
      </c>
      <c r="L903" s="13">
        <v>0</v>
      </c>
      <c r="M903" s="13">
        <v>7</v>
      </c>
      <c r="N903" s="19">
        <v>7</v>
      </c>
      <c r="O903" s="5" t="str">
        <f>IF(AND('Final Dataset'!$D903&gt;=5,'Final Dataset'!$D903&lt;12),"Morning",IF(AND('Final Dataset'!$D903&gt;=12,'Final Dataset'!$D903&lt;17),"Afternoon",IF(AND('Final Dataset'!$D903&gt;=17,'Final Dataset'!$D903&lt;21),"Evening","Night")))</f>
        <v>Night</v>
      </c>
      <c r="P903" s="8" t="str">
        <f>IF('Final Dataset'!$G903=1,"Clear/Few clouds",IF('Final Dataset'!$G903=2,"Mist/Cloudy",IF('Final Dataset'!$G903=3,"Light Snow/Rain","Heavy Rain/Snow/Storm")))</f>
        <v>Light Snow/Rain</v>
      </c>
      <c r="Q903" s="5" t="str">
        <f>IF(OR('Final Dataset'!$F903=0,'Final Dataset'!$F903=6),"Weekend","Weekday")</f>
        <v>Weekday</v>
      </c>
      <c r="R903" s="5" t="str">
        <f>LEFT(TEXT('Final Dataset'!$B903,"yyyy-mm-dd"),4)</f>
        <v>2011</v>
      </c>
      <c r="S903" s="5" t="str">
        <f>MID(TEXT('Final Dataset'!$B903,"yyyy-mm-dd"),6,2)</f>
        <v>02</v>
      </c>
      <c r="T903" s="5" t="str">
        <f>RIGHT(TEXT('Final Dataset'!$B903,"yyyy-mm-dd"),2)</f>
        <v>10</v>
      </c>
      <c r="U903" s="5">
        <f>LEN('Final Dataset'!$D903)</f>
        <v>1</v>
      </c>
      <c r="V903" s="5" t="str">
        <f>TEXT('Final Dataset'!$B903, "mmmm")</f>
        <v>February</v>
      </c>
      <c r="W903" s="5" t="str">
        <f>TEXT('Final Dataset'!$B903, "dddd")</f>
        <v>Thursday</v>
      </c>
      <c r="X903" s="5">
        <f>WEEKNUM('Final Dataset'!$B903, 2)</f>
        <v>7</v>
      </c>
      <c r="Y903" s="5" t="str">
        <f>IF('Final Dataset'!$H903&lt;=0.3,"Cold",IF('Final Dataset'!$H903&lt;=0.6,"Mild","Hot"))</f>
        <v>Cold</v>
      </c>
      <c r="Z903" s="7" t="str">
        <f>IF('Final Dataset'!$L903&gt;'Final Dataset'!$M903,"Casual Dominant","Registered Dominant")</f>
        <v>Registered Dominant</v>
      </c>
      <c r="AA903" s="7">
        <f>'Final Dataset'!$L903/'Final Dataset'!$N903</f>
        <v>0</v>
      </c>
      <c r="AB903" s="7">
        <f>'Final Dataset'!$M903/'Final Dataset'!$N903</f>
        <v>1</v>
      </c>
      <c r="AC903" s="9">
        <f>'Final Dataset'!$J903*100</f>
        <v>80</v>
      </c>
      <c r="AD903" s="7">
        <f>'Final Dataset'!$I903*50</f>
        <v>7.5750000000000002</v>
      </c>
      <c r="AE903" s="9">
        <f>'Final Dataset'!$K903*67</f>
        <v>8.9981000000000009</v>
      </c>
      <c r="AF903" s="7">
        <f>IFERROR('Final Dataset'!$AA903/'Final Dataset'!$AB903,0)</f>
        <v>0</v>
      </c>
      <c r="AG903" s="7" t="str">
        <f>IF('Final Dataset'!$AC903&lt;40,"Low",IF('Final Dataset'!$AC903&lt;=70,"Moderate","High"))</f>
        <v>High</v>
      </c>
      <c r="AH903" s="10" t="str">
        <f>IF('Final Dataset'!$AE903&lt;10,"Calm",IF('Final Dataset'!$AE903&lt;=25,"Breezy","Windy"))</f>
        <v>Calm</v>
      </c>
    </row>
    <row r="904" spans="1:34" ht="14.25" customHeight="1" x14ac:dyDescent="0.3">
      <c r="A904" s="15">
        <v>903</v>
      </c>
      <c r="B904" s="16">
        <v>40584</v>
      </c>
      <c r="C904" s="7">
        <v>1</v>
      </c>
      <c r="D904" s="7">
        <v>2</v>
      </c>
      <c r="E904" s="7" t="b">
        <v>0</v>
      </c>
      <c r="F904" s="7">
        <v>4</v>
      </c>
      <c r="G904" s="7">
        <v>3</v>
      </c>
      <c r="H904" s="7">
        <v>0.14000000000000001</v>
      </c>
      <c r="I904" s="7">
        <v>0.1515</v>
      </c>
      <c r="J904" s="7">
        <v>0.8</v>
      </c>
      <c r="K904" s="7">
        <v>0.1343</v>
      </c>
      <c r="L904" s="7">
        <v>0</v>
      </c>
      <c r="M904" s="7">
        <v>3</v>
      </c>
      <c r="N904" s="10">
        <v>3</v>
      </c>
      <c r="O904" s="5" t="str">
        <f>IF(AND('Final Dataset'!$D904&gt;=5,'Final Dataset'!$D904&lt;12),"Morning",IF(AND('Final Dataset'!$D904&gt;=12,'Final Dataset'!$D904&lt;17),"Afternoon",IF(AND('Final Dataset'!$D904&gt;=17,'Final Dataset'!$D904&lt;21),"Evening","Night")))</f>
        <v>Night</v>
      </c>
      <c r="P904" s="8" t="str">
        <f>IF('Final Dataset'!$G904=1,"Clear/Few clouds",IF('Final Dataset'!$G904=2,"Mist/Cloudy",IF('Final Dataset'!$G904=3,"Light Snow/Rain","Heavy Rain/Snow/Storm")))</f>
        <v>Light Snow/Rain</v>
      </c>
      <c r="Q904" s="5" t="str">
        <f>IF(OR('Final Dataset'!$F904=0,'Final Dataset'!$F904=6),"Weekend","Weekday")</f>
        <v>Weekday</v>
      </c>
      <c r="R904" s="5" t="str">
        <f>LEFT(TEXT('Final Dataset'!$B904,"yyyy-mm-dd"),4)</f>
        <v>2011</v>
      </c>
      <c r="S904" s="5" t="str">
        <f>MID(TEXT('Final Dataset'!$B904,"yyyy-mm-dd"),6,2)</f>
        <v>02</v>
      </c>
      <c r="T904" s="5" t="str">
        <f>RIGHT(TEXT('Final Dataset'!$B904,"yyyy-mm-dd"),2)</f>
        <v>10</v>
      </c>
      <c r="U904" s="5">
        <f>LEN('Final Dataset'!$D904)</f>
        <v>1</v>
      </c>
      <c r="V904" s="5" t="str">
        <f>TEXT('Final Dataset'!$B904, "mmmm")</f>
        <v>February</v>
      </c>
      <c r="W904" s="5" t="str">
        <f>TEXT('Final Dataset'!$B904, "dddd")</f>
        <v>Thursday</v>
      </c>
      <c r="X904" s="5">
        <f>WEEKNUM('Final Dataset'!$B904, 2)</f>
        <v>7</v>
      </c>
      <c r="Y904" s="5" t="str">
        <f>IF('Final Dataset'!$H904&lt;=0.3,"Cold",IF('Final Dataset'!$H904&lt;=0.6,"Mild","Hot"))</f>
        <v>Cold</v>
      </c>
      <c r="Z904" s="7" t="str">
        <f>IF('Final Dataset'!$L904&gt;'Final Dataset'!$M904,"Casual Dominant","Registered Dominant")</f>
        <v>Registered Dominant</v>
      </c>
      <c r="AA904" s="7">
        <f>'Final Dataset'!$L904/'Final Dataset'!$N904</f>
        <v>0</v>
      </c>
      <c r="AB904" s="7">
        <f>'Final Dataset'!$M904/'Final Dataset'!$N904</f>
        <v>1</v>
      </c>
      <c r="AC904" s="9">
        <f>'Final Dataset'!$J904*100</f>
        <v>80</v>
      </c>
      <c r="AD904" s="7">
        <f>'Final Dataset'!$I904*50</f>
        <v>7.5750000000000002</v>
      </c>
      <c r="AE904" s="9">
        <f>'Final Dataset'!$K904*67</f>
        <v>8.9981000000000009</v>
      </c>
      <c r="AF904" s="7">
        <f>IFERROR('Final Dataset'!$AA904/'Final Dataset'!$AB904,0)</f>
        <v>0</v>
      </c>
      <c r="AG904" s="7" t="str">
        <f>IF('Final Dataset'!$AC904&lt;40,"Low",IF('Final Dataset'!$AC904&lt;=70,"Moderate","High"))</f>
        <v>High</v>
      </c>
      <c r="AH904" s="10" t="str">
        <f>IF('Final Dataset'!$AE904&lt;10,"Calm",IF('Final Dataset'!$AE904&lt;=25,"Breezy","Windy"))</f>
        <v>Calm</v>
      </c>
    </row>
    <row r="905" spans="1:34" ht="14.25" customHeight="1" x14ac:dyDescent="0.3">
      <c r="A905" s="17">
        <v>904</v>
      </c>
      <c r="B905" s="18">
        <v>40584</v>
      </c>
      <c r="C905" s="13">
        <v>1</v>
      </c>
      <c r="D905" s="13">
        <v>4</v>
      </c>
      <c r="E905" s="13" t="b">
        <v>0</v>
      </c>
      <c r="F905" s="13">
        <v>4</v>
      </c>
      <c r="G905" s="13">
        <v>2</v>
      </c>
      <c r="H905" s="13">
        <v>0.14000000000000001</v>
      </c>
      <c r="I905" s="13">
        <v>0.13639999999999999</v>
      </c>
      <c r="J905" s="13">
        <v>0.59</v>
      </c>
      <c r="K905" s="13">
        <v>0.22389999999999999</v>
      </c>
      <c r="L905" s="13">
        <v>0</v>
      </c>
      <c r="M905" s="13">
        <v>1</v>
      </c>
      <c r="N905" s="19">
        <v>1</v>
      </c>
      <c r="O905" s="5" t="str">
        <f>IF(AND('Final Dataset'!$D905&gt;=5,'Final Dataset'!$D905&lt;12),"Morning",IF(AND('Final Dataset'!$D905&gt;=12,'Final Dataset'!$D905&lt;17),"Afternoon",IF(AND('Final Dataset'!$D905&gt;=17,'Final Dataset'!$D905&lt;21),"Evening","Night")))</f>
        <v>Night</v>
      </c>
      <c r="P905" s="8" t="str">
        <f>IF('Final Dataset'!$G905=1,"Clear/Few clouds",IF('Final Dataset'!$G905=2,"Mist/Cloudy",IF('Final Dataset'!$G905=3,"Light Snow/Rain","Heavy Rain/Snow/Storm")))</f>
        <v>Mist/Cloudy</v>
      </c>
      <c r="Q905" s="5" t="str">
        <f>IF(OR('Final Dataset'!$F905=0,'Final Dataset'!$F905=6),"Weekend","Weekday")</f>
        <v>Weekday</v>
      </c>
      <c r="R905" s="5" t="str">
        <f>LEFT(TEXT('Final Dataset'!$B905,"yyyy-mm-dd"),4)</f>
        <v>2011</v>
      </c>
      <c r="S905" s="5" t="str">
        <f>MID(TEXT('Final Dataset'!$B905,"yyyy-mm-dd"),6,2)</f>
        <v>02</v>
      </c>
      <c r="T905" s="5" t="str">
        <f>RIGHT(TEXT('Final Dataset'!$B905,"yyyy-mm-dd"),2)</f>
        <v>10</v>
      </c>
      <c r="U905" s="5">
        <f>LEN('Final Dataset'!$D905)</f>
        <v>1</v>
      </c>
      <c r="V905" s="5" t="str">
        <f>TEXT('Final Dataset'!$B905, "mmmm")</f>
        <v>February</v>
      </c>
      <c r="W905" s="5" t="str">
        <f>TEXT('Final Dataset'!$B905, "dddd")</f>
        <v>Thursday</v>
      </c>
      <c r="X905" s="5">
        <f>WEEKNUM('Final Dataset'!$B905, 2)</f>
        <v>7</v>
      </c>
      <c r="Y905" s="5" t="str">
        <f>IF('Final Dataset'!$H905&lt;=0.3,"Cold",IF('Final Dataset'!$H905&lt;=0.6,"Mild","Hot"))</f>
        <v>Cold</v>
      </c>
      <c r="Z905" s="7" t="str">
        <f>IF('Final Dataset'!$L905&gt;'Final Dataset'!$M905,"Casual Dominant","Registered Dominant")</f>
        <v>Registered Dominant</v>
      </c>
      <c r="AA905" s="7">
        <f>'Final Dataset'!$L905/'Final Dataset'!$N905</f>
        <v>0</v>
      </c>
      <c r="AB905" s="7">
        <f>'Final Dataset'!$M905/'Final Dataset'!$N905</f>
        <v>1</v>
      </c>
      <c r="AC905" s="9">
        <f>'Final Dataset'!$J905*100</f>
        <v>59</v>
      </c>
      <c r="AD905" s="7">
        <f>'Final Dataset'!$I905*50</f>
        <v>6.8199999999999994</v>
      </c>
      <c r="AE905" s="9">
        <f>'Final Dataset'!$K905*67</f>
        <v>15.001299999999999</v>
      </c>
      <c r="AF905" s="7">
        <f>IFERROR('Final Dataset'!$AA905/'Final Dataset'!$AB905,0)</f>
        <v>0</v>
      </c>
      <c r="AG905" s="7" t="str">
        <f>IF('Final Dataset'!$AC905&lt;40,"Low",IF('Final Dataset'!$AC905&lt;=70,"Moderate","High"))</f>
        <v>Moderate</v>
      </c>
      <c r="AH905" s="10" t="str">
        <f>IF('Final Dataset'!$AE905&lt;10,"Calm",IF('Final Dataset'!$AE905&lt;=25,"Breezy","Windy"))</f>
        <v>Breezy</v>
      </c>
    </row>
    <row r="906" spans="1:34" ht="14.25" customHeight="1" x14ac:dyDescent="0.3">
      <c r="A906" s="15">
        <v>905</v>
      </c>
      <c r="B906" s="16">
        <v>40584</v>
      </c>
      <c r="C906" s="7">
        <v>1</v>
      </c>
      <c r="D906" s="7">
        <v>5</v>
      </c>
      <c r="E906" s="7" t="b">
        <v>0</v>
      </c>
      <c r="F906" s="7">
        <v>4</v>
      </c>
      <c r="G906" s="7">
        <v>2</v>
      </c>
      <c r="H906" s="7">
        <v>0.12</v>
      </c>
      <c r="I906" s="7">
        <v>0.1212</v>
      </c>
      <c r="J906" s="7">
        <v>0.5</v>
      </c>
      <c r="K906" s="7">
        <v>0.22389999999999999</v>
      </c>
      <c r="L906" s="7">
        <v>0</v>
      </c>
      <c r="M906" s="7">
        <v>6</v>
      </c>
      <c r="N906" s="10">
        <v>6</v>
      </c>
      <c r="O906" s="5" t="str">
        <f>IF(AND('Final Dataset'!$D906&gt;=5,'Final Dataset'!$D906&lt;12),"Morning",IF(AND('Final Dataset'!$D906&gt;=12,'Final Dataset'!$D906&lt;17),"Afternoon",IF(AND('Final Dataset'!$D906&gt;=17,'Final Dataset'!$D906&lt;21),"Evening","Night")))</f>
        <v>Morning</v>
      </c>
      <c r="P906" s="8" t="str">
        <f>IF('Final Dataset'!$G906=1,"Clear/Few clouds",IF('Final Dataset'!$G906=2,"Mist/Cloudy",IF('Final Dataset'!$G906=3,"Light Snow/Rain","Heavy Rain/Snow/Storm")))</f>
        <v>Mist/Cloudy</v>
      </c>
      <c r="Q906" s="5" t="str">
        <f>IF(OR('Final Dataset'!$F906=0,'Final Dataset'!$F906=6),"Weekend","Weekday")</f>
        <v>Weekday</v>
      </c>
      <c r="R906" s="5" t="str">
        <f>LEFT(TEXT('Final Dataset'!$B906,"yyyy-mm-dd"),4)</f>
        <v>2011</v>
      </c>
      <c r="S906" s="5" t="str">
        <f>MID(TEXT('Final Dataset'!$B906,"yyyy-mm-dd"),6,2)</f>
        <v>02</v>
      </c>
      <c r="T906" s="5" t="str">
        <f>RIGHT(TEXT('Final Dataset'!$B906,"yyyy-mm-dd"),2)</f>
        <v>10</v>
      </c>
      <c r="U906" s="5">
        <f>LEN('Final Dataset'!$D906)</f>
        <v>1</v>
      </c>
      <c r="V906" s="5" t="str">
        <f>TEXT('Final Dataset'!$B906, "mmmm")</f>
        <v>February</v>
      </c>
      <c r="W906" s="5" t="str">
        <f>TEXT('Final Dataset'!$B906, "dddd")</f>
        <v>Thursday</v>
      </c>
      <c r="X906" s="5">
        <f>WEEKNUM('Final Dataset'!$B906, 2)</f>
        <v>7</v>
      </c>
      <c r="Y906" s="5" t="str">
        <f>IF('Final Dataset'!$H906&lt;=0.3,"Cold",IF('Final Dataset'!$H906&lt;=0.6,"Mild","Hot"))</f>
        <v>Cold</v>
      </c>
      <c r="Z906" s="7" t="str">
        <f>IF('Final Dataset'!$L906&gt;'Final Dataset'!$M906,"Casual Dominant","Registered Dominant")</f>
        <v>Registered Dominant</v>
      </c>
      <c r="AA906" s="7">
        <f>'Final Dataset'!$L906/'Final Dataset'!$N906</f>
        <v>0</v>
      </c>
      <c r="AB906" s="7">
        <f>'Final Dataset'!$M906/'Final Dataset'!$N906</f>
        <v>1</v>
      </c>
      <c r="AC906" s="9">
        <f>'Final Dataset'!$J906*100</f>
        <v>50</v>
      </c>
      <c r="AD906" s="7">
        <f>'Final Dataset'!$I906*50</f>
        <v>6.0600000000000005</v>
      </c>
      <c r="AE906" s="9">
        <f>'Final Dataset'!$K906*67</f>
        <v>15.001299999999999</v>
      </c>
      <c r="AF906" s="7">
        <f>IFERROR('Final Dataset'!$AA906/'Final Dataset'!$AB906,0)</f>
        <v>0</v>
      </c>
      <c r="AG906" s="7" t="str">
        <f>IF('Final Dataset'!$AC906&lt;40,"Low",IF('Final Dataset'!$AC906&lt;=70,"Moderate","High"))</f>
        <v>Moderate</v>
      </c>
      <c r="AH906" s="10" t="str">
        <f>IF('Final Dataset'!$AE906&lt;10,"Calm",IF('Final Dataset'!$AE906&lt;=25,"Breezy","Windy"))</f>
        <v>Breezy</v>
      </c>
    </row>
    <row r="907" spans="1:34" ht="14.25" customHeight="1" x14ac:dyDescent="0.3">
      <c r="A907" s="17">
        <v>906</v>
      </c>
      <c r="B907" s="18">
        <v>40584</v>
      </c>
      <c r="C907" s="13">
        <v>1</v>
      </c>
      <c r="D907" s="13">
        <v>6</v>
      </c>
      <c r="E907" s="13" t="b">
        <v>0</v>
      </c>
      <c r="F907" s="13">
        <v>4</v>
      </c>
      <c r="G907" s="13">
        <v>2</v>
      </c>
      <c r="H907" s="13">
        <v>0.12</v>
      </c>
      <c r="I907" s="13">
        <v>0.1212</v>
      </c>
      <c r="J907" s="13">
        <v>0.54</v>
      </c>
      <c r="K907" s="13">
        <v>0.28360000000000002</v>
      </c>
      <c r="L907" s="13">
        <v>0</v>
      </c>
      <c r="M907" s="13">
        <v>26</v>
      </c>
      <c r="N907" s="19">
        <v>26</v>
      </c>
      <c r="O907" s="5" t="str">
        <f>IF(AND('Final Dataset'!$D907&gt;=5,'Final Dataset'!$D907&lt;12),"Morning",IF(AND('Final Dataset'!$D907&gt;=12,'Final Dataset'!$D907&lt;17),"Afternoon",IF(AND('Final Dataset'!$D907&gt;=17,'Final Dataset'!$D907&lt;21),"Evening","Night")))</f>
        <v>Morning</v>
      </c>
      <c r="P907" s="8" t="str">
        <f>IF('Final Dataset'!$G907=1,"Clear/Few clouds",IF('Final Dataset'!$G907=2,"Mist/Cloudy",IF('Final Dataset'!$G907=3,"Light Snow/Rain","Heavy Rain/Snow/Storm")))</f>
        <v>Mist/Cloudy</v>
      </c>
      <c r="Q907" s="5" t="str">
        <f>IF(OR('Final Dataset'!$F907=0,'Final Dataset'!$F907=6),"Weekend","Weekday")</f>
        <v>Weekday</v>
      </c>
      <c r="R907" s="5" t="str">
        <f>LEFT(TEXT('Final Dataset'!$B907,"yyyy-mm-dd"),4)</f>
        <v>2011</v>
      </c>
      <c r="S907" s="5" t="str">
        <f>MID(TEXT('Final Dataset'!$B907,"yyyy-mm-dd"),6,2)</f>
        <v>02</v>
      </c>
      <c r="T907" s="5" t="str">
        <f>RIGHT(TEXT('Final Dataset'!$B907,"yyyy-mm-dd"),2)</f>
        <v>10</v>
      </c>
      <c r="U907" s="5">
        <f>LEN('Final Dataset'!$D907)</f>
        <v>1</v>
      </c>
      <c r="V907" s="5" t="str">
        <f>TEXT('Final Dataset'!$B907, "mmmm")</f>
        <v>February</v>
      </c>
      <c r="W907" s="5" t="str">
        <f>TEXT('Final Dataset'!$B907, "dddd")</f>
        <v>Thursday</v>
      </c>
      <c r="X907" s="5">
        <f>WEEKNUM('Final Dataset'!$B907, 2)</f>
        <v>7</v>
      </c>
      <c r="Y907" s="5" t="str">
        <f>IF('Final Dataset'!$H907&lt;=0.3,"Cold",IF('Final Dataset'!$H907&lt;=0.6,"Mild","Hot"))</f>
        <v>Cold</v>
      </c>
      <c r="Z907" s="7" t="str">
        <f>IF('Final Dataset'!$L907&gt;'Final Dataset'!$M907,"Casual Dominant","Registered Dominant")</f>
        <v>Registered Dominant</v>
      </c>
      <c r="AA907" s="7">
        <f>'Final Dataset'!$L907/'Final Dataset'!$N907</f>
        <v>0</v>
      </c>
      <c r="AB907" s="7">
        <f>'Final Dataset'!$M907/'Final Dataset'!$N907</f>
        <v>1</v>
      </c>
      <c r="AC907" s="9">
        <f>'Final Dataset'!$J907*100</f>
        <v>54</v>
      </c>
      <c r="AD907" s="7">
        <f>'Final Dataset'!$I907*50</f>
        <v>6.0600000000000005</v>
      </c>
      <c r="AE907" s="9">
        <f>'Final Dataset'!$K907*67</f>
        <v>19.001200000000001</v>
      </c>
      <c r="AF907" s="7">
        <f>IFERROR('Final Dataset'!$AA907/'Final Dataset'!$AB907,0)</f>
        <v>0</v>
      </c>
      <c r="AG907" s="7" t="str">
        <f>IF('Final Dataset'!$AC907&lt;40,"Low",IF('Final Dataset'!$AC907&lt;=70,"Moderate","High"))</f>
        <v>Moderate</v>
      </c>
      <c r="AH907" s="10" t="str">
        <f>IF('Final Dataset'!$AE907&lt;10,"Calm",IF('Final Dataset'!$AE907&lt;=25,"Breezy","Windy"))</f>
        <v>Breezy</v>
      </c>
    </row>
    <row r="908" spans="1:34" ht="14.25" customHeight="1" x14ac:dyDescent="0.3">
      <c r="A908" s="15">
        <v>907</v>
      </c>
      <c r="B908" s="16">
        <v>40584</v>
      </c>
      <c r="C908" s="7">
        <v>1</v>
      </c>
      <c r="D908" s="7">
        <v>7</v>
      </c>
      <c r="E908" s="7" t="b">
        <v>0</v>
      </c>
      <c r="F908" s="7">
        <v>4</v>
      </c>
      <c r="G908" s="7">
        <v>1</v>
      </c>
      <c r="H908" s="7">
        <v>0.1</v>
      </c>
      <c r="I908" s="7">
        <v>7.5800000000000006E-2</v>
      </c>
      <c r="J908" s="7">
        <v>0.5</v>
      </c>
      <c r="K908" s="7">
        <v>0.41789999999999999</v>
      </c>
      <c r="L908" s="7">
        <v>0</v>
      </c>
      <c r="M908" s="7">
        <v>99</v>
      </c>
      <c r="N908" s="10">
        <v>99</v>
      </c>
      <c r="O908" s="5" t="str">
        <f>IF(AND('Final Dataset'!$D908&gt;=5,'Final Dataset'!$D908&lt;12),"Morning",IF(AND('Final Dataset'!$D908&gt;=12,'Final Dataset'!$D908&lt;17),"Afternoon",IF(AND('Final Dataset'!$D908&gt;=17,'Final Dataset'!$D908&lt;21),"Evening","Night")))</f>
        <v>Morning</v>
      </c>
      <c r="P908" s="8" t="str">
        <f>IF('Final Dataset'!$G908=1,"Clear/Few clouds",IF('Final Dataset'!$G908=2,"Mist/Cloudy",IF('Final Dataset'!$G908=3,"Light Snow/Rain","Heavy Rain/Snow/Storm")))</f>
        <v>Clear/Few clouds</v>
      </c>
      <c r="Q908" s="5" t="str">
        <f>IF(OR('Final Dataset'!$F908=0,'Final Dataset'!$F908=6),"Weekend","Weekday")</f>
        <v>Weekday</v>
      </c>
      <c r="R908" s="5" t="str">
        <f>LEFT(TEXT('Final Dataset'!$B908,"yyyy-mm-dd"),4)</f>
        <v>2011</v>
      </c>
      <c r="S908" s="5" t="str">
        <f>MID(TEXT('Final Dataset'!$B908,"yyyy-mm-dd"),6,2)</f>
        <v>02</v>
      </c>
      <c r="T908" s="5" t="str">
        <f>RIGHT(TEXT('Final Dataset'!$B908,"yyyy-mm-dd"),2)</f>
        <v>10</v>
      </c>
      <c r="U908" s="5">
        <f>LEN('Final Dataset'!$D908)</f>
        <v>1</v>
      </c>
      <c r="V908" s="5" t="str">
        <f>TEXT('Final Dataset'!$B908, "mmmm")</f>
        <v>February</v>
      </c>
      <c r="W908" s="5" t="str">
        <f>TEXT('Final Dataset'!$B908, "dddd")</f>
        <v>Thursday</v>
      </c>
      <c r="X908" s="5">
        <f>WEEKNUM('Final Dataset'!$B908, 2)</f>
        <v>7</v>
      </c>
      <c r="Y908" s="5" t="str">
        <f>IF('Final Dataset'!$H908&lt;=0.3,"Cold",IF('Final Dataset'!$H908&lt;=0.6,"Mild","Hot"))</f>
        <v>Cold</v>
      </c>
      <c r="Z908" s="7" t="str">
        <f>IF('Final Dataset'!$L908&gt;'Final Dataset'!$M908,"Casual Dominant","Registered Dominant")</f>
        <v>Registered Dominant</v>
      </c>
      <c r="AA908" s="7">
        <f>'Final Dataset'!$L908/'Final Dataset'!$N908</f>
        <v>0</v>
      </c>
      <c r="AB908" s="7">
        <f>'Final Dataset'!$M908/'Final Dataset'!$N908</f>
        <v>1</v>
      </c>
      <c r="AC908" s="9">
        <f>'Final Dataset'!$J908*100</f>
        <v>50</v>
      </c>
      <c r="AD908" s="7">
        <f>'Final Dataset'!$I908*50</f>
        <v>3.7900000000000005</v>
      </c>
      <c r="AE908" s="9">
        <f>'Final Dataset'!$K908*67</f>
        <v>27.999299999999998</v>
      </c>
      <c r="AF908" s="7">
        <f>IFERROR('Final Dataset'!$AA908/'Final Dataset'!$AB908,0)</f>
        <v>0</v>
      </c>
      <c r="AG908" s="7" t="str">
        <f>IF('Final Dataset'!$AC908&lt;40,"Low",IF('Final Dataset'!$AC908&lt;=70,"Moderate","High"))</f>
        <v>Moderate</v>
      </c>
      <c r="AH908" s="10" t="str">
        <f>IF('Final Dataset'!$AE908&lt;10,"Calm",IF('Final Dataset'!$AE908&lt;=25,"Breezy","Windy"))</f>
        <v>Windy</v>
      </c>
    </row>
    <row r="909" spans="1:34" ht="14.25" customHeight="1" x14ac:dyDescent="0.3">
      <c r="A909" s="17">
        <v>908</v>
      </c>
      <c r="B909" s="18">
        <v>40584</v>
      </c>
      <c r="C909" s="13">
        <v>1</v>
      </c>
      <c r="D909" s="13">
        <v>8</v>
      </c>
      <c r="E909" s="13" t="b">
        <v>0</v>
      </c>
      <c r="F909" s="13">
        <v>4</v>
      </c>
      <c r="G909" s="13">
        <v>1</v>
      </c>
      <c r="H909" s="13">
        <v>0.1</v>
      </c>
      <c r="I909" s="13">
        <v>7.5800000000000006E-2</v>
      </c>
      <c r="J909" s="13">
        <v>0.49</v>
      </c>
      <c r="K909" s="13">
        <v>0.32840000000000003</v>
      </c>
      <c r="L909" s="13">
        <v>5</v>
      </c>
      <c r="M909" s="13">
        <v>173</v>
      </c>
      <c r="N909" s="19">
        <v>178</v>
      </c>
      <c r="O909" s="5" t="str">
        <f>IF(AND('Final Dataset'!$D909&gt;=5,'Final Dataset'!$D909&lt;12),"Morning",IF(AND('Final Dataset'!$D909&gt;=12,'Final Dataset'!$D909&lt;17),"Afternoon",IF(AND('Final Dataset'!$D909&gt;=17,'Final Dataset'!$D909&lt;21),"Evening","Night")))</f>
        <v>Morning</v>
      </c>
      <c r="P909" s="8" t="str">
        <f>IF('Final Dataset'!$G909=1,"Clear/Few clouds",IF('Final Dataset'!$G909=2,"Mist/Cloudy",IF('Final Dataset'!$G909=3,"Light Snow/Rain","Heavy Rain/Snow/Storm")))</f>
        <v>Clear/Few clouds</v>
      </c>
      <c r="Q909" s="5" t="str">
        <f>IF(OR('Final Dataset'!$F909=0,'Final Dataset'!$F909=6),"Weekend","Weekday")</f>
        <v>Weekday</v>
      </c>
      <c r="R909" s="5" t="str">
        <f>LEFT(TEXT('Final Dataset'!$B909,"yyyy-mm-dd"),4)</f>
        <v>2011</v>
      </c>
      <c r="S909" s="5" t="str">
        <f>MID(TEXT('Final Dataset'!$B909,"yyyy-mm-dd"),6,2)</f>
        <v>02</v>
      </c>
      <c r="T909" s="5" t="str">
        <f>RIGHT(TEXT('Final Dataset'!$B909,"yyyy-mm-dd"),2)</f>
        <v>10</v>
      </c>
      <c r="U909" s="5">
        <f>LEN('Final Dataset'!$D909)</f>
        <v>1</v>
      </c>
      <c r="V909" s="5" t="str">
        <f>TEXT('Final Dataset'!$B909, "mmmm")</f>
        <v>February</v>
      </c>
      <c r="W909" s="5" t="str">
        <f>TEXT('Final Dataset'!$B909, "dddd")</f>
        <v>Thursday</v>
      </c>
      <c r="X909" s="5">
        <f>WEEKNUM('Final Dataset'!$B909, 2)</f>
        <v>7</v>
      </c>
      <c r="Y909" s="5" t="str">
        <f>IF('Final Dataset'!$H909&lt;=0.3,"Cold",IF('Final Dataset'!$H909&lt;=0.6,"Mild","Hot"))</f>
        <v>Cold</v>
      </c>
      <c r="Z909" s="7" t="str">
        <f>IF('Final Dataset'!$L909&gt;'Final Dataset'!$M909,"Casual Dominant","Registered Dominant")</f>
        <v>Registered Dominant</v>
      </c>
      <c r="AA909" s="7">
        <f>'Final Dataset'!$L909/'Final Dataset'!$N909</f>
        <v>2.8089887640449437E-2</v>
      </c>
      <c r="AB909" s="7">
        <f>'Final Dataset'!$M909/'Final Dataset'!$N909</f>
        <v>0.9719101123595506</v>
      </c>
      <c r="AC909" s="9">
        <f>'Final Dataset'!$J909*100</f>
        <v>49</v>
      </c>
      <c r="AD909" s="7">
        <f>'Final Dataset'!$I909*50</f>
        <v>3.7900000000000005</v>
      </c>
      <c r="AE909" s="9">
        <f>'Final Dataset'!$K909*67</f>
        <v>22.002800000000001</v>
      </c>
      <c r="AF909" s="7">
        <f>IFERROR('Final Dataset'!$AA909/'Final Dataset'!$AB909,0)</f>
        <v>2.8901734104046242E-2</v>
      </c>
      <c r="AG909" s="7" t="str">
        <f>IF('Final Dataset'!$AC909&lt;40,"Low",IF('Final Dataset'!$AC909&lt;=70,"Moderate","High"))</f>
        <v>Moderate</v>
      </c>
      <c r="AH909" s="10" t="str">
        <f>IF('Final Dataset'!$AE909&lt;10,"Calm",IF('Final Dataset'!$AE909&lt;=25,"Breezy","Windy"))</f>
        <v>Breezy</v>
      </c>
    </row>
    <row r="910" spans="1:34" ht="14.25" customHeight="1" x14ac:dyDescent="0.3">
      <c r="A910" s="15">
        <v>909</v>
      </c>
      <c r="B910" s="16">
        <v>40584</v>
      </c>
      <c r="C910" s="7">
        <v>1</v>
      </c>
      <c r="D910" s="7">
        <v>9</v>
      </c>
      <c r="E910" s="7" t="b">
        <v>0</v>
      </c>
      <c r="F910" s="7">
        <v>4</v>
      </c>
      <c r="G910" s="7">
        <v>1</v>
      </c>
      <c r="H910" s="7">
        <v>0.12</v>
      </c>
      <c r="I910" s="7">
        <v>0.1061</v>
      </c>
      <c r="J910" s="7">
        <v>0.42</v>
      </c>
      <c r="K910" s="7">
        <v>0.35820000000000002</v>
      </c>
      <c r="L910" s="7">
        <v>1</v>
      </c>
      <c r="M910" s="7">
        <v>121</v>
      </c>
      <c r="N910" s="10">
        <v>122</v>
      </c>
      <c r="O910" s="5" t="str">
        <f>IF(AND('Final Dataset'!$D910&gt;=5,'Final Dataset'!$D910&lt;12),"Morning",IF(AND('Final Dataset'!$D910&gt;=12,'Final Dataset'!$D910&lt;17),"Afternoon",IF(AND('Final Dataset'!$D910&gt;=17,'Final Dataset'!$D910&lt;21),"Evening","Night")))</f>
        <v>Morning</v>
      </c>
      <c r="P910" s="8" t="str">
        <f>IF('Final Dataset'!$G910=1,"Clear/Few clouds",IF('Final Dataset'!$G910=2,"Mist/Cloudy",IF('Final Dataset'!$G910=3,"Light Snow/Rain","Heavy Rain/Snow/Storm")))</f>
        <v>Clear/Few clouds</v>
      </c>
      <c r="Q910" s="5" t="str">
        <f>IF(OR('Final Dataset'!$F910=0,'Final Dataset'!$F910=6),"Weekend","Weekday")</f>
        <v>Weekday</v>
      </c>
      <c r="R910" s="5" t="str">
        <f>LEFT(TEXT('Final Dataset'!$B910,"yyyy-mm-dd"),4)</f>
        <v>2011</v>
      </c>
      <c r="S910" s="5" t="str">
        <f>MID(TEXT('Final Dataset'!$B910,"yyyy-mm-dd"),6,2)</f>
        <v>02</v>
      </c>
      <c r="T910" s="5" t="str">
        <f>RIGHT(TEXT('Final Dataset'!$B910,"yyyy-mm-dd"),2)</f>
        <v>10</v>
      </c>
      <c r="U910" s="5">
        <f>LEN('Final Dataset'!$D910)</f>
        <v>1</v>
      </c>
      <c r="V910" s="5" t="str">
        <f>TEXT('Final Dataset'!$B910, "mmmm")</f>
        <v>February</v>
      </c>
      <c r="W910" s="5" t="str">
        <f>TEXT('Final Dataset'!$B910, "dddd")</f>
        <v>Thursday</v>
      </c>
      <c r="X910" s="5">
        <f>WEEKNUM('Final Dataset'!$B910, 2)</f>
        <v>7</v>
      </c>
      <c r="Y910" s="5" t="str">
        <f>IF('Final Dataset'!$H910&lt;=0.3,"Cold",IF('Final Dataset'!$H910&lt;=0.6,"Mild","Hot"))</f>
        <v>Cold</v>
      </c>
      <c r="Z910" s="7" t="str">
        <f>IF('Final Dataset'!$L910&gt;'Final Dataset'!$M910,"Casual Dominant","Registered Dominant")</f>
        <v>Registered Dominant</v>
      </c>
      <c r="AA910" s="7">
        <f>'Final Dataset'!$L910/'Final Dataset'!$N910</f>
        <v>8.1967213114754103E-3</v>
      </c>
      <c r="AB910" s="7">
        <f>'Final Dataset'!$M910/'Final Dataset'!$N910</f>
        <v>0.99180327868852458</v>
      </c>
      <c r="AC910" s="9">
        <f>'Final Dataset'!$J910*100</f>
        <v>42</v>
      </c>
      <c r="AD910" s="7">
        <f>'Final Dataset'!$I910*50</f>
        <v>5.3049999999999997</v>
      </c>
      <c r="AE910" s="9">
        <f>'Final Dataset'!$K910*67</f>
        <v>23.999400000000001</v>
      </c>
      <c r="AF910" s="7">
        <f>IFERROR('Final Dataset'!$AA910/'Final Dataset'!$AB910,0)</f>
        <v>8.2644628099173556E-3</v>
      </c>
      <c r="AG910" s="7" t="str">
        <f>IF('Final Dataset'!$AC910&lt;40,"Low",IF('Final Dataset'!$AC910&lt;=70,"Moderate","High"))</f>
        <v>Moderate</v>
      </c>
      <c r="AH910" s="10" t="str">
        <f>IF('Final Dataset'!$AE910&lt;10,"Calm",IF('Final Dataset'!$AE910&lt;=25,"Breezy","Windy"))</f>
        <v>Breezy</v>
      </c>
    </row>
    <row r="911" spans="1:34" ht="14.25" customHeight="1" x14ac:dyDescent="0.3">
      <c r="A911" s="17">
        <v>910</v>
      </c>
      <c r="B911" s="18">
        <v>40584</v>
      </c>
      <c r="C911" s="13">
        <v>1</v>
      </c>
      <c r="D911" s="13">
        <v>10</v>
      </c>
      <c r="E911" s="13" t="b">
        <v>0</v>
      </c>
      <c r="F911" s="13">
        <v>4</v>
      </c>
      <c r="G911" s="13">
        <v>1</v>
      </c>
      <c r="H911" s="13">
        <v>0.12</v>
      </c>
      <c r="I911" s="13">
        <v>0.1061</v>
      </c>
      <c r="J911" s="13">
        <v>0.42</v>
      </c>
      <c r="K911" s="13">
        <v>0.29849999999999999</v>
      </c>
      <c r="L911" s="13">
        <v>1</v>
      </c>
      <c r="M911" s="13">
        <v>34</v>
      </c>
      <c r="N911" s="19">
        <v>35</v>
      </c>
      <c r="O911" s="5" t="str">
        <f>IF(AND('Final Dataset'!$D911&gt;=5,'Final Dataset'!$D911&lt;12),"Morning",IF(AND('Final Dataset'!$D911&gt;=12,'Final Dataset'!$D911&lt;17),"Afternoon",IF(AND('Final Dataset'!$D911&gt;=17,'Final Dataset'!$D911&lt;21),"Evening","Night")))</f>
        <v>Morning</v>
      </c>
      <c r="P911" s="8" t="str">
        <f>IF('Final Dataset'!$G911=1,"Clear/Few clouds",IF('Final Dataset'!$G911=2,"Mist/Cloudy",IF('Final Dataset'!$G911=3,"Light Snow/Rain","Heavy Rain/Snow/Storm")))</f>
        <v>Clear/Few clouds</v>
      </c>
      <c r="Q911" s="5" t="str">
        <f>IF(OR('Final Dataset'!$F911=0,'Final Dataset'!$F911=6),"Weekend","Weekday")</f>
        <v>Weekday</v>
      </c>
      <c r="R911" s="5" t="str">
        <f>LEFT(TEXT('Final Dataset'!$B911,"yyyy-mm-dd"),4)</f>
        <v>2011</v>
      </c>
      <c r="S911" s="5" t="str">
        <f>MID(TEXT('Final Dataset'!$B911,"yyyy-mm-dd"),6,2)</f>
        <v>02</v>
      </c>
      <c r="T911" s="5" t="str">
        <f>RIGHT(TEXT('Final Dataset'!$B911,"yyyy-mm-dd"),2)</f>
        <v>10</v>
      </c>
      <c r="U911" s="5">
        <f>LEN('Final Dataset'!$D911)</f>
        <v>2</v>
      </c>
      <c r="V911" s="5" t="str">
        <f>TEXT('Final Dataset'!$B911, "mmmm")</f>
        <v>February</v>
      </c>
      <c r="W911" s="5" t="str">
        <f>TEXT('Final Dataset'!$B911, "dddd")</f>
        <v>Thursday</v>
      </c>
      <c r="X911" s="5">
        <f>WEEKNUM('Final Dataset'!$B911, 2)</f>
        <v>7</v>
      </c>
      <c r="Y911" s="5" t="str">
        <f>IF('Final Dataset'!$H911&lt;=0.3,"Cold",IF('Final Dataset'!$H911&lt;=0.6,"Mild","Hot"))</f>
        <v>Cold</v>
      </c>
      <c r="Z911" s="7" t="str">
        <f>IF('Final Dataset'!$L911&gt;'Final Dataset'!$M911,"Casual Dominant","Registered Dominant")</f>
        <v>Registered Dominant</v>
      </c>
      <c r="AA911" s="7">
        <f>'Final Dataset'!$L911/'Final Dataset'!$N911</f>
        <v>2.8571428571428571E-2</v>
      </c>
      <c r="AB911" s="7">
        <f>'Final Dataset'!$M911/'Final Dataset'!$N911</f>
        <v>0.97142857142857142</v>
      </c>
      <c r="AC911" s="9">
        <f>'Final Dataset'!$J911*100</f>
        <v>42</v>
      </c>
      <c r="AD911" s="7">
        <f>'Final Dataset'!$I911*50</f>
        <v>5.3049999999999997</v>
      </c>
      <c r="AE911" s="9">
        <f>'Final Dataset'!$K911*67</f>
        <v>19.999499999999998</v>
      </c>
      <c r="AF911" s="7">
        <f>IFERROR('Final Dataset'!$AA911/'Final Dataset'!$AB911,0)</f>
        <v>2.9411764705882353E-2</v>
      </c>
      <c r="AG911" s="7" t="str">
        <f>IF('Final Dataset'!$AC911&lt;40,"Low",IF('Final Dataset'!$AC911&lt;=70,"Moderate","High"))</f>
        <v>Moderate</v>
      </c>
      <c r="AH911" s="10" t="str">
        <f>IF('Final Dataset'!$AE911&lt;10,"Calm",IF('Final Dataset'!$AE911&lt;=25,"Breezy","Windy"))</f>
        <v>Breezy</v>
      </c>
    </row>
    <row r="912" spans="1:34" ht="14.25" customHeight="1" x14ac:dyDescent="0.3">
      <c r="A912" s="15">
        <v>911</v>
      </c>
      <c r="B912" s="16">
        <v>40584</v>
      </c>
      <c r="C912" s="7">
        <v>1</v>
      </c>
      <c r="D912" s="7">
        <v>11</v>
      </c>
      <c r="E912" s="7" t="b">
        <v>0</v>
      </c>
      <c r="F912" s="7">
        <v>4</v>
      </c>
      <c r="G912" s="7">
        <v>1</v>
      </c>
      <c r="H912" s="7">
        <v>0.14000000000000001</v>
      </c>
      <c r="I912" s="7">
        <v>0.1212</v>
      </c>
      <c r="J912" s="7">
        <v>0.39</v>
      </c>
      <c r="K912" s="7">
        <v>0.35820000000000002</v>
      </c>
      <c r="L912" s="7">
        <v>1</v>
      </c>
      <c r="M912" s="7">
        <v>44</v>
      </c>
      <c r="N912" s="10">
        <v>45</v>
      </c>
      <c r="O912" s="5" t="str">
        <f>IF(AND('Final Dataset'!$D912&gt;=5,'Final Dataset'!$D912&lt;12),"Morning",IF(AND('Final Dataset'!$D912&gt;=12,'Final Dataset'!$D912&lt;17),"Afternoon",IF(AND('Final Dataset'!$D912&gt;=17,'Final Dataset'!$D912&lt;21),"Evening","Night")))</f>
        <v>Morning</v>
      </c>
      <c r="P912" s="8" t="str">
        <f>IF('Final Dataset'!$G912=1,"Clear/Few clouds",IF('Final Dataset'!$G912=2,"Mist/Cloudy",IF('Final Dataset'!$G912=3,"Light Snow/Rain","Heavy Rain/Snow/Storm")))</f>
        <v>Clear/Few clouds</v>
      </c>
      <c r="Q912" s="5" t="str">
        <f>IF(OR('Final Dataset'!$F912=0,'Final Dataset'!$F912=6),"Weekend","Weekday")</f>
        <v>Weekday</v>
      </c>
      <c r="R912" s="5" t="str">
        <f>LEFT(TEXT('Final Dataset'!$B912,"yyyy-mm-dd"),4)</f>
        <v>2011</v>
      </c>
      <c r="S912" s="5" t="str">
        <f>MID(TEXT('Final Dataset'!$B912,"yyyy-mm-dd"),6,2)</f>
        <v>02</v>
      </c>
      <c r="T912" s="5" t="str">
        <f>RIGHT(TEXT('Final Dataset'!$B912,"yyyy-mm-dd"),2)</f>
        <v>10</v>
      </c>
      <c r="U912" s="5">
        <f>LEN('Final Dataset'!$D912)</f>
        <v>2</v>
      </c>
      <c r="V912" s="5" t="str">
        <f>TEXT('Final Dataset'!$B912, "mmmm")</f>
        <v>February</v>
      </c>
      <c r="W912" s="5" t="str">
        <f>TEXT('Final Dataset'!$B912, "dddd")</f>
        <v>Thursday</v>
      </c>
      <c r="X912" s="5">
        <f>WEEKNUM('Final Dataset'!$B912, 2)</f>
        <v>7</v>
      </c>
      <c r="Y912" s="5" t="str">
        <f>IF('Final Dataset'!$H912&lt;=0.3,"Cold",IF('Final Dataset'!$H912&lt;=0.6,"Mild","Hot"))</f>
        <v>Cold</v>
      </c>
      <c r="Z912" s="7" t="str">
        <f>IF('Final Dataset'!$L912&gt;'Final Dataset'!$M912,"Casual Dominant","Registered Dominant")</f>
        <v>Registered Dominant</v>
      </c>
      <c r="AA912" s="7">
        <f>'Final Dataset'!$L912/'Final Dataset'!$N912</f>
        <v>2.2222222222222223E-2</v>
      </c>
      <c r="AB912" s="7">
        <f>'Final Dataset'!$M912/'Final Dataset'!$N912</f>
        <v>0.97777777777777775</v>
      </c>
      <c r="AC912" s="9">
        <f>'Final Dataset'!$J912*100</f>
        <v>39</v>
      </c>
      <c r="AD912" s="7">
        <f>'Final Dataset'!$I912*50</f>
        <v>6.0600000000000005</v>
      </c>
      <c r="AE912" s="9">
        <f>'Final Dataset'!$K912*67</f>
        <v>23.999400000000001</v>
      </c>
      <c r="AF912" s="7">
        <f>IFERROR('Final Dataset'!$AA912/'Final Dataset'!$AB912,0)</f>
        <v>2.2727272727272728E-2</v>
      </c>
      <c r="AG912" s="7" t="str">
        <f>IF('Final Dataset'!$AC912&lt;40,"Low",IF('Final Dataset'!$AC912&lt;=70,"Moderate","High"))</f>
        <v>Low</v>
      </c>
      <c r="AH912" s="10" t="str">
        <f>IF('Final Dataset'!$AE912&lt;10,"Calm",IF('Final Dataset'!$AE912&lt;=25,"Breezy","Windy"))</f>
        <v>Breezy</v>
      </c>
    </row>
    <row r="913" spans="1:34" ht="14.25" customHeight="1" x14ac:dyDescent="0.3">
      <c r="A913" s="17">
        <v>912</v>
      </c>
      <c r="B913" s="18">
        <v>40584</v>
      </c>
      <c r="C913" s="13">
        <v>1</v>
      </c>
      <c r="D913" s="13">
        <v>12</v>
      </c>
      <c r="E913" s="13" t="b">
        <v>0</v>
      </c>
      <c r="F913" s="13">
        <v>4</v>
      </c>
      <c r="G913" s="13">
        <v>1</v>
      </c>
      <c r="H913" s="13">
        <v>0.16</v>
      </c>
      <c r="I913" s="13">
        <v>0.13639999999999999</v>
      </c>
      <c r="J913" s="13">
        <v>0.34</v>
      </c>
      <c r="K913" s="13">
        <v>0.3881</v>
      </c>
      <c r="L913" s="13">
        <v>4</v>
      </c>
      <c r="M913" s="13">
        <v>65</v>
      </c>
      <c r="N913" s="19">
        <v>69</v>
      </c>
      <c r="O913" s="5" t="str">
        <f>IF(AND('Final Dataset'!$D913&gt;=5,'Final Dataset'!$D913&lt;12),"Morning",IF(AND('Final Dataset'!$D913&gt;=12,'Final Dataset'!$D913&lt;17),"Afternoon",IF(AND('Final Dataset'!$D913&gt;=17,'Final Dataset'!$D913&lt;21),"Evening","Night")))</f>
        <v>Afternoon</v>
      </c>
      <c r="P913" s="8" t="str">
        <f>IF('Final Dataset'!$G913=1,"Clear/Few clouds",IF('Final Dataset'!$G913=2,"Mist/Cloudy",IF('Final Dataset'!$G913=3,"Light Snow/Rain","Heavy Rain/Snow/Storm")))</f>
        <v>Clear/Few clouds</v>
      </c>
      <c r="Q913" s="5" t="str">
        <f>IF(OR('Final Dataset'!$F913=0,'Final Dataset'!$F913=6),"Weekend","Weekday")</f>
        <v>Weekday</v>
      </c>
      <c r="R913" s="5" t="str">
        <f>LEFT(TEXT('Final Dataset'!$B913,"yyyy-mm-dd"),4)</f>
        <v>2011</v>
      </c>
      <c r="S913" s="5" t="str">
        <f>MID(TEXT('Final Dataset'!$B913,"yyyy-mm-dd"),6,2)</f>
        <v>02</v>
      </c>
      <c r="T913" s="5" t="str">
        <f>RIGHT(TEXT('Final Dataset'!$B913,"yyyy-mm-dd"),2)</f>
        <v>10</v>
      </c>
      <c r="U913" s="5">
        <f>LEN('Final Dataset'!$D913)</f>
        <v>2</v>
      </c>
      <c r="V913" s="5" t="str">
        <f>TEXT('Final Dataset'!$B913, "mmmm")</f>
        <v>February</v>
      </c>
      <c r="W913" s="5" t="str">
        <f>TEXT('Final Dataset'!$B913, "dddd")</f>
        <v>Thursday</v>
      </c>
      <c r="X913" s="5">
        <f>WEEKNUM('Final Dataset'!$B913, 2)</f>
        <v>7</v>
      </c>
      <c r="Y913" s="5" t="str">
        <f>IF('Final Dataset'!$H913&lt;=0.3,"Cold",IF('Final Dataset'!$H913&lt;=0.6,"Mild","Hot"))</f>
        <v>Cold</v>
      </c>
      <c r="Z913" s="7" t="str">
        <f>IF('Final Dataset'!$L913&gt;'Final Dataset'!$M913,"Casual Dominant","Registered Dominant")</f>
        <v>Registered Dominant</v>
      </c>
      <c r="AA913" s="7">
        <f>'Final Dataset'!$L913/'Final Dataset'!$N913</f>
        <v>5.7971014492753624E-2</v>
      </c>
      <c r="AB913" s="7">
        <f>'Final Dataset'!$M913/'Final Dataset'!$N913</f>
        <v>0.94202898550724634</v>
      </c>
      <c r="AC913" s="9">
        <f>'Final Dataset'!$J913*100</f>
        <v>34</v>
      </c>
      <c r="AD913" s="7">
        <f>'Final Dataset'!$I913*50</f>
        <v>6.8199999999999994</v>
      </c>
      <c r="AE913" s="9">
        <f>'Final Dataset'!$K913*67</f>
        <v>26.002700000000001</v>
      </c>
      <c r="AF913" s="7">
        <f>IFERROR('Final Dataset'!$AA913/'Final Dataset'!$AB913,0)</f>
        <v>6.1538461538461542E-2</v>
      </c>
      <c r="AG913" s="7" t="str">
        <f>IF('Final Dataset'!$AC913&lt;40,"Low",IF('Final Dataset'!$AC913&lt;=70,"Moderate","High"))</f>
        <v>Low</v>
      </c>
      <c r="AH913" s="10" t="str">
        <f>IF('Final Dataset'!$AE913&lt;10,"Calm",IF('Final Dataset'!$AE913&lt;=25,"Breezy","Windy"))</f>
        <v>Windy</v>
      </c>
    </row>
    <row r="914" spans="1:34" ht="14.25" customHeight="1" x14ac:dyDescent="0.3">
      <c r="A914" s="15">
        <v>913</v>
      </c>
      <c r="B914" s="16">
        <v>40584</v>
      </c>
      <c r="C914" s="7">
        <v>1</v>
      </c>
      <c r="D914" s="7">
        <v>13</v>
      </c>
      <c r="E914" s="7" t="b">
        <v>0</v>
      </c>
      <c r="F914" s="7">
        <v>4</v>
      </c>
      <c r="G914" s="7">
        <v>1</v>
      </c>
      <c r="H914" s="7">
        <v>0.18</v>
      </c>
      <c r="I914" s="7">
        <v>0.16669999999999999</v>
      </c>
      <c r="J914" s="7">
        <v>0.28999999999999998</v>
      </c>
      <c r="K914" s="7">
        <v>0.29849999999999999</v>
      </c>
      <c r="L914" s="7">
        <v>3</v>
      </c>
      <c r="M914" s="7">
        <v>59</v>
      </c>
      <c r="N914" s="10">
        <v>62</v>
      </c>
      <c r="O914" s="5" t="str">
        <f>IF(AND('Final Dataset'!$D914&gt;=5,'Final Dataset'!$D914&lt;12),"Morning",IF(AND('Final Dataset'!$D914&gt;=12,'Final Dataset'!$D914&lt;17),"Afternoon",IF(AND('Final Dataset'!$D914&gt;=17,'Final Dataset'!$D914&lt;21),"Evening","Night")))</f>
        <v>Afternoon</v>
      </c>
      <c r="P914" s="8" t="str">
        <f>IF('Final Dataset'!$G914=1,"Clear/Few clouds",IF('Final Dataset'!$G914=2,"Mist/Cloudy",IF('Final Dataset'!$G914=3,"Light Snow/Rain","Heavy Rain/Snow/Storm")))</f>
        <v>Clear/Few clouds</v>
      </c>
      <c r="Q914" s="5" t="str">
        <f>IF(OR('Final Dataset'!$F914=0,'Final Dataset'!$F914=6),"Weekend","Weekday")</f>
        <v>Weekday</v>
      </c>
      <c r="R914" s="5" t="str">
        <f>LEFT(TEXT('Final Dataset'!$B914,"yyyy-mm-dd"),4)</f>
        <v>2011</v>
      </c>
      <c r="S914" s="5" t="str">
        <f>MID(TEXT('Final Dataset'!$B914,"yyyy-mm-dd"),6,2)</f>
        <v>02</v>
      </c>
      <c r="T914" s="5" t="str">
        <f>RIGHT(TEXT('Final Dataset'!$B914,"yyyy-mm-dd"),2)</f>
        <v>10</v>
      </c>
      <c r="U914" s="5">
        <f>LEN('Final Dataset'!$D914)</f>
        <v>2</v>
      </c>
      <c r="V914" s="5" t="str">
        <f>TEXT('Final Dataset'!$B914, "mmmm")</f>
        <v>February</v>
      </c>
      <c r="W914" s="5" t="str">
        <f>TEXT('Final Dataset'!$B914, "dddd")</f>
        <v>Thursday</v>
      </c>
      <c r="X914" s="5">
        <f>WEEKNUM('Final Dataset'!$B914, 2)</f>
        <v>7</v>
      </c>
      <c r="Y914" s="5" t="str">
        <f>IF('Final Dataset'!$H914&lt;=0.3,"Cold",IF('Final Dataset'!$H914&lt;=0.6,"Mild","Hot"))</f>
        <v>Cold</v>
      </c>
      <c r="Z914" s="7" t="str">
        <f>IF('Final Dataset'!$L914&gt;'Final Dataset'!$M914,"Casual Dominant","Registered Dominant")</f>
        <v>Registered Dominant</v>
      </c>
      <c r="AA914" s="7">
        <f>'Final Dataset'!$L914/'Final Dataset'!$N914</f>
        <v>4.8387096774193547E-2</v>
      </c>
      <c r="AB914" s="7">
        <f>'Final Dataset'!$M914/'Final Dataset'!$N914</f>
        <v>0.95161290322580649</v>
      </c>
      <c r="AC914" s="9">
        <f>'Final Dataset'!$J914*100</f>
        <v>28.999999999999996</v>
      </c>
      <c r="AD914" s="7">
        <f>'Final Dataset'!$I914*50</f>
        <v>8.3349999999999991</v>
      </c>
      <c r="AE914" s="9">
        <f>'Final Dataset'!$K914*67</f>
        <v>19.999499999999998</v>
      </c>
      <c r="AF914" s="7">
        <f>IFERROR('Final Dataset'!$AA914/'Final Dataset'!$AB914,0)</f>
        <v>5.084745762711864E-2</v>
      </c>
      <c r="AG914" s="7" t="str">
        <f>IF('Final Dataset'!$AC914&lt;40,"Low",IF('Final Dataset'!$AC914&lt;=70,"Moderate","High"))</f>
        <v>Low</v>
      </c>
      <c r="AH914" s="10" t="str">
        <f>IF('Final Dataset'!$AE914&lt;10,"Calm",IF('Final Dataset'!$AE914&lt;=25,"Breezy","Windy"))</f>
        <v>Breezy</v>
      </c>
    </row>
    <row r="915" spans="1:34" ht="14.25" customHeight="1" x14ac:dyDescent="0.3">
      <c r="A915" s="17">
        <v>914</v>
      </c>
      <c r="B915" s="18">
        <v>40584</v>
      </c>
      <c r="C915" s="13">
        <v>1</v>
      </c>
      <c r="D915" s="13">
        <v>14</v>
      </c>
      <c r="E915" s="13" t="b">
        <v>0</v>
      </c>
      <c r="F915" s="13">
        <v>4</v>
      </c>
      <c r="G915" s="13">
        <v>1</v>
      </c>
      <c r="H915" s="13">
        <v>0.2</v>
      </c>
      <c r="I915" s="13">
        <v>0.18179999999999999</v>
      </c>
      <c r="J915" s="13">
        <v>0.27</v>
      </c>
      <c r="K915" s="13">
        <v>0.28360000000000002</v>
      </c>
      <c r="L915" s="13">
        <v>6</v>
      </c>
      <c r="M915" s="13">
        <v>42</v>
      </c>
      <c r="N915" s="19">
        <v>48</v>
      </c>
      <c r="O915" s="5" t="str">
        <f>IF(AND('Final Dataset'!$D915&gt;=5,'Final Dataset'!$D915&lt;12),"Morning",IF(AND('Final Dataset'!$D915&gt;=12,'Final Dataset'!$D915&lt;17),"Afternoon",IF(AND('Final Dataset'!$D915&gt;=17,'Final Dataset'!$D915&lt;21),"Evening","Night")))</f>
        <v>Afternoon</v>
      </c>
      <c r="P915" s="8" t="str">
        <f>IF('Final Dataset'!$G915=1,"Clear/Few clouds",IF('Final Dataset'!$G915=2,"Mist/Cloudy",IF('Final Dataset'!$G915=3,"Light Snow/Rain","Heavy Rain/Snow/Storm")))</f>
        <v>Clear/Few clouds</v>
      </c>
      <c r="Q915" s="5" t="str">
        <f>IF(OR('Final Dataset'!$F915=0,'Final Dataset'!$F915=6),"Weekend","Weekday")</f>
        <v>Weekday</v>
      </c>
      <c r="R915" s="5" t="str">
        <f>LEFT(TEXT('Final Dataset'!$B915,"yyyy-mm-dd"),4)</f>
        <v>2011</v>
      </c>
      <c r="S915" s="5" t="str">
        <f>MID(TEXT('Final Dataset'!$B915,"yyyy-mm-dd"),6,2)</f>
        <v>02</v>
      </c>
      <c r="T915" s="5" t="str">
        <f>RIGHT(TEXT('Final Dataset'!$B915,"yyyy-mm-dd"),2)</f>
        <v>10</v>
      </c>
      <c r="U915" s="5">
        <f>LEN('Final Dataset'!$D915)</f>
        <v>2</v>
      </c>
      <c r="V915" s="5" t="str">
        <f>TEXT('Final Dataset'!$B915, "mmmm")</f>
        <v>February</v>
      </c>
      <c r="W915" s="5" t="str">
        <f>TEXT('Final Dataset'!$B915, "dddd")</f>
        <v>Thursday</v>
      </c>
      <c r="X915" s="5">
        <f>WEEKNUM('Final Dataset'!$B915, 2)</f>
        <v>7</v>
      </c>
      <c r="Y915" s="5" t="str">
        <f>IF('Final Dataset'!$H915&lt;=0.3,"Cold",IF('Final Dataset'!$H915&lt;=0.6,"Mild","Hot"))</f>
        <v>Cold</v>
      </c>
      <c r="Z915" s="7" t="str">
        <f>IF('Final Dataset'!$L915&gt;'Final Dataset'!$M915,"Casual Dominant","Registered Dominant")</f>
        <v>Registered Dominant</v>
      </c>
      <c r="AA915" s="7">
        <f>'Final Dataset'!$L915/'Final Dataset'!$N915</f>
        <v>0.125</v>
      </c>
      <c r="AB915" s="7">
        <f>'Final Dataset'!$M915/'Final Dataset'!$N915</f>
        <v>0.875</v>
      </c>
      <c r="AC915" s="9">
        <f>'Final Dataset'!$J915*100</f>
        <v>27</v>
      </c>
      <c r="AD915" s="7">
        <f>'Final Dataset'!$I915*50</f>
        <v>9.09</v>
      </c>
      <c r="AE915" s="9">
        <f>'Final Dataset'!$K915*67</f>
        <v>19.001200000000001</v>
      </c>
      <c r="AF915" s="7">
        <f>IFERROR('Final Dataset'!$AA915/'Final Dataset'!$AB915,0)</f>
        <v>0.14285714285714285</v>
      </c>
      <c r="AG915" s="7" t="str">
        <f>IF('Final Dataset'!$AC915&lt;40,"Low",IF('Final Dataset'!$AC915&lt;=70,"Moderate","High"))</f>
        <v>Low</v>
      </c>
      <c r="AH915" s="10" t="str">
        <f>IF('Final Dataset'!$AE915&lt;10,"Calm",IF('Final Dataset'!$AE915&lt;=25,"Breezy","Windy"))</f>
        <v>Breezy</v>
      </c>
    </row>
    <row r="916" spans="1:34" ht="14.25" customHeight="1" x14ac:dyDescent="0.3">
      <c r="A916" s="15">
        <v>915</v>
      </c>
      <c r="B916" s="16">
        <v>40584</v>
      </c>
      <c r="C916" s="7">
        <v>1</v>
      </c>
      <c r="D916" s="7">
        <v>15</v>
      </c>
      <c r="E916" s="7" t="b">
        <v>0</v>
      </c>
      <c r="F916" s="7">
        <v>4</v>
      </c>
      <c r="G916" s="7">
        <v>1</v>
      </c>
      <c r="H916" s="7">
        <v>0.2</v>
      </c>
      <c r="I916" s="7">
        <v>0.19700000000000001</v>
      </c>
      <c r="J916" s="7">
        <v>0.25</v>
      </c>
      <c r="K916" s="7">
        <v>0.25369999999999998</v>
      </c>
      <c r="L916" s="7">
        <v>0</v>
      </c>
      <c r="M916" s="7">
        <v>50</v>
      </c>
      <c r="N916" s="10">
        <v>50</v>
      </c>
      <c r="O916" s="5" t="str">
        <f>IF(AND('Final Dataset'!$D916&gt;=5,'Final Dataset'!$D916&lt;12),"Morning",IF(AND('Final Dataset'!$D916&gt;=12,'Final Dataset'!$D916&lt;17),"Afternoon",IF(AND('Final Dataset'!$D916&gt;=17,'Final Dataset'!$D916&lt;21),"Evening","Night")))</f>
        <v>Afternoon</v>
      </c>
      <c r="P916" s="8" t="str">
        <f>IF('Final Dataset'!$G916=1,"Clear/Few clouds",IF('Final Dataset'!$G916=2,"Mist/Cloudy",IF('Final Dataset'!$G916=3,"Light Snow/Rain","Heavy Rain/Snow/Storm")))</f>
        <v>Clear/Few clouds</v>
      </c>
      <c r="Q916" s="5" t="str">
        <f>IF(OR('Final Dataset'!$F916=0,'Final Dataset'!$F916=6),"Weekend","Weekday")</f>
        <v>Weekday</v>
      </c>
      <c r="R916" s="5" t="str">
        <f>LEFT(TEXT('Final Dataset'!$B916,"yyyy-mm-dd"),4)</f>
        <v>2011</v>
      </c>
      <c r="S916" s="5" t="str">
        <f>MID(TEXT('Final Dataset'!$B916,"yyyy-mm-dd"),6,2)</f>
        <v>02</v>
      </c>
      <c r="T916" s="5" t="str">
        <f>RIGHT(TEXT('Final Dataset'!$B916,"yyyy-mm-dd"),2)</f>
        <v>10</v>
      </c>
      <c r="U916" s="5">
        <f>LEN('Final Dataset'!$D916)</f>
        <v>2</v>
      </c>
      <c r="V916" s="5" t="str">
        <f>TEXT('Final Dataset'!$B916, "mmmm")</f>
        <v>February</v>
      </c>
      <c r="W916" s="5" t="str">
        <f>TEXT('Final Dataset'!$B916, "dddd")</f>
        <v>Thursday</v>
      </c>
      <c r="X916" s="5">
        <f>WEEKNUM('Final Dataset'!$B916, 2)</f>
        <v>7</v>
      </c>
      <c r="Y916" s="5" t="str">
        <f>IF('Final Dataset'!$H916&lt;=0.3,"Cold",IF('Final Dataset'!$H916&lt;=0.6,"Mild","Hot"))</f>
        <v>Cold</v>
      </c>
      <c r="Z916" s="7" t="str">
        <f>IF('Final Dataset'!$L916&gt;'Final Dataset'!$M916,"Casual Dominant","Registered Dominant")</f>
        <v>Registered Dominant</v>
      </c>
      <c r="AA916" s="7">
        <f>'Final Dataset'!$L916/'Final Dataset'!$N916</f>
        <v>0</v>
      </c>
      <c r="AB916" s="7">
        <f>'Final Dataset'!$M916/'Final Dataset'!$N916</f>
        <v>1</v>
      </c>
      <c r="AC916" s="9">
        <f>'Final Dataset'!$J916*100</f>
        <v>25</v>
      </c>
      <c r="AD916" s="7">
        <f>'Final Dataset'!$I916*50</f>
        <v>9.85</v>
      </c>
      <c r="AE916" s="9">
        <f>'Final Dataset'!$K916*67</f>
        <v>16.997899999999998</v>
      </c>
      <c r="AF916" s="7">
        <f>IFERROR('Final Dataset'!$AA916/'Final Dataset'!$AB916,0)</f>
        <v>0</v>
      </c>
      <c r="AG916" s="7" t="str">
        <f>IF('Final Dataset'!$AC916&lt;40,"Low",IF('Final Dataset'!$AC916&lt;=70,"Moderate","High"))</f>
        <v>Low</v>
      </c>
      <c r="AH916" s="10" t="str">
        <f>IF('Final Dataset'!$AE916&lt;10,"Calm",IF('Final Dataset'!$AE916&lt;=25,"Breezy","Windy"))</f>
        <v>Breezy</v>
      </c>
    </row>
    <row r="917" spans="1:34" ht="14.25" customHeight="1" x14ac:dyDescent="0.3">
      <c r="A917" s="17">
        <v>916</v>
      </c>
      <c r="B917" s="18">
        <v>40584</v>
      </c>
      <c r="C917" s="13">
        <v>1</v>
      </c>
      <c r="D917" s="13">
        <v>16</v>
      </c>
      <c r="E917" s="13" t="b">
        <v>0</v>
      </c>
      <c r="F917" s="13">
        <v>4</v>
      </c>
      <c r="G917" s="13">
        <v>1</v>
      </c>
      <c r="H917" s="13">
        <v>0.2</v>
      </c>
      <c r="I917" s="13">
        <v>0.18179999999999999</v>
      </c>
      <c r="J917" s="13">
        <v>0.27</v>
      </c>
      <c r="K917" s="13">
        <v>0.29849999999999999</v>
      </c>
      <c r="L917" s="13">
        <v>4</v>
      </c>
      <c r="M917" s="13">
        <v>76</v>
      </c>
      <c r="N917" s="19">
        <v>80</v>
      </c>
      <c r="O917" s="5" t="str">
        <f>IF(AND('Final Dataset'!$D917&gt;=5,'Final Dataset'!$D917&lt;12),"Morning",IF(AND('Final Dataset'!$D917&gt;=12,'Final Dataset'!$D917&lt;17),"Afternoon",IF(AND('Final Dataset'!$D917&gt;=17,'Final Dataset'!$D917&lt;21),"Evening","Night")))</f>
        <v>Afternoon</v>
      </c>
      <c r="P917" s="8" t="str">
        <f>IF('Final Dataset'!$G917=1,"Clear/Few clouds",IF('Final Dataset'!$G917=2,"Mist/Cloudy",IF('Final Dataset'!$G917=3,"Light Snow/Rain","Heavy Rain/Snow/Storm")))</f>
        <v>Clear/Few clouds</v>
      </c>
      <c r="Q917" s="5" t="str">
        <f>IF(OR('Final Dataset'!$F917=0,'Final Dataset'!$F917=6),"Weekend","Weekday")</f>
        <v>Weekday</v>
      </c>
      <c r="R917" s="5" t="str">
        <f>LEFT(TEXT('Final Dataset'!$B917,"yyyy-mm-dd"),4)</f>
        <v>2011</v>
      </c>
      <c r="S917" s="5" t="str">
        <f>MID(TEXT('Final Dataset'!$B917,"yyyy-mm-dd"),6,2)</f>
        <v>02</v>
      </c>
      <c r="T917" s="5" t="str">
        <f>RIGHT(TEXT('Final Dataset'!$B917,"yyyy-mm-dd"),2)</f>
        <v>10</v>
      </c>
      <c r="U917" s="5">
        <f>LEN('Final Dataset'!$D917)</f>
        <v>2</v>
      </c>
      <c r="V917" s="5" t="str">
        <f>TEXT('Final Dataset'!$B917, "mmmm")</f>
        <v>February</v>
      </c>
      <c r="W917" s="5" t="str">
        <f>TEXT('Final Dataset'!$B917, "dddd")</f>
        <v>Thursday</v>
      </c>
      <c r="X917" s="5">
        <f>WEEKNUM('Final Dataset'!$B917, 2)</f>
        <v>7</v>
      </c>
      <c r="Y917" s="5" t="str">
        <f>IF('Final Dataset'!$H917&lt;=0.3,"Cold",IF('Final Dataset'!$H917&lt;=0.6,"Mild","Hot"))</f>
        <v>Cold</v>
      </c>
      <c r="Z917" s="7" t="str">
        <f>IF('Final Dataset'!$L917&gt;'Final Dataset'!$M917,"Casual Dominant","Registered Dominant")</f>
        <v>Registered Dominant</v>
      </c>
      <c r="AA917" s="7">
        <f>'Final Dataset'!$L917/'Final Dataset'!$N917</f>
        <v>0.05</v>
      </c>
      <c r="AB917" s="7">
        <f>'Final Dataset'!$M917/'Final Dataset'!$N917</f>
        <v>0.95</v>
      </c>
      <c r="AC917" s="9">
        <f>'Final Dataset'!$J917*100</f>
        <v>27</v>
      </c>
      <c r="AD917" s="7">
        <f>'Final Dataset'!$I917*50</f>
        <v>9.09</v>
      </c>
      <c r="AE917" s="9">
        <f>'Final Dataset'!$K917*67</f>
        <v>19.999499999999998</v>
      </c>
      <c r="AF917" s="7">
        <f>IFERROR('Final Dataset'!$AA917/'Final Dataset'!$AB917,0)</f>
        <v>5.2631578947368425E-2</v>
      </c>
      <c r="AG917" s="7" t="str">
        <f>IF('Final Dataset'!$AC917&lt;40,"Low",IF('Final Dataset'!$AC917&lt;=70,"Moderate","High"))</f>
        <v>Low</v>
      </c>
      <c r="AH917" s="10" t="str">
        <f>IF('Final Dataset'!$AE917&lt;10,"Calm",IF('Final Dataset'!$AE917&lt;=25,"Breezy","Windy"))</f>
        <v>Breezy</v>
      </c>
    </row>
    <row r="918" spans="1:34" ht="14.25" customHeight="1" x14ac:dyDescent="0.3">
      <c r="A918" s="15">
        <v>917</v>
      </c>
      <c r="B918" s="16">
        <v>40584</v>
      </c>
      <c r="C918" s="7">
        <v>1</v>
      </c>
      <c r="D918" s="7">
        <v>17</v>
      </c>
      <c r="E918" s="7" t="b">
        <v>0</v>
      </c>
      <c r="F918" s="7">
        <v>4</v>
      </c>
      <c r="G918" s="7">
        <v>1</v>
      </c>
      <c r="H918" s="7">
        <v>0.18</v>
      </c>
      <c r="I918" s="7">
        <v>0.18179999999999999</v>
      </c>
      <c r="J918" s="7">
        <v>0.26</v>
      </c>
      <c r="K918" s="7">
        <v>0.19400000000000001</v>
      </c>
      <c r="L918" s="7">
        <v>6</v>
      </c>
      <c r="M918" s="7">
        <v>159</v>
      </c>
      <c r="N918" s="10">
        <v>165</v>
      </c>
      <c r="O918" s="5" t="str">
        <f>IF(AND('Final Dataset'!$D918&gt;=5,'Final Dataset'!$D918&lt;12),"Morning",IF(AND('Final Dataset'!$D918&gt;=12,'Final Dataset'!$D918&lt;17),"Afternoon",IF(AND('Final Dataset'!$D918&gt;=17,'Final Dataset'!$D918&lt;21),"Evening","Night")))</f>
        <v>Evening</v>
      </c>
      <c r="P918" s="8" t="str">
        <f>IF('Final Dataset'!$G918=1,"Clear/Few clouds",IF('Final Dataset'!$G918=2,"Mist/Cloudy",IF('Final Dataset'!$G918=3,"Light Snow/Rain","Heavy Rain/Snow/Storm")))</f>
        <v>Clear/Few clouds</v>
      </c>
      <c r="Q918" s="5" t="str">
        <f>IF(OR('Final Dataset'!$F918=0,'Final Dataset'!$F918=6),"Weekend","Weekday")</f>
        <v>Weekday</v>
      </c>
      <c r="R918" s="5" t="str">
        <f>LEFT(TEXT('Final Dataset'!$B918,"yyyy-mm-dd"),4)</f>
        <v>2011</v>
      </c>
      <c r="S918" s="5" t="str">
        <f>MID(TEXT('Final Dataset'!$B918,"yyyy-mm-dd"),6,2)</f>
        <v>02</v>
      </c>
      <c r="T918" s="5" t="str">
        <f>RIGHT(TEXT('Final Dataset'!$B918,"yyyy-mm-dd"),2)</f>
        <v>10</v>
      </c>
      <c r="U918" s="5">
        <f>LEN('Final Dataset'!$D918)</f>
        <v>2</v>
      </c>
      <c r="V918" s="5" t="str">
        <f>TEXT('Final Dataset'!$B918, "mmmm")</f>
        <v>February</v>
      </c>
      <c r="W918" s="5" t="str">
        <f>TEXT('Final Dataset'!$B918, "dddd")</f>
        <v>Thursday</v>
      </c>
      <c r="X918" s="5">
        <f>WEEKNUM('Final Dataset'!$B918, 2)</f>
        <v>7</v>
      </c>
      <c r="Y918" s="5" t="str">
        <f>IF('Final Dataset'!$H918&lt;=0.3,"Cold",IF('Final Dataset'!$H918&lt;=0.6,"Mild","Hot"))</f>
        <v>Cold</v>
      </c>
      <c r="Z918" s="7" t="str">
        <f>IF('Final Dataset'!$L918&gt;'Final Dataset'!$M918,"Casual Dominant","Registered Dominant")</f>
        <v>Registered Dominant</v>
      </c>
      <c r="AA918" s="7">
        <f>'Final Dataset'!$L918/'Final Dataset'!$N918</f>
        <v>3.6363636363636362E-2</v>
      </c>
      <c r="AB918" s="7">
        <f>'Final Dataset'!$M918/'Final Dataset'!$N918</f>
        <v>0.96363636363636362</v>
      </c>
      <c r="AC918" s="9">
        <f>'Final Dataset'!$J918*100</f>
        <v>26</v>
      </c>
      <c r="AD918" s="7">
        <f>'Final Dataset'!$I918*50</f>
        <v>9.09</v>
      </c>
      <c r="AE918" s="9">
        <f>'Final Dataset'!$K918*67</f>
        <v>12.998000000000001</v>
      </c>
      <c r="AF918" s="7">
        <f>IFERROR('Final Dataset'!$AA918/'Final Dataset'!$AB918,0)</f>
        <v>3.7735849056603772E-2</v>
      </c>
      <c r="AG918" s="7" t="str">
        <f>IF('Final Dataset'!$AC918&lt;40,"Low",IF('Final Dataset'!$AC918&lt;=70,"Moderate","High"))</f>
        <v>Low</v>
      </c>
      <c r="AH918" s="10" t="str">
        <f>IF('Final Dataset'!$AE918&lt;10,"Calm",IF('Final Dataset'!$AE918&lt;=25,"Breezy","Windy"))</f>
        <v>Breezy</v>
      </c>
    </row>
    <row r="919" spans="1:34" ht="14.25" customHeight="1" x14ac:dyDescent="0.3">
      <c r="A919" s="17">
        <v>918</v>
      </c>
      <c r="B919" s="18">
        <v>40584</v>
      </c>
      <c r="C919" s="13">
        <v>1</v>
      </c>
      <c r="D919" s="13">
        <v>18</v>
      </c>
      <c r="E919" s="13" t="b">
        <v>0</v>
      </c>
      <c r="F919" s="13">
        <v>4</v>
      </c>
      <c r="G919" s="13">
        <v>1</v>
      </c>
      <c r="H919" s="13">
        <v>0.16</v>
      </c>
      <c r="I919" s="13">
        <v>0.18179999999999999</v>
      </c>
      <c r="J919" s="13">
        <v>0.28000000000000003</v>
      </c>
      <c r="K919" s="13">
        <v>0.1343</v>
      </c>
      <c r="L919" s="13">
        <v>3</v>
      </c>
      <c r="M919" s="13">
        <v>157</v>
      </c>
      <c r="N919" s="19">
        <v>160</v>
      </c>
      <c r="O919" s="5" t="str">
        <f>IF(AND('Final Dataset'!$D919&gt;=5,'Final Dataset'!$D919&lt;12),"Morning",IF(AND('Final Dataset'!$D919&gt;=12,'Final Dataset'!$D919&lt;17),"Afternoon",IF(AND('Final Dataset'!$D919&gt;=17,'Final Dataset'!$D919&lt;21),"Evening","Night")))</f>
        <v>Evening</v>
      </c>
      <c r="P919" s="8" t="str">
        <f>IF('Final Dataset'!$G919=1,"Clear/Few clouds",IF('Final Dataset'!$G919=2,"Mist/Cloudy",IF('Final Dataset'!$G919=3,"Light Snow/Rain","Heavy Rain/Snow/Storm")))</f>
        <v>Clear/Few clouds</v>
      </c>
      <c r="Q919" s="5" t="str">
        <f>IF(OR('Final Dataset'!$F919=0,'Final Dataset'!$F919=6),"Weekend","Weekday")</f>
        <v>Weekday</v>
      </c>
      <c r="R919" s="5" t="str">
        <f>LEFT(TEXT('Final Dataset'!$B919,"yyyy-mm-dd"),4)</f>
        <v>2011</v>
      </c>
      <c r="S919" s="5" t="str">
        <f>MID(TEXT('Final Dataset'!$B919,"yyyy-mm-dd"),6,2)</f>
        <v>02</v>
      </c>
      <c r="T919" s="5" t="str">
        <f>RIGHT(TEXT('Final Dataset'!$B919,"yyyy-mm-dd"),2)</f>
        <v>10</v>
      </c>
      <c r="U919" s="5">
        <f>LEN('Final Dataset'!$D919)</f>
        <v>2</v>
      </c>
      <c r="V919" s="5" t="str">
        <f>TEXT('Final Dataset'!$B919, "mmmm")</f>
        <v>February</v>
      </c>
      <c r="W919" s="5" t="str">
        <f>TEXT('Final Dataset'!$B919, "dddd")</f>
        <v>Thursday</v>
      </c>
      <c r="X919" s="5">
        <f>WEEKNUM('Final Dataset'!$B919, 2)</f>
        <v>7</v>
      </c>
      <c r="Y919" s="5" t="str">
        <f>IF('Final Dataset'!$H919&lt;=0.3,"Cold",IF('Final Dataset'!$H919&lt;=0.6,"Mild","Hot"))</f>
        <v>Cold</v>
      </c>
      <c r="Z919" s="7" t="str">
        <f>IF('Final Dataset'!$L919&gt;'Final Dataset'!$M919,"Casual Dominant","Registered Dominant")</f>
        <v>Registered Dominant</v>
      </c>
      <c r="AA919" s="7">
        <f>'Final Dataset'!$L919/'Final Dataset'!$N919</f>
        <v>1.8749999999999999E-2</v>
      </c>
      <c r="AB919" s="7">
        <f>'Final Dataset'!$M919/'Final Dataset'!$N919</f>
        <v>0.98124999999999996</v>
      </c>
      <c r="AC919" s="9">
        <f>'Final Dataset'!$J919*100</f>
        <v>28.000000000000004</v>
      </c>
      <c r="AD919" s="7">
        <f>'Final Dataset'!$I919*50</f>
        <v>9.09</v>
      </c>
      <c r="AE919" s="9">
        <f>'Final Dataset'!$K919*67</f>
        <v>8.9981000000000009</v>
      </c>
      <c r="AF919" s="7">
        <f>IFERROR('Final Dataset'!$AA919/'Final Dataset'!$AB919,0)</f>
        <v>1.9108280254777069E-2</v>
      </c>
      <c r="AG919" s="7" t="str">
        <f>IF('Final Dataset'!$AC919&lt;40,"Low",IF('Final Dataset'!$AC919&lt;=70,"Moderate","High"))</f>
        <v>Low</v>
      </c>
      <c r="AH919" s="10" t="str">
        <f>IF('Final Dataset'!$AE919&lt;10,"Calm",IF('Final Dataset'!$AE919&lt;=25,"Breezy","Windy"))</f>
        <v>Calm</v>
      </c>
    </row>
    <row r="920" spans="1:34" ht="14.25" customHeight="1" x14ac:dyDescent="0.3">
      <c r="A920" s="15">
        <v>919</v>
      </c>
      <c r="B920" s="16">
        <v>40584</v>
      </c>
      <c r="C920" s="7">
        <v>1</v>
      </c>
      <c r="D920" s="7">
        <v>19</v>
      </c>
      <c r="E920" s="7" t="b">
        <v>0</v>
      </c>
      <c r="F920" s="7">
        <v>4</v>
      </c>
      <c r="G920" s="7">
        <v>1</v>
      </c>
      <c r="H920" s="7">
        <v>0.14000000000000001</v>
      </c>
      <c r="I920" s="7">
        <v>0.16669999999999999</v>
      </c>
      <c r="J920" s="7">
        <v>0.28000000000000003</v>
      </c>
      <c r="K920" s="7">
        <v>0.1045</v>
      </c>
      <c r="L920" s="7">
        <v>2</v>
      </c>
      <c r="M920" s="7">
        <v>110</v>
      </c>
      <c r="N920" s="10">
        <v>112</v>
      </c>
      <c r="O920" s="5" t="str">
        <f>IF(AND('Final Dataset'!$D920&gt;=5,'Final Dataset'!$D920&lt;12),"Morning",IF(AND('Final Dataset'!$D920&gt;=12,'Final Dataset'!$D920&lt;17),"Afternoon",IF(AND('Final Dataset'!$D920&gt;=17,'Final Dataset'!$D920&lt;21),"Evening","Night")))</f>
        <v>Evening</v>
      </c>
      <c r="P920" s="8" t="str">
        <f>IF('Final Dataset'!$G920=1,"Clear/Few clouds",IF('Final Dataset'!$G920=2,"Mist/Cloudy",IF('Final Dataset'!$G920=3,"Light Snow/Rain","Heavy Rain/Snow/Storm")))</f>
        <v>Clear/Few clouds</v>
      </c>
      <c r="Q920" s="5" t="str">
        <f>IF(OR('Final Dataset'!$F920=0,'Final Dataset'!$F920=6),"Weekend","Weekday")</f>
        <v>Weekday</v>
      </c>
      <c r="R920" s="5" t="str">
        <f>LEFT(TEXT('Final Dataset'!$B920,"yyyy-mm-dd"),4)</f>
        <v>2011</v>
      </c>
      <c r="S920" s="5" t="str">
        <f>MID(TEXT('Final Dataset'!$B920,"yyyy-mm-dd"),6,2)</f>
        <v>02</v>
      </c>
      <c r="T920" s="5" t="str">
        <f>RIGHT(TEXT('Final Dataset'!$B920,"yyyy-mm-dd"),2)</f>
        <v>10</v>
      </c>
      <c r="U920" s="5">
        <f>LEN('Final Dataset'!$D920)</f>
        <v>2</v>
      </c>
      <c r="V920" s="5" t="str">
        <f>TEXT('Final Dataset'!$B920, "mmmm")</f>
        <v>February</v>
      </c>
      <c r="W920" s="5" t="str">
        <f>TEXT('Final Dataset'!$B920, "dddd")</f>
        <v>Thursday</v>
      </c>
      <c r="X920" s="5">
        <f>WEEKNUM('Final Dataset'!$B920, 2)</f>
        <v>7</v>
      </c>
      <c r="Y920" s="5" t="str">
        <f>IF('Final Dataset'!$H920&lt;=0.3,"Cold",IF('Final Dataset'!$H920&lt;=0.6,"Mild","Hot"))</f>
        <v>Cold</v>
      </c>
      <c r="Z920" s="7" t="str">
        <f>IF('Final Dataset'!$L920&gt;'Final Dataset'!$M920,"Casual Dominant","Registered Dominant")</f>
        <v>Registered Dominant</v>
      </c>
      <c r="AA920" s="7">
        <f>'Final Dataset'!$L920/'Final Dataset'!$N920</f>
        <v>1.7857142857142856E-2</v>
      </c>
      <c r="AB920" s="7">
        <f>'Final Dataset'!$M920/'Final Dataset'!$N920</f>
        <v>0.9821428571428571</v>
      </c>
      <c r="AC920" s="9">
        <f>'Final Dataset'!$J920*100</f>
        <v>28.000000000000004</v>
      </c>
      <c r="AD920" s="7">
        <f>'Final Dataset'!$I920*50</f>
        <v>8.3349999999999991</v>
      </c>
      <c r="AE920" s="9">
        <f>'Final Dataset'!$K920*67</f>
        <v>7.0015000000000001</v>
      </c>
      <c r="AF920" s="7">
        <f>IFERROR('Final Dataset'!$AA920/'Final Dataset'!$AB920,0)</f>
        <v>1.8181818181818181E-2</v>
      </c>
      <c r="AG920" s="7" t="str">
        <f>IF('Final Dataset'!$AC920&lt;40,"Low",IF('Final Dataset'!$AC920&lt;=70,"Moderate","High"))</f>
        <v>Low</v>
      </c>
      <c r="AH920" s="10" t="str">
        <f>IF('Final Dataset'!$AE920&lt;10,"Calm",IF('Final Dataset'!$AE920&lt;=25,"Breezy","Windy"))</f>
        <v>Calm</v>
      </c>
    </row>
    <row r="921" spans="1:34" ht="14.25" customHeight="1" x14ac:dyDescent="0.3">
      <c r="A921" s="17">
        <v>920</v>
      </c>
      <c r="B921" s="18">
        <v>40584</v>
      </c>
      <c r="C921" s="13">
        <v>1</v>
      </c>
      <c r="D921" s="13">
        <v>20</v>
      </c>
      <c r="E921" s="13" t="b">
        <v>0</v>
      </c>
      <c r="F921" s="13">
        <v>4</v>
      </c>
      <c r="G921" s="13">
        <v>1</v>
      </c>
      <c r="H921" s="13">
        <v>0.14000000000000001</v>
      </c>
      <c r="I921" s="13">
        <v>0.18179999999999999</v>
      </c>
      <c r="J921" s="13">
        <v>0.31</v>
      </c>
      <c r="K921" s="13">
        <v>8.9599999999999999E-2</v>
      </c>
      <c r="L921" s="13">
        <v>4</v>
      </c>
      <c r="M921" s="13">
        <v>93</v>
      </c>
      <c r="N921" s="19">
        <v>97</v>
      </c>
      <c r="O921" s="5" t="str">
        <f>IF(AND('Final Dataset'!$D921&gt;=5,'Final Dataset'!$D921&lt;12),"Morning",IF(AND('Final Dataset'!$D921&gt;=12,'Final Dataset'!$D921&lt;17),"Afternoon",IF(AND('Final Dataset'!$D921&gt;=17,'Final Dataset'!$D921&lt;21),"Evening","Night")))</f>
        <v>Evening</v>
      </c>
      <c r="P921" s="8" t="str">
        <f>IF('Final Dataset'!$G921=1,"Clear/Few clouds",IF('Final Dataset'!$G921=2,"Mist/Cloudy",IF('Final Dataset'!$G921=3,"Light Snow/Rain","Heavy Rain/Snow/Storm")))</f>
        <v>Clear/Few clouds</v>
      </c>
      <c r="Q921" s="5" t="str">
        <f>IF(OR('Final Dataset'!$F921=0,'Final Dataset'!$F921=6),"Weekend","Weekday")</f>
        <v>Weekday</v>
      </c>
      <c r="R921" s="5" t="str">
        <f>LEFT(TEXT('Final Dataset'!$B921,"yyyy-mm-dd"),4)</f>
        <v>2011</v>
      </c>
      <c r="S921" s="5" t="str">
        <f>MID(TEXT('Final Dataset'!$B921,"yyyy-mm-dd"),6,2)</f>
        <v>02</v>
      </c>
      <c r="T921" s="5" t="str">
        <f>RIGHT(TEXT('Final Dataset'!$B921,"yyyy-mm-dd"),2)</f>
        <v>10</v>
      </c>
      <c r="U921" s="5">
        <f>LEN('Final Dataset'!$D921)</f>
        <v>2</v>
      </c>
      <c r="V921" s="5" t="str">
        <f>TEXT('Final Dataset'!$B921, "mmmm")</f>
        <v>February</v>
      </c>
      <c r="W921" s="5" t="str">
        <f>TEXT('Final Dataset'!$B921, "dddd")</f>
        <v>Thursday</v>
      </c>
      <c r="X921" s="5">
        <f>WEEKNUM('Final Dataset'!$B921, 2)</f>
        <v>7</v>
      </c>
      <c r="Y921" s="5" t="str">
        <f>IF('Final Dataset'!$H921&lt;=0.3,"Cold",IF('Final Dataset'!$H921&lt;=0.6,"Mild","Hot"))</f>
        <v>Cold</v>
      </c>
      <c r="Z921" s="7" t="str">
        <f>IF('Final Dataset'!$L921&gt;'Final Dataset'!$M921,"Casual Dominant","Registered Dominant")</f>
        <v>Registered Dominant</v>
      </c>
      <c r="AA921" s="7">
        <f>'Final Dataset'!$L921/'Final Dataset'!$N921</f>
        <v>4.1237113402061855E-2</v>
      </c>
      <c r="AB921" s="7">
        <f>'Final Dataset'!$M921/'Final Dataset'!$N921</f>
        <v>0.95876288659793818</v>
      </c>
      <c r="AC921" s="9">
        <f>'Final Dataset'!$J921*100</f>
        <v>31</v>
      </c>
      <c r="AD921" s="7">
        <f>'Final Dataset'!$I921*50</f>
        <v>9.09</v>
      </c>
      <c r="AE921" s="9">
        <f>'Final Dataset'!$K921*67</f>
        <v>6.0031999999999996</v>
      </c>
      <c r="AF921" s="7">
        <f>IFERROR('Final Dataset'!$AA921/'Final Dataset'!$AB921,0)</f>
        <v>4.301075268817204E-2</v>
      </c>
      <c r="AG921" s="7" t="str">
        <f>IF('Final Dataset'!$AC921&lt;40,"Low",IF('Final Dataset'!$AC921&lt;=70,"Moderate","High"))</f>
        <v>Low</v>
      </c>
      <c r="AH921" s="10" t="str">
        <f>IF('Final Dataset'!$AE921&lt;10,"Calm",IF('Final Dataset'!$AE921&lt;=25,"Breezy","Windy"))</f>
        <v>Calm</v>
      </c>
    </row>
    <row r="922" spans="1:34" ht="14.25" customHeight="1" x14ac:dyDescent="0.3">
      <c r="A922" s="15">
        <v>921</v>
      </c>
      <c r="B922" s="16">
        <v>40584</v>
      </c>
      <c r="C922" s="7">
        <v>1</v>
      </c>
      <c r="D922" s="7">
        <v>21</v>
      </c>
      <c r="E922" s="7" t="b">
        <v>0</v>
      </c>
      <c r="F922" s="7">
        <v>4</v>
      </c>
      <c r="G922" s="7">
        <v>1</v>
      </c>
      <c r="H922" s="7">
        <v>0.14000000000000001</v>
      </c>
      <c r="I922" s="7">
        <v>0.21210000000000001</v>
      </c>
      <c r="J922" s="7">
        <v>0.39</v>
      </c>
      <c r="K922" s="7">
        <v>0</v>
      </c>
      <c r="L922" s="7">
        <v>2</v>
      </c>
      <c r="M922" s="7">
        <v>70</v>
      </c>
      <c r="N922" s="10">
        <v>72</v>
      </c>
      <c r="O922" s="5" t="str">
        <f>IF(AND('Final Dataset'!$D922&gt;=5,'Final Dataset'!$D922&lt;12),"Morning",IF(AND('Final Dataset'!$D922&gt;=12,'Final Dataset'!$D922&lt;17),"Afternoon",IF(AND('Final Dataset'!$D922&gt;=17,'Final Dataset'!$D922&lt;21),"Evening","Night")))</f>
        <v>Night</v>
      </c>
      <c r="P922" s="8" t="str">
        <f>IF('Final Dataset'!$G922=1,"Clear/Few clouds",IF('Final Dataset'!$G922=2,"Mist/Cloudy",IF('Final Dataset'!$G922=3,"Light Snow/Rain","Heavy Rain/Snow/Storm")))</f>
        <v>Clear/Few clouds</v>
      </c>
      <c r="Q922" s="5" t="str">
        <f>IF(OR('Final Dataset'!$F922=0,'Final Dataset'!$F922=6),"Weekend","Weekday")</f>
        <v>Weekday</v>
      </c>
      <c r="R922" s="5" t="str">
        <f>LEFT(TEXT('Final Dataset'!$B922,"yyyy-mm-dd"),4)</f>
        <v>2011</v>
      </c>
      <c r="S922" s="5" t="str">
        <f>MID(TEXT('Final Dataset'!$B922,"yyyy-mm-dd"),6,2)</f>
        <v>02</v>
      </c>
      <c r="T922" s="5" t="str">
        <f>RIGHT(TEXT('Final Dataset'!$B922,"yyyy-mm-dd"),2)</f>
        <v>10</v>
      </c>
      <c r="U922" s="5">
        <f>LEN('Final Dataset'!$D922)</f>
        <v>2</v>
      </c>
      <c r="V922" s="5" t="str">
        <f>TEXT('Final Dataset'!$B922, "mmmm")</f>
        <v>February</v>
      </c>
      <c r="W922" s="5" t="str">
        <f>TEXT('Final Dataset'!$B922, "dddd")</f>
        <v>Thursday</v>
      </c>
      <c r="X922" s="5">
        <f>WEEKNUM('Final Dataset'!$B922, 2)</f>
        <v>7</v>
      </c>
      <c r="Y922" s="5" t="str">
        <f>IF('Final Dataset'!$H922&lt;=0.3,"Cold",IF('Final Dataset'!$H922&lt;=0.6,"Mild","Hot"))</f>
        <v>Cold</v>
      </c>
      <c r="Z922" s="7" t="str">
        <f>IF('Final Dataset'!$L922&gt;'Final Dataset'!$M922,"Casual Dominant","Registered Dominant")</f>
        <v>Registered Dominant</v>
      </c>
      <c r="AA922" s="7">
        <f>'Final Dataset'!$L922/'Final Dataset'!$N922</f>
        <v>2.7777777777777776E-2</v>
      </c>
      <c r="AB922" s="7">
        <f>'Final Dataset'!$M922/'Final Dataset'!$N922</f>
        <v>0.97222222222222221</v>
      </c>
      <c r="AC922" s="9">
        <f>'Final Dataset'!$J922*100</f>
        <v>39</v>
      </c>
      <c r="AD922" s="7">
        <f>'Final Dataset'!$I922*50</f>
        <v>10.605</v>
      </c>
      <c r="AE922" s="9">
        <f>'Final Dataset'!$K922*67</f>
        <v>0</v>
      </c>
      <c r="AF922" s="7">
        <f>IFERROR('Final Dataset'!$AA922/'Final Dataset'!$AB922,0)</f>
        <v>2.8571428571428571E-2</v>
      </c>
      <c r="AG922" s="7" t="str">
        <f>IF('Final Dataset'!$AC922&lt;40,"Low",IF('Final Dataset'!$AC922&lt;=70,"Moderate","High"))</f>
        <v>Low</v>
      </c>
      <c r="AH922" s="10" t="str">
        <f>IF('Final Dataset'!$AE922&lt;10,"Calm",IF('Final Dataset'!$AE922&lt;=25,"Breezy","Windy"))</f>
        <v>Calm</v>
      </c>
    </row>
    <row r="923" spans="1:34" ht="14.25" customHeight="1" x14ac:dyDescent="0.3">
      <c r="A923" s="17">
        <v>922</v>
      </c>
      <c r="B923" s="18">
        <v>40584</v>
      </c>
      <c r="C923" s="13">
        <v>1</v>
      </c>
      <c r="D923" s="13">
        <v>22</v>
      </c>
      <c r="E923" s="13" t="b">
        <v>0</v>
      </c>
      <c r="F923" s="13">
        <v>4</v>
      </c>
      <c r="G923" s="13">
        <v>1</v>
      </c>
      <c r="H923" s="13">
        <v>0.12</v>
      </c>
      <c r="I923" s="13">
        <v>0.19700000000000001</v>
      </c>
      <c r="J923" s="13">
        <v>0.39</v>
      </c>
      <c r="K923" s="13">
        <v>0</v>
      </c>
      <c r="L923" s="13">
        <v>4</v>
      </c>
      <c r="M923" s="13">
        <v>47</v>
      </c>
      <c r="N923" s="19">
        <v>51</v>
      </c>
      <c r="O923" s="5" t="str">
        <f>IF(AND('Final Dataset'!$D923&gt;=5,'Final Dataset'!$D923&lt;12),"Morning",IF(AND('Final Dataset'!$D923&gt;=12,'Final Dataset'!$D923&lt;17),"Afternoon",IF(AND('Final Dataset'!$D923&gt;=17,'Final Dataset'!$D923&lt;21),"Evening","Night")))</f>
        <v>Night</v>
      </c>
      <c r="P923" s="8" t="str">
        <f>IF('Final Dataset'!$G923=1,"Clear/Few clouds",IF('Final Dataset'!$G923=2,"Mist/Cloudy",IF('Final Dataset'!$G923=3,"Light Snow/Rain","Heavy Rain/Snow/Storm")))</f>
        <v>Clear/Few clouds</v>
      </c>
      <c r="Q923" s="5" t="str">
        <f>IF(OR('Final Dataset'!$F923=0,'Final Dataset'!$F923=6),"Weekend","Weekday")</f>
        <v>Weekday</v>
      </c>
      <c r="R923" s="5" t="str">
        <f>LEFT(TEXT('Final Dataset'!$B923,"yyyy-mm-dd"),4)</f>
        <v>2011</v>
      </c>
      <c r="S923" s="5" t="str">
        <f>MID(TEXT('Final Dataset'!$B923,"yyyy-mm-dd"),6,2)</f>
        <v>02</v>
      </c>
      <c r="T923" s="5" t="str">
        <f>RIGHT(TEXT('Final Dataset'!$B923,"yyyy-mm-dd"),2)</f>
        <v>10</v>
      </c>
      <c r="U923" s="5">
        <f>LEN('Final Dataset'!$D923)</f>
        <v>2</v>
      </c>
      <c r="V923" s="5" t="str">
        <f>TEXT('Final Dataset'!$B923, "mmmm")</f>
        <v>February</v>
      </c>
      <c r="W923" s="5" t="str">
        <f>TEXT('Final Dataset'!$B923, "dddd")</f>
        <v>Thursday</v>
      </c>
      <c r="X923" s="5">
        <f>WEEKNUM('Final Dataset'!$B923, 2)</f>
        <v>7</v>
      </c>
      <c r="Y923" s="5" t="str">
        <f>IF('Final Dataset'!$H923&lt;=0.3,"Cold",IF('Final Dataset'!$H923&lt;=0.6,"Mild","Hot"))</f>
        <v>Cold</v>
      </c>
      <c r="Z923" s="7" t="str">
        <f>IF('Final Dataset'!$L923&gt;'Final Dataset'!$M923,"Casual Dominant","Registered Dominant")</f>
        <v>Registered Dominant</v>
      </c>
      <c r="AA923" s="7">
        <f>'Final Dataset'!$L923/'Final Dataset'!$N923</f>
        <v>7.8431372549019607E-2</v>
      </c>
      <c r="AB923" s="7">
        <f>'Final Dataset'!$M923/'Final Dataset'!$N923</f>
        <v>0.92156862745098034</v>
      </c>
      <c r="AC923" s="9">
        <f>'Final Dataset'!$J923*100</f>
        <v>39</v>
      </c>
      <c r="AD923" s="7">
        <f>'Final Dataset'!$I923*50</f>
        <v>9.85</v>
      </c>
      <c r="AE923" s="9">
        <f>'Final Dataset'!$K923*67</f>
        <v>0</v>
      </c>
      <c r="AF923" s="7">
        <f>IFERROR('Final Dataset'!$AA923/'Final Dataset'!$AB923,0)</f>
        <v>8.5106382978723402E-2</v>
      </c>
      <c r="AG923" s="7" t="str">
        <f>IF('Final Dataset'!$AC923&lt;40,"Low",IF('Final Dataset'!$AC923&lt;=70,"Moderate","High"))</f>
        <v>Low</v>
      </c>
      <c r="AH923" s="10" t="str">
        <f>IF('Final Dataset'!$AE923&lt;10,"Calm",IF('Final Dataset'!$AE923&lt;=25,"Breezy","Windy"))</f>
        <v>Calm</v>
      </c>
    </row>
    <row r="924" spans="1:34" ht="14.25" customHeight="1" x14ac:dyDescent="0.3">
      <c r="A924" s="15">
        <v>923</v>
      </c>
      <c r="B924" s="16">
        <v>40584</v>
      </c>
      <c r="C924" s="7">
        <v>1</v>
      </c>
      <c r="D924" s="7">
        <v>23</v>
      </c>
      <c r="E924" s="7" t="b">
        <v>0</v>
      </c>
      <c r="F924" s="7">
        <v>4</v>
      </c>
      <c r="G924" s="7">
        <v>1</v>
      </c>
      <c r="H924" s="7">
        <v>0.12</v>
      </c>
      <c r="I924" s="7">
        <v>0.1515</v>
      </c>
      <c r="J924" s="7">
        <v>0.42</v>
      </c>
      <c r="K924" s="7">
        <v>0.1045</v>
      </c>
      <c r="L924" s="7">
        <v>1</v>
      </c>
      <c r="M924" s="7">
        <v>33</v>
      </c>
      <c r="N924" s="10">
        <v>34</v>
      </c>
      <c r="O924" s="5" t="str">
        <f>IF(AND('Final Dataset'!$D924&gt;=5,'Final Dataset'!$D924&lt;12),"Morning",IF(AND('Final Dataset'!$D924&gt;=12,'Final Dataset'!$D924&lt;17),"Afternoon",IF(AND('Final Dataset'!$D924&gt;=17,'Final Dataset'!$D924&lt;21),"Evening","Night")))</f>
        <v>Night</v>
      </c>
      <c r="P924" s="8" t="str">
        <f>IF('Final Dataset'!$G924=1,"Clear/Few clouds",IF('Final Dataset'!$G924=2,"Mist/Cloudy",IF('Final Dataset'!$G924=3,"Light Snow/Rain","Heavy Rain/Snow/Storm")))</f>
        <v>Clear/Few clouds</v>
      </c>
      <c r="Q924" s="5" t="str">
        <f>IF(OR('Final Dataset'!$F924=0,'Final Dataset'!$F924=6),"Weekend","Weekday")</f>
        <v>Weekday</v>
      </c>
      <c r="R924" s="5" t="str">
        <f>LEFT(TEXT('Final Dataset'!$B924,"yyyy-mm-dd"),4)</f>
        <v>2011</v>
      </c>
      <c r="S924" s="5" t="str">
        <f>MID(TEXT('Final Dataset'!$B924,"yyyy-mm-dd"),6,2)</f>
        <v>02</v>
      </c>
      <c r="T924" s="5" t="str">
        <f>RIGHT(TEXT('Final Dataset'!$B924,"yyyy-mm-dd"),2)</f>
        <v>10</v>
      </c>
      <c r="U924" s="5">
        <f>LEN('Final Dataset'!$D924)</f>
        <v>2</v>
      </c>
      <c r="V924" s="5" t="str">
        <f>TEXT('Final Dataset'!$B924, "mmmm")</f>
        <v>February</v>
      </c>
      <c r="W924" s="5" t="str">
        <f>TEXT('Final Dataset'!$B924, "dddd")</f>
        <v>Thursday</v>
      </c>
      <c r="X924" s="5">
        <f>WEEKNUM('Final Dataset'!$B924, 2)</f>
        <v>7</v>
      </c>
      <c r="Y924" s="5" t="str">
        <f>IF('Final Dataset'!$H924&lt;=0.3,"Cold",IF('Final Dataset'!$H924&lt;=0.6,"Mild","Hot"))</f>
        <v>Cold</v>
      </c>
      <c r="Z924" s="7" t="str">
        <f>IF('Final Dataset'!$L924&gt;'Final Dataset'!$M924,"Casual Dominant","Registered Dominant")</f>
        <v>Registered Dominant</v>
      </c>
      <c r="AA924" s="7">
        <f>'Final Dataset'!$L924/'Final Dataset'!$N924</f>
        <v>2.9411764705882353E-2</v>
      </c>
      <c r="AB924" s="7">
        <f>'Final Dataset'!$M924/'Final Dataset'!$N924</f>
        <v>0.97058823529411764</v>
      </c>
      <c r="AC924" s="9">
        <f>'Final Dataset'!$J924*100</f>
        <v>42</v>
      </c>
      <c r="AD924" s="7">
        <f>'Final Dataset'!$I924*50</f>
        <v>7.5750000000000002</v>
      </c>
      <c r="AE924" s="9">
        <f>'Final Dataset'!$K924*67</f>
        <v>7.0015000000000001</v>
      </c>
      <c r="AF924" s="7">
        <f>IFERROR('Final Dataset'!$AA924/'Final Dataset'!$AB924,0)</f>
        <v>3.0303030303030304E-2</v>
      </c>
      <c r="AG924" s="7" t="str">
        <f>IF('Final Dataset'!$AC924&lt;40,"Low",IF('Final Dataset'!$AC924&lt;=70,"Moderate","High"))</f>
        <v>Moderate</v>
      </c>
      <c r="AH924" s="10" t="str">
        <f>IF('Final Dataset'!$AE924&lt;10,"Calm",IF('Final Dataset'!$AE924&lt;=25,"Breezy","Windy"))</f>
        <v>Calm</v>
      </c>
    </row>
    <row r="925" spans="1:34" ht="14.25" customHeight="1" x14ac:dyDescent="0.3">
      <c r="A925" s="17">
        <v>924</v>
      </c>
      <c r="B925" s="18">
        <v>40585</v>
      </c>
      <c r="C925" s="13">
        <v>1</v>
      </c>
      <c r="D925" s="13">
        <v>0</v>
      </c>
      <c r="E925" s="13" t="b">
        <v>0</v>
      </c>
      <c r="F925" s="13">
        <v>5</v>
      </c>
      <c r="G925" s="13">
        <v>1</v>
      </c>
      <c r="H925" s="13">
        <v>0.1</v>
      </c>
      <c r="I925" s="13">
        <v>0.13639999999999999</v>
      </c>
      <c r="J925" s="13">
        <v>0.49</v>
      </c>
      <c r="K925" s="13">
        <v>0.1045</v>
      </c>
      <c r="L925" s="13">
        <v>2</v>
      </c>
      <c r="M925" s="13">
        <v>12</v>
      </c>
      <c r="N925" s="19">
        <v>14</v>
      </c>
      <c r="O925" s="5" t="str">
        <f>IF(AND('Final Dataset'!$D925&gt;=5,'Final Dataset'!$D925&lt;12),"Morning",IF(AND('Final Dataset'!$D925&gt;=12,'Final Dataset'!$D925&lt;17),"Afternoon",IF(AND('Final Dataset'!$D925&gt;=17,'Final Dataset'!$D925&lt;21),"Evening","Night")))</f>
        <v>Night</v>
      </c>
      <c r="P925" s="8" t="str">
        <f>IF('Final Dataset'!$G925=1,"Clear/Few clouds",IF('Final Dataset'!$G925=2,"Mist/Cloudy",IF('Final Dataset'!$G925=3,"Light Snow/Rain","Heavy Rain/Snow/Storm")))</f>
        <v>Clear/Few clouds</v>
      </c>
      <c r="Q925" s="5" t="str">
        <f>IF(OR('Final Dataset'!$F925=0,'Final Dataset'!$F925=6),"Weekend","Weekday")</f>
        <v>Weekday</v>
      </c>
      <c r="R925" s="5" t="str">
        <f>LEFT(TEXT('Final Dataset'!$B925,"yyyy-mm-dd"),4)</f>
        <v>2011</v>
      </c>
      <c r="S925" s="5" t="str">
        <f>MID(TEXT('Final Dataset'!$B925,"yyyy-mm-dd"),6,2)</f>
        <v>02</v>
      </c>
      <c r="T925" s="5" t="str">
        <f>RIGHT(TEXT('Final Dataset'!$B925,"yyyy-mm-dd"),2)</f>
        <v>11</v>
      </c>
      <c r="U925" s="5">
        <f>LEN('Final Dataset'!$D925)</f>
        <v>1</v>
      </c>
      <c r="V925" s="5" t="str">
        <f>TEXT('Final Dataset'!$B925, "mmmm")</f>
        <v>February</v>
      </c>
      <c r="W925" s="5" t="str">
        <f>TEXT('Final Dataset'!$B925, "dddd")</f>
        <v>Friday</v>
      </c>
      <c r="X925" s="5">
        <f>WEEKNUM('Final Dataset'!$B925, 2)</f>
        <v>7</v>
      </c>
      <c r="Y925" s="5" t="str">
        <f>IF('Final Dataset'!$H925&lt;=0.3,"Cold",IF('Final Dataset'!$H925&lt;=0.6,"Mild","Hot"))</f>
        <v>Cold</v>
      </c>
      <c r="Z925" s="7" t="str">
        <f>IF('Final Dataset'!$L925&gt;'Final Dataset'!$M925,"Casual Dominant","Registered Dominant")</f>
        <v>Registered Dominant</v>
      </c>
      <c r="AA925" s="7">
        <f>'Final Dataset'!$L925/'Final Dataset'!$N925</f>
        <v>0.14285714285714285</v>
      </c>
      <c r="AB925" s="7">
        <f>'Final Dataset'!$M925/'Final Dataset'!$N925</f>
        <v>0.8571428571428571</v>
      </c>
      <c r="AC925" s="9">
        <f>'Final Dataset'!$J925*100</f>
        <v>49</v>
      </c>
      <c r="AD925" s="7">
        <f>'Final Dataset'!$I925*50</f>
        <v>6.8199999999999994</v>
      </c>
      <c r="AE925" s="9">
        <f>'Final Dataset'!$K925*67</f>
        <v>7.0015000000000001</v>
      </c>
      <c r="AF925" s="7">
        <f>IFERROR('Final Dataset'!$AA925/'Final Dataset'!$AB925,0)</f>
        <v>0.16666666666666666</v>
      </c>
      <c r="AG925" s="7" t="str">
        <f>IF('Final Dataset'!$AC925&lt;40,"Low",IF('Final Dataset'!$AC925&lt;=70,"Moderate","High"))</f>
        <v>Moderate</v>
      </c>
      <c r="AH925" s="10" t="str">
        <f>IF('Final Dataset'!$AE925&lt;10,"Calm",IF('Final Dataset'!$AE925&lt;=25,"Breezy","Windy"))</f>
        <v>Calm</v>
      </c>
    </row>
    <row r="926" spans="1:34" ht="14.25" customHeight="1" x14ac:dyDescent="0.3">
      <c r="A926" s="15">
        <v>925</v>
      </c>
      <c r="B926" s="16">
        <v>40585</v>
      </c>
      <c r="C926" s="7">
        <v>1</v>
      </c>
      <c r="D926" s="7">
        <v>1</v>
      </c>
      <c r="E926" s="7" t="b">
        <v>0</v>
      </c>
      <c r="F926" s="7">
        <v>5</v>
      </c>
      <c r="G926" s="7">
        <v>1</v>
      </c>
      <c r="H926" s="7">
        <v>0.1</v>
      </c>
      <c r="I926" s="7">
        <v>0.13639999999999999</v>
      </c>
      <c r="J926" s="7">
        <v>0.54</v>
      </c>
      <c r="K926" s="7">
        <v>8.9599999999999999E-2</v>
      </c>
      <c r="L926" s="7">
        <v>1</v>
      </c>
      <c r="M926" s="7">
        <v>6</v>
      </c>
      <c r="N926" s="10">
        <v>7</v>
      </c>
      <c r="O926" s="5" t="str">
        <f>IF(AND('Final Dataset'!$D926&gt;=5,'Final Dataset'!$D926&lt;12),"Morning",IF(AND('Final Dataset'!$D926&gt;=12,'Final Dataset'!$D926&lt;17),"Afternoon",IF(AND('Final Dataset'!$D926&gt;=17,'Final Dataset'!$D926&lt;21),"Evening","Night")))</f>
        <v>Night</v>
      </c>
      <c r="P926" s="8" t="str">
        <f>IF('Final Dataset'!$G926=1,"Clear/Few clouds",IF('Final Dataset'!$G926=2,"Mist/Cloudy",IF('Final Dataset'!$G926=3,"Light Snow/Rain","Heavy Rain/Snow/Storm")))</f>
        <v>Clear/Few clouds</v>
      </c>
      <c r="Q926" s="5" t="str">
        <f>IF(OR('Final Dataset'!$F926=0,'Final Dataset'!$F926=6),"Weekend","Weekday")</f>
        <v>Weekday</v>
      </c>
      <c r="R926" s="5" t="str">
        <f>LEFT(TEXT('Final Dataset'!$B926,"yyyy-mm-dd"),4)</f>
        <v>2011</v>
      </c>
      <c r="S926" s="5" t="str">
        <f>MID(TEXT('Final Dataset'!$B926,"yyyy-mm-dd"),6,2)</f>
        <v>02</v>
      </c>
      <c r="T926" s="5" t="str">
        <f>RIGHT(TEXT('Final Dataset'!$B926,"yyyy-mm-dd"),2)</f>
        <v>11</v>
      </c>
      <c r="U926" s="5">
        <f>LEN('Final Dataset'!$D926)</f>
        <v>1</v>
      </c>
      <c r="V926" s="5" t="str">
        <f>TEXT('Final Dataset'!$B926, "mmmm")</f>
        <v>February</v>
      </c>
      <c r="W926" s="5" t="str">
        <f>TEXT('Final Dataset'!$B926, "dddd")</f>
        <v>Friday</v>
      </c>
      <c r="X926" s="5">
        <f>WEEKNUM('Final Dataset'!$B926, 2)</f>
        <v>7</v>
      </c>
      <c r="Y926" s="5" t="str">
        <f>IF('Final Dataset'!$H926&lt;=0.3,"Cold",IF('Final Dataset'!$H926&lt;=0.6,"Mild","Hot"))</f>
        <v>Cold</v>
      </c>
      <c r="Z926" s="7" t="str">
        <f>IF('Final Dataset'!$L926&gt;'Final Dataset'!$M926,"Casual Dominant","Registered Dominant")</f>
        <v>Registered Dominant</v>
      </c>
      <c r="AA926" s="7">
        <f>'Final Dataset'!$L926/'Final Dataset'!$N926</f>
        <v>0.14285714285714285</v>
      </c>
      <c r="AB926" s="7">
        <f>'Final Dataset'!$M926/'Final Dataset'!$N926</f>
        <v>0.8571428571428571</v>
      </c>
      <c r="AC926" s="9">
        <f>'Final Dataset'!$J926*100</f>
        <v>54</v>
      </c>
      <c r="AD926" s="7">
        <f>'Final Dataset'!$I926*50</f>
        <v>6.8199999999999994</v>
      </c>
      <c r="AE926" s="9">
        <f>'Final Dataset'!$K926*67</f>
        <v>6.0031999999999996</v>
      </c>
      <c r="AF926" s="7">
        <f>IFERROR('Final Dataset'!$AA926/'Final Dataset'!$AB926,0)</f>
        <v>0.16666666666666666</v>
      </c>
      <c r="AG926" s="7" t="str">
        <f>IF('Final Dataset'!$AC926&lt;40,"Low",IF('Final Dataset'!$AC926&lt;=70,"Moderate","High"))</f>
        <v>Moderate</v>
      </c>
      <c r="AH926" s="10" t="str">
        <f>IF('Final Dataset'!$AE926&lt;10,"Calm",IF('Final Dataset'!$AE926&lt;=25,"Breezy","Windy"))</f>
        <v>Calm</v>
      </c>
    </row>
    <row r="927" spans="1:34" ht="14.25" customHeight="1" x14ac:dyDescent="0.3">
      <c r="A927" s="17">
        <v>926</v>
      </c>
      <c r="B927" s="18">
        <v>40585</v>
      </c>
      <c r="C927" s="13">
        <v>1</v>
      </c>
      <c r="D927" s="13">
        <v>2</v>
      </c>
      <c r="E927" s="13" t="b">
        <v>0</v>
      </c>
      <c r="F927" s="13">
        <v>5</v>
      </c>
      <c r="G927" s="13">
        <v>1</v>
      </c>
      <c r="H927" s="13">
        <v>0.1</v>
      </c>
      <c r="I927" s="13">
        <v>0.13639999999999999</v>
      </c>
      <c r="J927" s="13">
        <v>0.54</v>
      </c>
      <c r="K927" s="13">
        <v>8.9599999999999999E-2</v>
      </c>
      <c r="L927" s="13">
        <v>0</v>
      </c>
      <c r="M927" s="13">
        <v>3</v>
      </c>
      <c r="N927" s="19">
        <v>3</v>
      </c>
      <c r="O927" s="5" t="str">
        <f>IF(AND('Final Dataset'!$D927&gt;=5,'Final Dataset'!$D927&lt;12),"Morning",IF(AND('Final Dataset'!$D927&gt;=12,'Final Dataset'!$D927&lt;17),"Afternoon",IF(AND('Final Dataset'!$D927&gt;=17,'Final Dataset'!$D927&lt;21),"Evening","Night")))</f>
        <v>Night</v>
      </c>
      <c r="P927" s="8" t="str">
        <f>IF('Final Dataset'!$G927=1,"Clear/Few clouds",IF('Final Dataset'!$G927=2,"Mist/Cloudy",IF('Final Dataset'!$G927=3,"Light Snow/Rain","Heavy Rain/Snow/Storm")))</f>
        <v>Clear/Few clouds</v>
      </c>
      <c r="Q927" s="5" t="str">
        <f>IF(OR('Final Dataset'!$F927=0,'Final Dataset'!$F927=6),"Weekend","Weekday")</f>
        <v>Weekday</v>
      </c>
      <c r="R927" s="5" t="str">
        <f>LEFT(TEXT('Final Dataset'!$B927,"yyyy-mm-dd"),4)</f>
        <v>2011</v>
      </c>
      <c r="S927" s="5" t="str">
        <f>MID(TEXT('Final Dataset'!$B927,"yyyy-mm-dd"),6,2)</f>
        <v>02</v>
      </c>
      <c r="T927" s="5" t="str">
        <f>RIGHT(TEXT('Final Dataset'!$B927,"yyyy-mm-dd"),2)</f>
        <v>11</v>
      </c>
      <c r="U927" s="5">
        <f>LEN('Final Dataset'!$D927)</f>
        <v>1</v>
      </c>
      <c r="V927" s="5" t="str">
        <f>TEXT('Final Dataset'!$B927, "mmmm")</f>
        <v>February</v>
      </c>
      <c r="W927" s="5" t="str">
        <f>TEXT('Final Dataset'!$B927, "dddd")</f>
        <v>Friday</v>
      </c>
      <c r="X927" s="5">
        <f>WEEKNUM('Final Dataset'!$B927, 2)</f>
        <v>7</v>
      </c>
      <c r="Y927" s="5" t="str">
        <f>IF('Final Dataset'!$H927&lt;=0.3,"Cold",IF('Final Dataset'!$H927&lt;=0.6,"Mild","Hot"))</f>
        <v>Cold</v>
      </c>
      <c r="Z927" s="7" t="str">
        <f>IF('Final Dataset'!$L927&gt;'Final Dataset'!$M927,"Casual Dominant","Registered Dominant")</f>
        <v>Registered Dominant</v>
      </c>
      <c r="AA927" s="7">
        <f>'Final Dataset'!$L927/'Final Dataset'!$N927</f>
        <v>0</v>
      </c>
      <c r="AB927" s="7">
        <f>'Final Dataset'!$M927/'Final Dataset'!$N927</f>
        <v>1</v>
      </c>
      <c r="AC927" s="9">
        <f>'Final Dataset'!$J927*100</f>
        <v>54</v>
      </c>
      <c r="AD927" s="7">
        <f>'Final Dataset'!$I927*50</f>
        <v>6.8199999999999994</v>
      </c>
      <c r="AE927" s="9">
        <f>'Final Dataset'!$K927*67</f>
        <v>6.0031999999999996</v>
      </c>
      <c r="AF927" s="7">
        <f>IFERROR('Final Dataset'!$AA927/'Final Dataset'!$AB927,0)</f>
        <v>0</v>
      </c>
      <c r="AG927" s="7" t="str">
        <f>IF('Final Dataset'!$AC927&lt;40,"Low",IF('Final Dataset'!$AC927&lt;=70,"Moderate","High"))</f>
        <v>Moderate</v>
      </c>
      <c r="AH927" s="10" t="str">
        <f>IF('Final Dataset'!$AE927&lt;10,"Calm",IF('Final Dataset'!$AE927&lt;=25,"Breezy","Windy"))</f>
        <v>Calm</v>
      </c>
    </row>
    <row r="928" spans="1:34" ht="14.25" customHeight="1" x14ac:dyDescent="0.3">
      <c r="A928" s="15">
        <v>927</v>
      </c>
      <c r="B928" s="16">
        <v>40585</v>
      </c>
      <c r="C928" s="7">
        <v>1</v>
      </c>
      <c r="D928" s="7">
        <v>5</v>
      </c>
      <c r="E928" s="7" t="b">
        <v>0</v>
      </c>
      <c r="F928" s="7">
        <v>5</v>
      </c>
      <c r="G928" s="7">
        <v>1</v>
      </c>
      <c r="H928" s="7">
        <v>0.08</v>
      </c>
      <c r="I928" s="7">
        <v>0.1212</v>
      </c>
      <c r="J928" s="7">
        <v>0.63</v>
      </c>
      <c r="K928" s="7">
        <v>8.9599999999999999E-2</v>
      </c>
      <c r="L928" s="7">
        <v>0</v>
      </c>
      <c r="M928" s="7">
        <v>4</v>
      </c>
      <c r="N928" s="10">
        <v>4</v>
      </c>
      <c r="O928" s="5" t="str">
        <f>IF(AND('Final Dataset'!$D928&gt;=5,'Final Dataset'!$D928&lt;12),"Morning",IF(AND('Final Dataset'!$D928&gt;=12,'Final Dataset'!$D928&lt;17),"Afternoon",IF(AND('Final Dataset'!$D928&gt;=17,'Final Dataset'!$D928&lt;21),"Evening","Night")))</f>
        <v>Morning</v>
      </c>
      <c r="P928" s="8" t="str">
        <f>IF('Final Dataset'!$G928=1,"Clear/Few clouds",IF('Final Dataset'!$G928=2,"Mist/Cloudy",IF('Final Dataset'!$G928=3,"Light Snow/Rain","Heavy Rain/Snow/Storm")))</f>
        <v>Clear/Few clouds</v>
      </c>
      <c r="Q928" s="5" t="str">
        <f>IF(OR('Final Dataset'!$F928=0,'Final Dataset'!$F928=6),"Weekend","Weekday")</f>
        <v>Weekday</v>
      </c>
      <c r="R928" s="5" t="str">
        <f>LEFT(TEXT('Final Dataset'!$B928,"yyyy-mm-dd"),4)</f>
        <v>2011</v>
      </c>
      <c r="S928" s="5" t="str">
        <f>MID(TEXT('Final Dataset'!$B928,"yyyy-mm-dd"),6,2)</f>
        <v>02</v>
      </c>
      <c r="T928" s="5" t="str">
        <f>RIGHT(TEXT('Final Dataset'!$B928,"yyyy-mm-dd"),2)</f>
        <v>11</v>
      </c>
      <c r="U928" s="5">
        <f>LEN('Final Dataset'!$D928)</f>
        <v>1</v>
      </c>
      <c r="V928" s="5" t="str">
        <f>TEXT('Final Dataset'!$B928, "mmmm")</f>
        <v>February</v>
      </c>
      <c r="W928" s="5" t="str">
        <f>TEXT('Final Dataset'!$B928, "dddd")</f>
        <v>Friday</v>
      </c>
      <c r="X928" s="5">
        <f>WEEKNUM('Final Dataset'!$B928, 2)</f>
        <v>7</v>
      </c>
      <c r="Y928" s="5" t="str">
        <f>IF('Final Dataset'!$H928&lt;=0.3,"Cold",IF('Final Dataset'!$H928&lt;=0.6,"Mild","Hot"))</f>
        <v>Cold</v>
      </c>
      <c r="Z928" s="7" t="str">
        <f>IF('Final Dataset'!$L928&gt;'Final Dataset'!$M928,"Casual Dominant","Registered Dominant")</f>
        <v>Registered Dominant</v>
      </c>
      <c r="AA928" s="7">
        <f>'Final Dataset'!$L928/'Final Dataset'!$N928</f>
        <v>0</v>
      </c>
      <c r="AB928" s="7">
        <f>'Final Dataset'!$M928/'Final Dataset'!$N928</f>
        <v>1</v>
      </c>
      <c r="AC928" s="9">
        <f>'Final Dataset'!$J928*100</f>
        <v>63</v>
      </c>
      <c r="AD928" s="7">
        <f>'Final Dataset'!$I928*50</f>
        <v>6.0600000000000005</v>
      </c>
      <c r="AE928" s="9">
        <f>'Final Dataset'!$K928*67</f>
        <v>6.0031999999999996</v>
      </c>
      <c r="AF928" s="7">
        <f>IFERROR('Final Dataset'!$AA928/'Final Dataset'!$AB928,0)</f>
        <v>0</v>
      </c>
      <c r="AG928" s="7" t="str">
        <f>IF('Final Dataset'!$AC928&lt;40,"Low",IF('Final Dataset'!$AC928&lt;=70,"Moderate","High"))</f>
        <v>Moderate</v>
      </c>
      <c r="AH928" s="10" t="str">
        <f>IF('Final Dataset'!$AE928&lt;10,"Calm",IF('Final Dataset'!$AE928&lt;=25,"Breezy","Windy"))</f>
        <v>Calm</v>
      </c>
    </row>
    <row r="929" spans="1:34" ht="14.25" customHeight="1" x14ac:dyDescent="0.3">
      <c r="A929" s="17">
        <v>928</v>
      </c>
      <c r="B929" s="18">
        <v>40585</v>
      </c>
      <c r="C929" s="13">
        <v>1</v>
      </c>
      <c r="D929" s="13">
        <v>6</v>
      </c>
      <c r="E929" s="13" t="b">
        <v>0</v>
      </c>
      <c r="F929" s="13">
        <v>5</v>
      </c>
      <c r="G929" s="13">
        <v>1</v>
      </c>
      <c r="H929" s="13">
        <v>0.1</v>
      </c>
      <c r="I929" s="13">
        <v>0.18179999999999999</v>
      </c>
      <c r="J929" s="13">
        <v>0.68</v>
      </c>
      <c r="K929" s="13">
        <v>0</v>
      </c>
      <c r="L929" s="13">
        <v>1</v>
      </c>
      <c r="M929" s="13">
        <v>23</v>
      </c>
      <c r="N929" s="19">
        <v>24</v>
      </c>
      <c r="O929" s="5" t="str">
        <f>IF(AND('Final Dataset'!$D929&gt;=5,'Final Dataset'!$D929&lt;12),"Morning",IF(AND('Final Dataset'!$D929&gt;=12,'Final Dataset'!$D929&lt;17),"Afternoon",IF(AND('Final Dataset'!$D929&gt;=17,'Final Dataset'!$D929&lt;21),"Evening","Night")))</f>
        <v>Morning</v>
      </c>
      <c r="P929" s="8" t="str">
        <f>IF('Final Dataset'!$G929=1,"Clear/Few clouds",IF('Final Dataset'!$G929=2,"Mist/Cloudy",IF('Final Dataset'!$G929=3,"Light Snow/Rain","Heavy Rain/Snow/Storm")))</f>
        <v>Clear/Few clouds</v>
      </c>
      <c r="Q929" s="5" t="str">
        <f>IF(OR('Final Dataset'!$F929=0,'Final Dataset'!$F929=6),"Weekend","Weekday")</f>
        <v>Weekday</v>
      </c>
      <c r="R929" s="5" t="str">
        <f>LEFT(TEXT('Final Dataset'!$B929,"yyyy-mm-dd"),4)</f>
        <v>2011</v>
      </c>
      <c r="S929" s="5" t="str">
        <f>MID(TEXT('Final Dataset'!$B929,"yyyy-mm-dd"),6,2)</f>
        <v>02</v>
      </c>
      <c r="T929" s="5" t="str">
        <f>RIGHT(TEXT('Final Dataset'!$B929,"yyyy-mm-dd"),2)</f>
        <v>11</v>
      </c>
      <c r="U929" s="5">
        <f>LEN('Final Dataset'!$D929)</f>
        <v>1</v>
      </c>
      <c r="V929" s="5" t="str">
        <f>TEXT('Final Dataset'!$B929, "mmmm")</f>
        <v>February</v>
      </c>
      <c r="W929" s="5" t="str">
        <f>TEXT('Final Dataset'!$B929, "dddd")</f>
        <v>Friday</v>
      </c>
      <c r="X929" s="5">
        <f>WEEKNUM('Final Dataset'!$B929, 2)</f>
        <v>7</v>
      </c>
      <c r="Y929" s="5" t="str">
        <f>IF('Final Dataset'!$H929&lt;=0.3,"Cold",IF('Final Dataset'!$H929&lt;=0.6,"Mild","Hot"))</f>
        <v>Cold</v>
      </c>
      <c r="Z929" s="7" t="str">
        <f>IF('Final Dataset'!$L929&gt;'Final Dataset'!$M929,"Casual Dominant","Registered Dominant")</f>
        <v>Registered Dominant</v>
      </c>
      <c r="AA929" s="7">
        <f>'Final Dataset'!$L929/'Final Dataset'!$N929</f>
        <v>4.1666666666666664E-2</v>
      </c>
      <c r="AB929" s="7">
        <f>'Final Dataset'!$M929/'Final Dataset'!$N929</f>
        <v>0.95833333333333337</v>
      </c>
      <c r="AC929" s="9">
        <f>'Final Dataset'!$J929*100</f>
        <v>68</v>
      </c>
      <c r="AD929" s="7">
        <f>'Final Dataset'!$I929*50</f>
        <v>9.09</v>
      </c>
      <c r="AE929" s="9">
        <f>'Final Dataset'!$K929*67</f>
        <v>0</v>
      </c>
      <c r="AF929" s="7">
        <f>IFERROR('Final Dataset'!$AA929/'Final Dataset'!$AB929,0)</f>
        <v>4.3478260869565216E-2</v>
      </c>
      <c r="AG929" s="7" t="str">
        <f>IF('Final Dataset'!$AC929&lt;40,"Low",IF('Final Dataset'!$AC929&lt;=70,"Moderate","High"))</f>
        <v>Moderate</v>
      </c>
      <c r="AH929" s="10" t="str">
        <f>IF('Final Dataset'!$AE929&lt;10,"Calm",IF('Final Dataset'!$AE929&lt;=25,"Breezy","Windy"))</f>
        <v>Calm</v>
      </c>
    </row>
    <row r="930" spans="1:34" ht="14.25" customHeight="1" x14ac:dyDescent="0.3">
      <c r="A930" s="15">
        <v>929</v>
      </c>
      <c r="B930" s="16">
        <v>40585</v>
      </c>
      <c r="C930" s="7">
        <v>1</v>
      </c>
      <c r="D930" s="7">
        <v>7</v>
      </c>
      <c r="E930" s="7" t="b">
        <v>0</v>
      </c>
      <c r="F930" s="7">
        <v>5</v>
      </c>
      <c r="G930" s="7">
        <v>1</v>
      </c>
      <c r="H930" s="7">
        <v>0.08</v>
      </c>
      <c r="I930" s="7">
        <v>0.16669999999999999</v>
      </c>
      <c r="J930" s="7">
        <v>0.73</v>
      </c>
      <c r="K930" s="7">
        <v>0</v>
      </c>
      <c r="L930" s="7">
        <v>1</v>
      </c>
      <c r="M930" s="7">
        <v>73</v>
      </c>
      <c r="N930" s="10">
        <v>74</v>
      </c>
      <c r="O930" s="5" t="str">
        <f>IF(AND('Final Dataset'!$D930&gt;=5,'Final Dataset'!$D930&lt;12),"Morning",IF(AND('Final Dataset'!$D930&gt;=12,'Final Dataset'!$D930&lt;17),"Afternoon",IF(AND('Final Dataset'!$D930&gt;=17,'Final Dataset'!$D930&lt;21),"Evening","Night")))</f>
        <v>Morning</v>
      </c>
      <c r="P930" s="8" t="str">
        <f>IF('Final Dataset'!$G930=1,"Clear/Few clouds",IF('Final Dataset'!$G930=2,"Mist/Cloudy",IF('Final Dataset'!$G930=3,"Light Snow/Rain","Heavy Rain/Snow/Storm")))</f>
        <v>Clear/Few clouds</v>
      </c>
      <c r="Q930" s="5" t="str">
        <f>IF(OR('Final Dataset'!$F930=0,'Final Dataset'!$F930=6),"Weekend","Weekday")</f>
        <v>Weekday</v>
      </c>
      <c r="R930" s="5" t="str">
        <f>LEFT(TEXT('Final Dataset'!$B930,"yyyy-mm-dd"),4)</f>
        <v>2011</v>
      </c>
      <c r="S930" s="5" t="str">
        <f>MID(TEXT('Final Dataset'!$B930,"yyyy-mm-dd"),6,2)</f>
        <v>02</v>
      </c>
      <c r="T930" s="5" t="str">
        <f>RIGHT(TEXT('Final Dataset'!$B930,"yyyy-mm-dd"),2)</f>
        <v>11</v>
      </c>
      <c r="U930" s="5">
        <f>LEN('Final Dataset'!$D930)</f>
        <v>1</v>
      </c>
      <c r="V930" s="5" t="str">
        <f>TEXT('Final Dataset'!$B930, "mmmm")</f>
        <v>February</v>
      </c>
      <c r="W930" s="5" t="str">
        <f>TEXT('Final Dataset'!$B930, "dddd")</f>
        <v>Friday</v>
      </c>
      <c r="X930" s="5">
        <f>WEEKNUM('Final Dataset'!$B930, 2)</f>
        <v>7</v>
      </c>
      <c r="Y930" s="5" t="str">
        <f>IF('Final Dataset'!$H930&lt;=0.3,"Cold",IF('Final Dataset'!$H930&lt;=0.6,"Mild","Hot"))</f>
        <v>Cold</v>
      </c>
      <c r="Z930" s="7" t="str">
        <f>IF('Final Dataset'!$L930&gt;'Final Dataset'!$M930,"Casual Dominant","Registered Dominant")</f>
        <v>Registered Dominant</v>
      </c>
      <c r="AA930" s="7">
        <f>'Final Dataset'!$L930/'Final Dataset'!$N930</f>
        <v>1.3513513513513514E-2</v>
      </c>
      <c r="AB930" s="7">
        <f>'Final Dataset'!$M930/'Final Dataset'!$N930</f>
        <v>0.98648648648648651</v>
      </c>
      <c r="AC930" s="9">
        <f>'Final Dataset'!$J930*100</f>
        <v>73</v>
      </c>
      <c r="AD930" s="7">
        <f>'Final Dataset'!$I930*50</f>
        <v>8.3349999999999991</v>
      </c>
      <c r="AE930" s="9">
        <f>'Final Dataset'!$K930*67</f>
        <v>0</v>
      </c>
      <c r="AF930" s="7">
        <f>IFERROR('Final Dataset'!$AA930/'Final Dataset'!$AB930,0)</f>
        <v>1.3698630136986302E-2</v>
      </c>
      <c r="AG930" s="7" t="str">
        <f>IF('Final Dataset'!$AC930&lt;40,"Low",IF('Final Dataset'!$AC930&lt;=70,"Moderate","High"))</f>
        <v>High</v>
      </c>
      <c r="AH930" s="10" t="str">
        <f>IF('Final Dataset'!$AE930&lt;10,"Calm",IF('Final Dataset'!$AE930&lt;=25,"Breezy","Windy"))</f>
        <v>Calm</v>
      </c>
    </row>
    <row r="931" spans="1:34" ht="14.25" customHeight="1" x14ac:dyDescent="0.3">
      <c r="A931" s="17">
        <v>930</v>
      </c>
      <c r="B931" s="18">
        <v>40585</v>
      </c>
      <c r="C931" s="13">
        <v>1</v>
      </c>
      <c r="D931" s="13">
        <v>8</v>
      </c>
      <c r="E931" s="13" t="b">
        <v>0</v>
      </c>
      <c r="F931" s="13">
        <v>5</v>
      </c>
      <c r="G931" s="13">
        <v>1</v>
      </c>
      <c r="H931" s="13">
        <v>0.1</v>
      </c>
      <c r="I931" s="13">
        <v>0.1212</v>
      </c>
      <c r="J931" s="13">
        <v>0.74</v>
      </c>
      <c r="K931" s="13">
        <v>0.16420000000000001</v>
      </c>
      <c r="L931" s="13">
        <v>4</v>
      </c>
      <c r="M931" s="13">
        <v>212</v>
      </c>
      <c r="N931" s="19">
        <v>216</v>
      </c>
      <c r="O931" s="5" t="str">
        <f>IF(AND('Final Dataset'!$D931&gt;=5,'Final Dataset'!$D931&lt;12),"Morning",IF(AND('Final Dataset'!$D931&gt;=12,'Final Dataset'!$D931&lt;17),"Afternoon",IF(AND('Final Dataset'!$D931&gt;=17,'Final Dataset'!$D931&lt;21),"Evening","Night")))</f>
        <v>Morning</v>
      </c>
      <c r="P931" s="8" t="str">
        <f>IF('Final Dataset'!$G931=1,"Clear/Few clouds",IF('Final Dataset'!$G931=2,"Mist/Cloudy",IF('Final Dataset'!$G931=3,"Light Snow/Rain","Heavy Rain/Snow/Storm")))</f>
        <v>Clear/Few clouds</v>
      </c>
      <c r="Q931" s="5" t="str">
        <f>IF(OR('Final Dataset'!$F931=0,'Final Dataset'!$F931=6),"Weekend","Weekday")</f>
        <v>Weekday</v>
      </c>
      <c r="R931" s="5" t="str">
        <f>LEFT(TEXT('Final Dataset'!$B931,"yyyy-mm-dd"),4)</f>
        <v>2011</v>
      </c>
      <c r="S931" s="5" t="str">
        <f>MID(TEXT('Final Dataset'!$B931,"yyyy-mm-dd"),6,2)</f>
        <v>02</v>
      </c>
      <c r="T931" s="5" t="str">
        <f>RIGHT(TEXT('Final Dataset'!$B931,"yyyy-mm-dd"),2)</f>
        <v>11</v>
      </c>
      <c r="U931" s="5">
        <f>LEN('Final Dataset'!$D931)</f>
        <v>1</v>
      </c>
      <c r="V931" s="5" t="str">
        <f>TEXT('Final Dataset'!$B931, "mmmm")</f>
        <v>February</v>
      </c>
      <c r="W931" s="5" t="str">
        <f>TEXT('Final Dataset'!$B931, "dddd")</f>
        <v>Friday</v>
      </c>
      <c r="X931" s="5">
        <f>WEEKNUM('Final Dataset'!$B931, 2)</f>
        <v>7</v>
      </c>
      <c r="Y931" s="5" t="str">
        <f>IF('Final Dataset'!$H931&lt;=0.3,"Cold",IF('Final Dataset'!$H931&lt;=0.6,"Mild","Hot"))</f>
        <v>Cold</v>
      </c>
      <c r="Z931" s="7" t="str">
        <f>IF('Final Dataset'!$L931&gt;'Final Dataset'!$M931,"Casual Dominant","Registered Dominant")</f>
        <v>Registered Dominant</v>
      </c>
      <c r="AA931" s="7">
        <f>'Final Dataset'!$L931/'Final Dataset'!$N931</f>
        <v>1.8518518518518517E-2</v>
      </c>
      <c r="AB931" s="7">
        <f>'Final Dataset'!$M931/'Final Dataset'!$N931</f>
        <v>0.98148148148148151</v>
      </c>
      <c r="AC931" s="9">
        <f>'Final Dataset'!$J931*100</f>
        <v>74</v>
      </c>
      <c r="AD931" s="7">
        <f>'Final Dataset'!$I931*50</f>
        <v>6.0600000000000005</v>
      </c>
      <c r="AE931" s="9">
        <f>'Final Dataset'!$K931*67</f>
        <v>11.0014</v>
      </c>
      <c r="AF931" s="7">
        <f>IFERROR('Final Dataset'!$AA931/'Final Dataset'!$AB931,0)</f>
        <v>1.8867924528301886E-2</v>
      </c>
      <c r="AG931" s="7" t="str">
        <f>IF('Final Dataset'!$AC931&lt;40,"Low",IF('Final Dataset'!$AC931&lt;=70,"Moderate","High"))</f>
        <v>High</v>
      </c>
      <c r="AH931" s="10" t="str">
        <f>IF('Final Dataset'!$AE931&lt;10,"Calm",IF('Final Dataset'!$AE931&lt;=25,"Breezy","Windy"))</f>
        <v>Breezy</v>
      </c>
    </row>
    <row r="932" spans="1:34" ht="14.25" customHeight="1" x14ac:dyDescent="0.3">
      <c r="A932" s="15">
        <v>931</v>
      </c>
      <c r="B932" s="16">
        <v>40585</v>
      </c>
      <c r="C932" s="7">
        <v>1</v>
      </c>
      <c r="D932" s="7">
        <v>9</v>
      </c>
      <c r="E932" s="7" t="b">
        <v>0</v>
      </c>
      <c r="F932" s="7">
        <v>5</v>
      </c>
      <c r="G932" s="7">
        <v>1</v>
      </c>
      <c r="H932" s="7">
        <v>0.12</v>
      </c>
      <c r="I932" s="7">
        <v>0.1212</v>
      </c>
      <c r="J932" s="7">
        <v>0.74</v>
      </c>
      <c r="K932" s="7">
        <v>0.22389999999999999</v>
      </c>
      <c r="L932" s="7">
        <v>8</v>
      </c>
      <c r="M932" s="7">
        <v>132</v>
      </c>
      <c r="N932" s="10">
        <v>140</v>
      </c>
      <c r="O932" s="5" t="str">
        <f>IF(AND('Final Dataset'!$D932&gt;=5,'Final Dataset'!$D932&lt;12),"Morning",IF(AND('Final Dataset'!$D932&gt;=12,'Final Dataset'!$D932&lt;17),"Afternoon",IF(AND('Final Dataset'!$D932&gt;=17,'Final Dataset'!$D932&lt;21),"Evening","Night")))</f>
        <v>Morning</v>
      </c>
      <c r="P932" s="8" t="str">
        <f>IF('Final Dataset'!$G932=1,"Clear/Few clouds",IF('Final Dataset'!$G932=2,"Mist/Cloudy",IF('Final Dataset'!$G932=3,"Light Snow/Rain","Heavy Rain/Snow/Storm")))</f>
        <v>Clear/Few clouds</v>
      </c>
      <c r="Q932" s="5" t="str">
        <f>IF(OR('Final Dataset'!$F932=0,'Final Dataset'!$F932=6),"Weekend","Weekday")</f>
        <v>Weekday</v>
      </c>
      <c r="R932" s="5" t="str">
        <f>LEFT(TEXT('Final Dataset'!$B932,"yyyy-mm-dd"),4)</f>
        <v>2011</v>
      </c>
      <c r="S932" s="5" t="str">
        <f>MID(TEXT('Final Dataset'!$B932,"yyyy-mm-dd"),6,2)</f>
        <v>02</v>
      </c>
      <c r="T932" s="5" t="str">
        <f>RIGHT(TEXT('Final Dataset'!$B932,"yyyy-mm-dd"),2)</f>
        <v>11</v>
      </c>
      <c r="U932" s="5">
        <f>LEN('Final Dataset'!$D932)</f>
        <v>1</v>
      </c>
      <c r="V932" s="5" t="str">
        <f>TEXT('Final Dataset'!$B932, "mmmm")</f>
        <v>February</v>
      </c>
      <c r="W932" s="5" t="str">
        <f>TEXT('Final Dataset'!$B932, "dddd")</f>
        <v>Friday</v>
      </c>
      <c r="X932" s="5">
        <f>WEEKNUM('Final Dataset'!$B932, 2)</f>
        <v>7</v>
      </c>
      <c r="Y932" s="5" t="str">
        <f>IF('Final Dataset'!$H932&lt;=0.3,"Cold",IF('Final Dataset'!$H932&lt;=0.6,"Mild","Hot"))</f>
        <v>Cold</v>
      </c>
      <c r="Z932" s="7" t="str">
        <f>IF('Final Dataset'!$L932&gt;'Final Dataset'!$M932,"Casual Dominant","Registered Dominant")</f>
        <v>Registered Dominant</v>
      </c>
      <c r="AA932" s="7">
        <f>'Final Dataset'!$L932/'Final Dataset'!$N932</f>
        <v>5.7142857142857141E-2</v>
      </c>
      <c r="AB932" s="7">
        <f>'Final Dataset'!$M932/'Final Dataset'!$N932</f>
        <v>0.94285714285714284</v>
      </c>
      <c r="AC932" s="9">
        <f>'Final Dataset'!$J932*100</f>
        <v>74</v>
      </c>
      <c r="AD932" s="7">
        <f>'Final Dataset'!$I932*50</f>
        <v>6.0600000000000005</v>
      </c>
      <c r="AE932" s="9">
        <f>'Final Dataset'!$K932*67</f>
        <v>15.001299999999999</v>
      </c>
      <c r="AF932" s="7">
        <f>IFERROR('Final Dataset'!$AA932/'Final Dataset'!$AB932,0)</f>
        <v>6.0606060606060608E-2</v>
      </c>
      <c r="AG932" s="7" t="str">
        <f>IF('Final Dataset'!$AC932&lt;40,"Low",IF('Final Dataset'!$AC932&lt;=70,"Moderate","High"))</f>
        <v>High</v>
      </c>
      <c r="AH932" s="10" t="str">
        <f>IF('Final Dataset'!$AE932&lt;10,"Calm",IF('Final Dataset'!$AE932&lt;=25,"Breezy","Windy"))</f>
        <v>Breezy</v>
      </c>
    </row>
    <row r="933" spans="1:34" ht="14.25" customHeight="1" x14ac:dyDescent="0.3">
      <c r="A933" s="17">
        <v>932</v>
      </c>
      <c r="B933" s="18">
        <v>40585</v>
      </c>
      <c r="C933" s="13">
        <v>1</v>
      </c>
      <c r="D933" s="13">
        <v>10</v>
      </c>
      <c r="E933" s="13" t="b">
        <v>0</v>
      </c>
      <c r="F933" s="13">
        <v>5</v>
      </c>
      <c r="G933" s="13">
        <v>1</v>
      </c>
      <c r="H933" s="13">
        <v>0.14000000000000001</v>
      </c>
      <c r="I933" s="13">
        <v>0.13639999999999999</v>
      </c>
      <c r="J933" s="13">
        <v>0.69</v>
      </c>
      <c r="K933" s="13">
        <v>0.19400000000000001</v>
      </c>
      <c r="L933" s="13">
        <v>5</v>
      </c>
      <c r="M933" s="13">
        <v>39</v>
      </c>
      <c r="N933" s="19">
        <v>44</v>
      </c>
      <c r="O933" s="5" t="str">
        <f>IF(AND('Final Dataset'!$D933&gt;=5,'Final Dataset'!$D933&lt;12),"Morning",IF(AND('Final Dataset'!$D933&gt;=12,'Final Dataset'!$D933&lt;17),"Afternoon",IF(AND('Final Dataset'!$D933&gt;=17,'Final Dataset'!$D933&lt;21),"Evening","Night")))</f>
        <v>Morning</v>
      </c>
      <c r="P933" s="8" t="str">
        <f>IF('Final Dataset'!$G933=1,"Clear/Few clouds",IF('Final Dataset'!$G933=2,"Mist/Cloudy",IF('Final Dataset'!$G933=3,"Light Snow/Rain","Heavy Rain/Snow/Storm")))</f>
        <v>Clear/Few clouds</v>
      </c>
      <c r="Q933" s="5" t="str">
        <f>IF(OR('Final Dataset'!$F933=0,'Final Dataset'!$F933=6),"Weekend","Weekday")</f>
        <v>Weekday</v>
      </c>
      <c r="R933" s="5" t="str">
        <f>LEFT(TEXT('Final Dataset'!$B933,"yyyy-mm-dd"),4)</f>
        <v>2011</v>
      </c>
      <c r="S933" s="5" t="str">
        <f>MID(TEXT('Final Dataset'!$B933,"yyyy-mm-dd"),6,2)</f>
        <v>02</v>
      </c>
      <c r="T933" s="5" t="str">
        <f>RIGHT(TEXT('Final Dataset'!$B933,"yyyy-mm-dd"),2)</f>
        <v>11</v>
      </c>
      <c r="U933" s="5">
        <f>LEN('Final Dataset'!$D933)</f>
        <v>2</v>
      </c>
      <c r="V933" s="5" t="str">
        <f>TEXT('Final Dataset'!$B933, "mmmm")</f>
        <v>February</v>
      </c>
      <c r="W933" s="5" t="str">
        <f>TEXT('Final Dataset'!$B933, "dddd")</f>
        <v>Friday</v>
      </c>
      <c r="X933" s="5">
        <f>WEEKNUM('Final Dataset'!$B933, 2)</f>
        <v>7</v>
      </c>
      <c r="Y933" s="5" t="str">
        <f>IF('Final Dataset'!$H933&lt;=0.3,"Cold",IF('Final Dataset'!$H933&lt;=0.6,"Mild","Hot"))</f>
        <v>Cold</v>
      </c>
      <c r="Z933" s="7" t="str">
        <f>IF('Final Dataset'!$L933&gt;'Final Dataset'!$M933,"Casual Dominant","Registered Dominant")</f>
        <v>Registered Dominant</v>
      </c>
      <c r="AA933" s="7">
        <f>'Final Dataset'!$L933/'Final Dataset'!$N933</f>
        <v>0.11363636363636363</v>
      </c>
      <c r="AB933" s="7">
        <f>'Final Dataset'!$M933/'Final Dataset'!$N933</f>
        <v>0.88636363636363635</v>
      </c>
      <c r="AC933" s="9">
        <f>'Final Dataset'!$J933*100</f>
        <v>69</v>
      </c>
      <c r="AD933" s="7">
        <f>'Final Dataset'!$I933*50</f>
        <v>6.8199999999999994</v>
      </c>
      <c r="AE933" s="9">
        <f>'Final Dataset'!$K933*67</f>
        <v>12.998000000000001</v>
      </c>
      <c r="AF933" s="7">
        <f>IFERROR('Final Dataset'!$AA933/'Final Dataset'!$AB933,0)</f>
        <v>0.12820512820512819</v>
      </c>
      <c r="AG933" s="7" t="str">
        <f>IF('Final Dataset'!$AC933&lt;40,"Low",IF('Final Dataset'!$AC933&lt;=70,"Moderate","High"))</f>
        <v>Moderate</v>
      </c>
      <c r="AH933" s="10" t="str">
        <f>IF('Final Dataset'!$AE933&lt;10,"Calm",IF('Final Dataset'!$AE933&lt;=25,"Breezy","Windy"))</f>
        <v>Breezy</v>
      </c>
    </row>
    <row r="934" spans="1:34" ht="14.25" customHeight="1" x14ac:dyDescent="0.3">
      <c r="A934" s="15">
        <v>933</v>
      </c>
      <c r="B934" s="16">
        <v>40585</v>
      </c>
      <c r="C934" s="7">
        <v>1</v>
      </c>
      <c r="D934" s="7">
        <v>11</v>
      </c>
      <c r="E934" s="7" t="b">
        <v>0</v>
      </c>
      <c r="F934" s="7">
        <v>5</v>
      </c>
      <c r="G934" s="7">
        <v>1</v>
      </c>
      <c r="H934" s="7">
        <v>0.22</v>
      </c>
      <c r="I934" s="7">
        <v>0.2273</v>
      </c>
      <c r="J934" s="7">
        <v>0.47</v>
      </c>
      <c r="K934" s="7">
        <v>0.1343</v>
      </c>
      <c r="L934" s="7">
        <v>12</v>
      </c>
      <c r="M934" s="7">
        <v>52</v>
      </c>
      <c r="N934" s="10">
        <v>64</v>
      </c>
      <c r="O934" s="5" t="str">
        <f>IF(AND('Final Dataset'!$D934&gt;=5,'Final Dataset'!$D934&lt;12),"Morning",IF(AND('Final Dataset'!$D934&gt;=12,'Final Dataset'!$D934&lt;17),"Afternoon",IF(AND('Final Dataset'!$D934&gt;=17,'Final Dataset'!$D934&lt;21),"Evening","Night")))</f>
        <v>Morning</v>
      </c>
      <c r="P934" s="8" t="str">
        <f>IF('Final Dataset'!$G934=1,"Clear/Few clouds",IF('Final Dataset'!$G934=2,"Mist/Cloudy",IF('Final Dataset'!$G934=3,"Light Snow/Rain","Heavy Rain/Snow/Storm")))</f>
        <v>Clear/Few clouds</v>
      </c>
      <c r="Q934" s="5" t="str">
        <f>IF(OR('Final Dataset'!$F934=0,'Final Dataset'!$F934=6),"Weekend","Weekday")</f>
        <v>Weekday</v>
      </c>
      <c r="R934" s="5" t="str">
        <f>LEFT(TEXT('Final Dataset'!$B934,"yyyy-mm-dd"),4)</f>
        <v>2011</v>
      </c>
      <c r="S934" s="5" t="str">
        <f>MID(TEXT('Final Dataset'!$B934,"yyyy-mm-dd"),6,2)</f>
        <v>02</v>
      </c>
      <c r="T934" s="5" t="str">
        <f>RIGHT(TEXT('Final Dataset'!$B934,"yyyy-mm-dd"),2)</f>
        <v>11</v>
      </c>
      <c r="U934" s="5">
        <f>LEN('Final Dataset'!$D934)</f>
        <v>2</v>
      </c>
      <c r="V934" s="5" t="str">
        <f>TEXT('Final Dataset'!$B934, "mmmm")</f>
        <v>February</v>
      </c>
      <c r="W934" s="5" t="str">
        <f>TEXT('Final Dataset'!$B934, "dddd")</f>
        <v>Friday</v>
      </c>
      <c r="X934" s="5">
        <f>WEEKNUM('Final Dataset'!$B934, 2)</f>
        <v>7</v>
      </c>
      <c r="Y934" s="5" t="str">
        <f>IF('Final Dataset'!$H934&lt;=0.3,"Cold",IF('Final Dataset'!$H934&lt;=0.6,"Mild","Hot"))</f>
        <v>Cold</v>
      </c>
      <c r="Z934" s="7" t="str">
        <f>IF('Final Dataset'!$L934&gt;'Final Dataset'!$M934,"Casual Dominant","Registered Dominant")</f>
        <v>Registered Dominant</v>
      </c>
      <c r="AA934" s="7">
        <f>'Final Dataset'!$L934/'Final Dataset'!$N934</f>
        <v>0.1875</v>
      </c>
      <c r="AB934" s="7">
        <f>'Final Dataset'!$M934/'Final Dataset'!$N934</f>
        <v>0.8125</v>
      </c>
      <c r="AC934" s="9">
        <f>'Final Dataset'!$J934*100</f>
        <v>47</v>
      </c>
      <c r="AD934" s="7">
        <f>'Final Dataset'!$I934*50</f>
        <v>11.365</v>
      </c>
      <c r="AE934" s="9">
        <f>'Final Dataset'!$K934*67</f>
        <v>8.9981000000000009</v>
      </c>
      <c r="AF934" s="7">
        <f>IFERROR('Final Dataset'!$AA934/'Final Dataset'!$AB934,0)</f>
        <v>0.23076923076923078</v>
      </c>
      <c r="AG934" s="7" t="str">
        <f>IF('Final Dataset'!$AC934&lt;40,"Low",IF('Final Dataset'!$AC934&lt;=70,"Moderate","High"))</f>
        <v>Moderate</v>
      </c>
      <c r="AH934" s="10" t="str">
        <f>IF('Final Dataset'!$AE934&lt;10,"Calm",IF('Final Dataset'!$AE934&lt;=25,"Breezy","Windy"))</f>
        <v>Calm</v>
      </c>
    </row>
    <row r="935" spans="1:34" ht="14.25" customHeight="1" x14ac:dyDescent="0.3">
      <c r="A935" s="17">
        <v>934</v>
      </c>
      <c r="B935" s="18">
        <v>40585</v>
      </c>
      <c r="C935" s="13">
        <v>1</v>
      </c>
      <c r="D935" s="13">
        <v>12</v>
      </c>
      <c r="E935" s="13" t="b">
        <v>0</v>
      </c>
      <c r="F935" s="13">
        <v>5</v>
      </c>
      <c r="G935" s="13">
        <v>1</v>
      </c>
      <c r="H935" s="13">
        <v>0.22</v>
      </c>
      <c r="I935" s="13">
        <v>0.2273</v>
      </c>
      <c r="J935" s="13">
        <v>0.47</v>
      </c>
      <c r="K935" s="13">
        <v>0.1343</v>
      </c>
      <c r="L935" s="13">
        <v>7</v>
      </c>
      <c r="M935" s="13">
        <v>64</v>
      </c>
      <c r="N935" s="19">
        <v>71</v>
      </c>
      <c r="O935" s="5" t="str">
        <f>IF(AND('Final Dataset'!$D935&gt;=5,'Final Dataset'!$D935&lt;12),"Morning",IF(AND('Final Dataset'!$D935&gt;=12,'Final Dataset'!$D935&lt;17),"Afternoon",IF(AND('Final Dataset'!$D935&gt;=17,'Final Dataset'!$D935&lt;21),"Evening","Night")))</f>
        <v>Afternoon</v>
      </c>
      <c r="P935" s="8" t="str">
        <f>IF('Final Dataset'!$G935=1,"Clear/Few clouds",IF('Final Dataset'!$G935=2,"Mist/Cloudy",IF('Final Dataset'!$G935=3,"Light Snow/Rain","Heavy Rain/Snow/Storm")))</f>
        <v>Clear/Few clouds</v>
      </c>
      <c r="Q935" s="5" t="str">
        <f>IF(OR('Final Dataset'!$F935=0,'Final Dataset'!$F935=6),"Weekend","Weekday")</f>
        <v>Weekday</v>
      </c>
      <c r="R935" s="5" t="str">
        <f>LEFT(TEXT('Final Dataset'!$B935,"yyyy-mm-dd"),4)</f>
        <v>2011</v>
      </c>
      <c r="S935" s="5" t="str">
        <f>MID(TEXT('Final Dataset'!$B935,"yyyy-mm-dd"),6,2)</f>
        <v>02</v>
      </c>
      <c r="T935" s="5" t="str">
        <f>RIGHT(TEXT('Final Dataset'!$B935,"yyyy-mm-dd"),2)</f>
        <v>11</v>
      </c>
      <c r="U935" s="5">
        <f>LEN('Final Dataset'!$D935)</f>
        <v>2</v>
      </c>
      <c r="V935" s="5" t="str">
        <f>TEXT('Final Dataset'!$B935, "mmmm")</f>
        <v>February</v>
      </c>
      <c r="W935" s="5" t="str">
        <f>TEXT('Final Dataset'!$B935, "dddd")</f>
        <v>Friday</v>
      </c>
      <c r="X935" s="5">
        <f>WEEKNUM('Final Dataset'!$B935, 2)</f>
        <v>7</v>
      </c>
      <c r="Y935" s="5" t="str">
        <f>IF('Final Dataset'!$H935&lt;=0.3,"Cold",IF('Final Dataset'!$H935&lt;=0.6,"Mild","Hot"))</f>
        <v>Cold</v>
      </c>
      <c r="Z935" s="7" t="str">
        <f>IF('Final Dataset'!$L935&gt;'Final Dataset'!$M935,"Casual Dominant","Registered Dominant")</f>
        <v>Registered Dominant</v>
      </c>
      <c r="AA935" s="7">
        <f>'Final Dataset'!$L935/'Final Dataset'!$N935</f>
        <v>9.8591549295774641E-2</v>
      </c>
      <c r="AB935" s="7">
        <f>'Final Dataset'!$M935/'Final Dataset'!$N935</f>
        <v>0.90140845070422537</v>
      </c>
      <c r="AC935" s="9">
        <f>'Final Dataset'!$J935*100</f>
        <v>47</v>
      </c>
      <c r="AD935" s="7">
        <f>'Final Dataset'!$I935*50</f>
        <v>11.365</v>
      </c>
      <c r="AE935" s="9">
        <f>'Final Dataset'!$K935*67</f>
        <v>8.9981000000000009</v>
      </c>
      <c r="AF935" s="7">
        <f>IFERROR('Final Dataset'!$AA935/'Final Dataset'!$AB935,0)</f>
        <v>0.10937499999999999</v>
      </c>
      <c r="AG935" s="7" t="str">
        <f>IF('Final Dataset'!$AC935&lt;40,"Low",IF('Final Dataset'!$AC935&lt;=70,"Moderate","High"))</f>
        <v>Moderate</v>
      </c>
      <c r="AH935" s="10" t="str">
        <f>IF('Final Dataset'!$AE935&lt;10,"Calm",IF('Final Dataset'!$AE935&lt;=25,"Breezy","Windy"))</f>
        <v>Calm</v>
      </c>
    </row>
    <row r="936" spans="1:34" ht="14.25" customHeight="1" x14ac:dyDescent="0.3">
      <c r="A936" s="15">
        <v>935</v>
      </c>
      <c r="B936" s="16">
        <v>40585</v>
      </c>
      <c r="C936" s="7">
        <v>1</v>
      </c>
      <c r="D936" s="7">
        <v>13</v>
      </c>
      <c r="E936" s="7" t="b">
        <v>0</v>
      </c>
      <c r="F936" s="7">
        <v>5</v>
      </c>
      <c r="G936" s="7">
        <v>1</v>
      </c>
      <c r="H936" s="7">
        <v>0.24</v>
      </c>
      <c r="I936" s="7">
        <v>0.2273</v>
      </c>
      <c r="J936" s="7">
        <v>0.35</v>
      </c>
      <c r="K936" s="7">
        <v>0.19400000000000001</v>
      </c>
      <c r="L936" s="7">
        <v>21</v>
      </c>
      <c r="M936" s="7">
        <v>89</v>
      </c>
      <c r="N936" s="10">
        <v>110</v>
      </c>
      <c r="O936" s="5" t="str">
        <f>IF(AND('Final Dataset'!$D936&gt;=5,'Final Dataset'!$D936&lt;12),"Morning",IF(AND('Final Dataset'!$D936&gt;=12,'Final Dataset'!$D936&lt;17),"Afternoon",IF(AND('Final Dataset'!$D936&gt;=17,'Final Dataset'!$D936&lt;21),"Evening","Night")))</f>
        <v>Afternoon</v>
      </c>
      <c r="P936" s="8" t="str">
        <f>IF('Final Dataset'!$G936=1,"Clear/Few clouds",IF('Final Dataset'!$G936=2,"Mist/Cloudy",IF('Final Dataset'!$G936=3,"Light Snow/Rain","Heavy Rain/Snow/Storm")))</f>
        <v>Clear/Few clouds</v>
      </c>
      <c r="Q936" s="5" t="str">
        <f>IF(OR('Final Dataset'!$F936=0,'Final Dataset'!$F936=6),"Weekend","Weekday")</f>
        <v>Weekday</v>
      </c>
      <c r="R936" s="5" t="str">
        <f>LEFT(TEXT('Final Dataset'!$B936,"yyyy-mm-dd"),4)</f>
        <v>2011</v>
      </c>
      <c r="S936" s="5" t="str">
        <f>MID(TEXT('Final Dataset'!$B936,"yyyy-mm-dd"),6,2)</f>
        <v>02</v>
      </c>
      <c r="T936" s="5" t="str">
        <f>RIGHT(TEXT('Final Dataset'!$B936,"yyyy-mm-dd"),2)</f>
        <v>11</v>
      </c>
      <c r="U936" s="5">
        <f>LEN('Final Dataset'!$D936)</f>
        <v>2</v>
      </c>
      <c r="V936" s="5" t="str">
        <f>TEXT('Final Dataset'!$B936, "mmmm")</f>
        <v>February</v>
      </c>
      <c r="W936" s="5" t="str">
        <f>TEXT('Final Dataset'!$B936, "dddd")</f>
        <v>Friday</v>
      </c>
      <c r="X936" s="5">
        <f>WEEKNUM('Final Dataset'!$B936, 2)</f>
        <v>7</v>
      </c>
      <c r="Y936" s="5" t="str">
        <f>IF('Final Dataset'!$H936&lt;=0.3,"Cold",IF('Final Dataset'!$H936&lt;=0.6,"Mild","Hot"))</f>
        <v>Cold</v>
      </c>
      <c r="Z936" s="7" t="str">
        <f>IF('Final Dataset'!$L936&gt;'Final Dataset'!$M936,"Casual Dominant","Registered Dominant")</f>
        <v>Registered Dominant</v>
      </c>
      <c r="AA936" s="7">
        <f>'Final Dataset'!$L936/'Final Dataset'!$N936</f>
        <v>0.19090909090909092</v>
      </c>
      <c r="AB936" s="7">
        <f>'Final Dataset'!$M936/'Final Dataset'!$N936</f>
        <v>0.80909090909090908</v>
      </c>
      <c r="AC936" s="9">
        <f>'Final Dataset'!$J936*100</f>
        <v>35</v>
      </c>
      <c r="AD936" s="7">
        <f>'Final Dataset'!$I936*50</f>
        <v>11.365</v>
      </c>
      <c r="AE936" s="9">
        <f>'Final Dataset'!$K936*67</f>
        <v>12.998000000000001</v>
      </c>
      <c r="AF936" s="7">
        <f>IFERROR('Final Dataset'!$AA936/'Final Dataset'!$AB936,0)</f>
        <v>0.2359550561797753</v>
      </c>
      <c r="AG936" s="7" t="str">
        <f>IF('Final Dataset'!$AC936&lt;40,"Low",IF('Final Dataset'!$AC936&lt;=70,"Moderate","High"))</f>
        <v>Low</v>
      </c>
      <c r="AH936" s="10" t="str">
        <f>IF('Final Dataset'!$AE936&lt;10,"Calm",IF('Final Dataset'!$AE936&lt;=25,"Breezy","Windy"))</f>
        <v>Breezy</v>
      </c>
    </row>
    <row r="937" spans="1:34" ht="14.25" customHeight="1" x14ac:dyDescent="0.3">
      <c r="A937" s="17">
        <v>936</v>
      </c>
      <c r="B937" s="18">
        <v>40585</v>
      </c>
      <c r="C937" s="13">
        <v>1</v>
      </c>
      <c r="D937" s="13">
        <v>14</v>
      </c>
      <c r="E937" s="13" t="b">
        <v>0</v>
      </c>
      <c r="F937" s="13">
        <v>5</v>
      </c>
      <c r="G937" s="13">
        <v>1</v>
      </c>
      <c r="H937" s="13">
        <v>0.3</v>
      </c>
      <c r="I937" s="13">
        <v>0.28789999999999999</v>
      </c>
      <c r="J937" s="13">
        <v>0.26</v>
      </c>
      <c r="K937" s="13">
        <v>0.25369999999999998</v>
      </c>
      <c r="L937" s="13">
        <v>17</v>
      </c>
      <c r="M937" s="13">
        <v>67</v>
      </c>
      <c r="N937" s="19">
        <v>84</v>
      </c>
      <c r="O937" s="5" t="str">
        <f>IF(AND('Final Dataset'!$D937&gt;=5,'Final Dataset'!$D937&lt;12),"Morning",IF(AND('Final Dataset'!$D937&gt;=12,'Final Dataset'!$D937&lt;17),"Afternoon",IF(AND('Final Dataset'!$D937&gt;=17,'Final Dataset'!$D937&lt;21),"Evening","Night")))</f>
        <v>Afternoon</v>
      </c>
      <c r="P937" s="8" t="str">
        <f>IF('Final Dataset'!$G937=1,"Clear/Few clouds",IF('Final Dataset'!$G937=2,"Mist/Cloudy",IF('Final Dataset'!$G937=3,"Light Snow/Rain","Heavy Rain/Snow/Storm")))</f>
        <v>Clear/Few clouds</v>
      </c>
      <c r="Q937" s="5" t="str">
        <f>IF(OR('Final Dataset'!$F937=0,'Final Dataset'!$F937=6),"Weekend","Weekday")</f>
        <v>Weekday</v>
      </c>
      <c r="R937" s="5" t="str">
        <f>LEFT(TEXT('Final Dataset'!$B937,"yyyy-mm-dd"),4)</f>
        <v>2011</v>
      </c>
      <c r="S937" s="5" t="str">
        <f>MID(TEXT('Final Dataset'!$B937,"yyyy-mm-dd"),6,2)</f>
        <v>02</v>
      </c>
      <c r="T937" s="5" t="str">
        <f>RIGHT(TEXT('Final Dataset'!$B937,"yyyy-mm-dd"),2)</f>
        <v>11</v>
      </c>
      <c r="U937" s="5">
        <f>LEN('Final Dataset'!$D937)</f>
        <v>2</v>
      </c>
      <c r="V937" s="5" t="str">
        <f>TEXT('Final Dataset'!$B937, "mmmm")</f>
        <v>February</v>
      </c>
      <c r="W937" s="5" t="str">
        <f>TEXT('Final Dataset'!$B937, "dddd")</f>
        <v>Friday</v>
      </c>
      <c r="X937" s="5">
        <f>WEEKNUM('Final Dataset'!$B937, 2)</f>
        <v>7</v>
      </c>
      <c r="Y937" s="5" t="str">
        <f>IF('Final Dataset'!$H937&lt;=0.3,"Cold",IF('Final Dataset'!$H937&lt;=0.6,"Mild","Hot"))</f>
        <v>Cold</v>
      </c>
      <c r="Z937" s="7" t="str">
        <f>IF('Final Dataset'!$L937&gt;'Final Dataset'!$M937,"Casual Dominant","Registered Dominant")</f>
        <v>Registered Dominant</v>
      </c>
      <c r="AA937" s="7">
        <f>'Final Dataset'!$L937/'Final Dataset'!$N937</f>
        <v>0.20238095238095238</v>
      </c>
      <c r="AB937" s="7">
        <f>'Final Dataset'!$M937/'Final Dataset'!$N937</f>
        <v>0.79761904761904767</v>
      </c>
      <c r="AC937" s="9">
        <f>'Final Dataset'!$J937*100</f>
        <v>26</v>
      </c>
      <c r="AD937" s="7">
        <f>'Final Dataset'!$I937*50</f>
        <v>14.395</v>
      </c>
      <c r="AE937" s="9">
        <f>'Final Dataset'!$K937*67</f>
        <v>16.997899999999998</v>
      </c>
      <c r="AF937" s="7">
        <f>IFERROR('Final Dataset'!$AA937/'Final Dataset'!$AB937,0)</f>
        <v>0.2537313432835821</v>
      </c>
      <c r="AG937" s="7" t="str">
        <f>IF('Final Dataset'!$AC937&lt;40,"Low",IF('Final Dataset'!$AC937&lt;=70,"Moderate","High"))</f>
        <v>Low</v>
      </c>
      <c r="AH937" s="10" t="str">
        <f>IF('Final Dataset'!$AE937&lt;10,"Calm",IF('Final Dataset'!$AE937&lt;=25,"Breezy","Windy"))</f>
        <v>Breezy</v>
      </c>
    </row>
    <row r="938" spans="1:34" ht="14.25" customHeight="1" x14ac:dyDescent="0.3">
      <c r="A938" s="15">
        <v>937</v>
      </c>
      <c r="B938" s="16">
        <v>40585</v>
      </c>
      <c r="C938" s="7">
        <v>1</v>
      </c>
      <c r="D938" s="7">
        <v>15</v>
      </c>
      <c r="E938" s="7" t="b">
        <v>0</v>
      </c>
      <c r="F938" s="7">
        <v>5</v>
      </c>
      <c r="G938" s="7">
        <v>1</v>
      </c>
      <c r="H938" s="7">
        <v>0.32</v>
      </c>
      <c r="I938" s="7">
        <v>0.31819999999999998</v>
      </c>
      <c r="J938" s="7">
        <v>0.21</v>
      </c>
      <c r="K938" s="7">
        <v>0.16420000000000001</v>
      </c>
      <c r="L938" s="7">
        <v>12</v>
      </c>
      <c r="M938" s="7">
        <v>62</v>
      </c>
      <c r="N938" s="10">
        <v>74</v>
      </c>
      <c r="O938" s="5" t="str">
        <f>IF(AND('Final Dataset'!$D938&gt;=5,'Final Dataset'!$D938&lt;12),"Morning",IF(AND('Final Dataset'!$D938&gt;=12,'Final Dataset'!$D938&lt;17),"Afternoon",IF(AND('Final Dataset'!$D938&gt;=17,'Final Dataset'!$D938&lt;21),"Evening","Night")))</f>
        <v>Afternoon</v>
      </c>
      <c r="P938" s="8" t="str">
        <f>IF('Final Dataset'!$G938=1,"Clear/Few clouds",IF('Final Dataset'!$G938=2,"Mist/Cloudy",IF('Final Dataset'!$G938=3,"Light Snow/Rain","Heavy Rain/Snow/Storm")))</f>
        <v>Clear/Few clouds</v>
      </c>
      <c r="Q938" s="5" t="str">
        <f>IF(OR('Final Dataset'!$F938=0,'Final Dataset'!$F938=6),"Weekend","Weekday")</f>
        <v>Weekday</v>
      </c>
      <c r="R938" s="5" t="str">
        <f>LEFT(TEXT('Final Dataset'!$B938,"yyyy-mm-dd"),4)</f>
        <v>2011</v>
      </c>
      <c r="S938" s="5" t="str">
        <f>MID(TEXT('Final Dataset'!$B938,"yyyy-mm-dd"),6,2)</f>
        <v>02</v>
      </c>
      <c r="T938" s="5" t="str">
        <f>RIGHT(TEXT('Final Dataset'!$B938,"yyyy-mm-dd"),2)</f>
        <v>11</v>
      </c>
      <c r="U938" s="5">
        <f>LEN('Final Dataset'!$D938)</f>
        <v>2</v>
      </c>
      <c r="V938" s="5" t="str">
        <f>TEXT('Final Dataset'!$B938, "mmmm")</f>
        <v>February</v>
      </c>
      <c r="W938" s="5" t="str">
        <f>TEXT('Final Dataset'!$B938, "dddd")</f>
        <v>Friday</v>
      </c>
      <c r="X938" s="5">
        <f>WEEKNUM('Final Dataset'!$B938, 2)</f>
        <v>7</v>
      </c>
      <c r="Y938" s="5" t="str">
        <f>IF('Final Dataset'!$H938&lt;=0.3,"Cold",IF('Final Dataset'!$H938&lt;=0.6,"Mild","Hot"))</f>
        <v>Mild</v>
      </c>
      <c r="Z938" s="7" t="str">
        <f>IF('Final Dataset'!$L938&gt;'Final Dataset'!$M938,"Casual Dominant","Registered Dominant")</f>
        <v>Registered Dominant</v>
      </c>
      <c r="AA938" s="7">
        <f>'Final Dataset'!$L938/'Final Dataset'!$N938</f>
        <v>0.16216216216216217</v>
      </c>
      <c r="AB938" s="7">
        <f>'Final Dataset'!$M938/'Final Dataset'!$N938</f>
        <v>0.83783783783783783</v>
      </c>
      <c r="AC938" s="9">
        <f>'Final Dataset'!$J938*100</f>
        <v>21</v>
      </c>
      <c r="AD938" s="7">
        <f>'Final Dataset'!$I938*50</f>
        <v>15.909999999999998</v>
      </c>
      <c r="AE938" s="9">
        <f>'Final Dataset'!$K938*67</f>
        <v>11.0014</v>
      </c>
      <c r="AF938" s="7">
        <f>IFERROR('Final Dataset'!$AA938/'Final Dataset'!$AB938,0)</f>
        <v>0.19354838709677422</v>
      </c>
      <c r="AG938" s="7" t="str">
        <f>IF('Final Dataset'!$AC938&lt;40,"Low",IF('Final Dataset'!$AC938&lt;=70,"Moderate","High"))</f>
        <v>Low</v>
      </c>
      <c r="AH938" s="10" t="str">
        <f>IF('Final Dataset'!$AE938&lt;10,"Calm",IF('Final Dataset'!$AE938&lt;=25,"Breezy","Windy"))</f>
        <v>Breezy</v>
      </c>
    </row>
    <row r="939" spans="1:34" ht="14.25" customHeight="1" x14ac:dyDescent="0.3">
      <c r="A939" s="17">
        <v>938</v>
      </c>
      <c r="B939" s="18">
        <v>40585</v>
      </c>
      <c r="C939" s="13">
        <v>1</v>
      </c>
      <c r="D939" s="13">
        <v>16</v>
      </c>
      <c r="E939" s="13" t="b">
        <v>0</v>
      </c>
      <c r="F939" s="13">
        <v>5</v>
      </c>
      <c r="G939" s="13">
        <v>1</v>
      </c>
      <c r="H939" s="13">
        <v>0.3</v>
      </c>
      <c r="I939" s="13">
        <v>0.28789999999999999</v>
      </c>
      <c r="J939" s="13">
        <v>0.28000000000000003</v>
      </c>
      <c r="K939" s="13">
        <v>0.19400000000000001</v>
      </c>
      <c r="L939" s="13">
        <v>14</v>
      </c>
      <c r="M939" s="13">
        <v>111</v>
      </c>
      <c r="N939" s="19">
        <v>125</v>
      </c>
      <c r="O939" s="5" t="str">
        <f>IF(AND('Final Dataset'!$D939&gt;=5,'Final Dataset'!$D939&lt;12),"Morning",IF(AND('Final Dataset'!$D939&gt;=12,'Final Dataset'!$D939&lt;17),"Afternoon",IF(AND('Final Dataset'!$D939&gt;=17,'Final Dataset'!$D939&lt;21),"Evening","Night")))</f>
        <v>Afternoon</v>
      </c>
      <c r="P939" s="8" t="str">
        <f>IF('Final Dataset'!$G939=1,"Clear/Few clouds",IF('Final Dataset'!$G939=2,"Mist/Cloudy",IF('Final Dataset'!$G939=3,"Light Snow/Rain","Heavy Rain/Snow/Storm")))</f>
        <v>Clear/Few clouds</v>
      </c>
      <c r="Q939" s="5" t="str">
        <f>IF(OR('Final Dataset'!$F939=0,'Final Dataset'!$F939=6),"Weekend","Weekday")</f>
        <v>Weekday</v>
      </c>
      <c r="R939" s="5" t="str">
        <f>LEFT(TEXT('Final Dataset'!$B939,"yyyy-mm-dd"),4)</f>
        <v>2011</v>
      </c>
      <c r="S939" s="5" t="str">
        <f>MID(TEXT('Final Dataset'!$B939,"yyyy-mm-dd"),6,2)</f>
        <v>02</v>
      </c>
      <c r="T939" s="5" t="str">
        <f>RIGHT(TEXT('Final Dataset'!$B939,"yyyy-mm-dd"),2)</f>
        <v>11</v>
      </c>
      <c r="U939" s="5">
        <f>LEN('Final Dataset'!$D939)</f>
        <v>2</v>
      </c>
      <c r="V939" s="5" t="str">
        <f>TEXT('Final Dataset'!$B939, "mmmm")</f>
        <v>February</v>
      </c>
      <c r="W939" s="5" t="str">
        <f>TEXT('Final Dataset'!$B939, "dddd")</f>
        <v>Friday</v>
      </c>
      <c r="X939" s="5">
        <f>WEEKNUM('Final Dataset'!$B939, 2)</f>
        <v>7</v>
      </c>
      <c r="Y939" s="5" t="str">
        <f>IF('Final Dataset'!$H939&lt;=0.3,"Cold",IF('Final Dataset'!$H939&lt;=0.6,"Mild","Hot"))</f>
        <v>Cold</v>
      </c>
      <c r="Z939" s="7" t="str">
        <f>IF('Final Dataset'!$L939&gt;'Final Dataset'!$M939,"Casual Dominant","Registered Dominant")</f>
        <v>Registered Dominant</v>
      </c>
      <c r="AA939" s="7">
        <f>'Final Dataset'!$L939/'Final Dataset'!$N939</f>
        <v>0.112</v>
      </c>
      <c r="AB939" s="7">
        <f>'Final Dataset'!$M939/'Final Dataset'!$N939</f>
        <v>0.88800000000000001</v>
      </c>
      <c r="AC939" s="9">
        <f>'Final Dataset'!$J939*100</f>
        <v>28.000000000000004</v>
      </c>
      <c r="AD939" s="7">
        <f>'Final Dataset'!$I939*50</f>
        <v>14.395</v>
      </c>
      <c r="AE939" s="9">
        <f>'Final Dataset'!$K939*67</f>
        <v>12.998000000000001</v>
      </c>
      <c r="AF939" s="7">
        <f>IFERROR('Final Dataset'!$AA939/'Final Dataset'!$AB939,0)</f>
        <v>0.12612612612612611</v>
      </c>
      <c r="AG939" s="7" t="str">
        <f>IF('Final Dataset'!$AC939&lt;40,"Low",IF('Final Dataset'!$AC939&lt;=70,"Moderate","High"))</f>
        <v>Low</v>
      </c>
      <c r="AH939" s="10" t="str">
        <f>IF('Final Dataset'!$AE939&lt;10,"Calm",IF('Final Dataset'!$AE939&lt;=25,"Breezy","Windy"))</f>
        <v>Breezy</v>
      </c>
    </row>
    <row r="940" spans="1:34" ht="14.25" customHeight="1" x14ac:dyDescent="0.3">
      <c r="A940" s="15">
        <v>939</v>
      </c>
      <c r="B940" s="16">
        <v>40585</v>
      </c>
      <c r="C940" s="7">
        <v>1</v>
      </c>
      <c r="D940" s="7">
        <v>17</v>
      </c>
      <c r="E940" s="7" t="b">
        <v>0</v>
      </c>
      <c r="F940" s="7">
        <v>5</v>
      </c>
      <c r="G940" s="7">
        <v>1</v>
      </c>
      <c r="H940" s="7">
        <v>0.3</v>
      </c>
      <c r="I940" s="7">
        <v>0.33329999999999999</v>
      </c>
      <c r="J940" s="7">
        <v>0.24</v>
      </c>
      <c r="K940" s="7">
        <v>0</v>
      </c>
      <c r="L940" s="7">
        <v>18</v>
      </c>
      <c r="M940" s="7">
        <v>193</v>
      </c>
      <c r="N940" s="10">
        <v>211</v>
      </c>
      <c r="O940" s="5" t="str">
        <f>IF(AND('Final Dataset'!$D940&gt;=5,'Final Dataset'!$D940&lt;12),"Morning",IF(AND('Final Dataset'!$D940&gt;=12,'Final Dataset'!$D940&lt;17),"Afternoon",IF(AND('Final Dataset'!$D940&gt;=17,'Final Dataset'!$D940&lt;21),"Evening","Night")))</f>
        <v>Evening</v>
      </c>
      <c r="P940" s="8" t="str">
        <f>IF('Final Dataset'!$G940=1,"Clear/Few clouds",IF('Final Dataset'!$G940=2,"Mist/Cloudy",IF('Final Dataset'!$G940=3,"Light Snow/Rain","Heavy Rain/Snow/Storm")))</f>
        <v>Clear/Few clouds</v>
      </c>
      <c r="Q940" s="5" t="str">
        <f>IF(OR('Final Dataset'!$F940=0,'Final Dataset'!$F940=6),"Weekend","Weekday")</f>
        <v>Weekday</v>
      </c>
      <c r="R940" s="5" t="str">
        <f>LEFT(TEXT('Final Dataset'!$B940,"yyyy-mm-dd"),4)</f>
        <v>2011</v>
      </c>
      <c r="S940" s="5" t="str">
        <f>MID(TEXT('Final Dataset'!$B940,"yyyy-mm-dd"),6,2)</f>
        <v>02</v>
      </c>
      <c r="T940" s="5" t="str">
        <f>RIGHT(TEXT('Final Dataset'!$B940,"yyyy-mm-dd"),2)</f>
        <v>11</v>
      </c>
      <c r="U940" s="5">
        <f>LEN('Final Dataset'!$D940)</f>
        <v>2</v>
      </c>
      <c r="V940" s="5" t="str">
        <f>TEXT('Final Dataset'!$B940, "mmmm")</f>
        <v>February</v>
      </c>
      <c r="W940" s="5" t="str">
        <f>TEXT('Final Dataset'!$B940, "dddd")</f>
        <v>Friday</v>
      </c>
      <c r="X940" s="5">
        <f>WEEKNUM('Final Dataset'!$B940, 2)</f>
        <v>7</v>
      </c>
      <c r="Y940" s="5" t="str">
        <f>IF('Final Dataset'!$H940&lt;=0.3,"Cold",IF('Final Dataset'!$H940&lt;=0.6,"Mild","Hot"))</f>
        <v>Cold</v>
      </c>
      <c r="Z940" s="7" t="str">
        <f>IF('Final Dataset'!$L940&gt;'Final Dataset'!$M940,"Casual Dominant","Registered Dominant")</f>
        <v>Registered Dominant</v>
      </c>
      <c r="AA940" s="7">
        <f>'Final Dataset'!$L940/'Final Dataset'!$N940</f>
        <v>8.5308056872037921E-2</v>
      </c>
      <c r="AB940" s="7">
        <f>'Final Dataset'!$M940/'Final Dataset'!$N940</f>
        <v>0.91469194312796209</v>
      </c>
      <c r="AC940" s="9">
        <f>'Final Dataset'!$J940*100</f>
        <v>24</v>
      </c>
      <c r="AD940" s="7">
        <f>'Final Dataset'!$I940*50</f>
        <v>16.664999999999999</v>
      </c>
      <c r="AE940" s="9">
        <f>'Final Dataset'!$K940*67</f>
        <v>0</v>
      </c>
      <c r="AF940" s="7">
        <f>IFERROR('Final Dataset'!$AA940/'Final Dataset'!$AB940,0)</f>
        <v>9.3264248704663225E-2</v>
      </c>
      <c r="AG940" s="7" t="str">
        <f>IF('Final Dataset'!$AC940&lt;40,"Low",IF('Final Dataset'!$AC940&lt;=70,"Moderate","High"))</f>
        <v>Low</v>
      </c>
      <c r="AH940" s="10" t="str">
        <f>IF('Final Dataset'!$AE940&lt;10,"Calm",IF('Final Dataset'!$AE940&lt;=25,"Breezy","Windy"))</f>
        <v>Calm</v>
      </c>
    </row>
    <row r="941" spans="1:34" ht="14.25" customHeight="1" x14ac:dyDescent="0.3">
      <c r="A941" s="17">
        <v>940</v>
      </c>
      <c r="B941" s="18">
        <v>40585</v>
      </c>
      <c r="C941" s="13">
        <v>1</v>
      </c>
      <c r="D941" s="13">
        <v>18</v>
      </c>
      <c r="E941" s="13" t="b">
        <v>0</v>
      </c>
      <c r="F941" s="13">
        <v>5</v>
      </c>
      <c r="G941" s="13">
        <v>1</v>
      </c>
      <c r="H941" s="13">
        <v>0.28000000000000003</v>
      </c>
      <c r="I941" s="13">
        <v>0.31819999999999998</v>
      </c>
      <c r="J941" s="13">
        <v>0.28000000000000003</v>
      </c>
      <c r="K941" s="13">
        <v>0</v>
      </c>
      <c r="L941" s="13">
        <v>9</v>
      </c>
      <c r="M941" s="13">
        <v>165</v>
      </c>
      <c r="N941" s="19">
        <v>174</v>
      </c>
      <c r="O941" s="5" t="str">
        <f>IF(AND('Final Dataset'!$D941&gt;=5,'Final Dataset'!$D941&lt;12),"Morning",IF(AND('Final Dataset'!$D941&gt;=12,'Final Dataset'!$D941&lt;17),"Afternoon",IF(AND('Final Dataset'!$D941&gt;=17,'Final Dataset'!$D941&lt;21),"Evening","Night")))</f>
        <v>Evening</v>
      </c>
      <c r="P941" s="8" t="str">
        <f>IF('Final Dataset'!$G941=1,"Clear/Few clouds",IF('Final Dataset'!$G941=2,"Mist/Cloudy",IF('Final Dataset'!$G941=3,"Light Snow/Rain","Heavy Rain/Snow/Storm")))</f>
        <v>Clear/Few clouds</v>
      </c>
      <c r="Q941" s="5" t="str">
        <f>IF(OR('Final Dataset'!$F941=0,'Final Dataset'!$F941=6),"Weekend","Weekday")</f>
        <v>Weekday</v>
      </c>
      <c r="R941" s="5" t="str">
        <f>LEFT(TEXT('Final Dataset'!$B941,"yyyy-mm-dd"),4)</f>
        <v>2011</v>
      </c>
      <c r="S941" s="5" t="str">
        <f>MID(TEXT('Final Dataset'!$B941,"yyyy-mm-dd"),6,2)</f>
        <v>02</v>
      </c>
      <c r="T941" s="5" t="str">
        <f>RIGHT(TEXT('Final Dataset'!$B941,"yyyy-mm-dd"),2)</f>
        <v>11</v>
      </c>
      <c r="U941" s="5">
        <f>LEN('Final Dataset'!$D941)</f>
        <v>2</v>
      </c>
      <c r="V941" s="5" t="str">
        <f>TEXT('Final Dataset'!$B941, "mmmm")</f>
        <v>February</v>
      </c>
      <c r="W941" s="5" t="str">
        <f>TEXT('Final Dataset'!$B941, "dddd")</f>
        <v>Friday</v>
      </c>
      <c r="X941" s="5">
        <f>WEEKNUM('Final Dataset'!$B941, 2)</f>
        <v>7</v>
      </c>
      <c r="Y941" s="5" t="str">
        <f>IF('Final Dataset'!$H941&lt;=0.3,"Cold",IF('Final Dataset'!$H941&lt;=0.6,"Mild","Hot"))</f>
        <v>Cold</v>
      </c>
      <c r="Z941" s="7" t="str">
        <f>IF('Final Dataset'!$L941&gt;'Final Dataset'!$M941,"Casual Dominant","Registered Dominant")</f>
        <v>Registered Dominant</v>
      </c>
      <c r="AA941" s="7">
        <f>'Final Dataset'!$L941/'Final Dataset'!$N941</f>
        <v>5.1724137931034482E-2</v>
      </c>
      <c r="AB941" s="7">
        <f>'Final Dataset'!$M941/'Final Dataset'!$N941</f>
        <v>0.94827586206896552</v>
      </c>
      <c r="AC941" s="9">
        <f>'Final Dataset'!$J941*100</f>
        <v>28.000000000000004</v>
      </c>
      <c r="AD941" s="7">
        <f>'Final Dataset'!$I941*50</f>
        <v>15.909999999999998</v>
      </c>
      <c r="AE941" s="9">
        <f>'Final Dataset'!$K941*67</f>
        <v>0</v>
      </c>
      <c r="AF941" s="7">
        <f>IFERROR('Final Dataset'!$AA941/'Final Dataset'!$AB941,0)</f>
        <v>5.4545454545454543E-2</v>
      </c>
      <c r="AG941" s="7" t="str">
        <f>IF('Final Dataset'!$AC941&lt;40,"Low",IF('Final Dataset'!$AC941&lt;=70,"Moderate","High"))</f>
        <v>Low</v>
      </c>
      <c r="AH941" s="10" t="str">
        <f>IF('Final Dataset'!$AE941&lt;10,"Calm",IF('Final Dataset'!$AE941&lt;=25,"Breezy","Windy"))</f>
        <v>Calm</v>
      </c>
    </row>
    <row r="942" spans="1:34" ht="14.25" customHeight="1" x14ac:dyDescent="0.3">
      <c r="A942" s="15">
        <v>941</v>
      </c>
      <c r="B942" s="16">
        <v>40585</v>
      </c>
      <c r="C942" s="7">
        <v>1</v>
      </c>
      <c r="D942" s="7">
        <v>19</v>
      </c>
      <c r="E942" s="7" t="b">
        <v>0</v>
      </c>
      <c r="F942" s="7">
        <v>5</v>
      </c>
      <c r="G942" s="7">
        <v>1</v>
      </c>
      <c r="H942" s="7">
        <v>0.26</v>
      </c>
      <c r="I942" s="7">
        <v>0.30299999999999999</v>
      </c>
      <c r="J942" s="7">
        <v>0.33</v>
      </c>
      <c r="K942" s="7">
        <v>0</v>
      </c>
      <c r="L942" s="7">
        <v>7</v>
      </c>
      <c r="M942" s="7">
        <v>94</v>
      </c>
      <c r="N942" s="10">
        <v>101</v>
      </c>
      <c r="O942" s="5" t="str">
        <f>IF(AND('Final Dataset'!$D942&gt;=5,'Final Dataset'!$D942&lt;12),"Morning",IF(AND('Final Dataset'!$D942&gt;=12,'Final Dataset'!$D942&lt;17),"Afternoon",IF(AND('Final Dataset'!$D942&gt;=17,'Final Dataset'!$D942&lt;21),"Evening","Night")))</f>
        <v>Evening</v>
      </c>
      <c r="P942" s="8" t="str">
        <f>IF('Final Dataset'!$G942=1,"Clear/Few clouds",IF('Final Dataset'!$G942=2,"Mist/Cloudy",IF('Final Dataset'!$G942=3,"Light Snow/Rain","Heavy Rain/Snow/Storm")))</f>
        <v>Clear/Few clouds</v>
      </c>
      <c r="Q942" s="5" t="str">
        <f>IF(OR('Final Dataset'!$F942=0,'Final Dataset'!$F942=6),"Weekend","Weekday")</f>
        <v>Weekday</v>
      </c>
      <c r="R942" s="5" t="str">
        <f>LEFT(TEXT('Final Dataset'!$B942,"yyyy-mm-dd"),4)</f>
        <v>2011</v>
      </c>
      <c r="S942" s="5" t="str">
        <f>MID(TEXT('Final Dataset'!$B942,"yyyy-mm-dd"),6,2)</f>
        <v>02</v>
      </c>
      <c r="T942" s="5" t="str">
        <f>RIGHT(TEXT('Final Dataset'!$B942,"yyyy-mm-dd"),2)</f>
        <v>11</v>
      </c>
      <c r="U942" s="5">
        <f>LEN('Final Dataset'!$D942)</f>
        <v>2</v>
      </c>
      <c r="V942" s="5" t="str">
        <f>TEXT('Final Dataset'!$B942, "mmmm")</f>
        <v>February</v>
      </c>
      <c r="W942" s="5" t="str">
        <f>TEXT('Final Dataset'!$B942, "dddd")</f>
        <v>Friday</v>
      </c>
      <c r="X942" s="5">
        <f>WEEKNUM('Final Dataset'!$B942, 2)</f>
        <v>7</v>
      </c>
      <c r="Y942" s="5" t="str">
        <f>IF('Final Dataset'!$H942&lt;=0.3,"Cold",IF('Final Dataset'!$H942&lt;=0.6,"Mild","Hot"))</f>
        <v>Cold</v>
      </c>
      <c r="Z942" s="7" t="str">
        <f>IF('Final Dataset'!$L942&gt;'Final Dataset'!$M942,"Casual Dominant","Registered Dominant")</f>
        <v>Registered Dominant</v>
      </c>
      <c r="AA942" s="7">
        <f>'Final Dataset'!$L942/'Final Dataset'!$N942</f>
        <v>6.9306930693069313E-2</v>
      </c>
      <c r="AB942" s="7">
        <f>'Final Dataset'!$M942/'Final Dataset'!$N942</f>
        <v>0.93069306930693074</v>
      </c>
      <c r="AC942" s="9">
        <f>'Final Dataset'!$J942*100</f>
        <v>33</v>
      </c>
      <c r="AD942" s="7">
        <f>'Final Dataset'!$I942*50</f>
        <v>15.15</v>
      </c>
      <c r="AE942" s="9">
        <f>'Final Dataset'!$K942*67</f>
        <v>0</v>
      </c>
      <c r="AF942" s="7">
        <f>IFERROR('Final Dataset'!$AA942/'Final Dataset'!$AB942,0)</f>
        <v>7.4468085106382975E-2</v>
      </c>
      <c r="AG942" s="7" t="str">
        <f>IF('Final Dataset'!$AC942&lt;40,"Low",IF('Final Dataset'!$AC942&lt;=70,"Moderate","High"))</f>
        <v>Low</v>
      </c>
      <c r="AH942" s="10" t="str">
        <f>IF('Final Dataset'!$AE942&lt;10,"Calm",IF('Final Dataset'!$AE942&lt;=25,"Breezy","Windy"))</f>
        <v>Calm</v>
      </c>
    </row>
    <row r="943" spans="1:34" ht="14.25" customHeight="1" x14ac:dyDescent="0.3">
      <c r="A943" s="17">
        <v>942</v>
      </c>
      <c r="B943" s="18">
        <v>40585</v>
      </c>
      <c r="C943" s="13">
        <v>1</v>
      </c>
      <c r="D943" s="13">
        <v>20</v>
      </c>
      <c r="E943" s="13" t="b">
        <v>0</v>
      </c>
      <c r="F943" s="13">
        <v>5</v>
      </c>
      <c r="G943" s="13">
        <v>1</v>
      </c>
      <c r="H943" s="13">
        <v>0.22</v>
      </c>
      <c r="I943" s="13">
        <v>0.2273</v>
      </c>
      <c r="J943" s="13">
        <v>0.55000000000000004</v>
      </c>
      <c r="K943" s="13">
        <v>0.1343</v>
      </c>
      <c r="L943" s="13">
        <v>2</v>
      </c>
      <c r="M943" s="13">
        <v>61</v>
      </c>
      <c r="N943" s="19">
        <v>63</v>
      </c>
      <c r="O943" s="5" t="str">
        <f>IF(AND('Final Dataset'!$D943&gt;=5,'Final Dataset'!$D943&lt;12),"Morning",IF(AND('Final Dataset'!$D943&gt;=12,'Final Dataset'!$D943&lt;17),"Afternoon",IF(AND('Final Dataset'!$D943&gt;=17,'Final Dataset'!$D943&lt;21),"Evening","Night")))</f>
        <v>Evening</v>
      </c>
      <c r="P943" s="8" t="str">
        <f>IF('Final Dataset'!$G943=1,"Clear/Few clouds",IF('Final Dataset'!$G943=2,"Mist/Cloudy",IF('Final Dataset'!$G943=3,"Light Snow/Rain","Heavy Rain/Snow/Storm")))</f>
        <v>Clear/Few clouds</v>
      </c>
      <c r="Q943" s="5" t="str">
        <f>IF(OR('Final Dataset'!$F943=0,'Final Dataset'!$F943=6),"Weekend","Weekday")</f>
        <v>Weekday</v>
      </c>
      <c r="R943" s="5" t="str">
        <f>LEFT(TEXT('Final Dataset'!$B943,"yyyy-mm-dd"),4)</f>
        <v>2011</v>
      </c>
      <c r="S943" s="5" t="str">
        <f>MID(TEXT('Final Dataset'!$B943,"yyyy-mm-dd"),6,2)</f>
        <v>02</v>
      </c>
      <c r="T943" s="5" t="str">
        <f>RIGHT(TEXT('Final Dataset'!$B943,"yyyy-mm-dd"),2)</f>
        <v>11</v>
      </c>
      <c r="U943" s="5">
        <f>LEN('Final Dataset'!$D943)</f>
        <v>2</v>
      </c>
      <c r="V943" s="5" t="str">
        <f>TEXT('Final Dataset'!$B943, "mmmm")</f>
        <v>February</v>
      </c>
      <c r="W943" s="5" t="str">
        <f>TEXT('Final Dataset'!$B943, "dddd")</f>
        <v>Friday</v>
      </c>
      <c r="X943" s="5">
        <f>WEEKNUM('Final Dataset'!$B943, 2)</f>
        <v>7</v>
      </c>
      <c r="Y943" s="5" t="str">
        <f>IF('Final Dataset'!$H943&lt;=0.3,"Cold",IF('Final Dataset'!$H943&lt;=0.6,"Mild","Hot"))</f>
        <v>Cold</v>
      </c>
      <c r="Z943" s="7" t="str">
        <f>IF('Final Dataset'!$L943&gt;'Final Dataset'!$M943,"Casual Dominant","Registered Dominant")</f>
        <v>Registered Dominant</v>
      </c>
      <c r="AA943" s="7">
        <f>'Final Dataset'!$L943/'Final Dataset'!$N943</f>
        <v>3.1746031746031744E-2</v>
      </c>
      <c r="AB943" s="7">
        <f>'Final Dataset'!$M943/'Final Dataset'!$N943</f>
        <v>0.96825396825396826</v>
      </c>
      <c r="AC943" s="9">
        <f>'Final Dataset'!$J943*100</f>
        <v>55.000000000000007</v>
      </c>
      <c r="AD943" s="7">
        <f>'Final Dataset'!$I943*50</f>
        <v>11.365</v>
      </c>
      <c r="AE943" s="9">
        <f>'Final Dataset'!$K943*67</f>
        <v>8.9981000000000009</v>
      </c>
      <c r="AF943" s="7">
        <f>IFERROR('Final Dataset'!$AA943/'Final Dataset'!$AB943,0)</f>
        <v>3.2786885245901634E-2</v>
      </c>
      <c r="AG943" s="7" t="str">
        <f>IF('Final Dataset'!$AC943&lt;40,"Low",IF('Final Dataset'!$AC943&lt;=70,"Moderate","High"))</f>
        <v>Moderate</v>
      </c>
      <c r="AH943" s="10" t="str">
        <f>IF('Final Dataset'!$AE943&lt;10,"Calm",IF('Final Dataset'!$AE943&lt;=25,"Breezy","Windy"))</f>
        <v>Calm</v>
      </c>
    </row>
    <row r="944" spans="1:34" ht="14.25" customHeight="1" x14ac:dyDescent="0.3">
      <c r="A944" s="15">
        <v>943</v>
      </c>
      <c r="B944" s="16">
        <v>40585</v>
      </c>
      <c r="C944" s="7">
        <v>1</v>
      </c>
      <c r="D944" s="7">
        <v>21</v>
      </c>
      <c r="E944" s="7" t="b">
        <v>0</v>
      </c>
      <c r="F944" s="7">
        <v>5</v>
      </c>
      <c r="G944" s="7">
        <v>1</v>
      </c>
      <c r="H944" s="7">
        <v>0.2</v>
      </c>
      <c r="I944" s="7">
        <v>0.21210000000000001</v>
      </c>
      <c r="J944" s="7">
        <v>0.59</v>
      </c>
      <c r="K944" s="7">
        <v>0.1343</v>
      </c>
      <c r="L944" s="7">
        <v>1</v>
      </c>
      <c r="M944" s="7">
        <v>46</v>
      </c>
      <c r="N944" s="10">
        <v>47</v>
      </c>
      <c r="O944" s="5" t="str">
        <f>IF(AND('Final Dataset'!$D944&gt;=5,'Final Dataset'!$D944&lt;12),"Morning",IF(AND('Final Dataset'!$D944&gt;=12,'Final Dataset'!$D944&lt;17),"Afternoon",IF(AND('Final Dataset'!$D944&gt;=17,'Final Dataset'!$D944&lt;21),"Evening","Night")))</f>
        <v>Night</v>
      </c>
      <c r="P944" s="8" t="str">
        <f>IF('Final Dataset'!$G944=1,"Clear/Few clouds",IF('Final Dataset'!$G944=2,"Mist/Cloudy",IF('Final Dataset'!$G944=3,"Light Snow/Rain","Heavy Rain/Snow/Storm")))</f>
        <v>Clear/Few clouds</v>
      </c>
      <c r="Q944" s="5" t="str">
        <f>IF(OR('Final Dataset'!$F944=0,'Final Dataset'!$F944=6),"Weekend","Weekday")</f>
        <v>Weekday</v>
      </c>
      <c r="R944" s="5" t="str">
        <f>LEFT(TEXT('Final Dataset'!$B944,"yyyy-mm-dd"),4)</f>
        <v>2011</v>
      </c>
      <c r="S944" s="5" t="str">
        <f>MID(TEXT('Final Dataset'!$B944,"yyyy-mm-dd"),6,2)</f>
        <v>02</v>
      </c>
      <c r="T944" s="5" t="str">
        <f>RIGHT(TEXT('Final Dataset'!$B944,"yyyy-mm-dd"),2)</f>
        <v>11</v>
      </c>
      <c r="U944" s="5">
        <f>LEN('Final Dataset'!$D944)</f>
        <v>2</v>
      </c>
      <c r="V944" s="5" t="str">
        <f>TEXT('Final Dataset'!$B944, "mmmm")</f>
        <v>February</v>
      </c>
      <c r="W944" s="5" t="str">
        <f>TEXT('Final Dataset'!$B944, "dddd")</f>
        <v>Friday</v>
      </c>
      <c r="X944" s="5">
        <f>WEEKNUM('Final Dataset'!$B944, 2)</f>
        <v>7</v>
      </c>
      <c r="Y944" s="5" t="str">
        <f>IF('Final Dataset'!$H944&lt;=0.3,"Cold",IF('Final Dataset'!$H944&lt;=0.6,"Mild","Hot"))</f>
        <v>Cold</v>
      </c>
      <c r="Z944" s="7" t="str">
        <f>IF('Final Dataset'!$L944&gt;'Final Dataset'!$M944,"Casual Dominant","Registered Dominant")</f>
        <v>Registered Dominant</v>
      </c>
      <c r="AA944" s="7">
        <f>'Final Dataset'!$L944/'Final Dataset'!$N944</f>
        <v>2.1276595744680851E-2</v>
      </c>
      <c r="AB944" s="7">
        <f>'Final Dataset'!$M944/'Final Dataset'!$N944</f>
        <v>0.97872340425531912</v>
      </c>
      <c r="AC944" s="9">
        <f>'Final Dataset'!$J944*100</f>
        <v>59</v>
      </c>
      <c r="AD944" s="7">
        <f>'Final Dataset'!$I944*50</f>
        <v>10.605</v>
      </c>
      <c r="AE944" s="9">
        <f>'Final Dataset'!$K944*67</f>
        <v>8.9981000000000009</v>
      </c>
      <c r="AF944" s="7">
        <f>IFERROR('Final Dataset'!$AA944/'Final Dataset'!$AB944,0)</f>
        <v>2.1739130434782608E-2</v>
      </c>
      <c r="AG944" s="7" t="str">
        <f>IF('Final Dataset'!$AC944&lt;40,"Low",IF('Final Dataset'!$AC944&lt;=70,"Moderate","High"))</f>
        <v>Moderate</v>
      </c>
      <c r="AH944" s="10" t="str">
        <f>IF('Final Dataset'!$AE944&lt;10,"Calm",IF('Final Dataset'!$AE944&lt;=25,"Breezy","Windy"))</f>
        <v>Calm</v>
      </c>
    </row>
    <row r="945" spans="1:34" ht="14.25" customHeight="1" x14ac:dyDescent="0.3">
      <c r="A945" s="17">
        <v>944</v>
      </c>
      <c r="B945" s="18">
        <v>40585</v>
      </c>
      <c r="C945" s="13">
        <v>1</v>
      </c>
      <c r="D945" s="13">
        <v>22</v>
      </c>
      <c r="E945" s="13" t="b">
        <v>0</v>
      </c>
      <c r="F945" s="13">
        <v>5</v>
      </c>
      <c r="G945" s="13">
        <v>1</v>
      </c>
      <c r="H945" s="13">
        <v>0.2</v>
      </c>
      <c r="I945" s="13">
        <v>0.2273</v>
      </c>
      <c r="J945" s="13">
        <v>0.64</v>
      </c>
      <c r="K945" s="13">
        <v>8.9599999999999999E-2</v>
      </c>
      <c r="L945" s="13">
        <v>2</v>
      </c>
      <c r="M945" s="13">
        <v>41</v>
      </c>
      <c r="N945" s="19">
        <v>43</v>
      </c>
      <c r="O945" s="5" t="str">
        <f>IF(AND('Final Dataset'!$D945&gt;=5,'Final Dataset'!$D945&lt;12),"Morning",IF(AND('Final Dataset'!$D945&gt;=12,'Final Dataset'!$D945&lt;17),"Afternoon",IF(AND('Final Dataset'!$D945&gt;=17,'Final Dataset'!$D945&lt;21),"Evening","Night")))</f>
        <v>Night</v>
      </c>
      <c r="P945" s="8" t="str">
        <f>IF('Final Dataset'!$G945=1,"Clear/Few clouds",IF('Final Dataset'!$G945=2,"Mist/Cloudy",IF('Final Dataset'!$G945=3,"Light Snow/Rain","Heavy Rain/Snow/Storm")))</f>
        <v>Clear/Few clouds</v>
      </c>
      <c r="Q945" s="5" t="str">
        <f>IF(OR('Final Dataset'!$F945=0,'Final Dataset'!$F945=6),"Weekend","Weekday")</f>
        <v>Weekday</v>
      </c>
      <c r="R945" s="5" t="str">
        <f>LEFT(TEXT('Final Dataset'!$B945,"yyyy-mm-dd"),4)</f>
        <v>2011</v>
      </c>
      <c r="S945" s="5" t="str">
        <f>MID(TEXT('Final Dataset'!$B945,"yyyy-mm-dd"),6,2)</f>
        <v>02</v>
      </c>
      <c r="T945" s="5" t="str">
        <f>RIGHT(TEXT('Final Dataset'!$B945,"yyyy-mm-dd"),2)</f>
        <v>11</v>
      </c>
      <c r="U945" s="5">
        <f>LEN('Final Dataset'!$D945)</f>
        <v>2</v>
      </c>
      <c r="V945" s="5" t="str">
        <f>TEXT('Final Dataset'!$B945, "mmmm")</f>
        <v>February</v>
      </c>
      <c r="W945" s="5" t="str">
        <f>TEXT('Final Dataset'!$B945, "dddd")</f>
        <v>Friday</v>
      </c>
      <c r="X945" s="5">
        <f>WEEKNUM('Final Dataset'!$B945, 2)</f>
        <v>7</v>
      </c>
      <c r="Y945" s="5" t="str">
        <f>IF('Final Dataset'!$H945&lt;=0.3,"Cold",IF('Final Dataset'!$H945&lt;=0.6,"Mild","Hot"))</f>
        <v>Cold</v>
      </c>
      <c r="Z945" s="7" t="str">
        <f>IF('Final Dataset'!$L945&gt;'Final Dataset'!$M945,"Casual Dominant","Registered Dominant")</f>
        <v>Registered Dominant</v>
      </c>
      <c r="AA945" s="7">
        <f>'Final Dataset'!$L945/'Final Dataset'!$N945</f>
        <v>4.6511627906976744E-2</v>
      </c>
      <c r="AB945" s="7">
        <f>'Final Dataset'!$M945/'Final Dataset'!$N945</f>
        <v>0.95348837209302328</v>
      </c>
      <c r="AC945" s="9">
        <f>'Final Dataset'!$J945*100</f>
        <v>64</v>
      </c>
      <c r="AD945" s="7">
        <f>'Final Dataset'!$I945*50</f>
        <v>11.365</v>
      </c>
      <c r="AE945" s="9">
        <f>'Final Dataset'!$K945*67</f>
        <v>6.0031999999999996</v>
      </c>
      <c r="AF945" s="7">
        <f>IFERROR('Final Dataset'!$AA945/'Final Dataset'!$AB945,0)</f>
        <v>4.8780487804878044E-2</v>
      </c>
      <c r="AG945" s="7" t="str">
        <f>IF('Final Dataset'!$AC945&lt;40,"Low",IF('Final Dataset'!$AC945&lt;=70,"Moderate","High"))</f>
        <v>Moderate</v>
      </c>
      <c r="AH945" s="10" t="str">
        <f>IF('Final Dataset'!$AE945&lt;10,"Calm",IF('Final Dataset'!$AE945&lt;=25,"Breezy","Windy"))</f>
        <v>Calm</v>
      </c>
    </row>
    <row r="946" spans="1:34" ht="14.25" customHeight="1" x14ac:dyDescent="0.3">
      <c r="A946" s="15">
        <v>945</v>
      </c>
      <c r="B946" s="16">
        <v>40585</v>
      </c>
      <c r="C946" s="7">
        <v>1</v>
      </c>
      <c r="D946" s="7">
        <v>23</v>
      </c>
      <c r="E946" s="7" t="b">
        <v>0</v>
      </c>
      <c r="F946" s="7">
        <v>5</v>
      </c>
      <c r="G946" s="7">
        <v>1</v>
      </c>
      <c r="H946" s="7">
        <v>0.18</v>
      </c>
      <c r="I946" s="7">
        <v>0.2424</v>
      </c>
      <c r="J946" s="7">
        <v>0.69</v>
      </c>
      <c r="K946" s="7">
        <v>0</v>
      </c>
      <c r="L946" s="7">
        <v>5</v>
      </c>
      <c r="M946" s="7">
        <v>48</v>
      </c>
      <c r="N946" s="10">
        <v>53</v>
      </c>
      <c r="O946" s="5" t="str">
        <f>IF(AND('Final Dataset'!$D946&gt;=5,'Final Dataset'!$D946&lt;12),"Morning",IF(AND('Final Dataset'!$D946&gt;=12,'Final Dataset'!$D946&lt;17),"Afternoon",IF(AND('Final Dataset'!$D946&gt;=17,'Final Dataset'!$D946&lt;21),"Evening","Night")))</f>
        <v>Night</v>
      </c>
      <c r="P946" s="8" t="str">
        <f>IF('Final Dataset'!$G946=1,"Clear/Few clouds",IF('Final Dataset'!$G946=2,"Mist/Cloudy",IF('Final Dataset'!$G946=3,"Light Snow/Rain","Heavy Rain/Snow/Storm")))</f>
        <v>Clear/Few clouds</v>
      </c>
      <c r="Q946" s="5" t="str">
        <f>IF(OR('Final Dataset'!$F946=0,'Final Dataset'!$F946=6),"Weekend","Weekday")</f>
        <v>Weekday</v>
      </c>
      <c r="R946" s="5" t="str">
        <f>LEFT(TEXT('Final Dataset'!$B946,"yyyy-mm-dd"),4)</f>
        <v>2011</v>
      </c>
      <c r="S946" s="5" t="str">
        <f>MID(TEXT('Final Dataset'!$B946,"yyyy-mm-dd"),6,2)</f>
        <v>02</v>
      </c>
      <c r="T946" s="5" t="str">
        <f>RIGHT(TEXT('Final Dataset'!$B946,"yyyy-mm-dd"),2)</f>
        <v>11</v>
      </c>
      <c r="U946" s="5">
        <f>LEN('Final Dataset'!$D946)</f>
        <v>2</v>
      </c>
      <c r="V946" s="5" t="str">
        <f>TEXT('Final Dataset'!$B946, "mmmm")</f>
        <v>February</v>
      </c>
      <c r="W946" s="5" t="str">
        <f>TEXT('Final Dataset'!$B946, "dddd")</f>
        <v>Friday</v>
      </c>
      <c r="X946" s="5">
        <f>WEEKNUM('Final Dataset'!$B946, 2)</f>
        <v>7</v>
      </c>
      <c r="Y946" s="5" t="str">
        <f>IF('Final Dataset'!$H946&lt;=0.3,"Cold",IF('Final Dataset'!$H946&lt;=0.6,"Mild","Hot"))</f>
        <v>Cold</v>
      </c>
      <c r="Z946" s="7" t="str">
        <f>IF('Final Dataset'!$L946&gt;'Final Dataset'!$M946,"Casual Dominant","Registered Dominant")</f>
        <v>Registered Dominant</v>
      </c>
      <c r="AA946" s="7">
        <f>'Final Dataset'!$L946/'Final Dataset'!$N946</f>
        <v>9.4339622641509441E-2</v>
      </c>
      <c r="AB946" s="7">
        <f>'Final Dataset'!$M946/'Final Dataset'!$N946</f>
        <v>0.90566037735849059</v>
      </c>
      <c r="AC946" s="9">
        <f>'Final Dataset'!$J946*100</f>
        <v>69</v>
      </c>
      <c r="AD946" s="7">
        <f>'Final Dataset'!$I946*50</f>
        <v>12.120000000000001</v>
      </c>
      <c r="AE946" s="9">
        <f>'Final Dataset'!$K946*67</f>
        <v>0</v>
      </c>
      <c r="AF946" s="7">
        <f>IFERROR('Final Dataset'!$AA946/'Final Dataset'!$AB946,0)</f>
        <v>0.10416666666666667</v>
      </c>
      <c r="AG946" s="7" t="str">
        <f>IF('Final Dataset'!$AC946&lt;40,"Low",IF('Final Dataset'!$AC946&lt;=70,"Moderate","High"))</f>
        <v>Moderate</v>
      </c>
      <c r="AH946" s="10" t="str">
        <f>IF('Final Dataset'!$AE946&lt;10,"Calm",IF('Final Dataset'!$AE946&lt;=25,"Breezy","Windy"))</f>
        <v>Calm</v>
      </c>
    </row>
    <row r="947" spans="1:34" ht="14.25" customHeight="1" x14ac:dyDescent="0.3">
      <c r="A947" s="17">
        <v>946</v>
      </c>
      <c r="B947" s="18">
        <v>40586</v>
      </c>
      <c r="C947" s="13">
        <v>1</v>
      </c>
      <c r="D947" s="13">
        <v>0</v>
      </c>
      <c r="E947" s="13" t="b">
        <v>0</v>
      </c>
      <c r="F947" s="13">
        <v>6</v>
      </c>
      <c r="G947" s="13">
        <v>1</v>
      </c>
      <c r="H947" s="13">
        <v>0.16</v>
      </c>
      <c r="I947" s="13">
        <v>0.19700000000000001</v>
      </c>
      <c r="J947" s="13">
        <v>0.69</v>
      </c>
      <c r="K947" s="13">
        <v>8.9599999999999999E-2</v>
      </c>
      <c r="L947" s="13">
        <v>3</v>
      </c>
      <c r="M947" s="13">
        <v>27</v>
      </c>
      <c r="N947" s="19">
        <v>30</v>
      </c>
      <c r="O947" s="5" t="str">
        <f>IF(AND('Final Dataset'!$D947&gt;=5,'Final Dataset'!$D947&lt;12),"Morning",IF(AND('Final Dataset'!$D947&gt;=12,'Final Dataset'!$D947&lt;17),"Afternoon",IF(AND('Final Dataset'!$D947&gt;=17,'Final Dataset'!$D947&lt;21),"Evening","Night")))</f>
        <v>Night</v>
      </c>
      <c r="P947" s="8" t="str">
        <f>IF('Final Dataset'!$G947=1,"Clear/Few clouds",IF('Final Dataset'!$G947=2,"Mist/Cloudy",IF('Final Dataset'!$G947=3,"Light Snow/Rain","Heavy Rain/Snow/Storm")))</f>
        <v>Clear/Few clouds</v>
      </c>
      <c r="Q947" s="5" t="str">
        <f>IF(OR('Final Dataset'!$F947=0,'Final Dataset'!$F947=6),"Weekend","Weekday")</f>
        <v>Weekend</v>
      </c>
      <c r="R947" s="5" t="str">
        <f>LEFT(TEXT('Final Dataset'!$B947,"yyyy-mm-dd"),4)</f>
        <v>2011</v>
      </c>
      <c r="S947" s="5" t="str">
        <f>MID(TEXT('Final Dataset'!$B947,"yyyy-mm-dd"),6,2)</f>
        <v>02</v>
      </c>
      <c r="T947" s="5" t="str">
        <f>RIGHT(TEXT('Final Dataset'!$B947,"yyyy-mm-dd"),2)</f>
        <v>12</v>
      </c>
      <c r="U947" s="5">
        <f>LEN('Final Dataset'!$D947)</f>
        <v>1</v>
      </c>
      <c r="V947" s="5" t="str">
        <f>TEXT('Final Dataset'!$B947, "mmmm")</f>
        <v>February</v>
      </c>
      <c r="W947" s="5" t="str">
        <f>TEXT('Final Dataset'!$B947, "dddd")</f>
        <v>Saturday</v>
      </c>
      <c r="X947" s="5">
        <f>WEEKNUM('Final Dataset'!$B947, 2)</f>
        <v>7</v>
      </c>
      <c r="Y947" s="5" t="str">
        <f>IF('Final Dataset'!$H947&lt;=0.3,"Cold",IF('Final Dataset'!$H947&lt;=0.6,"Mild","Hot"))</f>
        <v>Cold</v>
      </c>
      <c r="Z947" s="7" t="str">
        <f>IF('Final Dataset'!$L947&gt;'Final Dataset'!$M947,"Casual Dominant","Registered Dominant")</f>
        <v>Registered Dominant</v>
      </c>
      <c r="AA947" s="7">
        <f>'Final Dataset'!$L947/'Final Dataset'!$N947</f>
        <v>0.1</v>
      </c>
      <c r="AB947" s="7">
        <f>'Final Dataset'!$M947/'Final Dataset'!$N947</f>
        <v>0.9</v>
      </c>
      <c r="AC947" s="9">
        <f>'Final Dataset'!$J947*100</f>
        <v>69</v>
      </c>
      <c r="AD947" s="7">
        <f>'Final Dataset'!$I947*50</f>
        <v>9.85</v>
      </c>
      <c r="AE947" s="9">
        <f>'Final Dataset'!$K947*67</f>
        <v>6.0031999999999996</v>
      </c>
      <c r="AF947" s="7">
        <f>IFERROR('Final Dataset'!$AA947/'Final Dataset'!$AB947,0)</f>
        <v>0.11111111111111112</v>
      </c>
      <c r="AG947" s="7" t="str">
        <f>IF('Final Dataset'!$AC947&lt;40,"Low",IF('Final Dataset'!$AC947&lt;=70,"Moderate","High"))</f>
        <v>Moderate</v>
      </c>
      <c r="AH947" s="10" t="str">
        <f>IF('Final Dataset'!$AE947&lt;10,"Calm",IF('Final Dataset'!$AE947&lt;=25,"Breezy","Windy"))</f>
        <v>Calm</v>
      </c>
    </row>
    <row r="948" spans="1:34" ht="14.25" customHeight="1" x14ac:dyDescent="0.3">
      <c r="A948" s="15">
        <v>947</v>
      </c>
      <c r="B948" s="16">
        <v>40586</v>
      </c>
      <c r="C948" s="7">
        <v>1</v>
      </c>
      <c r="D948" s="7">
        <v>1</v>
      </c>
      <c r="E948" s="7" t="b">
        <v>0</v>
      </c>
      <c r="F948" s="7">
        <v>6</v>
      </c>
      <c r="G948" s="7">
        <v>1</v>
      </c>
      <c r="H948" s="7">
        <v>0.14000000000000001</v>
      </c>
      <c r="I948" s="7">
        <v>0.21210000000000001</v>
      </c>
      <c r="J948" s="7">
        <v>0.86</v>
      </c>
      <c r="K948" s="7">
        <v>0</v>
      </c>
      <c r="L948" s="7">
        <v>2</v>
      </c>
      <c r="M948" s="7">
        <v>22</v>
      </c>
      <c r="N948" s="10">
        <v>24</v>
      </c>
      <c r="O948" s="5" t="str">
        <f>IF(AND('Final Dataset'!$D948&gt;=5,'Final Dataset'!$D948&lt;12),"Morning",IF(AND('Final Dataset'!$D948&gt;=12,'Final Dataset'!$D948&lt;17),"Afternoon",IF(AND('Final Dataset'!$D948&gt;=17,'Final Dataset'!$D948&lt;21),"Evening","Night")))</f>
        <v>Night</v>
      </c>
      <c r="P948" s="8" t="str">
        <f>IF('Final Dataset'!$G948=1,"Clear/Few clouds",IF('Final Dataset'!$G948=2,"Mist/Cloudy",IF('Final Dataset'!$G948=3,"Light Snow/Rain","Heavy Rain/Snow/Storm")))</f>
        <v>Clear/Few clouds</v>
      </c>
      <c r="Q948" s="5" t="str">
        <f>IF(OR('Final Dataset'!$F948=0,'Final Dataset'!$F948=6),"Weekend","Weekday")</f>
        <v>Weekend</v>
      </c>
      <c r="R948" s="5" t="str">
        <f>LEFT(TEXT('Final Dataset'!$B948,"yyyy-mm-dd"),4)</f>
        <v>2011</v>
      </c>
      <c r="S948" s="5" t="str">
        <f>MID(TEXT('Final Dataset'!$B948,"yyyy-mm-dd"),6,2)</f>
        <v>02</v>
      </c>
      <c r="T948" s="5" t="str">
        <f>RIGHT(TEXT('Final Dataset'!$B948,"yyyy-mm-dd"),2)</f>
        <v>12</v>
      </c>
      <c r="U948" s="5">
        <f>LEN('Final Dataset'!$D948)</f>
        <v>1</v>
      </c>
      <c r="V948" s="5" t="str">
        <f>TEXT('Final Dataset'!$B948, "mmmm")</f>
        <v>February</v>
      </c>
      <c r="W948" s="5" t="str">
        <f>TEXT('Final Dataset'!$B948, "dddd")</f>
        <v>Saturday</v>
      </c>
      <c r="X948" s="5">
        <f>WEEKNUM('Final Dataset'!$B948, 2)</f>
        <v>7</v>
      </c>
      <c r="Y948" s="5" t="str">
        <f>IF('Final Dataset'!$H948&lt;=0.3,"Cold",IF('Final Dataset'!$H948&lt;=0.6,"Mild","Hot"))</f>
        <v>Cold</v>
      </c>
      <c r="Z948" s="7" t="str">
        <f>IF('Final Dataset'!$L948&gt;'Final Dataset'!$M948,"Casual Dominant","Registered Dominant")</f>
        <v>Registered Dominant</v>
      </c>
      <c r="AA948" s="7">
        <f>'Final Dataset'!$L948/'Final Dataset'!$N948</f>
        <v>8.3333333333333329E-2</v>
      </c>
      <c r="AB948" s="7">
        <f>'Final Dataset'!$M948/'Final Dataset'!$N948</f>
        <v>0.91666666666666663</v>
      </c>
      <c r="AC948" s="9">
        <f>'Final Dataset'!$J948*100</f>
        <v>86</v>
      </c>
      <c r="AD948" s="7">
        <f>'Final Dataset'!$I948*50</f>
        <v>10.605</v>
      </c>
      <c r="AE948" s="9">
        <f>'Final Dataset'!$K948*67</f>
        <v>0</v>
      </c>
      <c r="AF948" s="7">
        <f>IFERROR('Final Dataset'!$AA948/'Final Dataset'!$AB948,0)</f>
        <v>9.0909090909090912E-2</v>
      </c>
      <c r="AG948" s="7" t="str">
        <f>IF('Final Dataset'!$AC948&lt;40,"Low",IF('Final Dataset'!$AC948&lt;=70,"Moderate","High"))</f>
        <v>High</v>
      </c>
      <c r="AH948" s="10" t="str">
        <f>IF('Final Dataset'!$AE948&lt;10,"Calm",IF('Final Dataset'!$AE948&lt;=25,"Breezy","Windy"))</f>
        <v>Calm</v>
      </c>
    </row>
    <row r="949" spans="1:34" ht="14.25" customHeight="1" x14ac:dyDescent="0.3">
      <c r="A949" s="17">
        <v>948</v>
      </c>
      <c r="B949" s="18">
        <v>40586</v>
      </c>
      <c r="C949" s="13">
        <v>1</v>
      </c>
      <c r="D949" s="13">
        <v>2</v>
      </c>
      <c r="E949" s="13" t="b">
        <v>0</v>
      </c>
      <c r="F949" s="13">
        <v>6</v>
      </c>
      <c r="G949" s="13">
        <v>1</v>
      </c>
      <c r="H949" s="13">
        <v>0.14000000000000001</v>
      </c>
      <c r="I949" s="13">
        <v>0.21210000000000001</v>
      </c>
      <c r="J949" s="13">
        <v>0.8</v>
      </c>
      <c r="K949" s="13">
        <v>0</v>
      </c>
      <c r="L949" s="13">
        <v>2</v>
      </c>
      <c r="M949" s="13">
        <v>13</v>
      </c>
      <c r="N949" s="19">
        <v>15</v>
      </c>
      <c r="O949" s="5" t="str">
        <f>IF(AND('Final Dataset'!$D949&gt;=5,'Final Dataset'!$D949&lt;12),"Morning",IF(AND('Final Dataset'!$D949&gt;=12,'Final Dataset'!$D949&lt;17),"Afternoon",IF(AND('Final Dataset'!$D949&gt;=17,'Final Dataset'!$D949&lt;21),"Evening","Night")))</f>
        <v>Night</v>
      </c>
      <c r="P949" s="8" t="str">
        <f>IF('Final Dataset'!$G949=1,"Clear/Few clouds",IF('Final Dataset'!$G949=2,"Mist/Cloudy",IF('Final Dataset'!$G949=3,"Light Snow/Rain","Heavy Rain/Snow/Storm")))</f>
        <v>Clear/Few clouds</v>
      </c>
      <c r="Q949" s="5" t="str">
        <f>IF(OR('Final Dataset'!$F949=0,'Final Dataset'!$F949=6),"Weekend","Weekday")</f>
        <v>Weekend</v>
      </c>
      <c r="R949" s="5" t="str">
        <f>LEFT(TEXT('Final Dataset'!$B949,"yyyy-mm-dd"),4)</f>
        <v>2011</v>
      </c>
      <c r="S949" s="5" t="str">
        <f>MID(TEXT('Final Dataset'!$B949,"yyyy-mm-dd"),6,2)</f>
        <v>02</v>
      </c>
      <c r="T949" s="5" t="str">
        <f>RIGHT(TEXT('Final Dataset'!$B949,"yyyy-mm-dd"),2)</f>
        <v>12</v>
      </c>
      <c r="U949" s="5">
        <f>LEN('Final Dataset'!$D949)</f>
        <v>1</v>
      </c>
      <c r="V949" s="5" t="str">
        <f>TEXT('Final Dataset'!$B949, "mmmm")</f>
        <v>February</v>
      </c>
      <c r="W949" s="5" t="str">
        <f>TEXT('Final Dataset'!$B949, "dddd")</f>
        <v>Saturday</v>
      </c>
      <c r="X949" s="5">
        <f>WEEKNUM('Final Dataset'!$B949, 2)</f>
        <v>7</v>
      </c>
      <c r="Y949" s="5" t="str">
        <f>IF('Final Dataset'!$H949&lt;=0.3,"Cold",IF('Final Dataset'!$H949&lt;=0.6,"Mild","Hot"))</f>
        <v>Cold</v>
      </c>
      <c r="Z949" s="7" t="str">
        <f>IF('Final Dataset'!$L949&gt;'Final Dataset'!$M949,"Casual Dominant","Registered Dominant")</f>
        <v>Registered Dominant</v>
      </c>
      <c r="AA949" s="7">
        <f>'Final Dataset'!$L949/'Final Dataset'!$N949</f>
        <v>0.13333333333333333</v>
      </c>
      <c r="AB949" s="7">
        <f>'Final Dataset'!$M949/'Final Dataset'!$N949</f>
        <v>0.8666666666666667</v>
      </c>
      <c r="AC949" s="9">
        <f>'Final Dataset'!$J949*100</f>
        <v>80</v>
      </c>
      <c r="AD949" s="7">
        <f>'Final Dataset'!$I949*50</f>
        <v>10.605</v>
      </c>
      <c r="AE949" s="9">
        <f>'Final Dataset'!$K949*67</f>
        <v>0</v>
      </c>
      <c r="AF949" s="7">
        <f>IFERROR('Final Dataset'!$AA949/'Final Dataset'!$AB949,0)</f>
        <v>0.15384615384615383</v>
      </c>
      <c r="AG949" s="7" t="str">
        <f>IF('Final Dataset'!$AC949&lt;40,"Low",IF('Final Dataset'!$AC949&lt;=70,"Moderate","High"))</f>
        <v>High</v>
      </c>
      <c r="AH949" s="10" t="str">
        <f>IF('Final Dataset'!$AE949&lt;10,"Calm",IF('Final Dataset'!$AE949&lt;=25,"Breezy","Windy"))</f>
        <v>Calm</v>
      </c>
    </row>
    <row r="950" spans="1:34" ht="14.25" customHeight="1" x14ac:dyDescent="0.3">
      <c r="A950" s="15">
        <v>949</v>
      </c>
      <c r="B950" s="16">
        <v>40586</v>
      </c>
      <c r="C950" s="7">
        <v>1</v>
      </c>
      <c r="D950" s="7">
        <v>3</v>
      </c>
      <c r="E950" s="7" t="b">
        <v>0</v>
      </c>
      <c r="F950" s="7">
        <v>6</v>
      </c>
      <c r="G950" s="7">
        <v>1</v>
      </c>
      <c r="H950" s="7">
        <v>0.12</v>
      </c>
      <c r="I950" s="7">
        <v>0.19700000000000001</v>
      </c>
      <c r="J950" s="7">
        <v>0.8</v>
      </c>
      <c r="K950" s="7">
        <v>0</v>
      </c>
      <c r="L950" s="7">
        <v>3</v>
      </c>
      <c r="M950" s="7">
        <v>7</v>
      </c>
      <c r="N950" s="10">
        <v>10</v>
      </c>
      <c r="O950" s="5" t="str">
        <f>IF(AND('Final Dataset'!$D950&gt;=5,'Final Dataset'!$D950&lt;12),"Morning",IF(AND('Final Dataset'!$D950&gt;=12,'Final Dataset'!$D950&lt;17),"Afternoon",IF(AND('Final Dataset'!$D950&gt;=17,'Final Dataset'!$D950&lt;21),"Evening","Night")))</f>
        <v>Night</v>
      </c>
      <c r="P950" s="8" t="str">
        <f>IF('Final Dataset'!$G950=1,"Clear/Few clouds",IF('Final Dataset'!$G950=2,"Mist/Cloudy",IF('Final Dataset'!$G950=3,"Light Snow/Rain","Heavy Rain/Snow/Storm")))</f>
        <v>Clear/Few clouds</v>
      </c>
      <c r="Q950" s="5" t="str">
        <f>IF(OR('Final Dataset'!$F950=0,'Final Dataset'!$F950=6),"Weekend","Weekday")</f>
        <v>Weekend</v>
      </c>
      <c r="R950" s="5" t="str">
        <f>LEFT(TEXT('Final Dataset'!$B950,"yyyy-mm-dd"),4)</f>
        <v>2011</v>
      </c>
      <c r="S950" s="5" t="str">
        <f>MID(TEXT('Final Dataset'!$B950,"yyyy-mm-dd"),6,2)</f>
        <v>02</v>
      </c>
      <c r="T950" s="5" t="str">
        <f>RIGHT(TEXT('Final Dataset'!$B950,"yyyy-mm-dd"),2)</f>
        <v>12</v>
      </c>
      <c r="U950" s="5">
        <f>LEN('Final Dataset'!$D950)</f>
        <v>1</v>
      </c>
      <c r="V950" s="5" t="str">
        <f>TEXT('Final Dataset'!$B950, "mmmm")</f>
        <v>February</v>
      </c>
      <c r="W950" s="5" t="str">
        <f>TEXT('Final Dataset'!$B950, "dddd")</f>
        <v>Saturday</v>
      </c>
      <c r="X950" s="5">
        <f>WEEKNUM('Final Dataset'!$B950, 2)</f>
        <v>7</v>
      </c>
      <c r="Y950" s="5" t="str">
        <f>IF('Final Dataset'!$H950&lt;=0.3,"Cold",IF('Final Dataset'!$H950&lt;=0.6,"Mild","Hot"))</f>
        <v>Cold</v>
      </c>
      <c r="Z950" s="7" t="str">
        <f>IF('Final Dataset'!$L950&gt;'Final Dataset'!$M950,"Casual Dominant","Registered Dominant")</f>
        <v>Registered Dominant</v>
      </c>
      <c r="AA950" s="7">
        <f>'Final Dataset'!$L950/'Final Dataset'!$N950</f>
        <v>0.3</v>
      </c>
      <c r="AB950" s="7">
        <f>'Final Dataset'!$M950/'Final Dataset'!$N950</f>
        <v>0.7</v>
      </c>
      <c r="AC950" s="9">
        <f>'Final Dataset'!$J950*100</f>
        <v>80</v>
      </c>
      <c r="AD950" s="7">
        <f>'Final Dataset'!$I950*50</f>
        <v>9.85</v>
      </c>
      <c r="AE950" s="9">
        <f>'Final Dataset'!$K950*67</f>
        <v>0</v>
      </c>
      <c r="AF950" s="7">
        <f>IFERROR('Final Dataset'!$AA950/'Final Dataset'!$AB950,0)</f>
        <v>0.4285714285714286</v>
      </c>
      <c r="AG950" s="7" t="str">
        <f>IF('Final Dataset'!$AC950&lt;40,"Low",IF('Final Dataset'!$AC950&lt;=70,"Moderate","High"))</f>
        <v>High</v>
      </c>
      <c r="AH950" s="10" t="str">
        <f>IF('Final Dataset'!$AE950&lt;10,"Calm",IF('Final Dataset'!$AE950&lt;=25,"Breezy","Windy"))</f>
        <v>Calm</v>
      </c>
    </row>
    <row r="951" spans="1:34" ht="14.25" customHeight="1" x14ac:dyDescent="0.3">
      <c r="A951" s="17">
        <v>950</v>
      </c>
      <c r="B951" s="18">
        <v>40586</v>
      </c>
      <c r="C951" s="13">
        <v>1</v>
      </c>
      <c r="D951" s="13">
        <v>4</v>
      </c>
      <c r="E951" s="13" t="b">
        <v>0</v>
      </c>
      <c r="F951" s="13">
        <v>6</v>
      </c>
      <c r="G951" s="13">
        <v>1</v>
      </c>
      <c r="H951" s="13">
        <v>0.12</v>
      </c>
      <c r="I951" s="13">
        <v>0.16669999999999999</v>
      </c>
      <c r="J951" s="13">
        <v>0.74</v>
      </c>
      <c r="K951" s="13">
        <v>8.9599999999999999E-2</v>
      </c>
      <c r="L951" s="13">
        <v>0</v>
      </c>
      <c r="M951" s="13">
        <v>4</v>
      </c>
      <c r="N951" s="19">
        <v>4</v>
      </c>
      <c r="O951" s="5" t="str">
        <f>IF(AND('Final Dataset'!$D951&gt;=5,'Final Dataset'!$D951&lt;12),"Morning",IF(AND('Final Dataset'!$D951&gt;=12,'Final Dataset'!$D951&lt;17),"Afternoon",IF(AND('Final Dataset'!$D951&gt;=17,'Final Dataset'!$D951&lt;21),"Evening","Night")))</f>
        <v>Night</v>
      </c>
      <c r="P951" s="8" t="str">
        <f>IF('Final Dataset'!$G951=1,"Clear/Few clouds",IF('Final Dataset'!$G951=2,"Mist/Cloudy",IF('Final Dataset'!$G951=3,"Light Snow/Rain","Heavy Rain/Snow/Storm")))</f>
        <v>Clear/Few clouds</v>
      </c>
      <c r="Q951" s="5" t="str">
        <f>IF(OR('Final Dataset'!$F951=0,'Final Dataset'!$F951=6),"Weekend","Weekday")</f>
        <v>Weekend</v>
      </c>
      <c r="R951" s="5" t="str">
        <f>LEFT(TEXT('Final Dataset'!$B951,"yyyy-mm-dd"),4)</f>
        <v>2011</v>
      </c>
      <c r="S951" s="5" t="str">
        <f>MID(TEXT('Final Dataset'!$B951,"yyyy-mm-dd"),6,2)</f>
        <v>02</v>
      </c>
      <c r="T951" s="5" t="str">
        <f>RIGHT(TEXT('Final Dataset'!$B951,"yyyy-mm-dd"),2)</f>
        <v>12</v>
      </c>
      <c r="U951" s="5">
        <f>LEN('Final Dataset'!$D951)</f>
        <v>1</v>
      </c>
      <c r="V951" s="5" t="str">
        <f>TEXT('Final Dataset'!$B951, "mmmm")</f>
        <v>February</v>
      </c>
      <c r="W951" s="5" t="str">
        <f>TEXT('Final Dataset'!$B951, "dddd")</f>
        <v>Saturday</v>
      </c>
      <c r="X951" s="5">
        <f>WEEKNUM('Final Dataset'!$B951, 2)</f>
        <v>7</v>
      </c>
      <c r="Y951" s="5" t="str">
        <f>IF('Final Dataset'!$H951&lt;=0.3,"Cold",IF('Final Dataset'!$H951&lt;=0.6,"Mild","Hot"))</f>
        <v>Cold</v>
      </c>
      <c r="Z951" s="7" t="str">
        <f>IF('Final Dataset'!$L951&gt;'Final Dataset'!$M951,"Casual Dominant","Registered Dominant")</f>
        <v>Registered Dominant</v>
      </c>
      <c r="AA951" s="7">
        <f>'Final Dataset'!$L951/'Final Dataset'!$N951</f>
        <v>0</v>
      </c>
      <c r="AB951" s="7">
        <f>'Final Dataset'!$M951/'Final Dataset'!$N951</f>
        <v>1</v>
      </c>
      <c r="AC951" s="9">
        <f>'Final Dataset'!$J951*100</f>
        <v>74</v>
      </c>
      <c r="AD951" s="7">
        <f>'Final Dataset'!$I951*50</f>
        <v>8.3349999999999991</v>
      </c>
      <c r="AE951" s="9">
        <f>'Final Dataset'!$K951*67</f>
        <v>6.0031999999999996</v>
      </c>
      <c r="AF951" s="7">
        <f>IFERROR('Final Dataset'!$AA951/'Final Dataset'!$AB951,0)</f>
        <v>0</v>
      </c>
      <c r="AG951" s="7" t="str">
        <f>IF('Final Dataset'!$AC951&lt;40,"Low",IF('Final Dataset'!$AC951&lt;=70,"Moderate","High"))</f>
        <v>High</v>
      </c>
      <c r="AH951" s="10" t="str">
        <f>IF('Final Dataset'!$AE951&lt;10,"Calm",IF('Final Dataset'!$AE951&lt;=25,"Breezy","Windy"))</f>
        <v>Calm</v>
      </c>
    </row>
    <row r="952" spans="1:34" ht="14.25" customHeight="1" x14ac:dyDescent="0.3">
      <c r="A952" s="15">
        <v>951</v>
      </c>
      <c r="B952" s="16">
        <v>40586</v>
      </c>
      <c r="C952" s="7">
        <v>1</v>
      </c>
      <c r="D952" s="7">
        <v>5</v>
      </c>
      <c r="E952" s="7" t="b">
        <v>0</v>
      </c>
      <c r="F952" s="7">
        <v>6</v>
      </c>
      <c r="G952" s="7">
        <v>1</v>
      </c>
      <c r="H952" s="7">
        <v>0.12</v>
      </c>
      <c r="I952" s="7">
        <v>0.16669999999999999</v>
      </c>
      <c r="J952" s="7">
        <v>0.74</v>
      </c>
      <c r="K952" s="7">
        <v>8.9599999999999999E-2</v>
      </c>
      <c r="L952" s="7">
        <v>0</v>
      </c>
      <c r="M952" s="7">
        <v>1</v>
      </c>
      <c r="N952" s="10">
        <v>1</v>
      </c>
      <c r="O952" s="5" t="str">
        <f>IF(AND('Final Dataset'!$D952&gt;=5,'Final Dataset'!$D952&lt;12),"Morning",IF(AND('Final Dataset'!$D952&gt;=12,'Final Dataset'!$D952&lt;17),"Afternoon",IF(AND('Final Dataset'!$D952&gt;=17,'Final Dataset'!$D952&lt;21),"Evening","Night")))</f>
        <v>Morning</v>
      </c>
      <c r="P952" s="8" t="str">
        <f>IF('Final Dataset'!$G952=1,"Clear/Few clouds",IF('Final Dataset'!$G952=2,"Mist/Cloudy",IF('Final Dataset'!$G952=3,"Light Snow/Rain","Heavy Rain/Snow/Storm")))</f>
        <v>Clear/Few clouds</v>
      </c>
      <c r="Q952" s="5" t="str">
        <f>IF(OR('Final Dataset'!$F952=0,'Final Dataset'!$F952=6),"Weekend","Weekday")</f>
        <v>Weekend</v>
      </c>
      <c r="R952" s="5" t="str">
        <f>LEFT(TEXT('Final Dataset'!$B952,"yyyy-mm-dd"),4)</f>
        <v>2011</v>
      </c>
      <c r="S952" s="5" t="str">
        <f>MID(TEXT('Final Dataset'!$B952,"yyyy-mm-dd"),6,2)</f>
        <v>02</v>
      </c>
      <c r="T952" s="5" t="str">
        <f>RIGHT(TEXT('Final Dataset'!$B952,"yyyy-mm-dd"),2)</f>
        <v>12</v>
      </c>
      <c r="U952" s="5">
        <f>LEN('Final Dataset'!$D952)</f>
        <v>1</v>
      </c>
      <c r="V952" s="5" t="str">
        <f>TEXT('Final Dataset'!$B952, "mmmm")</f>
        <v>February</v>
      </c>
      <c r="W952" s="5" t="str">
        <f>TEXT('Final Dataset'!$B952, "dddd")</f>
        <v>Saturday</v>
      </c>
      <c r="X952" s="5">
        <f>WEEKNUM('Final Dataset'!$B952, 2)</f>
        <v>7</v>
      </c>
      <c r="Y952" s="5" t="str">
        <f>IF('Final Dataset'!$H952&lt;=0.3,"Cold",IF('Final Dataset'!$H952&lt;=0.6,"Mild","Hot"))</f>
        <v>Cold</v>
      </c>
      <c r="Z952" s="7" t="str">
        <f>IF('Final Dataset'!$L952&gt;'Final Dataset'!$M952,"Casual Dominant","Registered Dominant")</f>
        <v>Registered Dominant</v>
      </c>
      <c r="AA952" s="7">
        <f>'Final Dataset'!$L952/'Final Dataset'!$N952</f>
        <v>0</v>
      </c>
      <c r="AB952" s="7">
        <f>'Final Dataset'!$M952/'Final Dataset'!$N952</f>
        <v>1</v>
      </c>
      <c r="AC952" s="9">
        <f>'Final Dataset'!$J952*100</f>
        <v>74</v>
      </c>
      <c r="AD952" s="7">
        <f>'Final Dataset'!$I952*50</f>
        <v>8.3349999999999991</v>
      </c>
      <c r="AE952" s="9">
        <f>'Final Dataset'!$K952*67</f>
        <v>6.0031999999999996</v>
      </c>
      <c r="AF952" s="7">
        <f>IFERROR('Final Dataset'!$AA952/'Final Dataset'!$AB952,0)</f>
        <v>0</v>
      </c>
      <c r="AG952" s="7" t="str">
        <f>IF('Final Dataset'!$AC952&lt;40,"Low",IF('Final Dataset'!$AC952&lt;=70,"Moderate","High"))</f>
        <v>High</v>
      </c>
      <c r="AH952" s="10" t="str">
        <f>IF('Final Dataset'!$AE952&lt;10,"Calm",IF('Final Dataset'!$AE952&lt;=25,"Breezy","Windy"))</f>
        <v>Calm</v>
      </c>
    </row>
    <row r="953" spans="1:34" ht="14.25" customHeight="1" x14ac:dyDescent="0.3">
      <c r="A953" s="17">
        <v>952</v>
      </c>
      <c r="B953" s="18">
        <v>40586</v>
      </c>
      <c r="C953" s="13">
        <v>1</v>
      </c>
      <c r="D953" s="13">
        <v>6</v>
      </c>
      <c r="E953" s="13" t="b">
        <v>0</v>
      </c>
      <c r="F953" s="13">
        <v>6</v>
      </c>
      <c r="G953" s="13">
        <v>1</v>
      </c>
      <c r="H953" s="13">
        <v>0.12</v>
      </c>
      <c r="I953" s="13">
        <v>0.13639999999999999</v>
      </c>
      <c r="J953" s="13">
        <v>0.93</v>
      </c>
      <c r="K953" s="13">
        <v>0.19400000000000001</v>
      </c>
      <c r="L953" s="13">
        <v>1</v>
      </c>
      <c r="M953" s="13">
        <v>1</v>
      </c>
      <c r="N953" s="19">
        <v>2</v>
      </c>
      <c r="O953" s="5" t="str">
        <f>IF(AND('Final Dataset'!$D953&gt;=5,'Final Dataset'!$D953&lt;12),"Morning",IF(AND('Final Dataset'!$D953&gt;=12,'Final Dataset'!$D953&lt;17),"Afternoon",IF(AND('Final Dataset'!$D953&gt;=17,'Final Dataset'!$D953&lt;21),"Evening","Night")))</f>
        <v>Morning</v>
      </c>
      <c r="P953" s="8" t="str">
        <f>IF('Final Dataset'!$G953=1,"Clear/Few clouds",IF('Final Dataset'!$G953=2,"Mist/Cloudy",IF('Final Dataset'!$G953=3,"Light Snow/Rain","Heavy Rain/Snow/Storm")))</f>
        <v>Clear/Few clouds</v>
      </c>
      <c r="Q953" s="5" t="str">
        <f>IF(OR('Final Dataset'!$F953=0,'Final Dataset'!$F953=6),"Weekend","Weekday")</f>
        <v>Weekend</v>
      </c>
      <c r="R953" s="5" t="str">
        <f>LEFT(TEXT('Final Dataset'!$B953,"yyyy-mm-dd"),4)</f>
        <v>2011</v>
      </c>
      <c r="S953" s="5" t="str">
        <f>MID(TEXT('Final Dataset'!$B953,"yyyy-mm-dd"),6,2)</f>
        <v>02</v>
      </c>
      <c r="T953" s="5" t="str">
        <f>RIGHT(TEXT('Final Dataset'!$B953,"yyyy-mm-dd"),2)</f>
        <v>12</v>
      </c>
      <c r="U953" s="5">
        <f>LEN('Final Dataset'!$D953)</f>
        <v>1</v>
      </c>
      <c r="V953" s="5" t="str">
        <f>TEXT('Final Dataset'!$B953, "mmmm")</f>
        <v>February</v>
      </c>
      <c r="W953" s="5" t="str">
        <f>TEXT('Final Dataset'!$B953, "dddd")</f>
        <v>Saturday</v>
      </c>
      <c r="X953" s="5">
        <f>WEEKNUM('Final Dataset'!$B953, 2)</f>
        <v>7</v>
      </c>
      <c r="Y953" s="5" t="str">
        <f>IF('Final Dataset'!$H953&lt;=0.3,"Cold",IF('Final Dataset'!$H953&lt;=0.6,"Mild","Hot"))</f>
        <v>Cold</v>
      </c>
      <c r="Z953" s="7" t="str">
        <f>IF('Final Dataset'!$L953&gt;'Final Dataset'!$M953,"Casual Dominant","Registered Dominant")</f>
        <v>Registered Dominant</v>
      </c>
      <c r="AA953" s="7">
        <f>'Final Dataset'!$L953/'Final Dataset'!$N953</f>
        <v>0.5</v>
      </c>
      <c r="AB953" s="7">
        <f>'Final Dataset'!$M953/'Final Dataset'!$N953</f>
        <v>0.5</v>
      </c>
      <c r="AC953" s="9">
        <f>'Final Dataset'!$J953*100</f>
        <v>93</v>
      </c>
      <c r="AD953" s="7">
        <f>'Final Dataset'!$I953*50</f>
        <v>6.8199999999999994</v>
      </c>
      <c r="AE953" s="9">
        <f>'Final Dataset'!$K953*67</f>
        <v>12.998000000000001</v>
      </c>
      <c r="AF953" s="7">
        <f>IFERROR('Final Dataset'!$AA953/'Final Dataset'!$AB953,0)</f>
        <v>1</v>
      </c>
      <c r="AG953" s="7" t="str">
        <f>IF('Final Dataset'!$AC953&lt;40,"Low",IF('Final Dataset'!$AC953&lt;=70,"Moderate","High"))</f>
        <v>High</v>
      </c>
      <c r="AH953" s="10" t="str">
        <f>IF('Final Dataset'!$AE953&lt;10,"Calm",IF('Final Dataset'!$AE953&lt;=25,"Breezy","Windy"))</f>
        <v>Breezy</v>
      </c>
    </row>
    <row r="954" spans="1:34" ht="14.25" customHeight="1" x14ac:dyDescent="0.3">
      <c r="A954" s="15">
        <v>953</v>
      </c>
      <c r="B954" s="16">
        <v>40586</v>
      </c>
      <c r="C954" s="7">
        <v>1</v>
      </c>
      <c r="D954" s="7">
        <v>7</v>
      </c>
      <c r="E954" s="7" t="b">
        <v>0</v>
      </c>
      <c r="F954" s="7">
        <v>6</v>
      </c>
      <c r="G954" s="7">
        <v>1</v>
      </c>
      <c r="H954" s="7">
        <v>0.12</v>
      </c>
      <c r="I954" s="7">
        <v>0.1515</v>
      </c>
      <c r="J954" s="7">
        <v>0.8</v>
      </c>
      <c r="K954" s="7">
        <v>0.1045</v>
      </c>
      <c r="L954" s="7">
        <v>2</v>
      </c>
      <c r="M954" s="7">
        <v>9</v>
      </c>
      <c r="N954" s="10">
        <v>11</v>
      </c>
      <c r="O954" s="5" t="str">
        <f>IF(AND('Final Dataset'!$D954&gt;=5,'Final Dataset'!$D954&lt;12),"Morning",IF(AND('Final Dataset'!$D954&gt;=12,'Final Dataset'!$D954&lt;17),"Afternoon",IF(AND('Final Dataset'!$D954&gt;=17,'Final Dataset'!$D954&lt;21),"Evening","Night")))</f>
        <v>Morning</v>
      </c>
      <c r="P954" s="8" t="str">
        <f>IF('Final Dataset'!$G954=1,"Clear/Few clouds",IF('Final Dataset'!$G954=2,"Mist/Cloudy",IF('Final Dataset'!$G954=3,"Light Snow/Rain","Heavy Rain/Snow/Storm")))</f>
        <v>Clear/Few clouds</v>
      </c>
      <c r="Q954" s="5" t="str">
        <f>IF(OR('Final Dataset'!$F954=0,'Final Dataset'!$F954=6),"Weekend","Weekday")</f>
        <v>Weekend</v>
      </c>
      <c r="R954" s="5" t="str">
        <f>LEFT(TEXT('Final Dataset'!$B954,"yyyy-mm-dd"),4)</f>
        <v>2011</v>
      </c>
      <c r="S954" s="5" t="str">
        <f>MID(TEXT('Final Dataset'!$B954,"yyyy-mm-dd"),6,2)</f>
        <v>02</v>
      </c>
      <c r="T954" s="5" t="str">
        <f>RIGHT(TEXT('Final Dataset'!$B954,"yyyy-mm-dd"),2)</f>
        <v>12</v>
      </c>
      <c r="U954" s="5">
        <f>LEN('Final Dataset'!$D954)</f>
        <v>1</v>
      </c>
      <c r="V954" s="5" t="str">
        <f>TEXT('Final Dataset'!$B954, "mmmm")</f>
        <v>February</v>
      </c>
      <c r="W954" s="5" t="str">
        <f>TEXT('Final Dataset'!$B954, "dddd")</f>
        <v>Saturday</v>
      </c>
      <c r="X954" s="5">
        <f>WEEKNUM('Final Dataset'!$B954, 2)</f>
        <v>7</v>
      </c>
      <c r="Y954" s="5" t="str">
        <f>IF('Final Dataset'!$H954&lt;=0.3,"Cold",IF('Final Dataset'!$H954&lt;=0.6,"Mild","Hot"))</f>
        <v>Cold</v>
      </c>
      <c r="Z954" s="7" t="str">
        <f>IF('Final Dataset'!$L954&gt;'Final Dataset'!$M954,"Casual Dominant","Registered Dominant")</f>
        <v>Registered Dominant</v>
      </c>
      <c r="AA954" s="7">
        <f>'Final Dataset'!$L954/'Final Dataset'!$N954</f>
        <v>0.18181818181818182</v>
      </c>
      <c r="AB954" s="7">
        <f>'Final Dataset'!$M954/'Final Dataset'!$N954</f>
        <v>0.81818181818181823</v>
      </c>
      <c r="AC954" s="9">
        <f>'Final Dataset'!$J954*100</f>
        <v>80</v>
      </c>
      <c r="AD954" s="7">
        <f>'Final Dataset'!$I954*50</f>
        <v>7.5750000000000002</v>
      </c>
      <c r="AE954" s="9">
        <f>'Final Dataset'!$K954*67</f>
        <v>7.0015000000000001</v>
      </c>
      <c r="AF954" s="7">
        <f>IFERROR('Final Dataset'!$AA954/'Final Dataset'!$AB954,0)</f>
        <v>0.22222222222222221</v>
      </c>
      <c r="AG954" s="7" t="str">
        <f>IF('Final Dataset'!$AC954&lt;40,"Low",IF('Final Dataset'!$AC954&lt;=70,"Moderate","High"))</f>
        <v>High</v>
      </c>
      <c r="AH954" s="10" t="str">
        <f>IF('Final Dataset'!$AE954&lt;10,"Calm",IF('Final Dataset'!$AE954&lt;=25,"Breezy","Windy"))</f>
        <v>Calm</v>
      </c>
    </row>
    <row r="955" spans="1:34" ht="14.25" customHeight="1" x14ac:dyDescent="0.3">
      <c r="A955" s="17">
        <v>954</v>
      </c>
      <c r="B955" s="18">
        <v>40586</v>
      </c>
      <c r="C955" s="13">
        <v>1</v>
      </c>
      <c r="D955" s="13">
        <v>8</v>
      </c>
      <c r="E955" s="13" t="b">
        <v>0</v>
      </c>
      <c r="F955" s="13">
        <v>6</v>
      </c>
      <c r="G955" s="13">
        <v>1</v>
      </c>
      <c r="H955" s="13">
        <v>0.14000000000000001</v>
      </c>
      <c r="I955" s="13">
        <v>0.1515</v>
      </c>
      <c r="J955" s="13">
        <v>0.86</v>
      </c>
      <c r="K955" s="13">
        <v>0.1343</v>
      </c>
      <c r="L955" s="13">
        <v>2</v>
      </c>
      <c r="M955" s="13">
        <v>28</v>
      </c>
      <c r="N955" s="19">
        <v>30</v>
      </c>
      <c r="O955" s="5" t="str">
        <f>IF(AND('Final Dataset'!$D955&gt;=5,'Final Dataset'!$D955&lt;12),"Morning",IF(AND('Final Dataset'!$D955&gt;=12,'Final Dataset'!$D955&lt;17),"Afternoon",IF(AND('Final Dataset'!$D955&gt;=17,'Final Dataset'!$D955&lt;21),"Evening","Night")))</f>
        <v>Morning</v>
      </c>
      <c r="P955" s="8" t="str">
        <f>IF('Final Dataset'!$G955=1,"Clear/Few clouds",IF('Final Dataset'!$G955=2,"Mist/Cloudy",IF('Final Dataset'!$G955=3,"Light Snow/Rain","Heavy Rain/Snow/Storm")))</f>
        <v>Clear/Few clouds</v>
      </c>
      <c r="Q955" s="5" t="str">
        <f>IF(OR('Final Dataset'!$F955=0,'Final Dataset'!$F955=6),"Weekend","Weekday")</f>
        <v>Weekend</v>
      </c>
      <c r="R955" s="5" t="str">
        <f>LEFT(TEXT('Final Dataset'!$B955,"yyyy-mm-dd"),4)</f>
        <v>2011</v>
      </c>
      <c r="S955" s="5" t="str">
        <f>MID(TEXT('Final Dataset'!$B955,"yyyy-mm-dd"),6,2)</f>
        <v>02</v>
      </c>
      <c r="T955" s="5" t="str">
        <f>RIGHT(TEXT('Final Dataset'!$B955,"yyyy-mm-dd"),2)</f>
        <v>12</v>
      </c>
      <c r="U955" s="5">
        <f>LEN('Final Dataset'!$D955)</f>
        <v>1</v>
      </c>
      <c r="V955" s="5" t="str">
        <f>TEXT('Final Dataset'!$B955, "mmmm")</f>
        <v>February</v>
      </c>
      <c r="W955" s="5" t="str">
        <f>TEXT('Final Dataset'!$B955, "dddd")</f>
        <v>Saturday</v>
      </c>
      <c r="X955" s="5">
        <f>WEEKNUM('Final Dataset'!$B955, 2)</f>
        <v>7</v>
      </c>
      <c r="Y955" s="5" t="str">
        <f>IF('Final Dataset'!$H955&lt;=0.3,"Cold",IF('Final Dataset'!$H955&lt;=0.6,"Mild","Hot"))</f>
        <v>Cold</v>
      </c>
      <c r="Z955" s="7" t="str">
        <f>IF('Final Dataset'!$L955&gt;'Final Dataset'!$M955,"Casual Dominant","Registered Dominant")</f>
        <v>Registered Dominant</v>
      </c>
      <c r="AA955" s="7">
        <f>'Final Dataset'!$L955/'Final Dataset'!$N955</f>
        <v>6.6666666666666666E-2</v>
      </c>
      <c r="AB955" s="7">
        <f>'Final Dataset'!$M955/'Final Dataset'!$N955</f>
        <v>0.93333333333333335</v>
      </c>
      <c r="AC955" s="9">
        <f>'Final Dataset'!$J955*100</f>
        <v>86</v>
      </c>
      <c r="AD955" s="7">
        <f>'Final Dataset'!$I955*50</f>
        <v>7.5750000000000002</v>
      </c>
      <c r="AE955" s="9">
        <f>'Final Dataset'!$K955*67</f>
        <v>8.9981000000000009</v>
      </c>
      <c r="AF955" s="7">
        <f>IFERROR('Final Dataset'!$AA955/'Final Dataset'!$AB955,0)</f>
        <v>7.1428571428571425E-2</v>
      </c>
      <c r="AG955" s="7" t="str">
        <f>IF('Final Dataset'!$AC955&lt;40,"Low",IF('Final Dataset'!$AC955&lt;=70,"Moderate","High"))</f>
        <v>High</v>
      </c>
      <c r="AH955" s="10" t="str">
        <f>IF('Final Dataset'!$AE955&lt;10,"Calm",IF('Final Dataset'!$AE955&lt;=25,"Breezy","Windy"))</f>
        <v>Calm</v>
      </c>
    </row>
    <row r="956" spans="1:34" ht="14.25" customHeight="1" x14ac:dyDescent="0.3">
      <c r="A956" s="15">
        <v>955</v>
      </c>
      <c r="B956" s="16">
        <v>40586</v>
      </c>
      <c r="C956" s="7">
        <v>1</v>
      </c>
      <c r="D956" s="7">
        <v>9</v>
      </c>
      <c r="E956" s="7" t="b">
        <v>0</v>
      </c>
      <c r="F956" s="7">
        <v>6</v>
      </c>
      <c r="G956" s="7">
        <v>1</v>
      </c>
      <c r="H956" s="7">
        <v>0.16</v>
      </c>
      <c r="I956" s="7">
        <v>0.18179999999999999</v>
      </c>
      <c r="J956" s="7">
        <v>0.64</v>
      </c>
      <c r="K956" s="7">
        <v>0.1343</v>
      </c>
      <c r="L956" s="7">
        <v>5</v>
      </c>
      <c r="M956" s="7">
        <v>38</v>
      </c>
      <c r="N956" s="10">
        <v>43</v>
      </c>
      <c r="O956" s="5" t="str">
        <f>IF(AND('Final Dataset'!$D956&gt;=5,'Final Dataset'!$D956&lt;12),"Morning",IF(AND('Final Dataset'!$D956&gt;=12,'Final Dataset'!$D956&lt;17),"Afternoon",IF(AND('Final Dataset'!$D956&gt;=17,'Final Dataset'!$D956&lt;21),"Evening","Night")))</f>
        <v>Morning</v>
      </c>
      <c r="P956" s="8" t="str">
        <f>IF('Final Dataset'!$G956=1,"Clear/Few clouds",IF('Final Dataset'!$G956=2,"Mist/Cloudy",IF('Final Dataset'!$G956=3,"Light Snow/Rain","Heavy Rain/Snow/Storm")))</f>
        <v>Clear/Few clouds</v>
      </c>
      <c r="Q956" s="5" t="str">
        <f>IF(OR('Final Dataset'!$F956=0,'Final Dataset'!$F956=6),"Weekend","Weekday")</f>
        <v>Weekend</v>
      </c>
      <c r="R956" s="5" t="str">
        <f>LEFT(TEXT('Final Dataset'!$B956,"yyyy-mm-dd"),4)</f>
        <v>2011</v>
      </c>
      <c r="S956" s="5" t="str">
        <f>MID(TEXT('Final Dataset'!$B956,"yyyy-mm-dd"),6,2)</f>
        <v>02</v>
      </c>
      <c r="T956" s="5" t="str">
        <f>RIGHT(TEXT('Final Dataset'!$B956,"yyyy-mm-dd"),2)</f>
        <v>12</v>
      </c>
      <c r="U956" s="5">
        <f>LEN('Final Dataset'!$D956)</f>
        <v>1</v>
      </c>
      <c r="V956" s="5" t="str">
        <f>TEXT('Final Dataset'!$B956, "mmmm")</f>
        <v>February</v>
      </c>
      <c r="W956" s="5" t="str">
        <f>TEXT('Final Dataset'!$B956, "dddd")</f>
        <v>Saturday</v>
      </c>
      <c r="X956" s="5">
        <f>WEEKNUM('Final Dataset'!$B956, 2)</f>
        <v>7</v>
      </c>
      <c r="Y956" s="5" t="str">
        <f>IF('Final Dataset'!$H956&lt;=0.3,"Cold",IF('Final Dataset'!$H956&lt;=0.6,"Mild","Hot"))</f>
        <v>Cold</v>
      </c>
      <c r="Z956" s="7" t="str">
        <f>IF('Final Dataset'!$L956&gt;'Final Dataset'!$M956,"Casual Dominant","Registered Dominant")</f>
        <v>Registered Dominant</v>
      </c>
      <c r="AA956" s="7">
        <f>'Final Dataset'!$L956/'Final Dataset'!$N956</f>
        <v>0.11627906976744186</v>
      </c>
      <c r="AB956" s="7">
        <f>'Final Dataset'!$M956/'Final Dataset'!$N956</f>
        <v>0.88372093023255816</v>
      </c>
      <c r="AC956" s="9">
        <f>'Final Dataset'!$J956*100</f>
        <v>64</v>
      </c>
      <c r="AD956" s="7">
        <f>'Final Dataset'!$I956*50</f>
        <v>9.09</v>
      </c>
      <c r="AE956" s="9">
        <f>'Final Dataset'!$K956*67</f>
        <v>8.9981000000000009</v>
      </c>
      <c r="AF956" s="7">
        <f>IFERROR('Final Dataset'!$AA956/'Final Dataset'!$AB956,0)</f>
        <v>0.13157894736842105</v>
      </c>
      <c r="AG956" s="7" t="str">
        <f>IF('Final Dataset'!$AC956&lt;40,"Low",IF('Final Dataset'!$AC956&lt;=70,"Moderate","High"))</f>
        <v>Moderate</v>
      </c>
      <c r="AH956" s="10" t="str">
        <f>IF('Final Dataset'!$AE956&lt;10,"Calm",IF('Final Dataset'!$AE956&lt;=25,"Breezy","Windy"))</f>
        <v>Calm</v>
      </c>
    </row>
    <row r="957" spans="1:34" ht="14.25" customHeight="1" x14ac:dyDescent="0.3">
      <c r="A957" s="17">
        <v>956</v>
      </c>
      <c r="B957" s="18">
        <v>40586</v>
      </c>
      <c r="C957" s="13">
        <v>1</v>
      </c>
      <c r="D957" s="13">
        <v>10</v>
      </c>
      <c r="E957" s="13" t="b">
        <v>0</v>
      </c>
      <c r="F957" s="13">
        <v>6</v>
      </c>
      <c r="G957" s="13">
        <v>1</v>
      </c>
      <c r="H957" s="13">
        <v>0.22</v>
      </c>
      <c r="I957" s="13">
        <v>0.21210000000000001</v>
      </c>
      <c r="J957" s="13">
        <v>0.41</v>
      </c>
      <c r="K957" s="13">
        <v>0.25369999999999998</v>
      </c>
      <c r="L957" s="13">
        <v>13</v>
      </c>
      <c r="M957" s="13">
        <v>71</v>
      </c>
      <c r="N957" s="19">
        <v>84</v>
      </c>
      <c r="O957" s="5" t="str">
        <f>IF(AND('Final Dataset'!$D957&gt;=5,'Final Dataset'!$D957&lt;12),"Morning",IF(AND('Final Dataset'!$D957&gt;=12,'Final Dataset'!$D957&lt;17),"Afternoon",IF(AND('Final Dataset'!$D957&gt;=17,'Final Dataset'!$D957&lt;21),"Evening","Night")))</f>
        <v>Morning</v>
      </c>
      <c r="P957" s="8" t="str">
        <f>IF('Final Dataset'!$G957=1,"Clear/Few clouds",IF('Final Dataset'!$G957=2,"Mist/Cloudy",IF('Final Dataset'!$G957=3,"Light Snow/Rain","Heavy Rain/Snow/Storm")))</f>
        <v>Clear/Few clouds</v>
      </c>
      <c r="Q957" s="5" t="str">
        <f>IF(OR('Final Dataset'!$F957=0,'Final Dataset'!$F957=6),"Weekend","Weekday")</f>
        <v>Weekend</v>
      </c>
      <c r="R957" s="5" t="str">
        <f>LEFT(TEXT('Final Dataset'!$B957,"yyyy-mm-dd"),4)</f>
        <v>2011</v>
      </c>
      <c r="S957" s="5" t="str">
        <f>MID(TEXT('Final Dataset'!$B957,"yyyy-mm-dd"),6,2)</f>
        <v>02</v>
      </c>
      <c r="T957" s="5" t="str">
        <f>RIGHT(TEXT('Final Dataset'!$B957,"yyyy-mm-dd"),2)</f>
        <v>12</v>
      </c>
      <c r="U957" s="5">
        <f>LEN('Final Dataset'!$D957)</f>
        <v>2</v>
      </c>
      <c r="V957" s="5" t="str">
        <f>TEXT('Final Dataset'!$B957, "mmmm")</f>
        <v>February</v>
      </c>
      <c r="W957" s="5" t="str">
        <f>TEXT('Final Dataset'!$B957, "dddd")</f>
        <v>Saturday</v>
      </c>
      <c r="X957" s="5">
        <f>WEEKNUM('Final Dataset'!$B957, 2)</f>
        <v>7</v>
      </c>
      <c r="Y957" s="5" t="str">
        <f>IF('Final Dataset'!$H957&lt;=0.3,"Cold",IF('Final Dataset'!$H957&lt;=0.6,"Mild","Hot"))</f>
        <v>Cold</v>
      </c>
      <c r="Z957" s="7" t="str">
        <f>IF('Final Dataset'!$L957&gt;'Final Dataset'!$M957,"Casual Dominant","Registered Dominant")</f>
        <v>Registered Dominant</v>
      </c>
      <c r="AA957" s="7">
        <f>'Final Dataset'!$L957/'Final Dataset'!$N957</f>
        <v>0.15476190476190477</v>
      </c>
      <c r="AB957" s="7">
        <f>'Final Dataset'!$M957/'Final Dataset'!$N957</f>
        <v>0.84523809523809523</v>
      </c>
      <c r="AC957" s="9">
        <f>'Final Dataset'!$J957*100</f>
        <v>41</v>
      </c>
      <c r="AD957" s="7">
        <f>'Final Dataset'!$I957*50</f>
        <v>10.605</v>
      </c>
      <c r="AE957" s="9">
        <f>'Final Dataset'!$K957*67</f>
        <v>16.997899999999998</v>
      </c>
      <c r="AF957" s="7">
        <f>IFERROR('Final Dataset'!$AA957/'Final Dataset'!$AB957,0)</f>
        <v>0.18309859154929578</v>
      </c>
      <c r="AG957" s="7" t="str">
        <f>IF('Final Dataset'!$AC957&lt;40,"Low",IF('Final Dataset'!$AC957&lt;=70,"Moderate","High"))</f>
        <v>Moderate</v>
      </c>
      <c r="AH957" s="10" t="str">
        <f>IF('Final Dataset'!$AE957&lt;10,"Calm",IF('Final Dataset'!$AE957&lt;=25,"Breezy","Windy"))</f>
        <v>Breezy</v>
      </c>
    </row>
    <row r="958" spans="1:34" ht="14.25" customHeight="1" x14ac:dyDescent="0.3">
      <c r="A958" s="15">
        <v>957</v>
      </c>
      <c r="B958" s="16">
        <v>40586</v>
      </c>
      <c r="C958" s="7">
        <v>1</v>
      </c>
      <c r="D958" s="7">
        <v>11</v>
      </c>
      <c r="E958" s="7" t="b">
        <v>0</v>
      </c>
      <c r="F958" s="7">
        <v>6</v>
      </c>
      <c r="G958" s="7">
        <v>1</v>
      </c>
      <c r="H958" s="7">
        <v>0.3</v>
      </c>
      <c r="I958" s="7">
        <v>0.2727</v>
      </c>
      <c r="J958" s="7">
        <v>0.28000000000000003</v>
      </c>
      <c r="K958" s="7">
        <v>0.32840000000000003</v>
      </c>
      <c r="L958" s="7">
        <v>30</v>
      </c>
      <c r="M958" s="7">
        <v>84</v>
      </c>
      <c r="N958" s="10">
        <v>114</v>
      </c>
      <c r="O958" s="5" t="str">
        <f>IF(AND('Final Dataset'!$D958&gt;=5,'Final Dataset'!$D958&lt;12),"Morning",IF(AND('Final Dataset'!$D958&gt;=12,'Final Dataset'!$D958&lt;17),"Afternoon",IF(AND('Final Dataset'!$D958&gt;=17,'Final Dataset'!$D958&lt;21),"Evening","Night")))</f>
        <v>Morning</v>
      </c>
      <c r="P958" s="8" t="str">
        <f>IF('Final Dataset'!$G958=1,"Clear/Few clouds",IF('Final Dataset'!$G958=2,"Mist/Cloudy",IF('Final Dataset'!$G958=3,"Light Snow/Rain","Heavy Rain/Snow/Storm")))</f>
        <v>Clear/Few clouds</v>
      </c>
      <c r="Q958" s="5" t="str">
        <f>IF(OR('Final Dataset'!$F958=0,'Final Dataset'!$F958=6),"Weekend","Weekday")</f>
        <v>Weekend</v>
      </c>
      <c r="R958" s="5" t="str">
        <f>LEFT(TEXT('Final Dataset'!$B958,"yyyy-mm-dd"),4)</f>
        <v>2011</v>
      </c>
      <c r="S958" s="5" t="str">
        <f>MID(TEXT('Final Dataset'!$B958,"yyyy-mm-dd"),6,2)</f>
        <v>02</v>
      </c>
      <c r="T958" s="5" t="str">
        <f>RIGHT(TEXT('Final Dataset'!$B958,"yyyy-mm-dd"),2)</f>
        <v>12</v>
      </c>
      <c r="U958" s="5">
        <f>LEN('Final Dataset'!$D958)</f>
        <v>2</v>
      </c>
      <c r="V958" s="5" t="str">
        <f>TEXT('Final Dataset'!$B958, "mmmm")</f>
        <v>February</v>
      </c>
      <c r="W958" s="5" t="str">
        <f>TEXT('Final Dataset'!$B958, "dddd")</f>
        <v>Saturday</v>
      </c>
      <c r="X958" s="5">
        <f>WEEKNUM('Final Dataset'!$B958, 2)</f>
        <v>7</v>
      </c>
      <c r="Y958" s="5" t="str">
        <f>IF('Final Dataset'!$H958&lt;=0.3,"Cold",IF('Final Dataset'!$H958&lt;=0.6,"Mild","Hot"))</f>
        <v>Cold</v>
      </c>
      <c r="Z958" s="7" t="str">
        <f>IF('Final Dataset'!$L958&gt;'Final Dataset'!$M958,"Casual Dominant","Registered Dominant")</f>
        <v>Registered Dominant</v>
      </c>
      <c r="AA958" s="7">
        <f>'Final Dataset'!$L958/'Final Dataset'!$N958</f>
        <v>0.26315789473684209</v>
      </c>
      <c r="AB958" s="7">
        <f>'Final Dataset'!$M958/'Final Dataset'!$N958</f>
        <v>0.73684210526315785</v>
      </c>
      <c r="AC958" s="9">
        <f>'Final Dataset'!$J958*100</f>
        <v>28.000000000000004</v>
      </c>
      <c r="AD958" s="7">
        <f>'Final Dataset'!$I958*50</f>
        <v>13.635</v>
      </c>
      <c r="AE958" s="9">
        <f>'Final Dataset'!$K958*67</f>
        <v>22.002800000000001</v>
      </c>
      <c r="AF958" s="7">
        <f>IFERROR('Final Dataset'!$AA958/'Final Dataset'!$AB958,0)</f>
        <v>0.35714285714285715</v>
      </c>
      <c r="AG958" s="7" t="str">
        <f>IF('Final Dataset'!$AC958&lt;40,"Low",IF('Final Dataset'!$AC958&lt;=70,"Moderate","High"))</f>
        <v>Low</v>
      </c>
      <c r="AH958" s="10" t="str">
        <f>IF('Final Dataset'!$AE958&lt;10,"Calm",IF('Final Dataset'!$AE958&lt;=25,"Breezy","Windy"))</f>
        <v>Breezy</v>
      </c>
    </row>
    <row r="959" spans="1:34" ht="14.25" customHeight="1" x14ac:dyDescent="0.3">
      <c r="A959" s="17">
        <v>958</v>
      </c>
      <c r="B959" s="18">
        <v>40586</v>
      </c>
      <c r="C959" s="13">
        <v>1</v>
      </c>
      <c r="D959" s="13">
        <v>12</v>
      </c>
      <c r="E959" s="13" t="b">
        <v>0</v>
      </c>
      <c r="F959" s="13">
        <v>6</v>
      </c>
      <c r="G959" s="13">
        <v>1</v>
      </c>
      <c r="H959" s="13">
        <v>0.3</v>
      </c>
      <c r="I959" s="13">
        <v>0.2727</v>
      </c>
      <c r="J959" s="13">
        <v>0.39</v>
      </c>
      <c r="K959" s="13">
        <v>0.4627</v>
      </c>
      <c r="L959" s="13">
        <v>27</v>
      </c>
      <c r="M959" s="13">
        <v>93</v>
      </c>
      <c r="N959" s="19">
        <v>120</v>
      </c>
      <c r="O959" s="5" t="str">
        <f>IF(AND('Final Dataset'!$D959&gt;=5,'Final Dataset'!$D959&lt;12),"Morning",IF(AND('Final Dataset'!$D959&gt;=12,'Final Dataset'!$D959&lt;17),"Afternoon",IF(AND('Final Dataset'!$D959&gt;=17,'Final Dataset'!$D959&lt;21),"Evening","Night")))</f>
        <v>Afternoon</v>
      </c>
      <c r="P959" s="8" t="str">
        <f>IF('Final Dataset'!$G959=1,"Clear/Few clouds",IF('Final Dataset'!$G959=2,"Mist/Cloudy",IF('Final Dataset'!$G959=3,"Light Snow/Rain","Heavy Rain/Snow/Storm")))</f>
        <v>Clear/Few clouds</v>
      </c>
      <c r="Q959" s="5" t="str">
        <f>IF(OR('Final Dataset'!$F959=0,'Final Dataset'!$F959=6),"Weekend","Weekday")</f>
        <v>Weekend</v>
      </c>
      <c r="R959" s="5" t="str">
        <f>LEFT(TEXT('Final Dataset'!$B959,"yyyy-mm-dd"),4)</f>
        <v>2011</v>
      </c>
      <c r="S959" s="5" t="str">
        <f>MID(TEXT('Final Dataset'!$B959,"yyyy-mm-dd"),6,2)</f>
        <v>02</v>
      </c>
      <c r="T959" s="5" t="str">
        <f>RIGHT(TEXT('Final Dataset'!$B959,"yyyy-mm-dd"),2)</f>
        <v>12</v>
      </c>
      <c r="U959" s="5">
        <f>LEN('Final Dataset'!$D959)</f>
        <v>2</v>
      </c>
      <c r="V959" s="5" t="str">
        <f>TEXT('Final Dataset'!$B959, "mmmm")</f>
        <v>February</v>
      </c>
      <c r="W959" s="5" t="str">
        <f>TEXT('Final Dataset'!$B959, "dddd")</f>
        <v>Saturday</v>
      </c>
      <c r="X959" s="5">
        <f>WEEKNUM('Final Dataset'!$B959, 2)</f>
        <v>7</v>
      </c>
      <c r="Y959" s="5" t="str">
        <f>IF('Final Dataset'!$H959&lt;=0.3,"Cold",IF('Final Dataset'!$H959&lt;=0.6,"Mild","Hot"))</f>
        <v>Cold</v>
      </c>
      <c r="Z959" s="7" t="str">
        <f>IF('Final Dataset'!$L959&gt;'Final Dataset'!$M959,"Casual Dominant","Registered Dominant")</f>
        <v>Registered Dominant</v>
      </c>
      <c r="AA959" s="7">
        <f>'Final Dataset'!$L959/'Final Dataset'!$N959</f>
        <v>0.22500000000000001</v>
      </c>
      <c r="AB959" s="7">
        <f>'Final Dataset'!$M959/'Final Dataset'!$N959</f>
        <v>0.77500000000000002</v>
      </c>
      <c r="AC959" s="9">
        <f>'Final Dataset'!$J959*100</f>
        <v>39</v>
      </c>
      <c r="AD959" s="7">
        <f>'Final Dataset'!$I959*50</f>
        <v>13.635</v>
      </c>
      <c r="AE959" s="9">
        <f>'Final Dataset'!$K959*67</f>
        <v>31.000900000000001</v>
      </c>
      <c r="AF959" s="7">
        <f>IFERROR('Final Dataset'!$AA959/'Final Dataset'!$AB959,0)</f>
        <v>0.29032258064516131</v>
      </c>
      <c r="AG959" s="7" t="str">
        <f>IF('Final Dataset'!$AC959&lt;40,"Low",IF('Final Dataset'!$AC959&lt;=70,"Moderate","High"))</f>
        <v>Low</v>
      </c>
      <c r="AH959" s="10" t="str">
        <f>IF('Final Dataset'!$AE959&lt;10,"Calm",IF('Final Dataset'!$AE959&lt;=25,"Breezy","Windy"))</f>
        <v>Windy</v>
      </c>
    </row>
    <row r="960" spans="1:34" ht="14.25" customHeight="1" x14ac:dyDescent="0.3">
      <c r="A960" s="15">
        <v>959</v>
      </c>
      <c r="B960" s="16">
        <v>40586</v>
      </c>
      <c r="C960" s="7">
        <v>1</v>
      </c>
      <c r="D960" s="7">
        <v>13</v>
      </c>
      <c r="E960" s="7" t="b">
        <v>0</v>
      </c>
      <c r="F960" s="7">
        <v>6</v>
      </c>
      <c r="G960" s="7">
        <v>1</v>
      </c>
      <c r="H960" s="7">
        <v>0.3</v>
      </c>
      <c r="I960" s="7">
        <v>0.2727</v>
      </c>
      <c r="J960" s="7">
        <v>0.39</v>
      </c>
      <c r="K960" s="7">
        <v>0.41789999999999999</v>
      </c>
      <c r="L960" s="7">
        <v>32</v>
      </c>
      <c r="M960" s="7">
        <v>103</v>
      </c>
      <c r="N960" s="10">
        <v>135</v>
      </c>
      <c r="O960" s="5" t="str">
        <f>IF(AND('Final Dataset'!$D960&gt;=5,'Final Dataset'!$D960&lt;12),"Morning",IF(AND('Final Dataset'!$D960&gt;=12,'Final Dataset'!$D960&lt;17),"Afternoon",IF(AND('Final Dataset'!$D960&gt;=17,'Final Dataset'!$D960&lt;21),"Evening","Night")))</f>
        <v>Afternoon</v>
      </c>
      <c r="P960" s="8" t="str">
        <f>IF('Final Dataset'!$G960=1,"Clear/Few clouds",IF('Final Dataset'!$G960=2,"Mist/Cloudy",IF('Final Dataset'!$G960=3,"Light Snow/Rain","Heavy Rain/Snow/Storm")))</f>
        <v>Clear/Few clouds</v>
      </c>
      <c r="Q960" s="5" t="str">
        <f>IF(OR('Final Dataset'!$F960=0,'Final Dataset'!$F960=6),"Weekend","Weekday")</f>
        <v>Weekend</v>
      </c>
      <c r="R960" s="5" t="str">
        <f>LEFT(TEXT('Final Dataset'!$B960,"yyyy-mm-dd"),4)</f>
        <v>2011</v>
      </c>
      <c r="S960" s="5" t="str">
        <f>MID(TEXT('Final Dataset'!$B960,"yyyy-mm-dd"),6,2)</f>
        <v>02</v>
      </c>
      <c r="T960" s="5" t="str">
        <f>RIGHT(TEXT('Final Dataset'!$B960,"yyyy-mm-dd"),2)</f>
        <v>12</v>
      </c>
      <c r="U960" s="5">
        <f>LEN('Final Dataset'!$D960)</f>
        <v>2</v>
      </c>
      <c r="V960" s="5" t="str">
        <f>TEXT('Final Dataset'!$B960, "mmmm")</f>
        <v>February</v>
      </c>
      <c r="W960" s="5" t="str">
        <f>TEXT('Final Dataset'!$B960, "dddd")</f>
        <v>Saturday</v>
      </c>
      <c r="X960" s="5">
        <f>WEEKNUM('Final Dataset'!$B960, 2)</f>
        <v>7</v>
      </c>
      <c r="Y960" s="5" t="str">
        <f>IF('Final Dataset'!$H960&lt;=0.3,"Cold",IF('Final Dataset'!$H960&lt;=0.6,"Mild","Hot"))</f>
        <v>Cold</v>
      </c>
      <c r="Z960" s="7" t="str">
        <f>IF('Final Dataset'!$L960&gt;'Final Dataset'!$M960,"Casual Dominant","Registered Dominant")</f>
        <v>Registered Dominant</v>
      </c>
      <c r="AA960" s="7">
        <f>'Final Dataset'!$L960/'Final Dataset'!$N960</f>
        <v>0.23703703703703705</v>
      </c>
      <c r="AB960" s="7">
        <f>'Final Dataset'!$M960/'Final Dataset'!$N960</f>
        <v>0.76296296296296295</v>
      </c>
      <c r="AC960" s="9">
        <f>'Final Dataset'!$J960*100</f>
        <v>39</v>
      </c>
      <c r="AD960" s="7">
        <f>'Final Dataset'!$I960*50</f>
        <v>13.635</v>
      </c>
      <c r="AE960" s="9">
        <f>'Final Dataset'!$K960*67</f>
        <v>27.999299999999998</v>
      </c>
      <c r="AF960" s="7">
        <f>IFERROR('Final Dataset'!$AA960/'Final Dataset'!$AB960,0)</f>
        <v>0.31067961165048547</v>
      </c>
      <c r="AG960" s="7" t="str">
        <f>IF('Final Dataset'!$AC960&lt;40,"Low",IF('Final Dataset'!$AC960&lt;=70,"Moderate","High"))</f>
        <v>Low</v>
      </c>
      <c r="AH960" s="10" t="str">
        <f>IF('Final Dataset'!$AE960&lt;10,"Calm",IF('Final Dataset'!$AE960&lt;=25,"Breezy","Windy"))</f>
        <v>Windy</v>
      </c>
    </row>
    <row r="961" spans="1:34" ht="14.25" customHeight="1" x14ac:dyDescent="0.3">
      <c r="A961" s="17">
        <v>960</v>
      </c>
      <c r="B961" s="18">
        <v>40586</v>
      </c>
      <c r="C961" s="13">
        <v>1</v>
      </c>
      <c r="D961" s="13">
        <v>14</v>
      </c>
      <c r="E961" s="13" t="b">
        <v>0</v>
      </c>
      <c r="F961" s="13">
        <v>6</v>
      </c>
      <c r="G961" s="13">
        <v>1</v>
      </c>
      <c r="H961" s="13">
        <v>0.34</v>
      </c>
      <c r="I961" s="13">
        <v>0.31819999999999998</v>
      </c>
      <c r="J961" s="13">
        <v>0.31</v>
      </c>
      <c r="K961" s="13">
        <v>0.28360000000000002</v>
      </c>
      <c r="L961" s="13">
        <v>30</v>
      </c>
      <c r="M961" s="13">
        <v>90</v>
      </c>
      <c r="N961" s="19">
        <v>120</v>
      </c>
      <c r="O961" s="5" t="str">
        <f>IF(AND('Final Dataset'!$D961&gt;=5,'Final Dataset'!$D961&lt;12),"Morning",IF(AND('Final Dataset'!$D961&gt;=12,'Final Dataset'!$D961&lt;17),"Afternoon",IF(AND('Final Dataset'!$D961&gt;=17,'Final Dataset'!$D961&lt;21),"Evening","Night")))</f>
        <v>Afternoon</v>
      </c>
      <c r="P961" s="8" t="str">
        <f>IF('Final Dataset'!$G961=1,"Clear/Few clouds",IF('Final Dataset'!$G961=2,"Mist/Cloudy",IF('Final Dataset'!$G961=3,"Light Snow/Rain","Heavy Rain/Snow/Storm")))</f>
        <v>Clear/Few clouds</v>
      </c>
      <c r="Q961" s="5" t="str">
        <f>IF(OR('Final Dataset'!$F961=0,'Final Dataset'!$F961=6),"Weekend","Weekday")</f>
        <v>Weekend</v>
      </c>
      <c r="R961" s="5" t="str">
        <f>LEFT(TEXT('Final Dataset'!$B961,"yyyy-mm-dd"),4)</f>
        <v>2011</v>
      </c>
      <c r="S961" s="5" t="str">
        <f>MID(TEXT('Final Dataset'!$B961,"yyyy-mm-dd"),6,2)</f>
        <v>02</v>
      </c>
      <c r="T961" s="5" t="str">
        <f>RIGHT(TEXT('Final Dataset'!$B961,"yyyy-mm-dd"),2)</f>
        <v>12</v>
      </c>
      <c r="U961" s="5">
        <f>LEN('Final Dataset'!$D961)</f>
        <v>2</v>
      </c>
      <c r="V961" s="5" t="str">
        <f>TEXT('Final Dataset'!$B961, "mmmm")</f>
        <v>February</v>
      </c>
      <c r="W961" s="5" t="str">
        <f>TEXT('Final Dataset'!$B961, "dddd")</f>
        <v>Saturday</v>
      </c>
      <c r="X961" s="5">
        <f>WEEKNUM('Final Dataset'!$B961, 2)</f>
        <v>7</v>
      </c>
      <c r="Y961" s="5" t="str">
        <f>IF('Final Dataset'!$H961&lt;=0.3,"Cold",IF('Final Dataset'!$H961&lt;=0.6,"Mild","Hot"))</f>
        <v>Mild</v>
      </c>
      <c r="Z961" s="7" t="str">
        <f>IF('Final Dataset'!$L961&gt;'Final Dataset'!$M961,"Casual Dominant","Registered Dominant")</f>
        <v>Registered Dominant</v>
      </c>
      <c r="AA961" s="7">
        <f>'Final Dataset'!$L961/'Final Dataset'!$N961</f>
        <v>0.25</v>
      </c>
      <c r="AB961" s="7">
        <f>'Final Dataset'!$M961/'Final Dataset'!$N961</f>
        <v>0.75</v>
      </c>
      <c r="AC961" s="9">
        <f>'Final Dataset'!$J961*100</f>
        <v>31</v>
      </c>
      <c r="AD961" s="7">
        <f>'Final Dataset'!$I961*50</f>
        <v>15.909999999999998</v>
      </c>
      <c r="AE961" s="9">
        <f>'Final Dataset'!$K961*67</f>
        <v>19.001200000000001</v>
      </c>
      <c r="AF961" s="7">
        <f>IFERROR('Final Dataset'!$AA961/'Final Dataset'!$AB961,0)</f>
        <v>0.33333333333333331</v>
      </c>
      <c r="AG961" s="7" t="str">
        <f>IF('Final Dataset'!$AC961&lt;40,"Low",IF('Final Dataset'!$AC961&lt;=70,"Moderate","High"))</f>
        <v>Low</v>
      </c>
      <c r="AH961" s="10" t="str">
        <f>IF('Final Dataset'!$AE961&lt;10,"Calm",IF('Final Dataset'!$AE961&lt;=25,"Breezy","Windy"))</f>
        <v>Breezy</v>
      </c>
    </row>
    <row r="962" spans="1:34" ht="14.25" customHeight="1" x14ac:dyDescent="0.3">
      <c r="A962" s="15">
        <v>961</v>
      </c>
      <c r="B962" s="16">
        <v>40586</v>
      </c>
      <c r="C962" s="7">
        <v>1</v>
      </c>
      <c r="D962" s="7">
        <v>15</v>
      </c>
      <c r="E962" s="7" t="b">
        <v>0</v>
      </c>
      <c r="F962" s="7">
        <v>6</v>
      </c>
      <c r="G962" s="7">
        <v>1</v>
      </c>
      <c r="H962" s="7">
        <v>0.34</v>
      </c>
      <c r="I962" s="7">
        <v>0.30299999999999999</v>
      </c>
      <c r="J962" s="7">
        <v>0.28999999999999998</v>
      </c>
      <c r="K962" s="7">
        <v>0.41789999999999999</v>
      </c>
      <c r="L962" s="7">
        <v>47</v>
      </c>
      <c r="M962" s="7">
        <v>127</v>
      </c>
      <c r="N962" s="10">
        <v>174</v>
      </c>
      <c r="O962" s="5" t="str">
        <f>IF(AND('Final Dataset'!$D962&gt;=5,'Final Dataset'!$D962&lt;12),"Morning",IF(AND('Final Dataset'!$D962&gt;=12,'Final Dataset'!$D962&lt;17),"Afternoon",IF(AND('Final Dataset'!$D962&gt;=17,'Final Dataset'!$D962&lt;21),"Evening","Night")))</f>
        <v>Afternoon</v>
      </c>
      <c r="P962" s="8" t="str">
        <f>IF('Final Dataset'!$G962=1,"Clear/Few clouds",IF('Final Dataset'!$G962=2,"Mist/Cloudy",IF('Final Dataset'!$G962=3,"Light Snow/Rain","Heavy Rain/Snow/Storm")))</f>
        <v>Clear/Few clouds</v>
      </c>
      <c r="Q962" s="5" t="str">
        <f>IF(OR('Final Dataset'!$F962=0,'Final Dataset'!$F962=6),"Weekend","Weekday")</f>
        <v>Weekend</v>
      </c>
      <c r="R962" s="5" t="str">
        <f>LEFT(TEXT('Final Dataset'!$B962,"yyyy-mm-dd"),4)</f>
        <v>2011</v>
      </c>
      <c r="S962" s="5" t="str">
        <f>MID(TEXT('Final Dataset'!$B962,"yyyy-mm-dd"),6,2)</f>
        <v>02</v>
      </c>
      <c r="T962" s="5" t="str">
        <f>RIGHT(TEXT('Final Dataset'!$B962,"yyyy-mm-dd"),2)</f>
        <v>12</v>
      </c>
      <c r="U962" s="5">
        <f>LEN('Final Dataset'!$D962)</f>
        <v>2</v>
      </c>
      <c r="V962" s="5" t="str">
        <f>TEXT('Final Dataset'!$B962, "mmmm")</f>
        <v>February</v>
      </c>
      <c r="W962" s="5" t="str">
        <f>TEXT('Final Dataset'!$B962, "dddd")</f>
        <v>Saturday</v>
      </c>
      <c r="X962" s="5">
        <f>WEEKNUM('Final Dataset'!$B962, 2)</f>
        <v>7</v>
      </c>
      <c r="Y962" s="5" t="str">
        <f>IF('Final Dataset'!$H962&lt;=0.3,"Cold",IF('Final Dataset'!$H962&lt;=0.6,"Mild","Hot"))</f>
        <v>Mild</v>
      </c>
      <c r="Z962" s="7" t="str">
        <f>IF('Final Dataset'!$L962&gt;'Final Dataset'!$M962,"Casual Dominant","Registered Dominant")</f>
        <v>Registered Dominant</v>
      </c>
      <c r="AA962" s="7">
        <f>'Final Dataset'!$L962/'Final Dataset'!$N962</f>
        <v>0.27011494252873564</v>
      </c>
      <c r="AB962" s="7">
        <f>'Final Dataset'!$M962/'Final Dataset'!$N962</f>
        <v>0.72988505747126442</v>
      </c>
      <c r="AC962" s="9">
        <f>'Final Dataset'!$J962*100</f>
        <v>28.999999999999996</v>
      </c>
      <c r="AD962" s="7">
        <f>'Final Dataset'!$I962*50</f>
        <v>15.15</v>
      </c>
      <c r="AE962" s="9">
        <f>'Final Dataset'!$K962*67</f>
        <v>27.999299999999998</v>
      </c>
      <c r="AF962" s="7">
        <f>IFERROR('Final Dataset'!$AA962/'Final Dataset'!$AB962,0)</f>
        <v>0.37007874015748027</v>
      </c>
      <c r="AG962" s="7" t="str">
        <f>IF('Final Dataset'!$AC962&lt;40,"Low",IF('Final Dataset'!$AC962&lt;=70,"Moderate","High"))</f>
        <v>Low</v>
      </c>
      <c r="AH962" s="10" t="str">
        <f>IF('Final Dataset'!$AE962&lt;10,"Calm",IF('Final Dataset'!$AE962&lt;=25,"Breezy","Windy"))</f>
        <v>Windy</v>
      </c>
    </row>
    <row r="963" spans="1:34" ht="14.25" customHeight="1" x14ac:dyDescent="0.3">
      <c r="A963" s="17">
        <v>962</v>
      </c>
      <c r="B963" s="18">
        <v>40586</v>
      </c>
      <c r="C963" s="13">
        <v>1</v>
      </c>
      <c r="D963" s="13">
        <v>16</v>
      </c>
      <c r="E963" s="13" t="b">
        <v>0</v>
      </c>
      <c r="F963" s="13">
        <v>6</v>
      </c>
      <c r="G963" s="13">
        <v>1</v>
      </c>
      <c r="H963" s="13">
        <v>0.34</v>
      </c>
      <c r="I963" s="13">
        <v>0.30299999999999999</v>
      </c>
      <c r="J963" s="13">
        <v>0.28999999999999998</v>
      </c>
      <c r="K963" s="13">
        <v>0.41789999999999999</v>
      </c>
      <c r="L963" s="13">
        <v>42</v>
      </c>
      <c r="M963" s="13">
        <v>103</v>
      </c>
      <c r="N963" s="19">
        <v>145</v>
      </c>
      <c r="O963" s="5" t="str">
        <f>IF(AND('Final Dataset'!$D963&gt;=5,'Final Dataset'!$D963&lt;12),"Morning",IF(AND('Final Dataset'!$D963&gt;=12,'Final Dataset'!$D963&lt;17),"Afternoon",IF(AND('Final Dataset'!$D963&gt;=17,'Final Dataset'!$D963&lt;21),"Evening","Night")))</f>
        <v>Afternoon</v>
      </c>
      <c r="P963" s="8" t="str">
        <f>IF('Final Dataset'!$G963=1,"Clear/Few clouds",IF('Final Dataset'!$G963=2,"Mist/Cloudy",IF('Final Dataset'!$G963=3,"Light Snow/Rain","Heavy Rain/Snow/Storm")))</f>
        <v>Clear/Few clouds</v>
      </c>
      <c r="Q963" s="5" t="str">
        <f>IF(OR('Final Dataset'!$F963=0,'Final Dataset'!$F963=6),"Weekend","Weekday")</f>
        <v>Weekend</v>
      </c>
      <c r="R963" s="5" t="str">
        <f>LEFT(TEXT('Final Dataset'!$B963,"yyyy-mm-dd"),4)</f>
        <v>2011</v>
      </c>
      <c r="S963" s="5" t="str">
        <f>MID(TEXT('Final Dataset'!$B963,"yyyy-mm-dd"),6,2)</f>
        <v>02</v>
      </c>
      <c r="T963" s="5" t="str">
        <f>RIGHT(TEXT('Final Dataset'!$B963,"yyyy-mm-dd"),2)</f>
        <v>12</v>
      </c>
      <c r="U963" s="5">
        <f>LEN('Final Dataset'!$D963)</f>
        <v>2</v>
      </c>
      <c r="V963" s="5" t="str">
        <f>TEXT('Final Dataset'!$B963, "mmmm")</f>
        <v>February</v>
      </c>
      <c r="W963" s="5" t="str">
        <f>TEXT('Final Dataset'!$B963, "dddd")</f>
        <v>Saturday</v>
      </c>
      <c r="X963" s="5">
        <f>WEEKNUM('Final Dataset'!$B963, 2)</f>
        <v>7</v>
      </c>
      <c r="Y963" s="5" t="str">
        <f>IF('Final Dataset'!$H963&lt;=0.3,"Cold",IF('Final Dataset'!$H963&lt;=0.6,"Mild","Hot"))</f>
        <v>Mild</v>
      </c>
      <c r="Z963" s="7" t="str">
        <f>IF('Final Dataset'!$L963&gt;'Final Dataset'!$M963,"Casual Dominant","Registered Dominant")</f>
        <v>Registered Dominant</v>
      </c>
      <c r="AA963" s="7">
        <f>'Final Dataset'!$L963/'Final Dataset'!$N963</f>
        <v>0.28965517241379313</v>
      </c>
      <c r="AB963" s="7">
        <f>'Final Dataset'!$M963/'Final Dataset'!$N963</f>
        <v>0.71034482758620687</v>
      </c>
      <c r="AC963" s="9">
        <f>'Final Dataset'!$J963*100</f>
        <v>28.999999999999996</v>
      </c>
      <c r="AD963" s="7">
        <f>'Final Dataset'!$I963*50</f>
        <v>15.15</v>
      </c>
      <c r="AE963" s="9">
        <f>'Final Dataset'!$K963*67</f>
        <v>27.999299999999998</v>
      </c>
      <c r="AF963" s="7">
        <f>IFERROR('Final Dataset'!$AA963/'Final Dataset'!$AB963,0)</f>
        <v>0.40776699029126218</v>
      </c>
      <c r="AG963" s="7" t="str">
        <f>IF('Final Dataset'!$AC963&lt;40,"Low",IF('Final Dataset'!$AC963&lt;=70,"Moderate","High"))</f>
        <v>Low</v>
      </c>
      <c r="AH963" s="10" t="str">
        <f>IF('Final Dataset'!$AE963&lt;10,"Calm",IF('Final Dataset'!$AE963&lt;=25,"Breezy","Windy"))</f>
        <v>Windy</v>
      </c>
    </row>
    <row r="964" spans="1:34" ht="14.25" customHeight="1" x14ac:dyDescent="0.3">
      <c r="A964" s="15">
        <v>963</v>
      </c>
      <c r="B964" s="16">
        <v>40586</v>
      </c>
      <c r="C964" s="7">
        <v>1</v>
      </c>
      <c r="D964" s="7">
        <v>17</v>
      </c>
      <c r="E964" s="7" t="b">
        <v>0</v>
      </c>
      <c r="F964" s="7">
        <v>6</v>
      </c>
      <c r="G964" s="7">
        <v>1</v>
      </c>
      <c r="H964" s="7">
        <v>0.32</v>
      </c>
      <c r="I964" s="7">
        <v>0.28789999999999999</v>
      </c>
      <c r="J964" s="7">
        <v>0.31</v>
      </c>
      <c r="K964" s="7">
        <v>0.52239999999999998</v>
      </c>
      <c r="L964" s="7">
        <v>24</v>
      </c>
      <c r="M964" s="7">
        <v>113</v>
      </c>
      <c r="N964" s="10">
        <v>137</v>
      </c>
      <c r="O964" s="5" t="str">
        <f>IF(AND('Final Dataset'!$D964&gt;=5,'Final Dataset'!$D964&lt;12),"Morning",IF(AND('Final Dataset'!$D964&gt;=12,'Final Dataset'!$D964&lt;17),"Afternoon",IF(AND('Final Dataset'!$D964&gt;=17,'Final Dataset'!$D964&lt;21),"Evening","Night")))</f>
        <v>Evening</v>
      </c>
      <c r="P964" s="8" t="str">
        <f>IF('Final Dataset'!$G964=1,"Clear/Few clouds",IF('Final Dataset'!$G964=2,"Mist/Cloudy",IF('Final Dataset'!$G964=3,"Light Snow/Rain","Heavy Rain/Snow/Storm")))</f>
        <v>Clear/Few clouds</v>
      </c>
      <c r="Q964" s="5" t="str">
        <f>IF(OR('Final Dataset'!$F964=0,'Final Dataset'!$F964=6),"Weekend","Weekday")</f>
        <v>Weekend</v>
      </c>
      <c r="R964" s="5" t="str">
        <f>LEFT(TEXT('Final Dataset'!$B964,"yyyy-mm-dd"),4)</f>
        <v>2011</v>
      </c>
      <c r="S964" s="5" t="str">
        <f>MID(TEXT('Final Dataset'!$B964,"yyyy-mm-dd"),6,2)</f>
        <v>02</v>
      </c>
      <c r="T964" s="5" t="str">
        <f>RIGHT(TEXT('Final Dataset'!$B964,"yyyy-mm-dd"),2)</f>
        <v>12</v>
      </c>
      <c r="U964" s="5">
        <f>LEN('Final Dataset'!$D964)</f>
        <v>2</v>
      </c>
      <c r="V964" s="5" t="str">
        <f>TEXT('Final Dataset'!$B964, "mmmm")</f>
        <v>February</v>
      </c>
      <c r="W964" s="5" t="str">
        <f>TEXT('Final Dataset'!$B964, "dddd")</f>
        <v>Saturday</v>
      </c>
      <c r="X964" s="5">
        <f>WEEKNUM('Final Dataset'!$B964, 2)</f>
        <v>7</v>
      </c>
      <c r="Y964" s="5" t="str">
        <f>IF('Final Dataset'!$H964&lt;=0.3,"Cold",IF('Final Dataset'!$H964&lt;=0.6,"Mild","Hot"))</f>
        <v>Mild</v>
      </c>
      <c r="Z964" s="7" t="str">
        <f>IF('Final Dataset'!$L964&gt;'Final Dataset'!$M964,"Casual Dominant","Registered Dominant")</f>
        <v>Registered Dominant</v>
      </c>
      <c r="AA964" s="7">
        <f>'Final Dataset'!$L964/'Final Dataset'!$N964</f>
        <v>0.17518248175182483</v>
      </c>
      <c r="AB964" s="7">
        <f>'Final Dataset'!$M964/'Final Dataset'!$N964</f>
        <v>0.82481751824817517</v>
      </c>
      <c r="AC964" s="9">
        <f>'Final Dataset'!$J964*100</f>
        <v>31</v>
      </c>
      <c r="AD964" s="7">
        <f>'Final Dataset'!$I964*50</f>
        <v>14.395</v>
      </c>
      <c r="AE964" s="9">
        <f>'Final Dataset'!$K964*67</f>
        <v>35.000799999999998</v>
      </c>
      <c r="AF964" s="7">
        <f>IFERROR('Final Dataset'!$AA964/'Final Dataset'!$AB964,0)</f>
        <v>0.21238938053097348</v>
      </c>
      <c r="AG964" s="7" t="str">
        <f>IF('Final Dataset'!$AC964&lt;40,"Low",IF('Final Dataset'!$AC964&lt;=70,"Moderate","High"))</f>
        <v>Low</v>
      </c>
      <c r="AH964" s="10" t="str">
        <f>IF('Final Dataset'!$AE964&lt;10,"Calm",IF('Final Dataset'!$AE964&lt;=25,"Breezy","Windy"))</f>
        <v>Windy</v>
      </c>
    </row>
    <row r="965" spans="1:34" ht="14.25" customHeight="1" x14ac:dyDescent="0.3">
      <c r="A965" s="17">
        <v>964</v>
      </c>
      <c r="B965" s="18">
        <v>40586</v>
      </c>
      <c r="C965" s="13">
        <v>1</v>
      </c>
      <c r="D965" s="13">
        <v>18</v>
      </c>
      <c r="E965" s="13" t="b">
        <v>0</v>
      </c>
      <c r="F965" s="13">
        <v>6</v>
      </c>
      <c r="G965" s="13">
        <v>1</v>
      </c>
      <c r="H965" s="13">
        <v>0.28000000000000003</v>
      </c>
      <c r="I965" s="13">
        <v>0.2576</v>
      </c>
      <c r="J965" s="13">
        <v>0.38</v>
      </c>
      <c r="K965" s="13">
        <v>0.32840000000000003</v>
      </c>
      <c r="L965" s="13">
        <v>4</v>
      </c>
      <c r="M965" s="13">
        <v>60</v>
      </c>
      <c r="N965" s="19">
        <v>64</v>
      </c>
      <c r="O965" s="5" t="str">
        <f>IF(AND('Final Dataset'!$D965&gt;=5,'Final Dataset'!$D965&lt;12),"Morning",IF(AND('Final Dataset'!$D965&gt;=12,'Final Dataset'!$D965&lt;17),"Afternoon",IF(AND('Final Dataset'!$D965&gt;=17,'Final Dataset'!$D965&lt;21),"Evening","Night")))</f>
        <v>Evening</v>
      </c>
      <c r="P965" s="8" t="str">
        <f>IF('Final Dataset'!$G965=1,"Clear/Few clouds",IF('Final Dataset'!$G965=2,"Mist/Cloudy",IF('Final Dataset'!$G965=3,"Light Snow/Rain","Heavy Rain/Snow/Storm")))</f>
        <v>Clear/Few clouds</v>
      </c>
      <c r="Q965" s="5" t="str">
        <f>IF(OR('Final Dataset'!$F965=0,'Final Dataset'!$F965=6),"Weekend","Weekday")</f>
        <v>Weekend</v>
      </c>
      <c r="R965" s="5" t="str">
        <f>LEFT(TEXT('Final Dataset'!$B965,"yyyy-mm-dd"),4)</f>
        <v>2011</v>
      </c>
      <c r="S965" s="5" t="str">
        <f>MID(TEXT('Final Dataset'!$B965,"yyyy-mm-dd"),6,2)</f>
        <v>02</v>
      </c>
      <c r="T965" s="5" t="str">
        <f>RIGHT(TEXT('Final Dataset'!$B965,"yyyy-mm-dd"),2)</f>
        <v>12</v>
      </c>
      <c r="U965" s="5">
        <f>LEN('Final Dataset'!$D965)</f>
        <v>2</v>
      </c>
      <c r="V965" s="5" t="str">
        <f>TEXT('Final Dataset'!$B965, "mmmm")</f>
        <v>February</v>
      </c>
      <c r="W965" s="5" t="str">
        <f>TEXT('Final Dataset'!$B965, "dddd")</f>
        <v>Saturday</v>
      </c>
      <c r="X965" s="5">
        <f>WEEKNUM('Final Dataset'!$B965, 2)</f>
        <v>7</v>
      </c>
      <c r="Y965" s="5" t="str">
        <f>IF('Final Dataset'!$H965&lt;=0.3,"Cold",IF('Final Dataset'!$H965&lt;=0.6,"Mild","Hot"))</f>
        <v>Cold</v>
      </c>
      <c r="Z965" s="7" t="str">
        <f>IF('Final Dataset'!$L965&gt;'Final Dataset'!$M965,"Casual Dominant","Registered Dominant")</f>
        <v>Registered Dominant</v>
      </c>
      <c r="AA965" s="7">
        <f>'Final Dataset'!$L965/'Final Dataset'!$N965</f>
        <v>6.25E-2</v>
      </c>
      <c r="AB965" s="7">
        <f>'Final Dataset'!$M965/'Final Dataset'!$N965</f>
        <v>0.9375</v>
      </c>
      <c r="AC965" s="9">
        <f>'Final Dataset'!$J965*100</f>
        <v>38</v>
      </c>
      <c r="AD965" s="7">
        <f>'Final Dataset'!$I965*50</f>
        <v>12.879999999999999</v>
      </c>
      <c r="AE965" s="9">
        <f>'Final Dataset'!$K965*67</f>
        <v>22.002800000000001</v>
      </c>
      <c r="AF965" s="7">
        <f>IFERROR('Final Dataset'!$AA965/'Final Dataset'!$AB965,0)</f>
        <v>6.6666666666666666E-2</v>
      </c>
      <c r="AG965" s="7" t="str">
        <f>IF('Final Dataset'!$AC965&lt;40,"Low",IF('Final Dataset'!$AC965&lt;=70,"Moderate","High"))</f>
        <v>Low</v>
      </c>
      <c r="AH965" s="10" t="str">
        <f>IF('Final Dataset'!$AE965&lt;10,"Calm",IF('Final Dataset'!$AE965&lt;=25,"Breezy","Windy"))</f>
        <v>Breezy</v>
      </c>
    </row>
    <row r="966" spans="1:34" ht="14.25" customHeight="1" x14ac:dyDescent="0.3">
      <c r="A966" s="15">
        <v>965</v>
      </c>
      <c r="B966" s="16">
        <v>40586</v>
      </c>
      <c r="C966" s="7">
        <v>1</v>
      </c>
      <c r="D966" s="7">
        <v>19</v>
      </c>
      <c r="E966" s="7" t="b">
        <v>0</v>
      </c>
      <c r="F966" s="7">
        <v>6</v>
      </c>
      <c r="G966" s="7">
        <v>1</v>
      </c>
      <c r="H966" s="7">
        <v>0.28000000000000003</v>
      </c>
      <c r="I966" s="7">
        <v>0.2727</v>
      </c>
      <c r="J966" s="7">
        <v>0.38</v>
      </c>
      <c r="K966" s="7">
        <v>0.16420000000000001</v>
      </c>
      <c r="L966" s="7">
        <v>2</v>
      </c>
      <c r="M966" s="7">
        <v>39</v>
      </c>
      <c r="N966" s="10">
        <v>41</v>
      </c>
      <c r="O966" s="5" t="str">
        <f>IF(AND('Final Dataset'!$D966&gt;=5,'Final Dataset'!$D966&lt;12),"Morning",IF(AND('Final Dataset'!$D966&gt;=12,'Final Dataset'!$D966&lt;17),"Afternoon",IF(AND('Final Dataset'!$D966&gt;=17,'Final Dataset'!$D966&lt;21),"Evening","Night")))</f>
        <v>Evening</v>
      </c>
      <c r="P966" s="8" t="str">
        <f>IF('Final Dataset'!$G966=1,"Clear/Few clouds",IF('Final Dataset'!$G966=2,"Mist/Cloudy",IF('Final Dataset'!$G966=3,"Light Snow/Rain","Heavy Rain/Snow/Storm")))</f>
        <v>Clear/Few clouds</v>
      </c>
      <c r="Q966" s="5" t="str">
        <f>IF(OR('Final Dataset'!$F966=0,'Final Dataset'!$F966=6),"Weekend","Weekday")</f>
        <v>Weekend</v>
      </c>
      <c r="R966" s="5" t="str">
        <f>LEFT(TEXT('Final Dataset'!$B966,"yyyy-mm-dd"),4)</f>
        <v>2011</v>
      </c>
      <c r="S966" s="5" t="str">
        <f>MID(TEXT('Final Dataset'!$B966,"yyyy-mm-dd"),6,2)</f>
        <v>02</v>
      </c>
      <c r="T966" s="5" t="str">
        <f>RIGHT(TEXT('Final Dataset'!$B966,"yyyy-mm-dd"),2)</f>
        <v>12</v>
      </c>
      <c r="U966" s="5">
        <f>LEN('Final Dataset'!$D966)</f>
        <v>2</v>
      </c>
      <c r="V966" s="5" t="str">
        <f>TEXT('Final Dataset'!$B966, "mmmm")</f>
        <v>February</v>
      </c>
      <c r="W966" s="5" t="str">
        <f>TEXT('Final Dataset'!$B966, "dddd")</f>
        <v>Saturday</v>
      </c>
      <c r="X966" s="5">
        <f>WEEKNUM('Final Dataset'!$B966, 2)</f>
        <v>7</v>
      </c>
      <c r="Y966" s="5" t="str">
        <f>IF('Final Dataset'!$H966&lt;=0.3,"Cold",IF('Final Dataset'!$H966&lt;=0.6,"Mild","Hot"))</f>
        <v>Cold</v>
      </c>
      <c r="Z966" s="7" t="str">
        <f>IF('Final Dataset'!$L966&gt;'Final Dataset'!$M966,"Casual Dominant","Registered Dominant")</f>
        <v>Registered Dominant</v>
      </c>
      <c r="AA966" s="7">
        <f>'Final Dataset'!$L966/'Final Dataset'!$N966</f>
        <v>4.878048780487805E-2</v>
      </c>
      <c r="AB966" s="7">
        <f>'Final Dataset'!$M966/'Final Dataset'!$N966</f>
        <v>0.95121951219512191</v>
      </c>
      <c r="AC966" s="9">
        <f>'Final Dataset'!$J966*100</f>
        <v>38</v>
      </c>
      <c r="AD966" s="7">
        <f>'Final Dataset'!$I966*50</f>
        <v>13.635</v>
      </c>
      <c r="AE966" s="9">
        <f>'Final Dataset'!$K966*67</f>
        <v>11.0014</v>
      </c>
      <c r="AF966" s="7">
        <f>IFERROR('Final Dataset'!$AA966/'Final Dataset'!$AB966,0)</f>
        <v>5.1282051282051287E-2</v>
      </c>
      <c r="AG966" s="7" t="str">
        <f>IF('Final Dataset'!$AC966&lt;40,"Low",IF('Final Dataset'!$AC966&lt;=70,"Moderate","High"))</f>
        <v>Low</v>
      </c>
      <c r="AH966" s="10" t="str">
        <f>IF('Final Dataset'!$AE966&lt;10,"Calm",IF('Final Dataset'!$AE966&lt;=25,"Breezy","Windy"))</f>
        <v>Breezy</v>
      </c>
    </row>
    <row r="967" spans="1:34" ht="14.25" customHeight="1" x14ac:dyDescent="0.3">
      <c r="A967" s="17">
        <v>966</v>
      </c>
      <c r="B967" s="18">
        <v>40586</v>
      </c>
      <c r="C967" s="13">
        <v>1</v>
      </c>
      <c r="D967" s="13">
        <v>20</v>
      </c>
      <c r="E967" s="13" t="b">
        <v>0</v>
      </c>
      <c r="F967" s="13">
        <v>6</v>
      </c>
      <c r="G967" s="13">
        <v>1</v>
      </c>
      <c r="H967" s="13">
        <v>0.26</v>
      </c>
      <c r="I967" s="13">
        <v>0.2576</v>
      </c>
      <c r="J967" s="13">
        <v>0.41</v>
      </c>
      <c r="K967" s="13">
        <v>0.22389999999999999</v>
      </c>
      <c r="L967" s="13">
        <v>1</v>
      </c>
      <c r="M967" s="13">
        <v>39</v>
      </c>
      <c r="N967" s="19">
        <v>40</v>
      </c>
      <c r="O967" s="5" t="str">
        <f>IF(AND('Final Dataset'!$D967&gt;=5,'Final Dataset'!$D967&lt;12),"Morning",IF(AND('Final Dataset'!$D967&gt;=12,'Final Dataset'!$D967&lt;17),"Afternoon",IF(AND('Final Dataset'!$D967&gt;=17,'Final Dataset'!$D967&lt;21),"Evening","Night")))</f>
        <v>Evening</v>
      </c>
      <c r="P967" s="8" t="str">
        <f>IF('Final Dataset'!$G967=1,"Clear/Few clouds",IF('Final Dataset'!$G967=2,"Mist/Cloudy",IF('Final Dataset'!$G967=3,"Light Snow/Rain","Heavy Rain/Snow/Storm")))</f>
        <v>Clear/Few clouds</v>
      </c>
      <c r="Q967" s="5" t="str">
        <f>IF(OR('Final Dataset'!$F967=0,'Final Dataset'!$F967=6),"Weekend","Weekday")</f>
        <v>Weekend</v>
      </c>
      <c r="R967" s="5" t="str">
        <f>LEFT(TEXT('Final Dataset'!$B967,"yyyy-mm-dd"),4)</f>
        <v>2011</v>
      </c>
      <c r="S967" s="5" t="str">
        <f>MID(TEXT('Final Dataset'!$B967,"yyyy-mm-dd"),6,2)</f>
        <v>02</v>
      </c>
      <c r="T967" s="5" t="str">
        <f>RIGHT(TEXT('Final Dataset'!$B967,"yyyy-mm-dd"),2)</f>
        <v>12</v>
      </c>
      <c r="U967" s="5">
        <f>LEN('Final Dataset'!$D967)</f>
        <v>2</v>
      </c>
      <c r="V967" s="5" t="str">
        <f>TEXT('Final Dataset'!$B967, "mmmm")</f>
        <v>February</v>
      </c>
      <c r="W967" s="5" t="str">
        <f>TEXT('Final Dataset'!$B967, "dddd")</f>
        <v>Saturday</v>
      </c>
      <c r="X967" s="5">
        <f>WEEKNUM('Final Dataset'!$B967, 2)</f>
        <v>7</v>
      </c>
      <c r="Y967" s="5" t="str">
        <f>IF('Final Dataset'!$H967&lt;=0.3,"Cold",IF('Final Dataset'!$H967&lt;=0.6,"Mild","Hot"))</f>
        <v>Cold</v>
      </c>
      <c r="Z967" s="7" t="str">
        <f>IF('Final Dataset'!$L967&gt;'Final Dataset'!$M967,"Casual Dominant","Registered Dominant")</f>
        <v>Registered Dominant</v>
      </c>
      <c r="AA967" s="7">
        <f>'Final Dataset'!$L967/'Final Dataset'!$N967</f>
        <v>2.5000000000000001E-2</v>
      </c>
      <c r="AB967" s="7">
        <f>'Final Dataset'!$M967/'Final Dataset'!$N967</f>
        <v>0.97499999999999998</v>
      </c>
      <c r="AC967" s="9">
        <f>'Final Dataset'!$J967*100</f>
        <v>41</v>
      </c>
      <c r="AD967" s="7">
        <f>'Final Dataset'!$I967*50</f>
        <v>12.879999999999999</v>
      </c>
      <c r="AE967" s="9">
        <f>'Final Dataset'!$K967*67</f>
        <v>15.001299999999999</v>
      </c>
      <c r="AF967" s="7">
        <f>IFERROR('Final Dataset'!$AA967/'Final Dataset'!$AB967,0)</f>
        <v>2.5641025641025644E-2</v>
      </c>
      <c r="AG967" s="7" t="str">
        <f>IF('Final Dataset'!$AC967&lt;40,"Low",IF('Final Dataset'!$AC967&lt;=70,"Moderate","High"))</f>
        <v>Moderate</v>
      </c>
      <c r="AH967" s="10" t="str">
        <f>IF('Final Dataset'!$AE967&lt;10,"Calm",IF('Final Dataset'!$AE967&lt;=25,"Breezy","Windy"))</f>
        <v>Breezy</v>
      </c>
    </row>
    <row r="968" spans="1:34" ht="14.25" customHeight="1" x14ac:dyDescent="0.3">
      <c r="A968" s="15">
        <v>967</v>
      </c>
      <c r="B968" s="16">
        <v>40586</v>
      </c>
      <c r="C968" s="7">
        <v>1</v>
      </c>
      <c r="D968" s="7">
        <v>21</v>
      </c>
      <c r="E968" s="7" t="b">
        <v>0</v>
      </c>
      <c r="F968" s="7">
        <v>6</v>
      </c>
      <c r="G968" s="7">
        <v>1</v>
      </c>
      <c r="H968" s="7">
        <v>0.26</v>
      </c>
      <c r="I968" s="7">
        <v>0.30299999999999999</v>
      </c>
      <c r="J968" s="7">
        <v>0.41</v>
      </c>
      <c r="K968" s="7">
        <v>0</v>
      </c>
      <c r="L968" s="7">
        <v>9</v>
      </c>
      <c r="M968" s="7">
        <v>42</v>
      </c>
      <c r="N968" s="10">
        <v>51</v>
      </c>
      <c r="O968" s="5" t="str">
        <f>IF(AND('Final Dataset'!$D968&gt;=5,'Final Dataset'!$D968&lt;12),"Morning",IF(AND('Final Dataset'!$D968&gt;=12,'Final Dataset'!$D968&lt;17),"Afternoon",IF(AND('Final Dataset'!$D968&gt;=17,'Final Dataset'!$D968&lt;21),"Evening","Night")))</f>
        <v>Night</v>
      </c>
      <c r="P968" s="8" t="str">
        <f>IF('Final Dataset'!$G968=1,"Clear/Few clouds",IF('Final Dataset'!$G968=2,"Mist/Cloudy",IF('Final Dataset'!$G968=3,"Light Snow/Rain","Heavy Rain/Snow/Storm")))</f>
        <v>Clear/Few clouds</v>
      </c>
      <c r="Q968" s="5" t="str">
        <f>IF(OR('Final Dataset'!$F968=0,'Final Dataset'!$F968=6),"Weekend","Weekday")</f>
        <v>Weekend</v>
      </c>
      <c r="R968" s="5" t="str">
        <f>LEFT(TEXT('Final Dataset'!$B968,"yyyy-mm-dd"),4)</f>
        <v>2011</v>
      </c>
      <c r="S968" s="5" t="str">
        <f>MID(TEXT('Final Dataset'!$B968,"yyyy-mm-dd"),6,2)</f>
        <v>02</v>
      </c>
      <c r="T968" s="5" t="str">
        <f>RIGHT(TEXT('Final Dataset'!$B968,"yyyy-mm-dd"),2)</f>
        <v>12</v>
      </c>
      <c r="U968" s="5">
        <f>LEN('Final Dataset'!$D968)</f>
        <v>2</v>
      </c>
      <c r="V968" s="5" t="str">
        <f>TEXT('Final Dataset'!$B968, "mmmm")</f>
        <v>February</v>
      </c>
      <c r="W968" s="5" t="str">
        <f>TEXT('Final Dataset'!$B968, "dddd")</f>
        <v>Saturday</v>
      </c>
      <c r="X968" s="5">
        <f>WEEKNUM('Final Dataset'!$B968, 2)</f>
        <v>7</v>
      </c>
      <c r="Y968" s="5" t="str">
        <f>IF('Final Dataset'!$H968&lt;=0.3,"Cold",IF('Final Dataset'!$H968&lt;=0.6,"Mild","Hot"))</f>
        <v>Cold</v>
      </c>
      <c r="Z968" s="7" t="str">
        <f>IF('Final Dataset'!$L968&gt;'Final Dataset'!$M968,"Casual Dominant","Registered Dominant")</f>
        <v>Registered Dominant</v>
      </c>
      <c r="AA968" s="7">
        <f>'Final Dataset'!$L968/'Final Dataset'!$N968</f>
        <v>0.17647058823529413</v>
      </c>
      <c r="AB968" s="7">
        <f>'Final Dataset'!$M968/'Final Dataset'!$N968</f>
        <v>0.82352941176470584</v>
      </c>
      <c r="AC968" s="9">
        <f>'Final Dataset'!$J968*100</f>
        <v>41</v>
      </c>
      <c r="AD968" s="7">
        <f>'Final Dataset'!$I968*50</f>
        <v>15.15</v>
      </c>
      <c r="AE968" s="9">
        <f>'Final Dataset'!$K968*67</f>
        <v>0</v>
      </c>
      <c r="AF968" s="7">
        <f>IFERROR('Final Dataset'!$AA968/'Final Dataset'!$AB968,0)</f>
        <v>0.2142857142857143</v>
      </c>
      <c r="AG968" s="7" t="str">
        <f>IF('Final Dataset'!$AC968&lt;40,"Low",IF('Final Dataset'!$AC968&lt;=70,"Moderate","High"))</f>
        <v>Moderate</v>
      </c>
      <c r="AH968" s="10" t="str">
        <f>IF('Final Dataset'!$AE968&lt;10,"Calm",IF('Final Dataset'!$AE968&lt;=25,"Breezy","Windy"))</f>
        <v>Calm</v>
      </c>
    </row>
    <row r="969" spans="1:34" ht="14.25" customHeight="1" x14ac:dyDescent="0.3">
      <c r="A969" s="17">
        <v>968</v>
      </c>
      <c r="B969" s="18">
        <v>40586</v>
      </c>
      <c r="C969" s="13">
        <v>1</v>
      </c>
      <c r="D969" s="13">
        <v>22</v>
      </c>
      <c r="E969" s="13" t="b">
        <v>0</v>
      </c>
      <c r="F969" s="13">
        <v>6</v>
      </c>
      <c r="G969" s="13">
        <v>1</v>
      </c>
      <c r="H969" s="13">
        <v>0.24</v>
      </c>
      <c r="I969" s="13">
        <v>0.2576</v>
      </c>
      <c r="J969" s="13">
        <v>0.44</v>
      </c>
      <c r="K969" s="13">
        <v>8.9599999999999999E-2</v>
      </c>
      <c r="L969" s="13">
        <v>6</v>
      </c>
      <c r="M969" s="13">
        <v>39</v>
      </c>
      <c r="N969" s="19">
        <v>45</v>
      </c>
      <c r="O969" s="5" t="str">
        <f>IF(AND('Final Dataset'!$D969&gt;=5,'Final Dataset'!$D969&lt;12),"Morning",IF(AND('Final Dataset'!$D969&gt;=12,'Final Dataset'!$D969&lt;17),"Afternoon",IF(AND('Final Dataset'!$D969&gt;=17,'Final Dataset'!$D969&lt;21),"Evening","Night")))</f>
        <v>Night</v>
      </c>
      <c r="P969" s="8" t="str">
        <f>IF('Final Dataset'!$G969=1,"Clear/Few clouds",IF('Final Dataset'!$G969=2,"Mist/Cloudy",IF('Final Dataset'!$G969=3,"Light Snow/Rain","Heavy Rain/Snow/Storm")))</f>
        <v>Clear/Few clouds</v>
      </c>
      <c r="Q969" s="5" t="str">
        <f>IF(OR('Final Dataset'!$F969=0,'Final Dataset'!$F969=6),"Weekend","Weekday")</f>
        <v>Weekend</v>
      </c>
      <c r="R969" s="5" t="str">
        <f>LEFT(TEXT('Final Dataset'!$B969,"yyyy-mm-dd"),4)</f>
        <v>2011</v>
      </c>
      <c r="S969" s="5" t="str">
        <f>MID(TEXT('Final Dataset'!$B969,"yyyy-mm-dd"),6,2)</f>
        <v>02</v>
      </c>
      <c r="T969" s="5" t="str">
        <f>RIGHT(TEXT('Final Dataset'!$B969,"yyyy-mm-dd"),2)</f>
        <v>12</v>
      </c>
      <c r="U969" s="5">
        <f>LEN('Final Dataset'!$D969)</f>
        <v>2</v>
      </c>
      <c r="V969" s="5" t="str">
        <f>TEXT('Final Dataset'!$B969, "mmmm")</f>
        <v>February</v>
      </c>
      <c r="W969" s="5" t="str">
        <f>TEXT('Final Dataset'!$B969, "dddd")</f>
        <v>Saturday</v>
      </c>
      <c r="X969" s="5">
        <f>WEEKNUM('Final Dataset'!$B969, 2)</f>
        <v>7</v>
      </c>
      <c r="Y969" s="5" t="str">
        <f>IF('Final Dataset'!$H969&lt;=0.3,"Cold",IF('Final Dataset'!$H969&lt;=0.6,"Mild","Hot"))</f>
        <v>Cold</v>
      </c>
      <c r="Z969" s="7" t="str">
        <f>IF('Final Dataset'!$L969&gt;'Final Dataset'!$M969,"Casual Dominant","Registered Dominant")</f>
        <v>Registered Dominant</v>
      </c>
      <c r="AA969" s="7">
        <f>'Final Dataset'!$L969/'Final Dataset'!$N969</f>
        <v>0.13333333333333333</v>
      </c>
      <c r="AB969" s="7">
        <f>'Final Dataset'!$M969/'Final Dataset'!$N969</f>
        <v>0.8666666666666667</v>
      </c>
      <c r="AC969" s="9">
        <f>'Final Dataset'!$J969*100</f>
        <v>44</v>
      </c>
      <c r="AD969" s="7">
        <f>'Final Dataset'!$I969*50</f>
        <v>12.879999999999999</v>
      </c>
      <c r="AE969" s="9">
        <f>'Final Dataset'!$K969*67</f>
        <v>6.0031999999999996</v>
      </c>
      <c r="AF969" s="7">
        <f>IFERROR('Final Dataset'!$AA969/'Final Dataset'!$AB969,0)</f>
        <v>0.15384615384615383</v>
      </c>
      <c r="AG969" s="7" t="str">
        <f>IF('Final Dataset'!$AC969&lt;40,"Low",IF('Final Dataset'!$AC969&lt;=70,"Moderate","High"))</f>
        <v>Moderate</v>
      </c>
      <c r="AH969" s="10" t="str">
        <f>IF('Final Dataset'!$AE969&lt;10,"Calm",IF('Final Dataset'!$AE969&lt;=25,"Breezy","Windy"))</f>
        <v>Calm</v>
      </c>
    </row>
    <row r="970" spans="1:34" ht="14.25" customHeight="1" x14ac:dyDescent="0.3">
      <c r="A970" s="15">
        <v>969</v>
      </c>
      <c r="B970" s="16">
        <v>40586</v>
      </c>
      <c r="C970" s="7">
        <v>1</v>
      </c>
      <c r="D970" s="7">
        <v>23</v>
      </c>
      <c r="E970" s="7" t="b">
        <v>0</v>
      </c>
      <c r="F970" s="7">
        <v>6</v>
      </c>
      <c r="G970" s="7">
        <v>1</v>
      </c>
      <c r="H970" s="7">
        <v>0.22</v>
      </c>
      <c r="I970" s="7">
        <v>0.2273</v>
      </c>
      <c r="J970" s="7">
        <v>0.51</v>
      </c>
      <c r="K970" s="7">
        <v>0.1343</v>
      </c>
      <c r="L970" s="7">
        <v>1</v>
      </c>
      <c r="M970" s="7">
        <v>31</v>
      </c>
      <c r="N970" s="10">
        <v>32</v>
      </c>
      <c r="O970" s="5" t="str">
        <f>IF(AND('Final Dataset'!$D970&gt;=5,'Final Dataset'!$D970&lt;12),"Morning",IF(AND('Final Dataset'!$D970&gt;=12,'Final Dataset'!$D970&lt;17),"Afternoon",IF(AND('Final Dataset'!$D970&gt;=17,'Final Dataset'!$D970&lt;21),"Evening","Night")))</f>
        <v>Night</v>
      </c>
      <c r="P970" s="8" t="str">
        <f>IF('Final Dataset'!$G970=1,"Clear/Few clouds",IF('Final Dataset'!$G970=2,"Mist/Cloudy",IF('Final Dataset'!$G970=3,"Light Snow/Rain","Heavy Rain/Snow/Storm")))</f>
        <v>Clear/Few clouds</v>
      </c>
      <c r="Q970" s="5" t="str">
        <f>IF(OR('Final Dataset'!$F970=0,'Final Dataset'!$F970=6),"Weekend","Weekday")</f>
        <v>Weekend</v>
      </c>
      <c r="R970" s="5" t="str">
        <f>LEFT(TEXT('Final Dataset'!$B970,"yyyy-mm-dd"),4)</f>
        <v>2011</v>
      </c>
      <c r="S970" s="5" t="str">
        <f>MID(TEXT('Final Dataset'!$B970,"yyyy-mm-dd"),6,2)</f>
        <v>02</v>
      </c>
      <c r="T970" s="5" t="str">
        <f>RIGHT(TEXT('Final Dataset'!$B970,"yyyy-mm-dd"),2)</f>
        <v>12</v>
      </c>
      <c r="U970" s="5">
        <f>LEN('Final Dataset'!$D970)</f>
        <v>2</v>
      </c>
      <c r="V970" s="5" t="str">
        <f>TEXT('Final Dataset'!$B970, "mmmm")</f>
        <v>February</v>
      </c>
      <c r="W970" s="5" t="str">
        <f>TEXT('Final Dataset'!$B970, "dddd")</f>
        <v>Saturday</v>
      </c>
      <c r="X970" s="5">
        <f>WEEKNUM('Final Dataset'!$B970, 2)</f>
        <v>7</v>
      </c>
      <c r="Y970" s="5" t="str">
        <f>IF('Final Dataset'!$H970&lt;=0.3,"Cold",IF('Final Dataset'!$H970&lt;=0.6,"Mild","Hot"))</f>
        <v>Cold</v>
      </c>
      <c r="Z970" s="7" t="str">
        <f>IF('Final Dataset'!$L970&gt;'Final Dataset'!$M970,"Casual Dominant","Registered Dominant")</f>
        <v>Registered Dominant</v>
      </c>
      <c r="AA970" s="7">
        <f>'Final Dataset'!$L970/'Final Dataset'!$N970</f>
        <v>3.125E-2</v>
      </c>
      <c r="AB970" s="7">
        <f>'Final Dataset'!$M970/'Final Dataset'!$N970</f>
        <v>0.96875</v>
      </c>
      <c r="AC970" s="9">
        <f>'Final Dataset'!$J970*100</f>
        <v>51</v>
      </c>
      <c r="AD970" s="7">
        <f>'Final Dataset'!$I970*50</f>
        <v>11.365</v>
      </c>
      <c r="AE970" s="9">
        <f>'Final Dataset'!$K970*67</f>
        <v>8.9981000000000009</v>
      </c>
      <c r="AF970" s="7">
        <f>IFERROR('Final Dataset'!$AA970/'Final Dataset'!$AB970,0)</f>
        <v>3.2258064516129031E-2</v>
      </c>
      <c r="AG970" s="7" t="str">
        <f>IF('Final Dataset'!$AC970&lt;40,"Low",IF('Final Dataset'!$AC970&lt;=70,"Moderate","High"))</f>
        <v>Moderate</v>
      </c>
      <c r="AH970" s="10" t="str">
        <f>IF('Final Dataset'!$AE970&lt;10,"Calm",IF('Final Dataset'!$AE970&lt;=25,"Breezy","Windy"))</f>
        <v>Calm</v>
      </c>
    </row>
    <row r="971" spans="1:34" ht="14.25" customHeight="1" x14ac:dyDescent="0.3">
      <c r="A971" s="17">
        <v>970</v>
      </c>
      <c r="B971" s="18">
        <v>40587</v>
      </c>
      <c r="C971" s="13">
        <v>1</v>
      </c>
      <c r="D971" s="13">
        <v>0</v>
      </c>
      <c r="E971" s="13" t="b">
        <v>0</v>
      </c>
      <c r="F971" s="13">
        <v>0</v>
      </c>
      <c r="G971" s="13">
        <v>1</v>
      </c>
      <c r="H971" s="13">
        <v>0.2</v>
      </c>
      <c r="I971" s="13">
        <v>0.2273</v>
      </c>
      <c r="J971" s="13">
        <v>0.64</v>
      </c>
      <c r="K971" s="13">
        <v>0.1045</v>
      </c>
      <c r="L971" s="13">
        <v>5</v>
      </c>
      <c r="M971" s="13">
        <v>34</v>
      </c>
      <c r="N971" s="19">
        <v>39</v>
      </c>
      <c r="O971" s="5" t="str">
        <f>IF(AND('Final Dataset'!$D971&gt;=5,'Final Dataset'!$D971&lt;12),"Morning",IF(AND('Final Dataset'!$D971&gt;=12,'Final Dataset'!$D971&lt;17),"Afternoon",IF(AND('Final Dataset'!$D971&gt;=17,'Final Dataset'!$D971&lt;21),"Evening","Night")))</f>
        <v>Night</v>
      </c>
      <c r="P971" s="8" t="str">
        <f>IF('Final Dataset'!$G971=1,"Clear/Few clouds",IF('Final Dataset'!$G971=2,"Mist/Cloudy",IF('Final Dataset'!$G971=3,"Light Snow/Rain","Heavy Rain/Snow/Storm")))</f>
        <v>Clear/Few clouds</v>
      </c>
      <c r="Q971" s="5" t="str">
        <f>IF(OR('Final Dataset'!$F971=0,'Final Dataset'!$F971=6),"Weekend","Weekday")</f>
        <v>Weekend</v>
      </c>
      <c r="R971" s="5" t="str">
        <f>LEFT(TEXT('Final Dataset'!$B971,"yyyy-mm-dd"),4)</f>
        <v>2011</v>
      </c>
      <c r="S971" s="5" t="str">
        <f>MID(TEXT('Final Dataset'!$B971,"yyyy-mm-dd"),6,2)</f>
        <v>02</v>
      </c>
      <c r="T971" s="5" t="str">
        <f>RIGHT(TEXT('Final Dataset'!$B971,"yyyy-mm-dd"),2)</f>
        <v>13</v>
      </c>
      <c r="U971" s="5">
        <f>LEN('Final Dataset'!$D971)</f>
        <v>1</v>
      </c>
      <c r="V971" s="5" t="str">
        <f>TEXT('Final Dataset'!$B971, "mmmm")</f>
        <v>February</v>
      </c>
      <c r="W971" s="5" t="str">
        <f>TEXT('Final Dataset'!$B971, "dddd")</f>
        <v>Sunday</v>
      </c>
      <c r="X971" s="5">
        <f>WEEKNUM('Final Dataset'!$B971, 2)</f>
        <v>7</v>
      </c>
      <c r="Y971" s="5" t="str">
        <f>IF('Final Dataset'!$H971&lt;=0.3,"Cold",IF('Final Dataset'!$H971&lt;=0.6,"Mild","Hot"))</f>
        <v>Cold</v>
      </c>
      <c r="Z971" s="7" t="str">
        <f>IF('Final Dataset'!$L971&gt;'Final Dataset'!$M971,"Casual Dominant","Registered Dominant")</f>
        <v>Registered Dominant</v>
      </c>
      <c r="AA971" s="7">
        <f>'Final Dataset'!$L971/'Final Dataset'!$N971</f>
        <v>0.12820512820512819</v>
      </c>
      <c r="AB971" s="7">
        <f>'Final Dataset'!$M971/'Final Dataset'!$N971</f>
        <v>0.87179487179487181</v>
      </c>
      <c r="AC971" s="9">
        <f>'Final Dataset'!$J971*100</f>
        <v>64</v>
      </c>
      <c r="AD971" s="7">
        <f>'Final Dataset'!$I971*50</f>
        <v>11.365</v>
      </c>
      <c r="AE971" s="9">
        <f>'Final Dataset'!$K971*67</f>
        <v>7.0015000000000001</v>
      </c>
      <c r="AF971" s="7">
        <f>IFERROR('Final Dataset'!$AA971/'Final Dataset'!$AB971,0)</f>
        <v>0.14705882352941174</v>
      </c>
      <c r="AG971" s="7" t="str">
        <f>IF('Final Dataset'!$AC971&lt;40,"Low",IF('Final Dataset'!$AC971&lt;=70,"Moderate","High"))</f>
        <v>Moderate</v>
      </c>
      <c r="AH971" s="10" t="str">
        <f>IF('Final Dataset'!$AE971&lt;10,"Calm",IF('Final Dataset'!$AE971&lt;=25,"Breezy","Windy"))</f>
        <v>Calm</v>
      </c>
    </row>
    <row r="972" spans="1:34" ht="14.25" customHeight="1" x14ac:dyDescent="0.3">
      <c r="A972" s="15">
        <v>971</v>
      </c>
      <c r="B972" s="16">
        <v>40587</v>
      </c>
      <c r="C972" s="7">
        <v>1</v>
      </c>
      <c r="D972" s="7">
        <v>1</v>
      </c>
      <c r="E972" s="7" t="b">
        <v>0</v>
      </c>
      <c r="F972" s="7">
        <v>0</v>
      </c>
      <c r="G972" s="7">
        <v>1</v>
      </c>
      <c r="H972" s="7">
        <v>0.2</v>
      </c>
      <c r="I972" s="7">
        <v>0.2273</v>
      </c>
      <c r="J972" s="7">
        <v>0.59</v>
      </c>
      <c r="K972" s="7">
        <v>8.9599999999999999E-2</v>
      </c>
      <c r="L972" s="7">
        <v>1</v>
      </c>
      <c r="M972" s="7">
        <v>23</v>
      </c>
      <c r="N972" s="10">
        <v>24</v>
      </c>
      <c r="O972" s="5" t="str">
        <f>IF(AND('Final Dataset'!$D972&gt;=5,'Final Dataset'!$D972&lt;12),"Morning",IF(AND('Final Dataset'!$D972&gt;=12,'Final Dataset'!$D972&lt;17),"Afternoon",IF(AND('Final Dataset'!$D972&gt;=17,'Final Dataset'!$D972&lt;21),"Evening","Night")))</f>
        <v>Night</v>
      </c>
      <c r="P972" s="8" t="str">
        <f>IF('Final Dataset'!$G972=1,"Clear/Few clouds",IF('Final Dataset'!$G972=2,"Mist/Cloudy",IF('Final Dataset'!$G972=3,"Light Snow/Rain","Heavy Rain/Snow/Storm")))</f>
        <v>Clear/Few clouds</v>
      </c>
      <c r="Q972" s="5" t="str">
        <f>IF(OR('Final Dataset'!$F972=0,'Final Dataset'!$F972=6),"Weekend","Weekday")</f>
        <v>Weekend</v>
      </c>
      <c r="R972" s="5" t="str">
        <f>LEFT(TEXT('Final Dataset'!$B972,"yyyy-mm-dd"),4)</f>
        <v>2011</v>
      </c>
      <c r="S972" s="5" t="str">
        <f>MID(TEXT('Final Dataset'!$B972,"yyyy-mm-dd"),6,2)</f>
        <v>02</v>
      </c>
      <c r="T972" s="5" t="str">
        <f>RIGHT(TEXT('Final Dataset'!$B972,"yyyy-mm-dd"),2)</f>
        <v>13</v>
      </c>
      <c r="U972" s="5">
        <f>LEN('Final Dataset'!$D972)</f>
        <v>1</v>
      </c>
      <c r="V972" s="5" t="str">
        <f>TEXT('Final Dataset'!$B972, "mmmm")</f>
        <v>February</v>
      </c>
      <c r="W972" s="5" t="str">
        <f>TEXT('Final Dataset'!$B972, "dddd")</f>
        <v>Sunday</v>
      </c>
      <c r="X972" s="5">
        <f>WEEKNUM('Final Dataset'!$B972, 2)</f>
        <v>7</v>
      </c>
      <c r="Y972" s="5" t="str">
        <f>IF('Final Dataset'!$H972&lt;=0.3,"Cold",IF('Final Dataset'!$H972&lt;=0.6,"Mild","Hot"))</f>
        <v>Cold</v>
      </c>
      <c r="Z972" s="7" t="str">
        <f>IF('Final Dataset'!$L972&gt;'Final Dataset'!$M972,"Casual Dominant","Registered Dominant")</f>
        <v>Registered Dominant</v>
      </c>
      <c r="AA972" s="7">
        <f>'Final Dataset'!$L972/'Final Dataset'!$N972</f>
        <v>4.1666666666666664E-2</v>
      </c>
      <c r="AB972" s="7">
        <f>'Final Dataset'!$M972/'Final Dataset'!$N972</f>
        <v>0.95833333333333337</v>
      </c>
      <c r="AC972" s="9">
        <f>'Final Dataset'!$J972*100</f>
        <v>59</v>
      </c>
      <c r="AD972" s="7">
        <f>'Final Dataset'!$I972*50</f>
        <v>11.365</v>
      </c>
      <c r="AE972" s="9">
        <f>'Final Dataset'!$K972*67</f>
        <v>6.0031999999999996</v>
      </c>
      <c r="AF972" s="7">
        <f>IFERROR('Final Dataset'!$AA972/'Final Dataset'!$AB972,0)</f>
        <v>4.3478260869565216E-2</v>
      </c>
      <c r="AG972" s="7" t="str">
        <f>IF('Final Dataset'!$AC972&lt;40,"Low",IF('Final Dataset'!$AC972&lt;=70,"Moderate","High"))</f>
        <v>Moderate</v>
      </c>
      <c r="AH972" s="10" t="str">
        <f>IF('Final Dataset'!$AE972&lt;10,"Calm",IF('Final Dataset'!$AE972&lt;=25,"Breezy","Windy"))</f>
        <v>Calm</v>
      </c>
    </row>
    <row r="973" spans="1:34" ht="14.25" customHeight="1" x14ac:dyDescent="0.3">
      <c r="A973" s="17">
        <v>972</v>
      </c>
      <c r="B973" s="18">
        <v>40587</v>
      </c>
      <c r="C973" s="13">
        <v>1</v>
      </c>
      <c r="D973" s="13">
        <v>2</v>
      </c>
      <c r="E973" s="13" t="b">
        <v>0</v>
      </c>
      <c r="F973" s="13">
        <v>0</v>
      </c>
      <c r="G973" s="13">
        <v>2</v>
      </c>
      <c r="H973" s="13">
        <v>0.2</v>
      </c>
      <c r="I973" s="13">
        <v>0.2273</v>
      </c>
      <c r="J973" s="13">
        <v>0.75</v>
      </c>
      <c r="K973" s="13">
        <v>8.9599999999999999E-2</v>
      </c>
      <c r="L973" s="13">
        <v>1</v>
      </c>
      <c r="M973" s="13">
        <v>19</v>
      </c>
      <c r="N973" s="19">
        <v>20</v>
      </c>
      <c r="O973" s="5" t="str">
        <f>IF(AND('Final Dataset'!$D973&gt;=5,'Final Dataset'!$D973&lt;12),"Morning",IF(AND('Final Dataset'!$D973&gt;=12,'Final Dataset'!$D973&lt;17),"Afternoon",IF(AND('Final Dataset'!$D973&gt;=17,'Final Dataset'!$D973&lt;21),"Evening","Night")))</f>
        <v>Night</v>
      </c>
      <c r="P973" s="8" t="str">
        <f>IF('Final Dataset'!$G973=1,"Clear/Few clouds",IF('Final Dataset'!$G973=2,"Mist/Cloudy",IF('Final Dataset'!$G973=3,"Light Snow/Rain","Heavy Rain/Snow/Storm")))</f>
        <v>Mist/Cloudy</v>
      </c>
      <c r="Q973" s="5" t="str">
        <f>IF(OR('Final Dataset'!$F973=0,'Final Dataset'!$F973=6),"Weekend","Weekday")</f>
        <v>Weekend</v>
      </c>
      <c r="R973" s="5" t="str">
        <f>LEFT(TEXT('Final Dataset'!$B973,"yyyy-mm-dd"),4)</f>
        <v>2011</v>
      </c>
      <c r="S973" s="5" t="str">
        <f>MID(TEXT('Final Dataset'!$B973,"yyyy-mm-dd"),6,2)</f>
        <v>02</v>
      </c>
      <c r="T973" s="5" t="str">
        <f>RIGHT(TEXT('Final Dataset'!$B973,"yyyy-mm-dd"),2)</f>
        <v>13</v>
      </c>
      <c r="U973" s="5">
        <f>LEN('Final Dataset'!$D973)</f>
        <v>1</v>
      </c>
      <c r="V973" s="5" t="str">
        <f>TEXT('Final Dataset'!$B973, "mmmm")</f>
        <v>February</v>
      </c>
      <c r="W973" s="5" t="str">
        <f>TEXT('Final Dataset'!$B973, "dddd")</f>
        <v>Sunday</v>
      </c>
      <c r="X973" s="5">
        <f>WEEKNUM('Final Dataset'!$B973, 2)</f>
        <v>7</v>
      </c>
      <c r="Y973" s="5" t="str">
        <f>IF('Final Dataset'!$H973&lt;=0.3,"Cold",IF('Final Dataset'!$H973&lt;=0.6,"Mild","Hot"))</f>
        <v>Cold</v>
      </c>
      <c r="Z973" s="7" t="str">
        <f>IF('Final Dataset'!$L973&gt;'Final Dataset'!$M973,"Casual Dominant","Registered Dominant")</f>
        <v>Registered Dominant</v>
      </c>
      <c r="AA973" s="7">
        <f>'Final Dataset'!$L973/'Final Dataset'!$N973</f>
        <v>0.05</v>
      </c>
      <c r="AB973" s="7">
        <f>'Final Dataset'!$M973/'Final Dataset'!$N973</f>
        <v>0.95</v>
      </c>
      <c r="AC973" s="9">
        <f>'Final Dataset'!$J973*100</f>
        <v>75</v>
      </c>
      <c r="AD973" s="7">
        <f>'Final Dataset'!$I973*50</f>
        <v>11.365</v>
      </c>
      <c r="AE973" s="9">
        <f>'Final Dataset'!$K973*67</f>
        <v>6.0031999999999996</v>
      </c>
      <c r="AF973" s="7">
        <f>IFERROR('Final Dataset'!$AA973/'Final Dataset'!$AB973,0)</f>
        <v>5.2631578947368425E-2</v>
      </c>
      <c r="AG973" s="7" t="str">
        <f>IF('Final Dataset'!$AC973&lt;40,"Low",IF('Final Dataset'!$AC973&lt;=70,"Moderate","High"))</f>
        <v>High</v>
      </c>
      <c r="AH973" s="10" t="str">
        <f>IF('Final Dataset'!$AE973&lt;10,"Calm",IF('Final Dataset'!$AE973&lt;=25,"Breezy","Windy"))</f>
        <v>Calm</v>
      </c>
    </row>
    <row r="974" spans="1:34" ht="14.25" customHeight="1" x14ac:dyDescent="0.3">
      <c r="A974" s="15">
        <v>973</v>
      </c>
      <c r="B974" s="16">
        <v>40587</v>
      </c>
      <c r="C974" s="7">
        <v>1</v>
      </c>
      <c r="D974" s="7">
        <v>3</v>
      </c>
      <c r="E974" s="7" t="b">
        <v>0</v>
      </c>
      <c r="F974" s="7">
        <v>0</v>
      </c>
      <c r="G974" s="7">
        <v>2</v>
      </c>
      <c r="H974" s="7">
        <v>0.2</v>
      </c>
      <c r="I974" s="7">
        <v>0.2273</v>
      </c>
      <c r="J974" s="7">
        <v>0.69</v>
      </c>
      <c r="K974" s="7">
        <v>0.1045</v>
      </c>
      <c r="L974" s="7">
        <v>4</v>
      </c>
      <c r="M974" s="7">
        <v>8</v>
      </c>
      <c r="N974" s="10">
        <v>12</v>
      </c>
      <c r="O974" s="5" t="str">
        <f>IF(AND('Final Dataset'!$D974&gt;=5,'Final Dataset'!$D974&lt;12),"Morning",IF(AND('Final Dataset'!$D974&gt;=12,'Final Dataset'!$D974&lt;17),"Afternoon",IF(AND('Final Dataset'!$D974&gt;=17,'Final Dataset'!$D974&lt;21),"Evening","Night")))</f>
        <v>Night</v>
      </c>
      <c r="P974" s="8" t="str">
        <f>IF('Final Dataset'!$G974=1,"Clear/Few clouds",IF('Final Dataset'!$G974=2,"Mist/Cloudy",IF('Final Dataset'!$G974=3,"Light Snow/Rain","Heavy Rain/Snow/Storm")))</f>
        <v>Mist/Cloudy</v>
      </c>
      <c r="Q974" s="5" t="str">
        <f>IF(OR('Final Dataset'!$F974=0,'Final Dataset'!$F974=6),"Weekend","Weekday")</f>
        <v>Weekend</v>
      </c>
      <c r="R974" s="5" t="str">
        <f>LEFT(TEXT('Final Dataset'!$B974,"yyyy-mm-dd"),4)</f>
        <v>2011</v>
      </c>
      <c r="S974" s="5" t="str">
        <f>MID(TEXT('Final Dataset'!$B974,"yyyy-mm-dd"),6,2)</f>
        <v>02</v>
      </c>
      <c r="T974" s="5" t="str">
        <f>RIGHT(TEXT('Final Dataset'!$B974,"yyyy-mm-dd"),2)</f>
        <v>13</v>
      </c>
      <c r="U974" s="5">
        <f>LEN('Final Dataset'!$D974)</f>
        <v>1</v>
      </c>
      <c r="V974" s="5" t="str">
        <f>TEXT('Final Dataset'!$B974, "mmmm")</f>
        <v>February</v>
      </c>
      <c r="W974" s="5" t="str">
        <f>TEXT('Final Dataset'!$B974, "dddd")</f>
        <v>Sunday</v>
      </c>
      <c r="X974" s="5">
        <f>WEEKNUM('Final Dataset'!$B974, 2)</f>
        <v>7</v>
      </c>
      <c r="Y974" s="5" t="str">
        <f>IF('Final Dataset'!$H974&lt;=0.3,"Cold",IF('Final Dataset'!$H974&lt;=0.6,"Mild","Hot"))</f>
        <v>Cold</v>
      </c>
      <c r="Z974" s="7" t="str">
        <f>IF('Final Dataset'!$L974&gt;'Final Dataset'!$M974,"Casual Dominant","Registered Dominant")</f>
        <v>Registered Dominant</v>
      </c>
      <c r="AA974" s="7">
        <f>'Final Dataset'!$L974/'Final Dataset'!$N974</f>
        <v>0.33333333333333331</v>
      </c>
      <c r="AB974" s="7">
        <f>'Final Dataset'!$M974/'Final Dataset'!$N974</f>
        <v>0.66666666666666663</v>
      </c>
      <c r="AC974" s="9">
        <f>'Final Dataset'!$J974*100</f>
        <v>69</v>
      </c>
      <c r="AD974" s="7">
        <f>'Final Dataset'!$I974*50</f>
        <v>11.365</v>
      </c>
      <c r="AE974" s="9">
        <f>'Final Dataset'!$K974*67</f>
        <v>7.0015000000000001</v>
      </c>
      <c r="AF974" s="7">
        <f>IFERROR('Final Dataset'!$AA974/'Final Dataset'!$AB974,0)</f>
        <v>0.5</v>
      </c>
      <c r="AG974" s="7" t="str">
        <f>IF('Final Dataset'!$AC974&lt;40,"Low",IF('Final Dataset'!$AC974&lt;=70,"Moderate","High"))</f>
        <v>Moderate</v>
      </c>
      <c r="AH974" s="10" t="str">
        <f>IF('Final Dataset'!$AE974&lt;10,"Calm",IF('Final Dataset'!$AE974&lt;=25,"Breezy","Windy"))</f>
        <v>Calm</v>
      </c>
    </row>
    <row r="975" spans="1:34" ht="14.25" customHeight="1" x14ac:dyDescent="0.3">
      <c r="A975" s="17">
        <v>974</v>
      </c>
      <c r="B975" s="18">
        <v>40587</v>
      </c>
      <c r="C975" s="13">
        <v>1</v>
      </c>
      <c r="D975" s="13">
        <v>4</v>
      </c>
      <c r="E975" s="13" t="b">
        <v>0</v>
      </c>
      <c r="F975" s="13">
        <v>0</v>
      </c>
      <c r="G975" s="13">
        <v>2</v>
      </c>
      <c r="H975" s="13">
        <v>0.2</v>
      </c>
      <c r="I975" s="13">
        <v>0.21210000000000001</v>
      </c>
      <c r="J975" s="13">
        <v>0.69</v>
      </c>
      <c r="K975" s="13">
        <v>0.16420000000000001</v>
      </c>
      <c r="L975" s="13">
        <v>0</v>
      </c>
      <c r="M975" s="13">
        <v>2</v>
      </c>
      <c r="N975" s="19">
        <v>2</v>
      </c>
      <c r="O975" s="5" t="str">
        <f>IF(AND('Final Dataset'!$D975&gt;=5,'Final Dataset'!$D975&lt;12),"Morning",IF(AND('Final Dataset'!$D975&gt;=12,'Final Dataset'!$D975&lt;17),"Afternoon",IF(AND('Final Dataset'!$D975&gt;=17,'Final Dataset'!$D975&lt;21),"Evening","Night")))</f>
        <v>Night</v>
      </c>
      <c r="P975" s="8" t="str">
        <f>IF('Final Dataset'!$G975=1,"Clear/Few clouds",IF('Final Dataset'!$G975=2,"Mist/Cloudy",IF('Final Dataset'!$G975=3,"Light Snow/Rain","Heavy Rain/Snow/Storm")))</f>
        <v>Mist/Cloudy</v>
      </c>
      <c r="Q975" s="5" t="str">
        <f>IF(OR('Final Dataset'!$F975=0,'Final Dataset'!$F975=6),"Weekend","Weekday")</f>
        <v>Weekend</v>
      </c>
      <c r="R975" s="5" t="str">
        <f>LEFT(TEXT('Final Dataset'!$B975,"yyyy-mm-dd"),4)</f>
        <v>2011</v>
      </c>
      <c r="S975" s="5" t="str">
        <f>MID(TEXT('Final Dataset'!$B975,"yyyy-mm-dd"),6,2)</f>
        <v>02</v>
      </c>
      <c r="T975" s="5" t="str">
        <f>RIGHT(TEXT('Final Dataset'!$B975,"yyyy-mm-dd"),2)</f>
        <v>13</v>
      </c>
      <c r="U975" s="5">
        <f>LEN('Final Dataset'!$D975)</f>
        <v>1</v>
      </c>
      <c r="V975" s="5" t="str">
        <f>TEXT('Final Dataset'!$B975, "mmmm")</f>
        <v>February</v>
      </c>
      <c r="W975" s="5" t="str">
        <f>TEXT('Final Dataset'!$B975, "dddd")</f>
        <v>Sunday</v>
      </c>
      <c r="X975" s="5">
        <f>WEEKNUM('Final Dataset'!$B975, 2)</f>
        <v>7</v>
      </c>
      <c r="Y975" s="5" t="str">
        <f>IF('Final Dataset'!$H975&lt;=0.3,"Cold",IF('Final Dataset'!$H975&lt;=0.6,"Mild","Hot"))</f>
        <v>Cold</v>
      </c>
      <c r="Z975" s="7" t="str">
        <f>IF('Final Dataset'!$L975&gt;'Final Dataset'!$M975,"Casual Dominant","Registered Dominant")</f>
        <v>Registered Dominant</v>
      </c>
      <c r="AA975" s="7">
        <f>'Final Dataset'!$L975/'Final Dataset'!$N975</f>
        <v>0</v>
      </c>
      <c r="AB975" s="7">
        <f>'Final Dataset'!$M975/'Final Dataset'!$N975</f>
        <v>1</v>
      </c>
      <c r="AC975" s="9">
        <f>'Final Dataset'!$J975*100</f>
        <v>69</v>
      </c>
      <c r="AD975" s="7">
        <f>'Final Dataset'!$I975*50</f>
        <v>10.605</v>
      </c>
      <c r="AE975" s="9">
        <f>'Final Dataset'!$K975*67</f>
        <v>11.0014</v>
      </c>
      <c r="AF975" s="7">
        <f>IFERROR('Final Dataset'!$AA975/'Final Dataset'!$AB975,0)</f>
        <v>0</v>
      </c>
      <c r="AG975" s="7" t="str">
        <f>IF('Final Dataset'!$AC975&lt;40,"Low",IF('Final Dataset'!$AC975&lt;=70,"Moderate","High"))</f>
        <v>Moderate</v>
      </c>
      <c r="AH975" s="10" t="str">
        <f>IF('Final Dataset'!$AE975&lt;10,"Calm",IF('Final Dataset'!$AE975&lt;=25,"Breezy","Windy"))</f>
        <v>Breezy</v>
      </c>
    </row>
    <row r="976" spans="1:34" ht="14.25" customHeight="1" x14ac:dyDescent="0.3">
      <c r="A976" s="15">
        <v>975</v>
      </c>
      <c r="B976" s="16">
        <v>40587</v>
      </c>
      <c r="C976" s="7">
        <v>1</v>
      </c>
      <c r="D976" s="7">
        <v>6</v>
      </c>
      <c r="E976" s="7" t="b">
        <v>0</v>
      </c>
      <c r="F976" s="7">
        <v>0</v>
      </c>
      <c r="G976" s="7">
        <v>2</v>
      </c>
      <c r="H976" s="7">
        <v>0.2</v>
      </c>
      <c r="I976" s="7">
        <v>0.21210000000000001</v>
      </c>
      <c r="J976" s="7">
        <v>0.69</v>
      </c>
      <c r="K976" s="7">
        <v>0.1343</v>
      </c>
      <c r="L976" s="7">
        <v>2</v>
      </c>
      <c r="M976" s="7">
        <v>3</v>
      </c>
      <c r="N976" s="10">
        <v>5</v>
      </c>
      <c r="O976" s="5" t="str">
        <f>IF(AND('Final Dataset'!$D976&gt;=5,'Final Dataset'!$D976&lt;12),"Morning",IF(AND('Final Dataset'!$D976&gt;=12,'Final Dataset'!$D976&lt;17),"Afternoon",IF(AND('Final Dataset'!$D976&gt;=17,'Final Dataset'!$D976&lt;21),"Evening","Night")))</f>
        <v>Morning</v>
      </c>
      <c r="P976" s="8" t="str">
        <f>IF('Final Dataset'!$G976=1,"Clear/Few clouds",IF('Final Dataset'!$G976=2,"Mist/Cloudy",IF('Final Dataset'!$G976=3,"Light Snow/Rain","Heavy Rain/Snow/Storm")))</f>
        <v>Mist/Cloudy</v>
      </c>
      <c r="Q976" s="5" t="str">
        <f>IF(OR('Final Dataset'!$F976=0,'Final Dataset'!$F976=6),"Weekend","Weekday")</f>
        <v>Weekend</v>
      </c>
      <c r="R976" s="5" t="str">
        <f>LEFT(TEXT('Final Dataset'!$B976,"yyyy-mm-dd"),4)</f>
        <v>2011</v>
      </c>
      <c r="S976" s="5" t="str">
        <f>MID(TEXT('Final Dataset'!$B976,"yyyy-mm-dd"),6,2)</f>
        <v>02</v>
      </c>
      <c r="T976" s="5" t="str">
        <f>RIGHT(TEXT('Final Dataset'!$B976,"yyyy-mm-dd"),2)</f>
        <v>13</v>
      </c>
      <c r="U976" s="5">
        <f>LEN('Final Dataset'!$D976)</f>
        <v>1</v>
      </c>
      <c r="V976" s="5" t="str">
        <f>TEXT('Final Dataset'!$B976, "mmmm")</f>
        <v>February</v>
      </c>
      <c r="W976" s="5" t="str">
        <f>TEXT('Final Dataset'!$B976, "dddd")</f>
        <v>Sunday</v>
      </c>
      <c r="X976" s="5">
        <f>WEEKNUM('Final Dataset'!$B976, 2)</f>
        <v>7</v>
      </c>
      <c r="Y976" s="5" t="str">
        <f>IF('Final Dataset'!$H976&lt;=0.3,"Cold",IF('Final Dataset'!$H976&lt;=0.6,"Mild","Hot"))</f>
        <v>Cold</v>
      </c>
      <c r="Z976" s="7" t="str">
        <f>IF('Final Dataset'!$L976&gt;'Final Dataset'!$M976,"Casual Dominant","Registered Dominant")</f>
        <v>Registered Dominant</v>
      </c>
      <c r="AA976" s="7">
        <f>'Final Dataset'!$L976/'Final Dataset'!$N976</f>
        <v>0.4</v>
      </c>
      <c r="AB976" s="7">
        <f>'Final Dataset'!$M976/'Final Dataset'!$N976</f>
        <v>0.6</v>
      </c>
      <c r="AC976" s="9">
        <f>'Final Dataset'!$J976*100</f>
        <v>69</v>
      </c>
      <c r="AD976" s="7">
        <f>'Final Dataset'!$I976*50</f>
        <v>10.605</v>
      </c>
      <c r="AE976" s="9">
        <f>'Final Dataset'!$K976*67</f>
        <v>8.9981000000000009</v>
      </c>
      <c r="AF976" s="7">
        <f>IFERROR('Final Dataset'!$AA976/'Final Dataset'!$AB976,0)</f>
        <v>0.66666666666666674</v>
      </c>
      <c r="AG976" s="7" t="str">
        <f>IF('Final Dataset'!$AC976&lt;40,"Low",IF('Final Dataset'!$AC976&lt;=70,"Moderate","High"))</f>
        <v>Moderate</v>
      </c>
      <c r="AH976" s="10" t="str">
        <f>IF('Final Dataset'!$AE976&lt;10,"Calm",IF('Final Dataset'!$AE976&lt;=25,"Breezy","Windy"))</f>
        <v>Calm</v>
      </c>
    </row>
    <row r="977" spans="1:34" ht="14.25" customHeight="1" x14ac:dyDescent="0.3">
      <c r="A977" s="17">
        <v>976</v>
      </c>
      <c r="B977" s="18">
        <v>40587</v>
      </c>
      <c r="C977" s="13">
        <v>1</v>
      </c>
      <c r="D977" s="13">
        <v>7</v>
      </c>
      <c r="E977" s="13" t="b">
        <v>0</v>
      </c>
      <c r="F977" s="13">
        <v>0</v>
      </c>
      <c r="G977" s="13">
        <v>2</v>
      </c>
      <c r="H977" s="13">
        <v>0.22</v>
      </c>
      <c r="I977" s="13">
        <v>0.2727</v>
      </c>
      <c r="J977" s="13">
        <v>0.55000000000000004</v>
      </c>
      <c r="K977" s="13">
        <v>0</v>
      </c>
      <c r="L977" s="13">
        <v>0</v>
      </c>
      <c r="M977" s="13">
        <v>3</v>
      </c>
      <c r="N977" s="19">
        <v>3</v>
      </c>
      <c r="O977" s="5" t="str">
        <f>IF(AND('Final Dataset'!$D977&gt;=5,'Final Dataset'!$D977&lt;12),"Morning",IF(AND('Final Dataset'!$D977&gt;=12,'Final Dataset'!$D977&lt;17),"Afternoon",IF(AND('Final Dataset'!$D977&gt;=17,'Final Dataset'!$D977&lt;21),"Evening","Night")))</f>
        <v>Morning</v>
      </c>
      <c r="P977" s="8" t="str">
        <f>IF('Final Dataset'!$G977=1,"Clear/Few clouds",IF('Final Dataset'!$G977=2,"Mist/Cloudy",IF('Final Dataset'!$G977=3,"Light Snow/Rain","Heavy Rain/Snow/Storm")))</f>
        <v>Mist/Cloudy</v>
      </c>
      <c r="Q977" s="5" t="str">
        <f>IF(OR('Final Dataset'!$F977=0,'Final Dataset'!$F977=6),"Weekend","Weekday")</f>
        <v>Weekend</v>
      </c>
      <c r="R977" s="5" t="str">
        <f>LEFT(TEXT('Final Dataset'!$B977,"yyyy-mm-dd"),4)</f>
        <v>2011</v>
      </c>
      <c r="S977" s="5" t="str">
        <f>MID(TEXT('Final Dataset'!$B977,"yyyy-mm-dd"),6,2)</f>
        <v>02</v>
      </c>
      <c r="T977" s="5" t="str">
        <f>RIGHT(TEXT('Final Dataset'!$B977,"yyyy-mm-dd"),2)</f>
        <v>13</v>
      </c>
      <c r="U977" s="5">
        <f>LEN('Final Dataset'!$D977)</f>
        <v>1</v>
      </c>
      <c r="V977" s="5" t="str">
        <f>TEXT('Final Dataset'!$B977, "mmmm")</f>
        <v>February</v>
      </c>
      <c r="W977" s="5" t="str">
        <f>TEXT('Final Dataset'!$B977, "dddd")</f>
        <v>Sunday</v>
      </c>
      <c r="X977" s="5">
        <f>WEEKNUM('Final Dataset'!$B977, 2)</f>
        <v>7</v>
      </c>
      <c r="Y977" s="5" t="str">
        <f>IF('Final Dataset'!$H977&lt;=0.3,"Cold",IF('Final Dataset'!$H977&lt;=0.6,"Mild","Hot"))</f>
        <v>Cold</v>
      </c>
      <c r="Z977" s="7" t="str">
        <f>IF('Final Dataset'!$L977&gt;'Final Dataset'!$M977,"Casual Dominant","Registered Dominant")</f>
        <v>Registered Dominant</v>
      </c>
      <c r="AA977" s="7">
        <f>'Final Dataset'!$L977/'Final Dataset'!$N977</f>
        <v>0</v>
      </c>
      <c r="AB977" s="7">
        <f>'Final Dataset'!$M977/'Final Dataset'!$N977</f>
        <v>1</v>
      </c>
      <c r="AC977" s="9">
        <f>'Final Dataset'!$J977*100</f>
        <v>55.000000000000007</v>
      </c>
      <c r="AD977" s="7">
        <f>'Final Dataset'!$I977*50</f>
        <v>13.635</v>
      </c>
      <c r="AE977" s="9">
        <f>'Final Dataset'!$K977*67</f>
        <v>0</v>
      </c>
      <c r="AF977" s="7">
        <f>IFERROR('Final Dataset'!$AA977/'Final Dataset'!$AB977,0)</f>
        <v>0</v>
      </c>
      <c r="AG977" s="7" t="str">
        <f>IF('Final Dataset'!$AC977&lt;40,"Low",IF('Final Dataset'!$AC977&lt;=70,"Moderate","High"))</f>
        <v>Moderate</v>
      </c>
      <c r="AH977" s="10" t="str">
        <f>IF('Final Dataset'!$AE977&lt;10,"Calm",IF('Final Dataset'!$AE977&lt;=25,"Breezy","Windy"))</f>
        <v>Calm</v>
      </c>
    </row>
    <row r="978" spans="1:34" ht="14.25" customHeight="1" x14ac:dyDescent="0.3">
      <c r="A978" s="15">
        <v>977</v>
      </c>
      <c r="B978" s="16">
        <v>40587</v>
      </c>
      <c r="C978" s="7">
        <v>1</v>
      </c>
      <c r="D978" s="7">
        <v>8</v>
      </c>
      <c r="E978" s="7" t="b">
        <v>0</v>
      </c>
      <c r="F978" s="7">
        <v>0</v>
      </c>
      <c r="G978" s="7">
        <v>2</v>
      </c>
      <c r="H978" s="7">
        <v>0.22</v>
      </c>
      <c r="I978" s="7">
        <v>0.2273</v>
      </c>
      <c r="J978" s="7">
        <v>0.64</v>
      </c>
      <c r="K978" s="7">
        <v>0.19400000000000001</v>
      </c>
      <c r="L978" s="7">
        <v>1</v>
      </c>
      <c r="M978" s="7">
        <v>11</v>
      </c>
      <c r="N978" s="10">
        <v>12</v>
      </c>
      <c r="O978" s="5" t="str">
        <f>IF(AND('Final Dataset'!$D978&gt;=5,'Final Dataset'!$D978&lt;12),"Morning",IF(AND('Final Dataset'!$D978&gt;=12,'Final Dataset'!$D978&lt;17),"Afternoon",IF(AND('Final Dataset'!$D978&gt;=17,'Final Dataset'!$D978&lt;21),"Evening","Night")))</f>
        <v>Morning</v>
      </c>
      <c r="P978" s="8" t="str">
        <f>IF('Final Dataset'!$G978=1,"Clear/Few clouds",IF('Final Dataset'!$G978=2,"Mist/Cloudy",IF('Final Dataset'!$G978=3,"Light Snow/Rain","Heavy Rain/Snow/Storm")))</f>
        <v>Mist/Cloudy</v>
      </c>
      <c r="Q978" s="5" t="str">
        <f>IF(OR('Final Dataset'!$F978=0,'Final Dataset'!$F978=6),"Weekend","Weekday")</f>
        <v>Weekend</v>
      </c>
      <c r="R978" s="5" t="str">
        <f>LEFT(TEXT('Final Dataset'!$B978,"yyyy-mm-dd"),4)</f>
        <v>2011</v>
      </c>
      <c r="S978" s="5" t="str">
        <f>MID(TEXT('Final Dataset'!$B978,"yyyy-mm-dd"),6,2)</f>
        <v>02</v>
      </c>
      <c r="T978" s="5" t="str">
        <f>RIGHT(TEXT('Final Dataset'!$B978,"yyyy-mm-dd"),2)</f>
        <v>13</v>
      </c>
      <c r="U978" s="5">
        <f>LEN('Final Dataset'!$D978)</f>
        <v>1</v>
      </c>
      <c r="V978" s="5" t="str">
        <f>TEXT('Final Dataset'!$B978, "mmmm")</f>
        <v>February</v>
      </c>
      <c r="W978" s="5" t="str">
        <f>TEXT('Final Dataset'!$B978, "dddd")</f>
        <v>Sunday</v>
      </c>
      <c r="X978" s="5">
        <f>WEEKNUM('Final Dataset'!$B978, 2)</f>
        <v>7</v>
      </c>
      <c r="Y978" s="5" t="str">
        <f>IF('Final Dataset'!$H978&lt;=0.3,"Cold",IF('Final Dataset'!$H978&lt;=0.6,"Mild","Hot"))</f>
        <v>Cold</v>
      </c>
      <c r="Z978" s="7" t="str">
        <f>IF('Final Dataset'!$L978&gt;'Final Dataset'!$M978,"Casual Dominant","Registered Dominant")</f>
        <v>Registered Dominant</v>
      </c>
      <c r="AA978" s="7">
        <f>'Final Dataset'!$L978/'Final Dataset'!$N978</f>
        <v>8.3333333333333329E-2</v>
      </c>
      <c r="AB978" s="7">
        <f>'Final Dataset'!$M978/'Final Dataset'!$N978</f>
        <v>0.91666666666666663</v>
      </c>
      <c r="AC978" s="9">
        <f>'Final Dataset'!$J978*100</f>
        <v>64</v>
      </c>
      <c r="AD978" s="7">
        <f>'Final Dataset'!$I978*50</f>
        <v>11.365</v>
      </c>
      <c r="AE978" s="9">
        <f>'Final Dataset'!$K978*67</f>
        <v>12.998000000000001</v>
      </c>
      <c r="AF978" s="7">
        <f>IFERROR('Final Dataset'!$AA978/'Final Dataset'!$AB978,0)</f>
        <v>9.0909090909090912E-2</v>
      </c>
      <c r="AG978" s="7" t="str">
        <f>IF('Final Dataset'!$AC978&lt;40,"Low",IF('Final Dataset'!$AC978&lt;=70,"Moderate","High"))</f>
        <v>Moderate</v>
      </c>
      <c r="AH978" s="10" t="str">
        <f>IF('Final Dataset'!$AE978&lt;10,"Calm",IF('Final Dataset'!$AE978&lt;=25,"Breezy","Windy"))</f>
        <v>Breezy</v>
      </c>
    </row>
    <row r="979" spans="1:34" ht="14.25" customHeight="1" x14ac:dyDescent="0.3">
      <c r="A979" s="17">
        <v>978</v>
      </c>
      <c r="B979" s="18">
        <v>40587</v>
      </c>
      <c r="C979" s="13">
        <v>1</v>
      </c>
      <c r="D979" s="13">
        <v>9</v>
      </c>
      <c r="E979" s="13" t="b">
        <v>0</v>
      </c>
      <c r="F979" s="13">
        <v>0</v>
      </c>
      <c r="G979" s="13">
        <v>2</v>
      </c>
      <c r="H979" s="13">
        <v>0.24</v>
      </c>
      <c r="I979" s="13">
        <v>0.2273</v>
      </c>
      <c r="J979" s="13">
        <v>0.6</v>
      </c>
      <c r="K979" s="13">
        <v>0.22389999999999999</v>
      </c>
      <c r="L979" s="13">
        <v>12</v>
      </c>
      <c r="M979" s="13">
        <v>35</v>
      </c>
      <c r="N979" s="19">
        <v>47</v>
      </c>
      <c r="O979" s="5" t="str">
        <f>IF(AND('Final Dataset'!$D979&gt;=5,'Final Dataset'!$D979&lt;12),"Morning",IF(AND('Final Dataset'!$D979&gt;=12,'Final Dataset'!$D979&lt;17),"Afternoon",IF(AND('Final Dataset'!$D979&gt;=17,'Final Dataset'!$D979&lt;21),"Evening","Night")))</f>
        <v>Morning</v>
      </c>
      <c r="P979" s="8" t="str">
        <f>IF('Final Dataset'!$G979=1,"Clear/Few clouds",IF('Final Dataset'!$G979=2,"Mist/Cloudy",IF('Final Dataset'!$G979=3,"Light Snow/Rain","Heavy Rain/Snow/Storm")))</f>
        <v>Mist/Cloudy</v>
      </c>
      <c r="Q979" s="5" t="str">
        <f>IF(OR('Final Dataset'!$F979=0,'Final Dataset'!$F979=6),"Weekend","Weekday")</f>
        <v>Weekend</v>
      </c>
      <c r="R979" s="5" t="str">
        <f>LEFT(TEXT('Final Dataset'!$B979,"yyyy-mm-dd"),4)</f>
        <v>2011</v>
      </c>
      <c r="S979" s="5" t="str">
        <f>MID(TEXT('Final Dataset'!$B979,"yyyy-mm-dd"),6,2)</f>
        <v>02</v>
      </c>
      <c r="T979" s="5" t="str">
        <f>RIGHT(TEXT('Final Dataset'!$B979,"yyyy-mm-dd"),2)</f>
        <v>13</v>
      </c>
      <c r="U979" s="5">
        <f>LEN('Final Dataset'!$D979)</f>
        <v>1</v>
      </c>
      <c r="V979" s="5" t="str">
        <f>TEXT('Final Dataset'!$B979, "mmmm")</f>
        <v>February</v>
      </c>
      <c r="W979" s="5" t="str">
        <f>TEXT('Final Dataset'!$B979, "dddd")</f>
        <v>Sunday</v>
      </c>
      <c r="X979" s="5">
        <f>WEEKNUM('Final Dataset'!$B979, 2)</f>
        <v>7</v>
      </c>
      <c r="Y979" s="5" t="str">
        <f>IF('Final Dataset'!$H979&lt;=0.3,"Cold",IF('Final Dataset'!$H979&lt;=0.6,"Mild","Hot"))</f>
        <v>Cold</v>
      </c>
      <c r="Z979" s="7" t="str">
        <f>IF('Final Dataset'!$L979&gt;'Final Dataset'!$M979,"Casual Dominant","Registered Dominant")</f>
        <v>Registered Dominant</v>
      </c>
      <c r="AA979" s="7">
        <f>'Final Dataset'!$L979/'Final Dataset'!$N979</f>
        <v>0.25531914893617019</v>
      </c>
      <c r="AB979" s="7">
        <f>'Final Dataset'!$M979/'Final Dataset'!$N979</f>
        <v>0.74468085106382975</v>
      </c>
      <c r="AC979" s="9">
        <f>'Final Dataset'!$J979*100</f>
        <v>60</v>
      </c>
      <c r="AD979" s="7">
        <f>'Final Dataset'!$I979*50</f>
        <v>11.365</v>
      </c>
      <c r="AE979" s="9">
        <f>'Final Dataset'!$K979*67</f>
        <v>15.001299999999999</v>
      </c>
      <c r="AF979" s="7">
        <f>IFERROR('Final Dataset'!$AA979/'Final Dataset'!$AB979,0)</f>
        <v>0.34285714285714286</v>
      </c>
      <c r="AG979" s="7" t="str">
        <f>IF('Final Dataset'!$AC979&lt;40,"Low",IF('Final Dataset'!$AC979&lt;=70,"Moderate","High"))</f>
        <v>Moderate</v>
      </c>
      <c r="AH979" s="10" t="str">
        <f>IF('Final Dataset'!$AE979&lt;10,"Calm",IF('Final Dataset'!$AE979&lt;=25,"Breezy","Windy"))</f>
        <v>Breezy</v>
      </c>
    </row>
    <row r="980" spans="1:34" ht="14.25" customHeight="1" x14ac:dyDescent="0.3">
      <c r="A980" s="15">
        <v>979</v>
      </c>
      <c r="B980" s="16">
        <v>40587</v>
      </c>
      <c r="C980" s="7">
        <v>1</v>
      </c>
      <c r="D980" s="7">
        <v>10</v>
      </c>
      <c r="E980" s="7" t="b">
        <v>0</v>
      </c>
      <c r="F980" s="7">
        <v>0</v>
      </c>
      <c r="G980" s="7">
        <v>1</v>
      </c>
      <c r="H980" s="7">
        <v>0.3</v>
      </c>
      <c r="I980" s="7">
        <v>0.2727</v>
      </c>
      <c r="J980" s="7">
        <v>0.45</v>
      </c>
      <c r="K980" s="7">
        <v>0.32840000000000003</v>
      </c>
      <c r="L980" s="7">
        <v>19</v>
      </c>
      <c r="M980" s="7">
        <v>86</v>
      </c>
      <c r="N980" s="10">
        <v>105</v>
      </c>
      <c r="O980" s="5" t="str">
        <f>IF(AND('Final Dataset'!$D980&gt;=5,'Final Dataset'!$D980&lt;12),"Morning",IF(AND('Final Dataset'!$D980&gt;=12,'Final Dataset'!$D980&lt;17),"Afternoon",IF(AND('Final Dataset'!$D980&gt;=17,'Final Dataset'!$D980&lt;21),"Evening","Night")))</f>
        <v>Morning</v>
      </c>
      <c r="P980" s="8" t="str">
        <f>IF('Final Dataset'!$G980=1,"Clear/Few clouds",IF('Final Dataset'!$G980=2,"Mist/Cloudy",IF('Final Dataset'!$G980=3,"Light Snow/Rain","Heavy Rain/Snow/Storm")))</f>
        <v>Clear/Few clouds</v>
      </c>
      <c r="Q980" s="5" t="str">
        <f>IF(OR('Final Dataset'!$F980=0,'Final Dataset'!$F980=6),"Weekend","Weekday")</f>
        <v>Weekend</v>
      </c>
      <c r="R980" s="5" t="str">
        <f>LEFT(TEXT('Final Dataset'!$B980,"yyyy-mm-dd"),4)</f>
        <v>2011</v>
      </c>
      <c r="S980" s="5" t="str">
        <f>MID(TEXT('Final Dataset'!$B980,"yyyy-mm-dd"),6,2)</f>
        <v>02</v>
      </c>
      <c r="T980" s="5" t="str">
        <f>RIGHT(TEXT('Final Dataset'!$B980,"yyyy-mm-dd"),2)</f>
        <v>13</v>
      </c>
      <c r="U980" s="5">
        <f>LEN('Final Dataset'!$D980)</f>
        <v>2</v>
      </c>
      <c r="V980" s="5" t="str">
        <f>TEXT('Final Dataset'!$B980, "mmmm")</f>
        <v>February</v>
      </c>
      <c r="W980" s="5" t="str">
        <f>TEXT('Final Dataset'!$B980, "dddd")</f>
        <v>Sunday</v>
      </c>
      <c r="X980" s="5">
        <f>WEEKNUM('Final Dataset'!$B980, 2)</f>
        <v>7</v>
      </c>
      <c r="Y980" s="5" t="str">
        <f>IF('Final Dataset'!$H980&lt;=0.3,"Cold",IF('Final Dataset'!$H980&lt;=0.6,"Mild","Hot"))</f>
        <v>Cold</v>
      </c>
      <c r="Z980" s="7" t="str">
        <f>IF('Final Dataset'!$L980&gt;'Final Dataset'!$M980,"Casual Dominant","Registered Dominant")</f>
        <v>Registered Dominant</v>
      </c>
      <c r="AA980" s="7">
        <f>'Final Dataset'!$L980/'Final Dataset'!$N980</f>
        <v>0.18095238095238095</v>
      </c>
      <c r="AB980" s="7">
        <f>'Final Dataset'!$M980/'Final Dataset'!$N980</f>
        <v>0.81904761904761902</v>
      </c>
      <c r="AC980" s="9">
        <f>'Final Dataset'!$J980*100</f>
        <v>45</v>
      </c>
      <c r="AD980" s="7">
        <f>'Final Dataset'!$I980*50</f>
        <v>13.635</v>
      </c>
      <c r="AE980" s="9">
        <f>'Final Dataset'!$K980*67</f>
        <v>22.002800000000001</v>
      </c>
      <c r="AF980" s="7">
        <f>IFERROR('Final Dataset'!$AA980/'Final Dataset'!$AB980,0)</f>
        <v>0.22093023255813954</v>
      </c>
      <c r="AG980" s="7" t="str">
        <f>IF('Final Dataset'!$AC980&lt;40,"Low",IF('Final Dataset'!$AC980&lt;=70,"Moderate","High"))</f>
        <v>Moderate</v>
      </c>
      <c r="AH980" s="10" t="str">
        <f>IF('Final Dataset'!$AE980&lt;10,"Calm",IF('Final Dataset'!$AE980&lt;=25,"Breezy","Windy"))</f>
        <v>Breezy</v>
      </c>
    </row>
    <row r="981" spans="1:34" ht="14.25" customHeight="1" x14ac:dyDescent="0.3">
      <c r="A981" s="17">
        <v>980</v>
      </c>
      <c r="B981" s="18">
        <v>40587</v>
      </c>
      <c r="C981" s="13">
        <v>1</v>
      </c>
      <c r="D981" s="13">
        <v>11</v>
      </c>
      <c r="E981" s="13" t="b">
        <v>0</v>
      </c>
      <c r="F981" s="13">
        <v>0</v>
      </c>
      <c r="G981" s="13">
        <v>1</v>
      </c>
      <c r="H981" s="13">
        <v>0.32</v>
      </c>
      <c r="I981" s="13">
        <v>0.28789999999999999</v>
      </c>
      <c r="J981" s="13">
        <v>0.39</v>
      </c>
      <c r="K981" s="13">
        <v>0.44779999999999998</v>
      </c>
      <c r="L981" s="13">
        <v>26</v>
      </c>
      <c r="M981" s="13">
        <v>86</v>
      </c>
      <c r="N981" s="19">
        <v>112</v>
      </c>
      <c r="O981" s="5" t="str">
        <f>IF(AND('Final Dataset'!$D981&gt;=5,'Final Dataset'!$D981&lt;12),"Morning",IF(AND('Final Dataset'!$D981&gt;=12,'Final Dataset'!$D981&lt;17),"Afternoon",IF(AND('Final Dataset'!$D981&gt;=17,'Final Dataset'!$D981&lt;21),"Evening","Night")))</f>
        <v>Morning</v>
      </c>
      <c r="P981" s="8" t="str">
        <f>IF('Final Dataset'!$G981=1,"Clear/Few clouds",IF('Final Dataset'!$G981=2,"Mist/Cloudy",IF('Final Dataset'!$G981=3,"Light Snow/Rain","Heavy Rain/Snow/Storm")))</f>
        <v>Clear/Few clouds</v>
      </c>
      <c r="Q981" s="5" t="str">
        <f>IF(OR('Final Dataset'!$F981=0,'Final Dataset'!$F981=6),"Weekend","Weekday")</f>
        <v>Weekend</v>
      </c>
      <c r="R981" s="5" t="str">
        <f>LEFT(TEXT('Final Dataset'!$B981,"yyyy-mm-dd"),4)</f>
        <v>2011</v>
      </c>
      <c r="S981" s="5" t="str">
        <f>MID(TEXT('Final Dataset'!$B981,"yyyy-mm-dd"),6,2)</f>
        <v>02</v>
      </c>
      <c r="T981" s="5" t="str">
        <f>RIGHT(TEXT('Final Dataset'!$B981,"yyyy-mm-dd"),2)</f>
        <v>13</v>
      </c>
      <c r="U981" s="5">
        <f>LEN('Final Dataset'!$D981)</f>
        <v>2</v>
      </c>
      <c r="V981" s="5" t="str">
        <f>TEXT('Final Dataset'!$B981, "mmmm")</f>
        <v>February</v>
      </c>
      <c r="W981" s="5" t="str">
        <f>TEXT('Final Dataset'!$B981, "dddd")</f>
        <v>Sunday</v>
      </c>
      <c r="X981" s="5">
        <f>WEEKNUM('Final Dataset'!$B981, 2)</f>
        <v>7</v>
      </c>
      <c r="Y981" s="5" t="str">
        <f>IF('Final Dataset'!$H981&lt;=0.3,"Cold",IF('Final Dataset'!$H981&lt;=0.6,"Mild","Hot"))</f>
        <v>Mild</v>
      </c>
      <c r="Z981" s="7" t="str">
        <f>IF('Final Dataset'!$L981&gt;'Final Dataset'!$M981,"Casual Dominant","Registered Dominant")</f>
        <v>Registered Dominant</v>
      </c>
      <c r="AA981" s="7">
        <f>'Final Dataset'!$L981/'Final Dataset'!$N981</f>
        <v>0.23214285714285715</v>
      </c>
      <c r="AB981" s="7">
        <f>'Final Dataset'!$M981/'Final Dataset'!$N981</f>
        <v>0.7678571428571429</v>
      </c>
      <c r="AC981" s="9">
        <f>'Final Dataset'!$J981*100</f>
        <v>39</v>
      </c>
      <c r="AD981" s="7">
        <f>'Final Dataset'!$I981*50</f>
        <v>14.395</v>
      </c>
      <c r="AE981" s="9">
        <f>'Final Dataset'!$K981*67</f>
        <v>30.002599999999997</v>
      </c>
      <c r="AF981" s="7">
        <f>IFERROR('Final Dataset'!$AA981/'Final Dataset'!$AB981,0)</f>
        <v>0.30232558139534882</v>
      </c>
      <c r="AG981" s="7" t="str">
        <f>IF('Final Dataset'!$AC981&lt;40,"Low",IF('Final Dataset'!$AC981&lt;=70,"Moderate","High"))</f>
        <v>Low</v>
      </c>
      <c r="AH981" s="10" t="str">
        <f>IF('Final Dataset'!$AE981&lt;10,"Calm",IF('Final Dataset'!$AE981&lt;=25,"Breezy","Windy"))</f>
        <v>Windy</v>
      </c>
    </row>
    <row r="982" spans="1:34" ht="14.25" customHeight="1" x14ac:dyDescent="0.3">
      <c r="A982" s="15">
        <v>981</v>
      </c>
      <c r="B982" s="16">
        <v>40587</v>
      </c>
      <c r="C982" s="7">
        <v>1</v>
      </c>
      <c r="D982" s="7">
        <v>12</v>
      </c>
      <c r="E982" s="7" t="b">
        <v>0</v>
      </c>
      <c r="F982" s="7">
        <v>0</v>
      </c>
      <c r="G982" s="7">
        <v>1</v>
      </c>
      <c r="H982" s="7">
        <v>0.36</v>
      </c>
      <c r="I982" s="7">
        <v>0.31819999999999998</v>
      </c>
      <c r="J982" s="7">
        <v>0.32</v>
      </c>
      <c r="K982" s="7">
        <v>0.4627</v>
      </c>
      <c r="L982" s="7">
        <v>58</v>
      </c>
      <c r="M982" s="7">
        <v>94</v>
      </c>
      <c r="N982" s="10">
        <v>152</v>
      </c>
      <c r="O982" s="5" t="str">
        <f>IF(AND('Final Dataset'!$D982&gt;=5,'Final Dataset'!$D982&lt;12),"Morning",IF(AND('Final Dataset'!$D982&gt;=12,'Final Dataset'!$D982&lt;17),"Afternoon",IF(AND('Final Dataset'!$D982&gt;=17,'Final Dataset'!$D982&lt;21),"Evening","Night")))</f>
        <v>Afternoon</v>
      </c>
      <c r="P982" s="8" t="str">
        <f>IF('Final Dataset'!$G982=1,"Clear/Few clouds",IF('Final Dataset'!$G982=2,"Mist/Cloudy",IF('Final Dataset'!$G982=3,"Light Snow/Rain","Heavy Rain/Snow/Storm")))</f>
        <v>Clear/Few clouds</v>
      </c>
      <c r="Q982" s="5" t="str">
        <f>IF(OR('Final Dataset'!$F982=0,'Final Dataset'!$F982=6),"Weekend","Weekday")</f>
        <v>Weekend</v>
      </c>
      <c r="R982" s="5" t="str">
        <f>LEFT(TEXT('Final Dataset'!$B982,"yyyy-mm-dd"),4)</f>
        <v>2011</v>
      </c>
      <c r="S982" s="5" t="str">
        <f>MID(TEXT('Final Dataset'!$B982,"yyyy-mm-dd"),6,2)</f>
        <v>02</v>
      </c>
      <c r="T982" s="5" t="str">
        <f>RIGHT(TEXT('Final Dataset'!$B982,"yyyy-mm-dd"),2)</f>
        <v>13</v>
      </c>
      <c r="U982" s="5">
        <f>LEN('Final Dataset'!$D982)</f>
        <v>2</v>
      </c>
      <c r="V982" s="5" t="str">
        <f>TEXT('Final Dataset'!$B982, "mmmm")</f>
        <v>February</v>
      </c>
      <c r="W982" s="5" t="str">
        <f>TEXT('Final Dataset'!$B982, "dddd")</f>
        <v>Sunday</v>
      </c>
      <c r="X982" s="5">
        <f>WEEKNUM('Final Dataset'!$B982, 2)</f>
        <v>7</v>
      </c>
      <c r="Y982" s="5" t="str">
        <f>IF('Final Dataset'!$H982&lt;=0.3,"Cold",IF('Final Dataset'!$H982&lt;=0.6,"Mild","Hot"))</f>
        <v>Mild</v>
      </c>
      <c r="Z982" s="7" t="str">
        <f>IF('Final Dataset'!$L982&gt;'Final Dataset'!$M982,"Casual Dominant","Registered Dominant")</f>
        <v>Registered Dominant</v>
      </c>
      <c r="AA982" s="7">
        <f>'Final Dataset'!$L982/'Final Dataset'!$N982</f>
        <v>0.38157894736842107</v>
      </c>
      <c r="AB982" s="7">
        <f>'Final Dataset'!$M982/'Final Dataset'!$N982</f>
        <v>0.61842105263157898</v>
      </c>
      <c r="AC982" s="9">
        <f>'Final Dataset'!$J982*100</f>
        <v>32</v>
      </c>
      <c r="AD982" s="7">
        <f>'Final Dataset'!$I982*50</f>
        <v>15.909999999999998</v>
      </c>
      <c r="AE982" s="9">
        <f>'Final Dataset'!$K982*67</f>
        <v>31.000900000000001</v>
      </c>
      <c r="AF982" s="7">
        <f>IFERROR('Final Dataset'!$AA982/'Final Dataset'!$AB982,0)</f>
        <v>0.61702127659574468</v>
      </c>
      <c r="AG982" s="7" t="str">
        <f>IF('Final Dataset'!$AC982&lt;40,"Low",IF('Final Dataset'!$AC982&lt;=70,"Moderate","High"))</f>
        <v>Low</v>
      </c>
      <c r="AH982" s="10" t="str">
        <f>IF('Final Dataset'!$AE982&lt;10,"Calm",IF('Final Dataset'!$AE982&lt;=25,"Breezy","Windy"))</f>
        <v>Windy</v>
      </c>
    </row>
    <row r="983" spans="1:34" ht="14.25" customHeight="1" x14ac:dyDescent="0.3">
      <c r="A983" s="17">
        <v>982</v>
      </c>
      <c r="B983" s="18">
        <v>40587</v>
      </c>
      <c r="C983" s="13">
        <v>1</v>
      </c>
      <c r="D983" s="13">
        <v>13</v>
      </c>
      <c r="E983" s="13" t="b">
        <v>0</v>
      </c>
      <c r="F983" s="13">
        <v>0</v>
      </c>
      <c r="G983" s="13">
        <v>1</v>
      </c>
      <c r="H983" s="13">
        <v>0.38</v>
      </c>
      <c r="I983" s="13">
        <v>0.39389999999999997</v>
      </c>
      <c r="J983" s="13">
        <v>0.28999999999999998</v>
      </c>
      <c r="K983" s="13">
        <v>0.35820000000000002</v>
      </c>
      <c r="L983" s="13">
        <v>62</v>
      </c>
      <c r="M983" s="13">
        <v>92</v>
      </c>
      <c r="N983" s="19">
        <v>154</v>
      </c>
      <c r="O983" s="5" t="str">
        <f>IF(AND('Final Dataset'!$D983&gt;=5,'Final Dataset'!$D983&lt;12),"Morning",IF(AND('Final Dataset'!$D983&gt;=12,'Final Dataset'!$D983&lt;17),"Afternoon",IF(AND('Final Dataset'!$D983&gt;=17,'Final Dataset'!$D983&lt;21),"Evening","Night")))</f>
        <v>Afternoon</v>
      </c>
      <c r="P983" s="8" t="str">
        <f>IF('Final Dataset'!$G983=1,"Clear/Few clouds",IF('Final Dataset'!$G983=2,"Mist/Cloudy",IF('Final Dataset'!$G983=3,"Light Snow/Rain","Heavy Rain/Snow/Storm")))</f>
        <v>Clear/Few clouds</v>
      </c>
      <c r="Q983" s="5" t="str">
        <f>IF(OR('Final Dataset'!$F983=0,'Final Dataset'!$F983=6),"Weekend","Weekday")</f>
        <v>Weekend</v>
      </c>
      <c r="R983" s="5" t="str">
        <f>LEFT(TEXT('Final Dataset'!$B983,"yyyy-mm-dd"),4)</f>
        <v>2011</v>
      </c>
      <c r="S983" s="5" t="str">
        <f>MID(TEXT('Final Dataset'!$B983,"yyyy-mm-dd"),6,2)</f>
        <v>02</v>
      </c>
      <c r="T983" s="5" t="str">
        <f>RIGHT(TEXT('Final Dataset'!$B983,"yyyy-mm-dd"),2)</f>
        <v>13</v>
      </c>
      <c r="U983" s="5">
        <f>LEN('Final Dataset'!$D983)</f>
        <v>2</v>
      </c>
      <c r="V983" s="5" t="str">
        <f>TEXT('Final Dataset'!$B983, "mmmm")</f>
        <v>February</v>
      </c>
      <c r="W983" s="5" t="str">
        <f>TEXT('Final Dataset'!$B983, "dddd")</f>
        <v>Sunday</v>
      </c>
      <c r="X983" s="5">
        <f>WEEKNUM('Final Dataset'!$B983, 2)</f>
        <v>7</v>
      </c>
      <c r="Y983" s="5" t="str">
        <f>IF('Final Dataset'!$H983&lt;=0.3,"Cold",IF('Final Dataset'!$H983&lt;=0.6,"Mild","Hot"))</f>
        <v>Mild</v>
      </c>
      <c r="Z983" s="7" t="str">
        <f>IF('Final Dataset'!$L983&gt;'Final Dataset'!$M983,"Casual Dominant","Registered Dominant")</f>
        <v>Registered Dominant</v>
      </c>
      <c r="AA983" s="7">
        <f>'Final Dataset'!$L983/'Final Dataset'!$N983</f>
        <v>0.40259740259740262</v>
      </c>
      <c r="AB983" s="7">
        <f>'Final Dataset'!$M983/'Final Dataset'!$N983</f>
        <v>0.59740259740259738</v>
      </c>
      <c r="AC983" s="9">
        <f>'Final Dataset'!$J983*100</f>
        <v>28.999999999999996</v>
      </c>
      <c r="AD983" s="7">
        <f>'Final Dataset'!$I983*50</f>
        <v>19.695</v>
      </c>
      <c r="AE983" s="9">
        <f>'Final Dataset'!$K983*67</f>
        <v>23.999400000000001</v>
      </c>
      <c r="AF983" s="7">
        <f>IFERROR('Final Dataset'!$AA983/'Final Dataset'!$AB983,0)</f>
        <v>0.67391304347826098</v>
      </c>
      <c r="AG983" s="7" t="str">
        <f>IF('Final Dataset'!$AC983&lt;40,"Low",IF('Final Dataset'!$AC983&lt;=70,"Moderate","High"))</f>
        <v>Low</v>
      </c>
      <c r="AH983" s="10" t="str">
        <f>IF('Final Dataset'!$AE983&lt;10,"Calm",IF('Final Dataset'!$AE983&lt;=25,"Breezy","Windy"))</f>
        <v>Breezy</v>
      </c>
    </row>
    <row r="984" spans="1:34" ht="14.25" customHeight="1" x14ac:dyDescent="0.3">
      <c r="A984" s="15">
        <v>983</v>
      </c>
      <c r="B984" s="16">
        <v>40587</v>
      </c>
      <c r="C984" s="7">
        <v>1</v>
      </c>
      <c r="D984" s="7">
        <v>14</v>
      </c>
      <c r="E984" s="7" t="b">
        <v>0</v>
      </c>
      <c r="F984" s="7">
        <v>0</v>
      </c>
      <c r="G984" s="7">
        <v>2</v>
      </c>
      <c r="H984" s="7">
        <v>0.4</v>
      </c>
      <c r="I984" s="7">
        <v>0.40910000000000002</v>
      </c>
      <c r="J984" s="7">
        <v>0.3</v>
      </c>
      <c r="K984" s="7">
        <v>0.41789999999999999</v>
      </c>
      <c r="L984" s="7">
        <v>51</v>
      </c>
      <c r="M984" s="7">
        <v>110</v>
      </c>
      <c r="N984" s="10">
        <v>161</v>
      </c>
      <c r="O984" s="5" t="str">
        <f>IF(AND('Final Dataset'!$D984&gt;=5,'Final Dataset'!$D984&lt;12),"Morning",IF(AND('Final Dataset'!$D984&gt;=12,'Final Dataset'!$D984&lt;17),"Afternoon",IF(AND('Final Dataset'!$D984&gt;=17,'Final Dataset'!$D984&lt;21),"Evening","Night")))</f>
        <v>Afternoon</v>
      </c>
      <c r="P984" s="8" t="str">
        <f>IF('Final Dataset'!$G984=1,"Clear/Few clouds",IF('Final Dataset'!$G984=2,"Mist/Cloudy",IF('Final Dataset'!$G984=3,"Light Snow/Rain","Heavy Rain/Snow/Storm")))</f>
        <v>Mist/Cloudy</v>
      </c>
      <c r="Q984" s="5" t="str">
        <f>IF(OR('Final Dataset'!$F984=0,'Final Dataset'!$F984=6),"Weekend","Weekday")</f>
        <v>Weekend</v>
      </c>
      <c r="R984" s="5" t="str">
        <f>LEFT(TEXT('Final Dataset'!$B984,"yyyy-mm-dd"),4)</f>
        <v>2011</v>
      </c>
      <c r="S984" s="5" t="str">
        <f>MID(TEXT('Final Dataset'!$B984,"yyyy-mm-dd"),6,2)</f>
        <v>02</v>
      </c>
      <c r="T984" s="5" t="str">
        <f>RIGHT(TEXT('Final Dataset'!$B984,"yyyy-mm-dd"),2)</f>
        <v>13</v>
      </c>
      <c r="U984" s="5">
        <f>LEN('Final Dataset'!$D984)</f>
        <v>2</v>
      </c>
      <c r="V984" s="5" t="str">
        <f>TEXT('Final Dataset'!$B984, "mmmm")</f>
        <v>February</v>
      </c>
      <c r="W984" s="5" t="str">
        <f>TEXT('Final Dataset'!$B984, "dddd")</f>
        <v>Sunday</v>
      </c>
      <c r="X984" s="5">
        <f>WEEKNUM('Final Dataset'!$B984, 2)</f>
        <v>7</v>
      </c>
      <c r="Y984" s="5" t="str">
        <f>IF('Final Dataset'!$H984&lt;=0.3,"Cold",IF('Final Dataset'!$H984&lt;=0.6,"Mild","Hot"))</f>
        <v>Mild</v>
      </c>
      <c r="Z984" s="7" t="str">
        <f>IF('Final Dataset'!$L984&gt;'Final Dataset'!$M984,"Casual Dominant","Registered Dominant")</f>
        <v>Registered Dominant</v>
      </c>
      <c r="AA984" s="7">
        <f>'Final Dataset'!$L984/'Final Dataset'!$N984</f>
        <v>0.31677018633540371</v>
      </c>
      <c r="AB984" s="7">
        <f>'Final Dataset'!$M984/'Final Dataset'!$N984</f>
        <v>0.68322981366459623</v>
      </c>
      <c r="AC984" s="9">
        <f>'Final Dataset'!$J984*100</f>
        <v>30</v>
      </c>
      <c r="AD984" s="7">
        <f>'Final Dataset'!$I984*50</f>
        <v>20.455000000000002</v>
      </c>
      <c r="AE984" s="9">
        <f>'Final Dataset'!$K984*67</f>
        <v>27.999299999999998</v>
      </c>
      <c r="AF984" s="7">
        <f>IFERROR('Final Dataset'!$AA984/'Final Dataset'!$AB984,0)</f>
        <v>0.46363636363636362</v>
      </c>
      <c r="AG984" s="7" t="str">
        <f>IF('Final Dataset'!$AC984&lt;40,"Low",IF('Final Dataset'!$AC984&lt;=70,"Moderate","High"))</f>
        <v>Low</v>
      </c>
      <c r="AH984" s="10" t="str">
        <f>IF('Final Dataset'!$AE984&lt;10,"Calm",IF('Final Dataset'!$AE984&lt;=25,"Breezy","Windy"))</f>
        <v>Windy</v>
      </c>
    </row>
    <row r="985" spans="1:34" ht="14.25" customHeight="1" x14ac:dyDescent="0.3">
      <c r="A985" s="17">
        <v>984</v>
      </c>
      <c r="B985" s="18">
        <v>40587</v>
      </c>
      <c r="C985" s="13">
        <v>1</v>
      </c>
      <c r="D985" s="13">
        <v>15</v>
      </c>
      <c r="E985" s="13" t="b">
        <v>0</v>
      </c>
      <c r="F985" s="13">
        <v>0</v>
      </c>
      <c r="G985" s="13">
        <v>2</v>
      </c>
      <c r="H985" s="13">
        <v>0.4</v>
      </c>
      <c r="I985" s="13">
        <v>0.40910000000000002</v>
      </c>
      <c r="J985" s="13">
        <v>0.3</v>
      </c>
      <c r="K985" s="13">
        <v>0.29849999999999999</v>
      </c>
      <c r="L985" s="13">
        <v>40</v>
      </c>
      <c r="M985" s="13">
        <v>122</v>
      </c>
      <c r="N985" s="19">
        <v>162</v>
      </c>
      <c r="O985" s="5" t="str">
        <f>IF(AND('Final Dataset'!$D985&gt;=5,'Final Dataset'!$D985&lt;12),"Morning",IF(AND('Final Dataset'!$D985&gt;=12,'Final Dataset'!$D985&lt;17),"Afternoon",IF(AND('Final Dataset'!$D985&gt;=17,'Final Dataset'!$D985&lt;21),"Evening","Night")))</f>
        <v>Afternoon</v>
      </c>
      <c r="P985" s="8" t="str">
        <f>IF('Final Dataset'!$G985=1,"Clear/Few clouds",IF('Final Dataset'!$G985=2,"Mist/Cloudy",IF('Final Dataset'!$G985=3,"Light Snow/Rain","Heavy Rain/Snow/Storm")))</f>
        <v>Mist/Cloudy</v>
      </c>
      <c r="Q985" s="5" t="str">
        <f>IF(OR('Final Dataset'!$F985=0,'Final Dataset'!$F985=6),"Weekend","Weekday")</f>
        <v>Weekend</v>
      </c>
      <c r="R985" s="5" t="str">
        <f>LEFT(TEXT('Final Dataset'!$B985,"yyyy-mm-dd"),4)</f>
        <v>2011</v>
      </c>
      <c r="S985" s="5" t="str">
        <f>MID(TEXT('Final Dataset'!$B985,"yyyy-mm-dd"),6,2)</f>
        <v>02</v>
      </c>
      <c r="T985" s="5" t="str">
        <f>RIGHT(TEXT('Final Dataset'!$B985,"yyyy-mm-dd"),2)</f>
        <v>13</v>
      </c>
      <c r="U985" s="5">
        <f>LEN('Final Dataset'!$D985)</f>
        <v>2</v>
      </c>
      <c r="V985" s="5" t="str">
        <f>TEXT('Final Dataset'!$B985, "mmmm")</f>
        <v>February</v>
      </c>
      <c r="W985" s="5" t="str">
        <f>TEXT('Final Dataset'!$B985, "dddd")</f>
        <v>Sunday</v>
      </c>
      <c r="X985" s="5">
        <f>WEEKNUM('Final Dataset'!$B985, 2)</f>
        <v>7</v>
      </c>
      <c r="Y985" s="5" t="str">
        <f>IF('Final Dataset'!$H985&lt;=0.3,"Cold",IF('Final Dataset'!$H985&lt;=0.6,"Mild","Hot"))</f>
        <v>Mild</v>
      </c>
      <c r="Z985" s="7" t="str">
        <f>IF('Final Dataset'!$L985&gt;'Final Dataset'!$M985,"Casual Dominant","Registered Dominant")</f>
        <v>Registered Dominant</v>
      </c>
      <c r="AA985" s="7">
        <f>'Final Dataset'!$L985/'Final Dataset'!$N985</f>
        <v>0.24691358024691357</v>
      </c>
      <c r="AB985" s="7">
        <f>'Final Dataset'!$M985/'Final Dataset'!$N985</f>
        <v>0.75308641975308643</v>
      </c>
      <c r="AC985" s="9">
        <f>'Final Dataset'!$J985*100</f>
        <v>30</v>
      </c>
      <c r="AD985" s="7">
        <f>'Final Dataset'!$I985*50</f>
        <v>20.455000000000002</v>
      </c>
      <c r="AE985" s="9">
        <f>'Final Dataset'!$K985*67</f>
        <v>19.999499999999998</v>
      </c>
      <c r="AF985" s="7">
        <f>IFERROR('Final Dataset'!$AA985/'Final Dataset'!$AB985,0)</f>
        <v>0.32786885245901637</v>
      </c>
      <c r="AG985" s="7" t="str">
        <f>IF('Final Dataset'!$AC985&lt;40,"Low",IF('Final Dataset'!$AC985&lt;=70,"Moderate","High"))</f>
        <v>Low</v>
      </c>
      <c r="AH985" s="10" t="str">
        <f>IF('Final Dataset'!$AE985&lt;10,"Calm",IF('Final Dataset'!$AE985&lt;=25,"Breezy","Windy"))</f>
        <v>Breezy</v>
      </c>
    </row>
    <row r="986" spans="1:34" ht="14.25" customHeight="1" x14ac:dyDescent="0.3">
      <c r="A986" s="15">
        <v>985</v>
      </c>
      <c r="B986" s="16">
        <v>40587</v>
      </c>
      <c r="C986" s="7">
        <v>1</v>
      </c>
      <c r="D986" s="7">
        <v>16</v>
      </c>
      <c r="E986" s="7" t="b">
        <v>0</v>
      </c>
      <c r="F986" s="7">
        <v>0</v>
      </c>
      <c r="G986" s="7">
        <v>2</v>
      </c>
      <c r="H986" s="7">
        <v>0.42</v>
      </c>
      <c r="I986" s="7">
        <v>0.42420000000000002</v>
      </c>
      <c r="J986" s="7">
        <v>0.28000000000000003</v>
      </c>
      <c r="K986" s="7">
        <v>0.32840000000000003</v>
      </c>
      <c r="L986" s="7">
        <v>28</v>
      </c>
      <c r="M986" s="7">
        <v>106</v>
      </c>
      <c r="N986" s="10">
        <v>134</v>
      </c>
      <c r="O986" s="5" t="str">
        <f>IF(AND('Final Dataset'!$D986&gt;=5,'Final Dataset'!$D986&lt;12),"Morning",IF(AND('Final Dataset'!$D986&gt;=12,'Final Dataset'!$D986&lt;17),"Afternoon",IF(AND('Final Dataset'!$D986&gt;=17,'Final Dataset'!$D986&lt;21),"Evening","Night")))</f>
        <v>Afternoon</v>
      </c>
      <c r="P986" s="8" t="str">
        <f>IF('Final Dataset'!$G986=1,"Clear/Few clouds",IF('Final Dataset'!$G986=2,"Mist/Cloudy",IF('Final Dataset'!$G986=3,"Light Snow/Rain","Heavy Rain/Snow/Storm")))</f>
        <v>Mist/Cloudy</v>
      </c>
      <c r="Q986" s="5" t="str">
        <f>IF(OR('Final Dataset'!$F986=0,'Final Dataset'!$F986=6),"Weekend","Weekday")</f>
        <v>Weekend</v>
      </c>
      <c r="R986" s="5" t="str">
        <f>LEFT(TEXT('Final Dataset'!$B986,"yyyy-mm-dd"),4)</f>
        <v>2011</v>
      </c>
      <c r="S986" s="5" t="str">
        <f>MID(TEXT('Final Dataset'!$B986,"yyyy-mm-dd"),6,2)</f>
        <v>02</v>
      </c>
      <c r="T986" s="5" t="str">
        <f>RIGHT(TEXT('Final Dataset'!$B986,"yyyy-mm-dd"),2)</f>
        <v>13</v>
      </c>
      <c r="U986" s="5">
        <f>LEN('Final Dataset'!$D986)</f>
        <v>2</v>
      </c>
      <c r="V986" s="5" t="str">
        <f>TEXT('Final Dataset'!$B986, "mmmm")</f>
        <v>February</v>
      </c>
      <c r="W986" s="5" t="str">
        <f>TEXT('Final Dataset'!$B986, "dddd")</f>
        <v>Sunday</v>
      </c>
      <c r="X986" s="5">
        <f>WEEKNUM('Final Dataset'!$B986, 2)</f>
        <v>7</v>
      </c>
      <c r="Y986" s="5" t="str">
        <f>IF('Final Dataset'!$H986&lt;=0.3,"Cold",IF('Final Dataset'!$H986&lt;=0.6,"Mild","Hot"))</f>
        <v>Mild</v>
      </c>
      <c r="Z986" s="7" t="str">
        <f>IF('Final Dataset'!$L986&gt;'Final Dataset'!$M986,"Casual Dominant","Registered Dominant")</f>
        <v>Registered Dominant</v>
      </c>
      <c r="AA986" s="7">
        <f>'Final Dataset'!$L986/'Final Dataset'!$N986</f>
        <v>0.20895522388059701</v>
      </c>
      <c r="AB986" s="7">
        <f>'Final Dataset'!$M986/'Final Dataset'!$N986</f>
        <v>0.79104477611940294</v>
      </c>
      <c r="AC986" s="9">
        <f>'Final Dataset'!$J986*100</f>
        <v>28.000000000000004</v>
      </c>
      <c r="AD986" s="7">
        <f>'Final Dataset'!$I986*50</f>
        <v>21.21</v>
      </c>
      <c r="AE986" s="9">
        <f>'Final Dataset'!$K986*67</f>
        <v>22.002800000000001</v>
      </c>
      <c r="AF986" s="7">
        <f>IFERROR('Final Dataset'!$AA986/'Final Dataset'!$AB986,0)</f>
        <v>0.26415094339622641</v>
      </c>
      <c r="AG986" s="7" t="str">
        <f>IF('Final Dataset'!$AC986&lt;40,"Low",IF('Final Dataset'!$AC986&lt;=70,"Moderate","High"))</f>
        <v>Low</v>
      </c>
      <c r="AH986" s="10" t="str">
        <f>IF('Final Dataset'!$AE986&lt;10,"Calm",IF('Final Dataset'!$AE986&lt;=25,"Breezy","Windy"))</f>
        <v>Breezy</v>
      </c>
    </row>
    <row r="987" spans="1:34" ht="14.25" customHeight="1" x14ac:dyDescent="0.3">
      <c r="A987" s="17">
        <v>986</v>
      </c>
      <c r="B987" s="18">
        <v>40587</v>
      </c>
      <c r="C987" s="13">
        <v>1</v>
      </c>
      <c r="D987" s="13">
        <v>17</v>
      </c>
      <c r="E987" s="13" t="b">
        <v>0</v>
      </c>
      <c r="F987" s="13">
        <v>0</v>
      </c>
      <c r="G987" s="13">
        <v>1</v>
      </c>
      <c r="H987" s="13">
        <v>0.42</v>
      </c>
      <c r="I987" s="13">
        <v>0.42420000000000002</v>
      </c>
      <c r="J987" s="13">
        <v>0.28000000000000003</v>
      </c>
      <c r="K987" s="13">
        <v>0.32840000000000003</v>
      </c>
      <c r="L987" s="13">
        <v>30</v>
      </c>
      <c r="M987" s="13">
        <v>95</v>
      </c>
      <c r="N987" s="19">
        <v>125</v>
      </c>
      <c r="O987" s="5" t="str">
        <f>IF(AND('Final Dataset'!$D987&gt;=5,'Final Dataset'!$D987&lt;12),"Morning",IF(AND('Final Dataset'!$D987&gt;=12,'Final Dataset'!$D987&lt;17),"Afternoon",IF(AND('Final Dataset'!$D987&gt;=17,'Final Dataset'!$D987&lt;21),"Evening","Night")))</f>
        <v>Evening</v>
      </c>
      <c r="P987" s="8" t="str">
        <f>IF('Final Dataset'!$G987=1,"Clear/Few clouds",IF('Final Dataset'!$G987=2,"Mist/Cloudy",IF('Final Dataset'!$G987=3,"Light Snow/Rain","Heavy Rain/Snow/Storm")))</f>
        <v>Clear/Few clouds</v>
      </c>
      <c r="Q987" s="5" t="str">
        <f>IF(OR('Final Dataset'!$F987=0,'Final Dataset'!$F987=6),"Weekend","Weekday")</f>
        <v>Weekend</v>
      </c>
      <c r="R987" s="5" t="str">
        <f>LEFT(TEXT('Final Dataset'!$B987,"yyyy-mm-dd"),4)</f>
        <v>2011</v>
      </c>
      <c r="S987" s="5" t="str">
        <f>MID(TEXT('Final Dataset'!$B987,"yyyy-mm-dd"),6,2)</f>
        <v>02</v>
      </c>
      <c r="T987" s="5" t="str">
        <f>RIGHT(TEXT('Final Dataset'!$B987,"yyyy-mm-dd"),2)</f>
        <v>13</v>
      </c>
      <c r="U987" s="5">
        <f>LEN('Final Dataset'!$D987)</f>
        <v>2</v>
      </c>
      <c r="V987" s="5" t="str">
        <f>TEXT('Final Dataset'!$B987, "mmmm")</f>
        <v>February</v>
      </c>
      <c r="W987" s="5" t="str">
        <f>TEXT('Final Dataset'!$B987, "dddd")</f>
        <v>Sunday</v>
      </c>
      <c r="X987" s="5">
        <f>WEEKNUM('Final Dataset'!$B987, 2)</f>
        <v>7</v>
      </c>
      <c r="Y987" s="5" t="str">
        <f>IF('Final Dataset'!$H987&lt;=0.3,"Cold",IF('Final Dataset'!$H987&lt;=0.6,"Mild","Hot"))</f>
        <v>Mild</v>
      </c>
      <c r="Z987" s="7" t="str">
        <f>IF('Final Dataset'!$L987&gt;'Final Dataset'!$M987,"Casual Dominant","Registered Dominant")</f>
        <v>Registered Dominant</v>
      </c>
      <c r="AA987" s="7">
        <f>'Final Dataset'!$L987/'Final Dataset'!$N987</f>
        <v>0.24</v>
      </c>
      <c r="AB987" s="7">
        <f>'Final Dataset'!$M987/'Final Dataset'!$N987</f>
        <v>0.76</v>
      </c>
      <c r="AC987" s="9">
        <f>'Final Dataset'!$J987*100</f>
        <v>28.000000000000004</v>
      </c>
      <c r="AD987" s="7">
        <f>'Final Dataset'!$I987*50</f>
        <v>21.21</v>
      </c>
      <c r="AE987" s="9">
        <f>'Final Dataset'!$K987*67</f>
        <v>22.002800000000001</v>
      </c>
      <c r="AF987" s="7">
        <f>IFERROR('Final Dataset'!$AA987/'Final Dataset'!$AB987,0)</f>
        <v>0.31578947368421051</v>
      </c>
      <c r="AG987" s="7" t="str">
        <f>IF('Final Dataset'!$AC987&lt;40,"Low",IF('Final Dataset'!$AC987&lt;=70,"Moderate","High"))</f>
        <v>Low</v>
      </c>
      <c r="AH987" s="10" t="str">
        <f>IF('Final Dataset'!$AE987&lt;10,"Calm",IF('Final Dataset'!$AE987&lt;=25,"Breezy","Windy"))</f>
        <v>Breezy</v>
      </c>
    </row>
    <row r="988" spans="1:34" ht="14.25" customHeight="1" x14ac:dyDescent="0.3">
      <c r="A988" s="15">
        <v>987</v>
      </c>
      <c r="B988" s="16">
        <v>40587</v>
      </c>
      <c r="C988" s="7">
        <v>1</v>
      </c>
      <c r="D988" s="7">
        <v>18</v>
      </c>
      <c r="E988" s="7" t="b">
        <v>0</v>
      </c>
      <c r="F988" s="7">
        <v>0</v>
      </c>
      <c r="G988" s="7">
        <v>1</v>
      </c>
      <c r="H988" s="7">
        <v>0.4</v>
      </c>
      <c r="I988" s="7">
        <v>0.40910000000000002</v>
      </c>
      <c r="J988" s="7">
        <v>0.32</v>
      </c>
      <c r="K988" s="7">
        <v>0.29849999999999999</v>
      </c>
      <c r="L988" s="7">
        <v>17</v>
      </c>
      <c r="M988" s="7">
        <v>78</v>
      </c>
      <c r="N988" s="10">
        <v>95</v>
      </c>
      <c r="O988" s="5" t="str">
        <f>IF(AND('Final Dataset'!$D988&gt;=5,'Final Dataset'!$D988&lt;12),"Morning",IF(AND('Final Dataset'!$D988&gt;=12,'Final Dataset'!$D988&lt;17),"Afternoon",IF(AND('Final Dataset'!$D988&gt;=17,'Final Dataset'!$D988&lt;21),"Evening","Night")))</f>
        <v>Evening</v>
      </c>
      <c r="P988" s="8" t="str">
        <f>IF('Final Dataset'!$G988=1,"Clear/Few clouds",IF('Final Dataset'!$G988=2,"Mist/Cloudy",IF('Final Dataset'!$G988=3,"Light Snow/Rain","Heavy Rain/Snow/Storm")))</f>
        <v>Clear/Few clouds</v>
      </c>
      <c r="Q988" s="5" t="str">
        <f>IF(OR('Final Dataset'!$F988=0,'Final Dataset'!$F988=6),"Weekend","Weekday")</f>
        <v>Weekend</v>
      </c>
      <c r="R988" s="5" t="str">
        <f>LEFT(TEXT('Final Dataset'!$B988,"yyyy-mm-dd"),4)</f>
        <v>2011</v>
      </c>
      <c r="S988" s="5" t="str">
        <f>MID(TEXT('Final Dataset'!$B988,"yyyy-mm-dd"),6,2)</f>
        <v>02</v>
      </c>
      <c r="T988" s="5" t="str">
        <f>RIGHT(TEXT('Final Dataset'!$B988,"yyyy-mm-dd"),2)</f>
        <v>13</v>
      </c>
      <c r="U988" s="5">
        <f>LEN('Final Dataset'!$D988)</f>
        <v>2</v>
      </c>
      <c r="V988" s="5" t="str">
        <f>TEXT('Final Dataset'!$B988, "mmmm")</f>
        <v>February</v>
      </c>
      <c r="W988" s="5" t="str">
        <f>TEXT('Final Dataset'!$B988, "dddd")</f>
        <v>Sunday</v>
      </c>
      <c r="X988" s="5">
        <f>WEEKNUM('Final Dataset'!$B988, 2)</f>
        <v>7</v>
      </c>
      <c r="Y988" s="5" t="str">
        <f>IF('Final Dataset'!$H988&lt;=0.3,"Cold",IF('Final Dataset'!$H988&lt;=0.6,"Mild","Hot"))</f>
        <v>Mild</v>
      </c>
      <c r="Z988" s="7" t="str">
        <f>IF('Final Dataset'!$L988&gt;'Final Dataset'!$M988,"Casual Dominant","Registered Dominant")</f>
        <v>Registered Dominant</v>
      </c>
      <c r="AA988" s="7">
        <f>'Final Dataset'!$L988/'Final Dataset'!$N988</f>
        <v>0.17894736842105263</v>
      </c>
      <c r="AB988" s="7">
        <f>'Final Dataset'!$M988/'Final Dataset'!$N988</f>
        <v>0.82105263157894737</v>
      </c>
      <c r="AC988" s="9">
        <f>'Final Dataset'!$J988*100</f>
        <v>32</v>
      </c>
      <c r="AD988" s="7">
        <f>'Final Dataset'!$I988*50</f>
        <v>20.455000000000002</v>
      </c>
      <c r="AE988" s="9">
        <f>'Final Dataset'!$K988*67</f>
        <v>19.999499999999998</v>
      </c>
      <c r="AF988" s="7">
        <f>IFERROR('Final Dataset'!$AA988/'Final Dataset'!$AB988,0)</f>
        <v>0.21794871794871795</v>
      </c>
      <c r="AG988" s="7" t="str">
        <f>IF('Final Dataset'!$AC988&lt;40,"Low",IF('Final Dataset'!$AC988&lt;=70,"Moderate","High"))</f>
        <v>Low</v>
      </c>
      <c r="AH988" s="10" t="str">
        <f>IF('Final Dataset'!$AE988&lt;10,"Calm",IF('Final Dataset'!$AE988&lt;=25,"Breezy","Windy"))</f>
        <v>Breezy</v>
      </c>
    </row>
    <row r="989" spans="1:34" ht="14.25" customHeight="1" x14ac:dyDescent="0.3">
      <c r="A989" s="17">
        <v>988</v>
      </c>
      <c r="B989" s="18">
        <v>40587</v>
      </c>
      <c r="C989" s="13">
        <v>1</v>
      </c>
      <c r="D989" s="13">
        <v>19</v>
      </c>
      <c r="E989" s="13" t="b">
        <v>0</v>
      </c>
      <c r="F989" s="13">
        <v>0</v>
      </c>
      <c r="G989" s="13">
        <v>1</v>
      </c>
      <c r="H989" s="13">
        <v>0.4</v>
      </c>
      <c r="I989" s="13">
        <v>0.40910000000000002</v>
      </c>
      <c r="J989" s="13">
        <v>0.35</v>
      </c>
      <c r="K989" s="13">
        <v>0.28360000000000002</v>
      </c>
      <c r="L989" s="13">
        <v>11</v>
      </c>
      <c r="M989" s="13">
        <v>50</v>
      </c>
      <c r="N989" s="19">
        <v>61</v>
      </c>
      <c r="O989" s="5" t="str">
        <f>IF(AND('Final Dataset'!$D989&gt;=5,'Final Dataset'!$D989&lt;12),"Morning",IF(AND('Final Dataset'!$D989&gt;=12,'Final Dataset'!$D989&lt;17),"Afternoon",IF(AND('Final Dataset'!$D989&gt;=17,'Final Dataset'!$D989&lt;21),"Evening","Night")))</f>
        <v>Evening</v>
      </c>
      <c r="P989" s="8" t="str">
        <f>IF('Final Dataset'!$G989=1,"Clear/Few clouds",IF('Final Dataset'!$G989=2,"Mist/Cloudy",IF('Final Dataset'!$G989=3,"Light Snow/Rain","Heavy Rain/Snow/Storm")))</f>
        <v>Clear/Few clouds</v>
      </c>
      <c r="Q989" s="5" t="str">
        <f>IF(OR('Final Dataset'!$F989=0,'Final Dataset'!$F989=6),"Weekend","Weekday")</f>
        <v>Weekend</v>
      </c>
      <c r="R989" s="5" t="str">
        <f>LEFT(TEXT('Final Dataset'!$B989,"yyyy-mm-dd"),4)</f>
        <v>2011</v>
      </c>
      <c r="S989" s="5" t="str">
        <f>MID(TEXT('Final Dataset'!$B989,"yyyy-mm-dd"),6,2)</f>
        <v>02</v>
      </c>
      <c r="T989" s="5" t="str">
        <f>RIGHT(TEXT('Final Dataset'!$B989,"yyyy-mm-dd"),2)</f>
        <v>13</v>
      </c>
      <c r="U989" s="5">
        <f>LEN('Final Dataset'!$D989)</f>
        <v>2</v>
      </c>
      <c r="V989" s="5" t="str">
        <f>TEXT('Final Dataset'!$B989, "mmmm")</f>
        <v>February</v>
      </c>
      <c r="W989" s="5" t="str">
        <f>TEXT('Final Dataset'!$B989, "dddd")</f>
        <v>Sunday</v>
      </c>
      <c r="X989" s="5">
        <f>WEEKNUM('Final Dataset'!$B989, 2)</f>
        <v>7</v>
      </c>
      <c r="Y989" s="5" t="str">
        <f>IF('Final Dataset'!$H989&lt;=0.3,"Cold",IF('Final Dataset'!$H989&lt;=0.6,"Mild","Hot"))</f>
        <v>Mild</v>
      </c>
      <c r="Z989" s="7" t="str">
        <f>IF('Final Dataset'!$L989&gt;'Final Dataset'!$M989,"Casual Dominant","Registered Dominant")</f>
        <v>Registered Dominant</v>
      </c>
      <c r="AA989" s="7">
        <f>'Final Dataset'!$L989/'Final Dataset'!$N989</f>
        <v>0.18032786885245902</v>
      </c>
      <c r="AB989" s="7">
        <f>'Final Dataset'!$M989/'Final Dataset'!$N989</f>
        <v>0.81967213114754101</v>
      </c>
      <c r="AC989" s="9">
        <f>'Final Dataset'!$J989*100</f>
        <v>35</v>
      </c>
      <c r="AD989" s="7">
        <f>'Final Dataset'!$I989*50</f>
        <v>20.455000000000002</v>
      </c>
      <c r="AE989" s="9">
        <f>'Final Dataset'!$K989*67</f>
        <v>19.001200000000001</v>
      </c>
      <c r="AF989" s="7">
        <f>IFERROR('Final Dataset'!$AA989/'Final Dataset'!$AB989,0)</f>
        <v>0.22</v>
      </c>
      <c r="AG989" s="7" t="str">
        <f>IF('Final Dataset'!$AC989&lt;40,"Low",IF('Final Dataset'!$AC989&lt;=70,"Moderate","High"))</f>
        <v>Low</v>
      </c>
      <c r="AH989" s="10" t="str">
        <f>IF('Final Dataset'!$AE989&lt;10,"Calm",IF('Final Dataset'!$AE989&lt;=25,"Breezy","Windy"))</f>
        <v>Breezy</v>
      </c>
    </row>
    <row r="990" spans="1:34" ht="14.25" customHeight="1" x14ac:dyDescent="0.3">
      <c r="A990" s="15">
        <v>989</v>
      </c>
      <c r="B990" s="16">
        <v>40587</v>
      </c>
      <c r="C990" s="7">
        <v>1</v>
      </c>
      <c r="D990" s="7">
        <v>20</v>
      </c>
      <c r="E990" s="7" t="b">
        <v>0</v>
      </c>
      <c r="F990" s="7">
        <v>0</v>
      </c>
      <c r="G990" s="7">
        <v>1</v>
      </c>
      <c r="H990" s="7">
        <v>0.4</v>
      </c>
      <c r="I990" s="7">
        <v>0.40910000000000002</v>
      </c>
      <c r="J990" s="7">
        <v>0.35</v>
      </c>
      <c r="K990" s="7">
        <v>0.32840000000000003</v>
      </c>
      <c r="L990" s="7">
        <v>15</v>
      </c>
      <c r="M990" s="7">
        <v>32</v>
      </c>
      <c r="N990" s="10">
        <v>47</v>
      </c>
      <c r="O990" s="5" t="str">
        <f>IF(AND('Final Dataset'!$D990&gt;=5,'Final Dataset'!$D990&lt;12),"Morning",IF(AND('Final Dataset'!$D990&gt;=12,'Final Dataset'!$D990&lt;17),"Afternoon",IF(AND('Final Dataset'!$D990&gt;=17,'Final Dataset'!$D990&lt;21),"Evening","Night")))</f>
        <v>Evening</v>
      </c>
      <c r="P990" s="8" t="str">
        <f>IF('Final Dataset'!$G990=1,"Clear/Few clouds",IF('Final Dataset'!$G990=2,"Mist/Cloudy",IF('Final Dataset'!$G990=3,"Light Snow/Rain","Heavy Rain/Snow/Storm")))</f>
        <v>Clear/Few clouds</v>
      </c>
      <c r="Q990" s="5" t="str">
        <f>IF(OR('Final Dataset'!$F990=0,'Final Dataset'!$F990=6),"Weekend","Weekday")</f>
        <v>Weekend</v>
      </c>
      <c r="R990" s="5" t="str">
        <f>LEFT(TEXT('Final Dataset'!$B990,"yyyy-mm-dd"),4)</f>
        <v>2011</v>
      </c>
      <c r="S990" s="5" t="str">
        <f>MID(TEXT('Final Dataset'!$B990,"yyyy-mm-dd"),6,2)</f>
        <v>02</v>
      </c>
      <c r="T990" s="5" t="str">
        <f>RIGHT(TEXT('Final Dataset'!$B990,"yyyy-mm-dd"),2)</f>
        <v>13</v>
      </c>
      <c r="U990" s="5">
        <f>LEN('Final Dataset'!$D990)</f>
        <v>2</v>
      </c>
      <c r="V990" s="5" t="str">
        <f>TEXT('Final Dataset'!$B990, "mmmm")</f>
        <v>February</v>
      </c>
      <c r="W990" s="5" t="str">
        <f>TEXT('Final Dataset'!$B990, "dddd")</f>
        <v>Sunday</v>
      </c>
      <c r="X990" s="5">
        <f>WEEKNUM('Final Dataset'!$B990, 2)</f>
        <v>7</v>
      </c>
      <c r="Y990" s="5" t="str">
        <f>IF('Final Dataset'!$H990&lt;=0.3,"Cold",IF('Final Dataset'!$H990&lt;=0.6,"Mild","Hot"))</f>
        <v>Mild</v>
      </c>
      <c r="Z990" s="7" t="str">
        <f>IF('Final Dataset'!$L990&gt;'Final Dataset'!$M990,"Casual Dominant","Registered Dominant")</f>
        <v>Registered Dominant</v>
      </c>
      <c r="AA990" s="7">
        <f>'Final Dataset'!$L990/'Final Dataset'!$N990</f>
        <v>0.31914893617021278</v>
      </c>
      <c r="AB990" s="7">
        <f>'Final Dataset'!$M990/'Final Dataset'!$N990</f>
        <v>0.68085106382978722</v>
      </c>
      <c r="AC990" s="9">
        <f>'Final Dataset'!$J990*100</f>
        <v>35</v>
      </c>
      <c r="AD990" s="7">
        <f>'Final Dataset'!$I990*50</f>
        <v>20.455000000000002</v>
      </c>
      <c r="AE990" s="9">
        <f>'Final Dataset'!$K990*67</f>
        <v>22.002800000000001</v>
      </c>
      <c r="AF990" s="7">
        <f>IFERROR('Final Dataset'!$AA990/'Final Dataset'!$AB990,0)</f>
        <v>0.46875000000000006</v>
      </c>
      <c r="AG990" s="7" t="str">
        <f>IF('Final Dataset'!$AC990&lt;40,"Low",IF('Final Dataset'!$AC990&lt;=70,"Moderate","High"))</f>
        <v>Low</v>
      </c>
      <c r="AH990" s="10" t="str">
        <f>IF('Final Dataset'!$AE990&lt;10,"Calm",IF('Final Dataset'!$AE990&lt;=25,"Breezy","Windy"))</f>
        <v>Breezy</v>
      </c>
    </row>
    <row r="991" spans="1:34" ht="14.25" customHeight="1" x14ac:dyDescent="0.3">
      <c r="A991" s="17">
        <v>990</v>
      </c>
      <c r="B991" s="18">
        <v>40587</v>
      </c>
      <c r="C991" s="13">
        <v>1</v>
      </c>
      <c r="D991" s="13">
        <v>21</v>
      </c>
      <c r="E991" s="13" t="b">
        <v>0</v>
      </c>
      <c r="F991" s="13">
        <v>0</v>
      </c>
      <c r="G991" s="13">
        <v>1</v>
      </c>
      <c r="H991" s="13">
        <v>0.4</v>
      </c>
      <c r="I991" s="13">
        <v>0.40910000000000002</v>
      </c>
      <c r="J991" s="13">
        <v>0.35</v>
      </c>
      <c r="K991" s="13">
        <v>0.35820000000000002</v>
      </c>
      <c r="L991" s="13">
        <v>6</v>
      </c>
      <c r="M991" s="13">
        <v>45</v>
      </c>
      <c r="N991" s="19">
        <v>51</v>
      </c>
      <c r="O991" s="5" t="str">
        <f>IF(AND('Final Dataset'!$D991&gt;=5,'Final Dataset'!$D991&lt;12),"Morning",IF(AND('Final Dataset'!$D991&gt;=12,'Final Dataset'!$D991&lt;17),"Afternoon",IF(AND('Final Dataset'!$D991&gt;=17,'Final Dataset'!$D991&lt;21),"Evening","Night")))</f>
        <v>Night</v>
      </c>
      <c r="P991" s="8" t="str">
        <f>IF('Final Dataset'!$G991=1,"Clear/Few clouds",IF('Final Dataset'!$G991=2,"Mist/Cloudy",IF('Final Dataset'!$G991=3,"Light Snow/Rain","Heavy Rain/Snow/Storm")))</f>
        <v>Clear/Few clouds</v>
      </c>
      <c r="Q991" s="5" t="str">
        <f>IF(OR('Final Dataset'!$F991=0,'Final Dataset'!$F991=6),"Weekend","Weekday")</f>
        <v>Weekend</v>
      </c>
      <c r="R991" s="5" t="str">
        <f>LEFT(TEXT('Final Dataset'!$B991,"yyyy-mm-dd"),4)</f>
        <v>2011</v>
      </c>
      <c r="S991" s="5" t="str">
        <f>MID(TEXT('Final Dataset'!$B991,"yyyy-mm-dd"),6,2)</f>
        <v>02</v>
      </c>
      <c r="T991" s="5" t="str">
        <f>RIGHT(TEXT('Final Dataset'!$B991,"yyyy-mm-dd"),2)</f>
        <v>13</v>
      </c>
      <c r="U991" s="5">
        <f>LEN('Final Dataset'!$D991)</f>
        <v>2</v>
      </c>
      <c r="V991" s="5" t="str">
        <f>TEXT('Final Dataset'!$B991, "mmmm")</f>
        <v>February</v>
      </c>
      <c r="W991" s="5" t="str">
        <f>TEXT('Final Dataset'!$B991, "dddd")</f>
        <v>Sunday</v>
      </c>
      <c r="X991" s="5">
        <f>WEEKNUM('Final Dataset'!$B991, 2)</f>
        <v>7</v>
      </c>
      <c r="Y991" s="5" t="str">
        <f>IF('Final Dataset'!$H991&lt;=0.3,"Cold",IF('Final Dataset'!$H991&lt;=0.6,"Mild","Hot"))</f>
        <v>Mild</v>
      </c>
      <c r="Z991" s="7" t="str">
        <f>IF('Final Dataset'!$L991&gt;'Final Dataset'!$M991,"Casual Dominant","Registered Dominant")</f>
        <v>Registered Dominant</v>
      </c>
      <c r="AA991" s="7">
        <f>'Final Dataset'!$L991/'Final Dataset'!$N991</f>
        <v>0.11764705882352941</v>
      </c>
      <c r="AB991" s="7">
        <f>'Final Dataset'!$M991/'Final Dataset'!$N991</f>
        <v>0.88235294117647056</v>
      </c>
      <c r="AC991" s="9">
        <f>'Final Dataset'!$J991*100</f>
        <v>35</v>
      </c>
      <c r="AD991" s="7">
        <f>'Final Dataset'!$I991*50</f>
        <v>20.455000000000002</v>
      </c>
      <c r="AE991" s="9">
        <f>'Final Dataset'!$K991*67</f>
        <v>23.999400000000001</v>
      </c>
      <c r="AF991" s="7">
        <f>IFERROR('Final Dataset'!$AA991/'Final Dataset'!$AB991,0)</f>
        <v>0.13333333333333333</v>
      </c>
      <c r="AG991" s="7" t="str">
        <f>IF('Final Dataset'!$AC991&lt;40,"Low",IF('Final Dataset'!$AC991&lt;=70,"Moderate","High"))</f>
        <v>Low</v>
      </c>
      <c r="AH991" s="10" t="str">
        <f>IF('Final Dataset'!$AE991&lt;10,"Calm",IF('Final Dataset'!$AE991&lt;=25,"Breezy","Windy"))</f>
        <v>Breezy</v>
      </c>
    </row>
    <row r="992" spans="1:34" ht="14.25" customHeight="1" x14ac:dyDescent="0.3">
      <c r="A992" s="15">
        <v>991</v>
      </c>
      <c r="B992" s="16">
        <v>40587</v>
      </c>
      <c r="C992" s="7">
        <v>1</v>
      </c>
      <c r="D992" s="7">
        <v>22</v>
      </c>
      <c r="E992" s="7" t="b">
        <v>0</v>
      </c>
      <c r="F992" s="7">
        <v>0</v>
      </c>
      <c r="G992" s="7">
        <v>1</v>
      </c>
      <c r="H992" s="7">
        <v>0.4</v>
      </c>
      <c r="I992" s="7">
        <v>0.40910000000000002</v>
      </c>
      <c r="J992" s="7">
        <v>0.35</v>
      </c>
      <c r="K992" s="7">
        <v>0.29849999999999999</v>
      </c>
      <c r="L992" s="7">
        <v>5</v>
      </c>
      <c r="M992" s="7">
        <v>31</v>
      </c>
      <c r="N992" s="10">
        <v>36</v>
      </c>
      <c r="O992" s="5" t="str">
        <f>IF(AND('Final Dataset'!$D992&gt;=5,'Final Dataset'!$D992&lt;12),"Morning",IF(AND('Final Dataset'!$D992&gt;=12,'Final Dataset'!$D992&lt;17),"Afternoon",IF(AND('Final Dataset'!$D992&gt;=17,'Final Dataset'!$D992&lt;21),"Evening","Night")))</f>
        <v>Night</v>
      </c>
      <c r="P992" s="8" t="str">
        <f>IF('Final Dataset'!$G992=1,"Clear/Few clouds",IF('Final Dataset'!$G992=2,"Mist/Cloudy",IF('Final Dataset'!$G992=3,"Light Snow/Rain","Heavy Rain/Snow/Storm")))</f>
        <v>Clear/Few clouds</v>
      </c>
      <c r="Q992" s="5" t="str">
        <f>IF(OR('Final Dataset'!$F992=0,'Final Dataset'!$F992=6),"Weekend","Weekday")</f>
        <v>Weekend</v>
      </c>
      <c r="R992" s="5" t="str">
        <f>LEFT(TEXT('Final Dataset'!$B992,"yyyy-mm-dd"),4)</f>
        <v>2011</v>
      </c>
      <c r="S992" s="5" t="str">
        <f>MID(TEXT('Final Dataset'!$B992,"yyyy-mm-dd"),6,2)</f>
        <v>02</v>
      </c>
      <c r="T992" s="5" t="str">
        <f>RIGHT(TEXT('Final Dataset'!$B992,"yyyy-mm-dd"),2)</f>
        <v>13</v>
      </c>
      <c r="U992" s="5">
        <f>LEN('Final Dataset'!$D992)</f>
        <v>2</v>
      </c>
      <c r="V992" s="5" t="str">
        <f>TEXT('Final Dataset'!$B992, "mmmm")</f>
        <v>February</v>
      </c>
      <c r="W992" s="5" t="str">
        <f>TEXT('Final Dataset'!$B992, "dddd")</f>
        <v>Sunday</v>
      </c>
      <c r="X992" s="5">
        <f>WEEKNUM('Final Dataset'!$B992, 2)</f>
        <v>7</v>
      </c>
      <c r="Y992" s="5" t="str">
        <f>IF('Final Dataset'!$H992&lt;=0.3,"Cold",IF('Final Dataset'!$H992&lt;=0.6,"Mild","Hot"))</f>
        <v>Mild</v>
      </c>
      <c r="Z992" s="7" t="str">
        <f>IF('Final Dataset'!$L992&gt;'Final Dataset'!$M992,"Casual Dominant","Registered Dominant")</f>
        <v>Registered Dominant</v>
      </c>
      <c r="AA992" s="7">
        <f>'Final Dataset'!$L992/'Final Dataset'!$N992</f>
        <v>0.1388888888888889</v>
      </c>
      <c r="AB992" s="7">
        <f>'Final Dataset'!$M992/'Final Dataset'!$N992</f>
        <v>0.86111111111111116</v>
      </c>
      <c r="AC992" s="9">
        <f>'Final Dataset'!$J992*100</f>
        <v>35</v>
      </c>
      <c r="AD992" s="7">
        <f>'Final Dataset'!$I992*50</f>
        <v>20.455000000000002</v>
      </c>
      <c r="AE992" s="9">
        <f>'Final Dataset'!$K992*67</f>
        <v>19.999499999999998</v>
      </c>
      <c r="AF992" s="7">
        <f>IFERROR('Final Dataset'!$AA992/'Final Dataset'!$AB992,0)</f>
        <v>0.16129032258064516</v>
      </c>
      <c r="AG992" s="7" t="str">
        <f>IF('Final Dataset'!$AC992&lt;40,"Low",IF('Final Dataset'!$AC992&lt;=70,"Moderate","High"))</f>
        <v>Low</v>
      </c>
      <c r="AH992" s="10" t="str">
        <f>IF('Final Dataset'!$AE992&lt;10,"Calm",IF('Final Dataset'!$AE992&lt;=25,"Breezy","Windy"))</f>
        <v>Breezy</v>
      </c>
    </row>
    <row r="993" spans="1:34" ht="14.25" customHeight="1" x14ac:dyDescent="0.3">
      <c r="A993" s="17">
        <v>992</v>
      </c>
      <c r="B993" s="18">
        <v>40587</v>
      </c>
      <c r="C993" s="13">
        <v>1</v>
      </c>
      <c r="D993" s="13">
        <v>23</v>
      </c>
      <c r="E993" s="13" t="b">
        <v>0</v>
      </c>
      <c r="F993" s="13">
        <v>0</v>
      </c>
      <c r="G993" s="13">
        <v>1</v>
      </c>
      <c r="H993" s="13">
        <v>0.4</v>
      </c>
      <c r="I993" s="13">
        <v>0.40910000000000002</v>
      </c>
      <c r="J993" s="13">
        <v>0.35</v>
      </c>
      <c r="K993" s="13">
        <v>0.35820000000000002</v>
      </c>
      <c r="L993" s="13">
        <v>3</v>
      </c>
      <c r="M993" s="13">
        <v>27</v>
      </c>
      <c r="N993" s="19">
        <v>30</v>
      </c>
      <c r="O993" s="5" t="str">
        <f>IF(AND('Final Dataset'!$D993&gt;=5,'Final Dataset'!$D993&lt;12),"Morning",IF(AND('Final Dataset'!$D993&gt;=12,'Final Dataset'!$D993&lt;17),"Afternoon",IF(AND('Final Dataset'!$D993&gt;=17,'Final Dataset'!$D993&lt;21),"Evening","Night")))</f>
        <v>Night</v>
      </c>
      <c r="P993" s="8" t="str">
        <f>IF('Final Dataset'!$G993=1,"Clear/Few clouds",IF('Final Dataset'!$G993=2,"Mist/Cloudy",IF('Final Dataset'!$G993=3,"Light Snow/Rain","Heavy Rain/Snow/Storm")))</f>
        <v>Clear/Few clouds</v>
      </c>
      <c r="Q993" s="5" t="str">
        <f>IF(OR('Final Dataset'!$F993=0,'Final Dataset'!$F993=6),"Weekend","Weekday")</f>
        <v>Weekend</v>
      </c>
      <c r="R993" s="5" t="str">
        <f>LEFT(TEXT('Final Dataset'!$B993,"yyyy-mm-dd"),4)</f>
        <v>2011</v>
      </c>
      <c r="S993" s="5" t="str">
        <f>MID(TEXT('Final Dataset'!$B993,"yyyy-mm-dd"),6,2)</f>
        <v>02</v>
      </c>
      <c r="T993" s="5" t="str">
        <f>RIGHT(TEXT('Final Dataset'!$B993,"yyyy-mm-dd"),2)</f>
        <v>13</v>
      </c>
      <c r="U993" s="5">
        <f>LEN('Final Dataset'!$D993)</f>
        <v>2</v>
      </c>
      <c r="V993" s="5" t="str">
        <f>TEXT('Final Dataset'!$B993, "mmmm")</f>
        <v>February</v>
      </c>
      <c r="W993" s="5" t="str">
        <f>TEXT('Final Dataset'!$B993, "dddd")</f>
        <v>Sunday</v>
      </c>
      <c r="X993" s="5">
        <f>WEEKNUM('Final Dataset'!$B993, 2)</f>
        <v>7</v>
      </c>
      <c r="Y993" s="5" t="str">
        <f>IF('Final Dataset'!$H993&lt;=0.3,"Cold",IF('Final Dataset'!$H993&lt;=0.6,"Mild","Hot"))</f>
        <v>Mild</v>
      </c>
      <c r="Z993" s="7" t="str">
        <f>IF('Final Dataset'!$L993&gt;'Final Dataset'!$M993,"Casual Dominant","Registered Dominant")</f>
        <v>Registered Dominant</v>
      </c>
      <c r="AA993" s="7">
        <f>'Final Dataset'!$L993/'Final Dataset'!$N993</f>
        <v>0.1</v>
      </c>
      <c r="AB993" s="7">
        <f>'Final Dataset'!$M993/'Final Dataset'!$N993</f>
        <v>0.9</v>
      </c>
      <c r="AC993" s="9">
        <f>'Final Dataset'!$J993*100</f>
        <v>35</v>
      </c>
      <c r="AD993" s="7">
        <f>'Final Dataset'!$I993*50</f>
        <v>20.455000000000002</v>
      </c>
      <c r="AE993" s="9">
        <f>'Final Dataset'!$K993*67</f>
        <v>23.999400000000001</v>
      </c>
      <c r="AF993" s="7">
        <f>IFERROR('Final Dataset'!$AA993/'Final Dataset'!$AB993,0)</f>
        <v>0.11111111111111112</v>
      </c>
      <c r="AG993" s="7" t="str">
        <f>IF('Final Dataset'!$AC993&lt;40,"Low",IF('Final Dataset'!$AC993&lt;=70,"Moderate","High"))</f>
        <v>Low</v>
      </c>
      <c r="AH993" s="10" t="str">
        <f>IF('Final Dataset'!$AE993&lt;10,"Calm",IF('Final Dataset'!$AE993&lt;=25,"Breezy","Windy"))</f>
        <v>Breezy</v>
      </c>
    </row>
    <row r="994" spans="1:34" ht="14.25" customHeight="1" x14ac:dyDescent="0.3">
      <c r="A994" s="15">
        <v>993</v>
      </c>
      <c r="B994" s="16">
        <v>40588</v>
      </c>
      <c r="C994" s="7">
        <v>1</v>
      </c>
      <c r="D994" s="7">
        <v>0</v>
      </c>
      <c r="E994" s="7" t="b">
        <v>0</v>
      </c>
      <c r="F994" s="7">
        <v>1</v>
      </c>
      <c r="G994" s="7">
        <v>1</v>
      </c>
      <c r="H994" s="7">
        <v>0.38</v>
      </c>
      <c r="I994" s="7">
        <v>0.39389999999999997</v>
      </c>
      <c r="J994" s="7">
        <v>0.37</v>
      </c>
      <c r="K994" s="7">
        <v>0.35820000000000002</v>
      </c>
      <c r="L994" s="7">
        <v>3</v>
      </c>
      <c r="M994" s="7">
        <v>8</v>
      </c>
      <c r="N994" s="10">
        <v>11</v>
      </c>
      <c r="O994" s="5" t="str">
        <f>IF(AND('Final Dataset'!$D994&gt;=5,'Final Dataset'!$D994&lt;12),"Morning",IF(AND('Final Dataset'!$D994&gt;=12,'Final Dataset'!$D994&lt;17),"Afternoon",IF(AND('Final Dataset'!$D994&gt;=17,'Final Dataset'!$D994&lt;21),"Evening","Night")))</f>
        <v>Night</v>
      </c>
      <c r="P994" s="8" t="str">
        <f>IF('Final Dataset'!$G994=1,"Clear/Few clouds",IF('Final Dataset'!$G994=2,"Mist/Cloudy",IF('Final Dataset'!$G994=3,"Light Snow/Rain","Heavy Rain/Snow/Storm")))</f>
        <v>Clear/Few clouds</v>
      </c>
      <c r="Q994" s="5" t="str">
        <f>IF(OR('Final Dataset'!$F994=0,'Final Dataset'!$F994=6),"Weekend","Weekday")</f>
        <v>Weekday</v>
      </c>
      <c r="R994" s="5" t="str">
        <f>LEFT(TEXT('Final Dataset'!$B994,"yyyy-mm-dd"),4)</f>
        <v>2011</v>
      </c>
      <c r="S994" s="5" t="str">
        <f>MID(TEXT('Final Dataset'!$B994,"yyyy-mm-dd"),6,2)</f>
        <v>02</v>
      </c>
      <c r="T994" s="5" t="str">
        <f>RIGHT(TEXT('Final Dataset'!$B994,"yyyy-mm-dd"),2)</f>
        <v>14</v>
      </c>
      <c r="U994" s="5">
        <f>LEN('Final Dataset'!$D994)</f>
        <v>1</v>
      </c>
      <c r="V994" s="5" t="str">
        <f>TEXT('Final Dataset'!$B994, "mmmm")</f>
        <v>February</v>
      </c>
      <c r="W994" s="5" t="str">
        <f>TEXT('Final Dataset'!$B994, "dddd")</f>
        <v>Monday</v>
      </c>
      <c r="X994" s="5">
        <f>WEEKNUM('Final Dataset'!$B994, 2)</f>
        <v>8</v>
      </c>
      <c r="Y994" s="5" t="str">
        <f>IF('Final Dataset'!$H994&lt;=0.3,"Cold",IF('Final Dataset'!$H994&lt;=0.6,"Mild","Hot"))</f>
        <v>Mild</v>
      </c>
      <c r="Z994" s="7" t="str">
        <f>IF('Final Dataset'!$L994&gt;'Final Dataset'!$M994,"Casual Dominant","Registered Dominant")</f>
        <v>Registered Dominant</v>
      </c>
      <c r="AA994" s="7">
        <f>'Final Dataset'!$L994/'Final Dataset'!$N994</f>
        <v>0.27272727272727271</v>
      </c>
      <c r="AB994" s="7">
        <f>'Final Dataset'!$M994/'Final Dataset'!$N994</f>
        <v>0.72727272727272729</v>
      </c>
      <c r="AC994" s="9">
        <f>'Final Dataset'!$J994*100</f>
        <v>37</v>
      </c>
      <c r="AD994" s="7">
        <f>'Final Dataset'!$I994*50</f>
        <v>19.695</v>
      </c>
      <c r="AE994" s="9">
        <f>'Final Dataset'!$K994*67</f>
        <v>23.999400000000001</v>
      </c>
      <c r="AF994" s="7">
        <f>IFERROR('Final Dataset'!$AA994/'Final Dataset'!$AB994,0)</f>
        <v>0.37499999999999994</v>
      </c>
      <c r="AG994" s="7" t="str">
        <f>IF('Final Dataset'!$AC994&lt;40,"Low",IF('Final Dataset'!$AC994&lt;=70,"Moderate","High"))</f>
        <v>Low</v>
      </c>
      <c r="AH994" s="10" t="str">
        <f>IF('Final Dataset'!$AE994&lt;10,"Calm",IF('Final Dataset'!$AE994&lt;=25,"Breezy","Windy"))</f>
        <v>Breezy</v>
      </c>
    </row>
    <row r="995" spans="1:34" ht="14.25" customHeight="1" x14ac:dyDescent="0.3">
      <c r="A995" s="17">
        <v>994</v>
      </c>
      <c r="B995" s="18">
        <v>40588</v>
      </c>
      <c r="C995" s="13">
        <v>1</v>
      </c>
      <c r="D995" s="13">
        <v>1</v>
      </c>
      <c r="E995" s="13" t="b">
        <v>0</v>
      </c>
      <c r="F995" s="13">
        <v>1</v>
      </c>
      <c r="G995" s="13">
        <v>1</v>
      </c>
      <c r="H995" s="13">
        <v>0.38</v>
      </c>
      <c r="I995" s="13">
        <v>0.39389999999999997</v>
      </c>
      <c r="J995" s="13">
        <v>0.37</v>
      </c>
      <c r="K995" s="13">
        <v>0.35820000000000002</v>
      </c>
      <c r="L995" s="13">
        <v>1</v>
      </c>
      <c r="M995" s="13">
        <v>6</v>
      </c>
      <c r="N995" s="19">
        <v>7</v>
      </c>
      <c r="O995" s="5" t="str">
        <f>IF(AND('Final Dataset'!$D995&gt;=5,'Final Dataset'!$D995&lt;12),"Morning",IF(AND('Final Dataset'!$D995&gt;=12,'Final Dataset'!$D995&lt;17),"Afternoon",IF(AND('Final Dataset'!$D995&gt;=17,'Final Dataset'!$D995&lt;21),"Evening","Night")))</f>
        <v>Night</v>
      </c>
      <c r="P995" s="8" t="str">
        <f>IF('Final Dataset'!$G995=1,"Clear/Few clouds",IF('Final Dataset'!$G995=2,"Mist/Cloudy",IF('Final Dataset'!$G995=3,"Light Snow/Rain","Heavy Rain/Snow/Storm")))</f>
        <v>Clear/Few clouds</v>
      </c>
      <c r="Q995" s="5" t="str">
        <f>IF(OR('Final Dataset'!$F995=0,'Final Dataset'!$F995=6),"Weekend","Weekday")</f>
        <v>Weekday</v>
      </c>
      <c r="R995" s="5" t="str">
        <f>LEFT(TEXT('Final Dataset'!$B995,"yyyy-mm-dd"),4)</f>
        <v>2011</v>
      </c>
      <c r="S995" s="5" t="str">
        <f>MID(TEXT('Final Dataset'!$B995,"yyyy-mm-dd"),6,2)</f>
        <v>02</v>
      </c>
      <c r="T995" s="5" t="str">
        <f>RIGHT(TEXT('Final Dataset'!$B995,"yyyy-mm-dd"),2)</f>
        <v>14</v>
      </c>
      <c r="U995" s="5">
        <f>LEN('Final Dataset'!$D995)</f>
        <v>1</v>
      </c>
      <c r="V995" s="5" t="str">
        <f>TEXT('Final Dataset'!$B995, "mmmm")</f>
        <v>February</v>
      </c>
      <c r="W995" s="5" t="str">
        <f>TEXT('Final Dataset'!$B995, "dddd")</f>
        <v>Monday</v>
      </c>
      <c r="X995" s="5">
        <f>WEEKNUM('Final Dataset'!$B995, 2)</f>
        <v>8</v>
      </c>
      <c r="Y995" s="5" t="str">
        <f>IF('Final Dataset'!$H995&lt;=0.3,"Cold",IF('Final Dataset'!$H995&lt;=0.6,"Mild","Hot"))</f>
        <v>Mild</v>
      </c>
      <c r="Z995" s="7" t="str">
        <f>IF('Final Dataset'!$L995&gt;'Final Dataset'!$M995,"Casual Dominant","Registered Dominant")</f>
        <v>Registered Dominant</v>
      </c>
      <c r="AA995" s="7">
        <f>'Final Dataset'!$L995/'Final Dataset'!$N995</f>
        <v>0.14285714285714285</v>
      </c>
      <c r="AB995" s="7">
        <f>'Final Dataset'!$M995/'Final Dataset'!$N995</f>
        <v>0.8571428571428571</v>
      </c>
      <c r="AC995" s="9">
        <f>'Final Dataset'!$J995*100</f>
        <v>37</v>
      </c>
      <c r="AD995" s="7">
        <f>'Final Dataset'!$I995*50</f>
        <v>19.695</v>
      </c>
      <c r="AE995" s="9">
        <f>'Final Dataset'!$K995*67</f>
        <v>23.999400000000001</v>
      </c>
      <c r="AF995" s="7">
        <f>IFERROR('Final Dataset'!$AA995/'Final Dataset'!$AB995,0)</f>
        <v>0.16666666666666666</v>
      </c>
      <c r="AG995" s="7" t="str">
        <f>IF('Final Dataset'!$AC995&lt;40,"Low",IF('Final Dataset'!$AC995&lt;=70,"Moderate","High"))</f>
        <v>Low</v>
      </c>
      <c r="AH995" s="10" t="str">
        <f>IF('Final Dataset'!$AE995&lt;10,"Calm",IF('Final Dataset'!$AE995&lt;=25,"Breezy","Windy"))</f>
        <v>Breezy</v>
      </c>
    </row>
    <row r="996" spans="1:34" ht="14.25" customHeight="1" x14ac:dyDescent="0.3">
      <c r="A996" s="15">
        <v>995</v>
      </c>
      <c r="B996" s="16">
        <v>40588</v>
      </c>
      <c r="C996" s="7">
        <v>1</v>
      </c>
      <c r="D996" s="7">
        <v>2</v>
      </c>
      <c r="E996" s="7" t="b">
        <v>0</v>
      </c>
      <c r="F996" s="7">
        <v>1</v>
      </c>
      <c r="G996" s="7">
        <v>1</v>
      </c>
      <c r="H996" s="7">
        <v>0.36</v>
      </c>
      <c r="I996" s="7">
        <v>0.33329999999999999</v>
      </c>
      <c r="J996" s="7">
        <v>0.4</v>
      </c>
      <c r="K996" s="7">
        <v>0.29849999999999999</v>
      </c>
      <c r="L996" s="7">
        <v>0</v>
      </c>
      <c r="M996" s="7">
        <v>2</v>
      </c>
      <c r="N996" s="10">
        <v>2</v>
      </c>
      <c r="O996" s="5" t="str">
        <f>IF(AND('Final Dataset'!$D996&gt;=5,'Final Dataset'!$D996&lt;12),"Morning",IF(AND('Final Dataset'!$D996&gt;=12,'Final Dataset'!$D996&lt;17),"Afternoon",IF(AND('Final Dataset'!$D996&gt;=17,'Final Dataset'!$D996&lt;21),"Evening","Night")))</f>
        <v>Night</v>
      </c>
      <c r="P996" s="8" t="str">
        <f>IF('Final Dataset'!$G996=1,"Clear/Few clouds",IF('Final Dataset'!$G996=2,"Mist/Cloudy",IF('Final Dataset'!$G996=3,"Light Snow/Rain","Heavy Rain/Snow/Storm")))</f>
        <v>Clear/Few clouds</v>
      </c>
      <c r="Q996" s="5" t="str">
        <f>IF(OR('Final Dataset'!$F996=0,'Final Dataset'!$F996=6),"Weekend","Weekday")</f>
        <v>Weekday</v>
      </c>
      <c r="R996" s="5" t="str">
        <f>LEFT(TEXT('Final Dataset'!$B996,"yyyy-mm-dd"),4)</f>
        <v>2011</v>
      </c>
      <c r="S996" s="5" t="str">
        <f>MID(TEXT('Final Dataset'!$B996,"yyyy-mm-dd"),6,2)</f>
        <v>02</v>
      </c>
      <c r="T996" s="5" t="str">
        <f>RIGHT(TEXT('Final Dataset'!$B996,"yyyy-mm-dd"),2)</f>
        <v>14</v>
      </c>
      <c r="U996" s="5">
        <f>LEN('Final Dataset'!$D996)</f>
        <v>1</v>
      </c>
      <c r="V996" s="5" t="str">
        <f>TEXT('Final Dataset'!$B996, "mmmm")</f>
        <v>February</v>
      </c>
      <c r="W996" s="5" t="str">
        <f>TEXT('Final Dataset'!$B996, "dddd")</f>
        <v>Monday</v>
      </c>
      <c r="X996" s="5">
        <f>WEEKNUM('Final Dataset'!$B996, 2)</f>
        <v>8</v>
      </c>
      <c r="Y996" s="5" t="str">
        <f>IF('Final Dataset'!$H996&lt;=0.3,"Cold",IF('Final Dataset'!$H996&lt;=0.6,"Mild","Hot"))</f>
        <v>Mild</v>
      </c>
      <c r="Z996" s="7" t="str">
        <f>IF('Final Dataset'!$L996&gt;'Final Dataset'!$M996,"Casual Dominant","Registered Dominant")</f>
        <v>Registered Dominant</v>
      </c>
      <c r="AA996" s="7">
        <f>'Final Dataset'!$L996/'Final Dataset'!$N996</f>
        <v>0</v>
      </c>
      <c r="AB996" s="7">
        <f>'Final Dataset'!$M996/'Final Dataset'!$N996</f>
        <v>1</v>
      </c>
      <c r="AC996" s="9">
        <f>'Final Dataset'!$J996*100</f>
        <v>40</v>
      </c>
      <c r="AD996" s="7">
        <f>'Final Dataset'!$I996*50</f>
        <v>16.664999999999999</v>
      </c>
      <c r="AE996" s="9">
        <f>'Final Dataset'!$K996*67</f>
        <v>19.999499999999998</v>
      </c>
      <c r="AF996" s="7">
        <f>IFERROR('Final Dataset'!$AA996/'Final Dataset'!$AB996,0)</f>
        <v>0</v>
      </c>
      <c r="AG996" s="7" t="str">
        <f>IF('Final Dataset'!$AC996&lt;40,"Low",IF('Final Dataset'!$AC996&lt;=70,"Moderate","High"))</f>
        <v>Moderate</v>
      </c>
      <c r="AH996" s="10" t="str">
        <f>IF('Final Dataset'!$AE996&lt;10,"Calm",IF('Final Dataset'!$AE996&lt;=25,"Breezy","Windy"))</f>
        <v>Breezy</v>
      </c>
    </row>
    <row r="997" spans="1:34" ht="14.25" customHeight="1" x14ac:dyDescent="0.3">
      <c r="A997" s="17">
        <v>996</v>
      </c>
      <c r="B997" s="18">
        <v>40588</v>
      </c>
      <c r="C997" s="13">
        <v>1</v>
      </c>
      <c r="D997" s="13">
        <v>3</v>
      </c>
      <c r="E997" s="13" t="b">
        <v>0</v>
      </c>
      <c r="F997" s="13">
        <v>1</v>
      </c>
      <c r="G997" s="13">
        <v>1</v>
      </c>
      <c r="H997" s="13">
        <v>0.34</v>
      </c>
      <c r="I997" s="13">
        <v>0.31819999999999998</v>
      </c>
      <c r="J997" s="13">
        <v>0.46</v>
      </c>
      <c r="K997" s="13">
        <v>0.22389999999999999</v>
      </c>
      <c r="L997" s="13">
        <v>1</v>
      </c>
      <c r="M997" s="13">
        <v>1</v>
      </c>
      <c r="N997" s="19">
        <v>2</v>
      </c>
      <c r="O997" s="5" t="str">
        <f>IF(AND('Final Dataset'!$D997&gt;=5,'Final Dataset'!$D997&lt;12),"Morning",IF(AND('Final Dataset'!$D997&gt;=12,'Final Dataset'!$D997&lt;17),"Afternoon",IF(AND('Final Dataset'!$D997&gt;=17,'Final Dataset'!$D997&lt;21),"Evening","Night")))</f>
        <v>Night</v>
      </c>
      <c r="P997" s="8" t="str">
        <f>IF('Final Dataset'!$G997=1,"Clear/Few clouds",IF('Final Dataset'!$G997=2,"Mist/Cloudy",IF('Final Dataset'!$G997=3,"Light Snow/Rain","Heavy Rain/Snow/Storm")))</f>
        <v>Clear/Few clouds</v>
      </c>
      <c r="Q997" s="5" t="str">
        <f>IF(OR('Final Dataset'!$F997=0,'Final Dataset'!$F997=6),"Weekend","Weekday")</f>
        <v>Weekday</v>
      </c>
      <c r="R997" s="5" t="str">
        <f>LEFT(TEXT('Final Dataset'!$B997,"yyyy-mm-dd"),4)</f>
        <v>2011</v>
      </c>
      <c r="S997" s="5" t="str">
        <f>MID(TEXT('Final Dataset'!$B997,"yyyy-mm-dd"),6,2)</f>
        <v>02</v>
      </c>
      <c r="T997" s="5" t="str">
        <f>RIGHT(TEXT('Final Dataset'!$B997,"yyyy-mm-dd"),2)</f>
        <v>14</v>
      </c>
      <c r="U997" s="5">
        <f>LEN('Final Dataset'!$D997)</f>
        <v>1</v>
      </c>
      <c r="V997" s="5" t="str">
        <f>TEXT('Final Dataset'!$B997, "mmmm")</f>
        <v>February</v>
      </c>
      <c r="W997" s="5" t="str">
        <f>TEXT('Final Dataset'!$B997, "dddd")</f>
        <v>Monday</v>
      </c>
      <c r="X997" s="5">
        <f>WEEKNUM('Final Dataset'!$B997, 2)</f>
        <v>8</v>
      </c>
      <c r="Y997" s="5" t="str">
        <f>IF('Final Dataset'!$H997&lt;=0.3,"Cold",IF('Final Dataset'!$H997&lt;=0.6,"Mild","Hot"))</f>
        <v>Mild</v>
      </c>
      <c r="Z997" s="7" t="str">
        <f>IF('Final Dataset'!$L997&gt;'Final Dataset'!$M997,"Casual Dominant","Registered Dominant")</f>
        <v>Registered Dominant</v>
      </c>
      <c r="AA997" s="7">
        <f>'Final Dataset'!$L997/'Final Dataset'!$N997</f>
        <v>0.5</v>
      </c>
      <c r="AB997" s="7">
        <f>'Final Dataset'!$M997/'Final Dataset'!$N997</f>
        <v>0.5</v>
      </c>
      <c r="AC997" s="9">
        <f>'Final Dataset'!$J997*100</f>
        <v>46</v>
      </c>
      <c r="AD997" s="7">
        <f>'Final Dataset'!$I997*50</f>
        <v>15.909999999999998</v>
      </c>
      <c r="AE997" s="9">
        <f>'Final Dataset'!$K997*67</f>
        <v>15.001299999999999</v>
      </c>
      <c r="AF997" s="7">
        <f>IFERROR('Final Dataset'!$AA997/'Final Dataset'!$AB997,0)</f>
        <v>1</v>
      </c>
      <c r="AG997" s="7" t="str">
        <f>IF('Final Dataset'!$AC997&lt;40,"Low",IF('Final Dataset'!$AC997&lt;=70,"Moderate","High"))</f>
        <v>Moderate</v>
      </c>
      <c r="AH997" s="10" t="str">
        <f>IF('Final Dataset'!$AE997&lt;10,"Calm",IF('Final Dataset'!$AE997&lt;=25,"Breezy","Windy"))</f>
        <v>Breezy</v>
      </c>
    </row>
    <row r="998" spans="1:34" ht="14.25" customHeight="1" x14ac:dyDescent="0.3">
      <c r="A998" s="15">
        <v>997</v>
      </c>
      <c r="B998" s="16">
        <v>40588</v>
      </c>
      <c r="C998" s="7">
        <v>1</v>
      </c>
      <c r="D998" s="7">
        <v>4</v>
      </c>
      <c r="E998" s="7" t="b">
        <v>0</v>
      </c>
      <c r="F998" s="7">
        <v>1</v>
      </c>
      <c r="G998" s="7">
        <v>1</v>
      </c>
      <c r="H998" s="7">
        <v>0.32</v>
      </c>
      <c r="I998" s="7">
        <v>0.30299999999999999</v>
      </c>
      <c r="J998" s="7">
        <v>0.53</v>
      </c>
      <c r="K998" s="7">
        <v>0.28360000000000002</v>
      </c>
      <c r="L998" s="7">
        <v>0</v>
      </c>
      <c r="M998" s="7">
        <v>2</v>
      </c>
      <c r="N998" s="10">
        <v>2</v>
      </c>
      <c r="O998" s="5" t="str">
        <f>IF(AND('Final Dataset'!$D998&gt;=5,'Final Dataset'!$D998&lt;12),"Morning",IF(AND('Final Dataset'!$D998&gt;=12,'Final Dataset'!$D998&lt;17),"Afternoon",IF(AND('Final Dataset'!$D998&gt;=17,'Final Dataset'!$D998&lt;21),"Evening","Night")))</f>
        <v>Night</v>
      </c>
      <c r="P998" s="8" t="str">
        <f>IF('Final Dataset'!$G998=1,"Clear/Few clouds",IF('Final Dataset'!$G998=2,"Mist/Cloudy",IF('Final Dataset'!$G998=3,"Light Snow/Rain","Heavy Rain/Snow/Storm")))</f>
        <v>Clear/Few clouds</v>
      </c>
      <c r="Q998" s="5" t="str">
        <f>IF(OR('Final Dataset'!$F998=0,'Final Dataset'!$F998=6),"Weekend","Weekday")</f>
        <v>Weekday</v>
      </c>
      <c r="R998" s="5" t="str">
        <f>LEFT(TEXT('Final Dataset'!$B998,"yyyy-mm-dd"),4)</f>
        <v>2011</v>
      </c>
      <c r="S998" s="5" t="str">
        <f>MID(TEXT('Final Dataset'!$B998,"yyyy-mm-dd"),6,2)</f>
        <v>02</v>
      </c>
      <c r="T998" s="5" t="str">
        <f>RIGHT(TEXT('Final Dataset'!$B998,"yyyy-mm-dd"),2)</f>
        <v>14</v>
      </c>
      <c r="U998" s="5">
        <f>LEN('Final Dataset'!$D998)</f>
        <v>1</v>
      </c>
      <c r="V998" s="5" t="str">
        <f>TEXT('Final Dataset'!$B998, "mmmm")</f>
        <v>February</v>
      </c>
      <c r="W998" s="5" t="str">
        <f>TEXT('Final Dataset'!$B998, "dddd")</f>
        <v>Monday</v>
      </c>
      <c r="X998" s="5">
        <f>WEEKNUM('Final Dataset'!$B998, 2)</f>
        <v>8</v>
      </c>
      <c r="Y998" s="5" t="str">
        <f>IF('Final Dataset'!$H998&lt;=0.3,"Cold",IF('Final Dataset'!$H998&lt;=0.6,"Mild","Hot"))</f>
        <v>Mild</v>
      </c>
      <c r="Z998" s="7" t="str">
        <f>IF('Final Dataset'!$L998&gt;'Final Dataset'!$M998,"Casual Dominant","Registered Dominant")</f>
        <v>Registered Dominant</v>
      </c>
      <c r="AA998" s="7">
        <f>'Final Dataset'!$L998/'Final Dataset'!$N998</f>
        <v>0</v>
      </c>
      <c r="AB998" s="7">
        <f>'Final Dataset'!$M998/'Final Dataset'!$N998</f>
        <v>1</v>
      </c>
      <c r="AC998" s="9">
        <f>'Final Dataset'!$J998*100</f>
        <v>53</v>
      </c>
      <c r="AD998" s="7">
        <f>'Final Dataset'!$I998*50</f>
        <v>15.15</v>
      </c>
      <c r="AE998" s="9">
        <f>'Final Dataset'!$K998*67</f>
        <v>19.001200000000001</v>
      </c>
      <c r="AF998" s="7">
        <f>IFERROR('Final Dataset'!$AA998/'Final Dataset'!$AB998,0)</f>
        <v>0</v>
      </c>
      <c r="AG998" s="7" t="str">
        <f>IF('Final Dataset'!$AC998&lt;40,"Low",IF('Final Dataset'!$AC998&lt;=70,"Moderate","High"))</f>
        <v>Moderate</v>
      </c>
      <c r="AH998" s="10" t="str">
        <f>IF('Final Dataset'!$AE998&lt;10,"Calm",IF('Final Dataset'!$AE998&lt;=25,"Breezy","Windy"))</f>
        <v>Breezy</v>
      </c>
    </row>
    <row r="999" spans="1:34" ht="14.25" customHeight="1" x14ac:dyDescent="0.3">
      <c r="A999" s="17">
        <v>998</v>
      </c>
      <c r="B999" s="18">
        <v>40588</v>
      </c>
      <c r="C999" s="13">
        <v>1</v>
      </c>
      <c r="D999" s="13">
        <v>5</v>
      </c>
      <c r="E999" s="13" t="b">
        <v>0</v>
      </c>
      <c r="F999" s="13">
        <v>1</v>
      </c>
      <c r="G999" s="13">
        <v>1</v>
      </c>
      <c r="H999" s="13">
        <v>0.32</v>
      </c>
      <c r="I999" s="13">
        <v>0.30299999999999999</v>
      </c>
      <c r="J999" s="13">
        <v>0.53</v>
      </c>
      <c r="K999" s="13">
        <v>0.28360000000000002</v>
      </c>
      <c r="L999" s="13">
        <v>0</v>
      </c>
      <c r="M999" s="13">
        <v>3</v>
      </c>
      <c r="N999" s="19">
        <v>3</v>
      </c>
      <c r="O999" s="5" t="str">
        <f>IF(AND('Final Dataset'!$D999&gt;=5,'Final Dataset'!$D999&lt;12),"Morning",IF(AND('Final Dataset'!$D999&gt;=12,'Final Dataset'!$D999&lt;17),"Afternoon",IF(AND('Final Dataset'!$D999&gt;=17,'Final Dataset'!$D999&lt;21),"Evening","Night")))</f>
        <v>Morning</v>
      </c>
      <c r="P999" s="8" t="str">
        <f>IF('Final Dataset'!$G999=1,"Clear/Few clouds",IF('Final Dataset'!$G999=2,"Mist/Cloudy",IF('Final Dataset'!$G999=3,"Light Snow/Rain","Heavy Rain/Snow/Storm")))</f>
        <v>Clear/Few clouds</v>
      </c>
      <c r="Q999" s="5" t="str">
        <f>IF(OR('Final Dataset'!$F999=0,'Final Dataset'!$F999=6),"Weekend","Weekday")</f>
        <v>Weekday</v>
      </c>
      <c r="R999" s="5" t="str">
        <f>LEFT(TEXT('Final Dataset'!$B999,"yyyy-mm-dd"),4)</f>
        <v>2011</v>
      </c>
      <c r="S999" s="5" t="str">
        <f>MID(TEXT('Final Dataset'!$B999,"yyyy-mm-dd"),6,2)</f>
        <v>02</v>
      </c>
      <c r="T999" s="5" t="str">
        <f>RIGHT(TEXT('Final Dataset'!$B999,"yyyy-mm-dd"),2)</f>
        <v>14</v>
      </c>
      <c r="U999" s="5">
        <f>LEN('Final Dataset'!$D999)</f>
        <v>1</v>
      </c>
      <c r="V999" s="5" t="str">
        <f>TEXT('Final Dataset'!$B999, "mmmm")</f>
        <v>February</v>
      </c>
      <c r="W999" s="5" t="str">
        <f>TEXT('Final Dataset'!$B999, "dddd")</f>
        <v>Monday</v>
      </c>
      <c r="X999" s="5">
        <f>WEEKNUM('Final Dataset'!$B999, 2)</f>
        <v>8</v>
      </c>
      <c r="Y999" s="5" t="str">
        <f>IF('Final Dataset'!$H999&lt;=0.3,"Cold",IF('Final Dataset'!$H999&lt;=0.6,"Mild","Hot"))</f>
        <v>Mild</v>
      </c>
      <c r="Z999" s="7" t="str">
        <f>IF('Final Dataset'!$L999&gt;'Final Dataset'!$M999,"Casual Dominant","Registered Dominant")</f>
        <v>Registered Dominant</v>
      </c>
      <c r="AA999" s="7">
        <f>'Final Dataset'!$L999/'Final Dataset'!$N999</f>
        <v>0</v>
      </c>
      <c r="AB999" s="7">
        <f>'Final Dataset'!$M999/'Final Dataset'!$N999</f>
        <v>1</v>
      </c>
      <c r="AC999" s="9">
        <f>'Final Dataset'!$J999*100</f>
        <v>53</v>
      </c>
      <c r="AD999" s="7">
        <f>'Final Dataset'!$I999*50</f>
        <v>15.15</v>
      </c>
      <c r="AE999" s="9">
        <f>'Final Dataset'!$K999*67</f>
        <v>19.001200000000001</v>
      </c>
      <c r="AF999" s="7">
        <f>IFERROR('Final Dataset'!$AA999/'Final Dataset'!$AB999,0)</f>
        <v>0</v>
      </c>
      <c r="AG999" s="7" t="str">
        <f>IF('Final Dataset'!$AC999&lt;40,"Low",IF('Final Dataset'!$AC999&lt;=70,"Moderate","High"))</f>
        <v>Moderate</v>
      </c>
      <c r="AH999" s="10" t="str">
        <f>IF('Final Dataset'!$AE999&lt;10,"Calm",IF('Final Dataset'!$AE999&lt;=25,"Breezy","Windy"))</f>
        <v>Breezy</v>
      </c>
    </row>
    <row r="1000" spans="1:34" ht="14.25" customHeight="1" x14ac:dyDescent="0.3">
      <c r="A1000" s="15">
        <v>999</v>
      </c>
      <c r="B1000" s="16">
        <v>40588</v>
      </c>
      <c r="C1000" s="7">
        <v>1</v>
      </c>
      <c r="D1000" s="7">
        <v>6</v>
      </c>
      <c r="E1000" s="7" t="b">
        <v>0</v>
      </c>
      <c r="F1000" s="7">
        <v>1</v>
      </c>
      <c r="G1000" s="7">
        <v>1</v>
      </c>
      <c r="H1000" s="7">
        <v>0.34</v>
      </c>
      <c r="I1000" s="7">
        <v>0.30299999999999999</v>
      </c>
      <c r="J1000" s="7">
        <v>0.46</v>
      </c>
      <c r="K1000" s="7">
        <v>0.29849999999999999</v>
      </c>
      <c r="L1000" s="7">
        <v>1</v>
      </c>
      <c r="M1000" s="7">
        <v>25</v>
      </c>
      <c r="N1000" s="10">
        <v>26</v>
      </c>
      <c r="O1000" s="5" t="str">
        <f>IF(AND('Final Dataset'!$D1000&gt;=5,'Final Dataset'!$D1000&lt;12),"Morning",IF(AND('Final Dataset'!$D1000&gt;=12,'Final Dataset'!$D1000&lt;17),"Afternoon",IF(AND('Final Dataset'!$D1000&gt;=17,'Final Dataset'!$D1000&lt;21),"Evening","Night")))</f>
        <v>Morning</v>
      </c>
      <c r="P1000" s="8" t="str">
        <f>IF('Final Dataset'!$G1000=1,"Clear/Few clouds",IF('Final Dataset'!$G1000=2,"Mist/Cloudy",IF('Final Dataset'!$G1000=3,"Light Snow/Rain","Heavy Rain/Snow/Storm")))</f>
        <v>Clear/Few clouds</v>
      </c>
      <c r="Q1000" s="5" t="str">
        <f>IF(OR('Final Dataset'!$F1000=0,'Final Dataset'!$F1000=6),"Weekend","Weekday")</f>
        <v>Weekday</v>
      </c>
      <c r="R1000" s="5" t="str">
        <f>LEFT(TEXT('Final Dataset'!$B1000,"yyyy-mm-dd"),4)</f>
        <v>2011</v>
      </c>
      <c r="S1000" s="5" t="str">
        <f>MID(TEXT('Final Dataset'!$B1000,"yyyy-mm-dd"),6,2)</f>
        <v>02</v>
      </c>
      <c r="T1000" s="5" t="str">
        <f>RIGHT(TEXT('Final Dataset'!$B1000,"yyyy-mm-dd"),2)</f>
        <v>14</v>
      </c>
      <c r="U1000" s="5">
        <f>LEN('Final Dataset'!$D1000)</f>
        <v>1</v>
      </c>
      <c r="V1000" s="5" t="str">
        <f>TEXT('Final Dataset'!$B1000, "mmmm")</f>
        <v>February</v>
      </c>
      <c r="W1000" s="5" t="str">
        <f>TEXT('Final Dataset'!$B1000, "dddd")</f>
        <v>Monday</v>
      </c>
      <c r="X1000" s="5">
        <f>WEEKNUM('Final Dataset'!$B1000, 2)</f>
        <v>8</v>
      </c>
      <c r="Y1000" s="5" t="str">
        <f>IF('Final Dataset'!$H1000&lt;=0.3,"Cold",IF('Final Dataset'!$H1000&lt;=0.6,"Mild","Hot"))</f>
        <v>Mild</v>
      </c>
      <c r="Z1000" s="7" t="str">
        <f>IF('Final Dataset'!$L1000&gt;'Final Dataset'!$M1000,"Casual Dominant","Registered Dominant")</f>
        <v>Registered Dominant</v>
      </c>
      <c r="AA1000" s="7">
        <f>'Final Dataset'!$L1000/'Final Dataset'!$N1000</f>
        <v>3.8461538461538464E-2</v>
      </c>
      <c r="AB1000" s="7">
        <f>'Final Dataset'!$M1000/'Final Dataset'!$N1000</f>
        <v>0.96153846153846156</v>
      </c>
      <c r="AC1000" s="9">
        <f>'Final Dataset'!$J1000*100</f>
        <v>46</v>
      </c>
      <c r="AD1000" s="7">
        <f>'Final Dataset'!$I1000*50</f>
        <v>15.15</v>
      </c>
      <c r="AE1000" s="9">
        <f>'Final Dataset'!$K1000*67</f>
        <v>19.999499999999998</v>
      </c>
      <c r="AF1000" s="7">
        <f>IFERROR('Final Dataset'!$AA1000/'Final Dataset'!$AB1000,0)</f>
        <v>0.04</v>
      </c>
      <c r="AG1000" s="7" t="str">
        <f>IF('Final Dataset'!$AC1000&lt;40,"Low",IF('Final Dataset'!$AC1000&lt;=70,"Moderate","High"))</f>
        <v>Moderate</v>
      </c>
      <c r="AH1000" s="10" t="str">
        <f>IF('Final Dataset'!$AE1000&lt;10,"Calm",IF('Final Dataset'!$AE1000&lt;=25,"Breezy","Windy"))</f>
        <v>Breezy</v>
      </c>
    </row>
    <row r="1001" spans="1:34" ht="14.25" customHeight="1" x14ac:dyDescent="0.3">
      <c r="A1001" s="17">
        <v>1000</v>
      </c>
      <c r="B1001" s="18">
        <v>40588</v>
      </c>
      <c r="C1001" s="13">
        <v>1</v>
      </c>
      <c r="D1001" s="13">
        <v>7</v>
      </c>
      <c r="E1001" s="13" t="b">
        <v>0</v>
      </c>
      <c r="F1001" s="13">
        <v>1</v>
      </c>
      <c r="G1001" s="13">
        <v>1</v>
      </c>
      <c r="H1001" s="13">
        <v>0.34</v>
      </c>
      <c r="I1001" s="13">
        <v>0.30299999999999999</v>
      </c>
      <c r="J1001" s="13">
        <v>0.46</v>
      </c>
      <c r="K1001" s="13">
        <v>0.29849999999999999</v>
      </c>
      <c r="L1001" s="13">
        <v>2</v>
      </c>
      <c r="M1001" s="13">
        <v>96</v>
      </c>
      <c r="N1001" s="19">
        <v>98</v>
      </c>
      <c r="O1001" s="5" t="str">
        <f>IF(AND('Final Dataset'!$D1001&gt;=5,'Final Dataset'!$D1001&lt;12),"Morning",IF(AND('Final Dataset'!$D1001&gt;=12,'Final Dataset'!$D1001&lt;17),"Afternoon",IF(AND('Final Dataset'!$D1001&gt;=17,'Final Dataset'!$D1001&lt;21),"Evening","Night")))</f>
        <v>Morning</v>
      </c>
      <c r="P1001" s="8" t="str">
        <f>IF('Final Dataset'!$G1001=1,"Clear/Few clouds",IF('Final Dataset'!$G1001=2,"Mist/Cloudy",IF('Final Dataset'!$G1001=3,"Light Snow/Rain","Heavy Rain/Snow/Storm")))</f>
        <v>Clear/Few clouds</v>
      </c>
      <c r="Q1001" s="5" t="str">
        <f>IF(OR('Final Dataset'!$F1001=0,'Final Dataset'!$F1001=6),"Weekend","Weekday")</f>
        <v>Weekday</v>
      </c>
      <c r="R1001" s="5" t="str">
        <f>LEFT(TEXT('Final Dataset'!$B1001,"yyyy-mm-dd"),4)</f>
        <v>2011</v>
      </c>
      <c r="S1001" s="5" t="str">
        <f>MID(TEXT('Final Dataset'!$B1001,"yyyy-mm-dd"),6,2)</f>
        <v>02</v>
      </c>
      <c r="T1001" s="5" t="str">
        <f>RIGHT(TEXT('Final Dataset'!$B1001,"yyyy-mm-dd"),2)</f>
        <v>14</v>
      </c>
      <c r="U1001" s="5">
        <f>LEN('Final Dataset'!$D1001)</f>
        <v>1</v>
      </c>
      <c r="V1001" s="5" t="str">
        <f>TEXT('Final Dataset'!$B1001, "mmmm")</f>
        <v>February</v>
      </c>
      <c r="W1001" s="5" t="str">
        <f>TEXT('Final Dataset'!$B1001, "dddd")</f>
        <v>Monday</v>
      </c>
      <c r="X1001" s="5">
        <f>WEEKNUM('Final Dataset'!$B1001, 2)</f>
        <v>8</v>
      </c>
      <c r="Y1001" s="5" t="str">
        <f>IF('Final Dataset'!$H1001&lt;=0.3,"Cold",IF('Final Dataset'!$H1001&lt;=0.6,"Mild","Hot"))</f>
        <v>Mild</v>
      </c>
      <c r="Z1001" s="7" t="str">
        <f>IF('Final Dataset'!$L1001&gt;'Final Dataset'!$M1001,"Casual Dominant","Registered Dominant")</f>
        <v>Registered Dominant</v>
      </c>
      <c r="AA1001" s="7">
        <f>'Final Dataset'!$L1001/'Final Dataset'!$N1001</f>
        <v>2.0408163265306121E-2</v>
      </c>
      <c r="AB1001" s="7">
        <f>'Final Dataset'!$M1001/'Final Dataset'!$N1001</f>
        <v>0.97959183673469385</v>
      </c>
      <c r="AC1001" s="9">
        <f>'Final Dataset'!$J1001*100</f>
        <v>46</v>
      </c>
      <c r="AD1001" s="7">
        <f>'Final Dataset'!$I1001*50</f>
        <v>15.15</v>
      </c>
      <c r="AE1001" s="9">
        <f>'Final Dataset'!$K1001*67</f>
        <v>19.999499999999998</v>
      </c>
      <c r="AF1001" s="7">
        <f>IFERROR('Final Dataset'!$AA1001/'Final Dataset'!$AB1001,0)</f>
        <v>2.0833333333333332E-2</v>
      </c>
      <c r="AG1001" s="7" t="str">
        <f>IF('Final Dataset'!$AC1001&lt;40,"Low",IF('Final Dataset'!$AC1001&lt;=70,"Moderate","High"))</f>
        <v>Moderate</v>
      </c>
      <c r="AH1001" s="10" t="str">
        <f>IF('Final Dataset'!$AE1001&lt;10,"Calm",IF('Final Dataset'!$AE1001&lt;=25,"Breezy","Windy"))</f>
        <v>Breezy</v>
      </c>
    </row>
  </sheetData>
  <conditionalFormatting sqref="H2:H6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01">
    <cfRule type="cellIs" dxfId="2" priority="2" operator="equal">
      <formula>$Y$433</formula>
    </cfRule>
    <cfRule type="cellIs" dxfId="1" priority="3" operator="equal">
      <formula>$Y$10</formula>
    </cfRule>
  </conditionalFormatting>
  <conditionalFormatting sqref="Y2:Y1001">
    <cfRule type="cellIs" dxfId="0" priority="4" operator="equal">
      <formula>$Y$534</formula>
    </cfRule>
  </conditionalFormatting>
  <conditionalFormatting sqref="AH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parul srivastava</dc:creator>
  <cp:lastModifiedBy>parul srivastava</cp:lastModifiedBy>
  <dcterms:created xsi:type="dcterms:W3CDTF">2025-10-23T16:03:09Z</dcterms:created>
  <dcterms:modified xsi:type="dcterms:W3CDTF">2025-10-23T16:03:41Z</dcterms:modified>
</cp:coreProperties>
</file>