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HW4\"/>
    </mc:Choice>
  </mc:AlternateContent>
  <xr:revisionPtr revIDLastSave="0" documentId="13_ncr:1_{C31E69E9-4970-4324-BE97-098BEFCD95F2}" xr6:coauthVersionLast="34" xr6:coauthVersionMax="34" xr10:uidLastSave="{00000000-0000-0000-0000-000000000000}"/>
  <bookViews>
    <workbookView xWindow="0" yWindow="0" windowWidth="20490" windowHeight="7545" firstSheet="2" activeTab="4" xr2:uid="{772803D1-2336-4CF9-9D93-93145979E615}"/>
  </bookViews>
  <sheets>
    <sheet name="Problem 1a" sheetId="2" r:id="rId1"/>
    <sheet name="Sheet1" sheetId="1" r:id="rId2"/>
    <sheet name="Problem 1a Deviation" sheetId="3" r:id="rId3"/>
    <sheet name="Preoblem 1b Deviation" sheetId="4" r:id="rId4"/>
    <sheet name="Problem 2" sheetId="5" r:id="rId5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32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32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LSGRGeng_RelaxBounds" localSheetId="3" hidden="1">2</definedName>
    <definedName name="LSGRGeng_RelaxBounds" localSheetId="0" hidden="1">2</definedName>
    <definedName name="LSGRGeng_RelaxBounds" localSheetId="2" hidden="1">2</definedName>
    <definedName name="LSGRGeng_RelaxBounds" localSheetId="1" hidden="1">2</definedName>
    <definedName name="param_cuthi" localSheetId="3" hidden="1">2E+30</definedName>
    <definedName name="param_cuthi" localSheetId="0" hidden="1">2E+30</definedName>
    <definedName name="param_cuthi" localSheetId="2" hidden="1">2E+30</definedName>
    <definedName name="param_cuthi" localSheetId="1" hidden="1">2E+30</definedName>
    <definedName name="param_cutlo" localSheetId="3" hidden="1">-2E+30</definedName>
    <definedName name="param_cutlo" localSheetId="0" hidden="1">-2E+30</definedName>
    <definedName name="param_cutlo" localSheetId="2" hidden="1">-2E+30</definedName>
    <definedName name="param_cutlo" localSheetId="1" hidden="1">-2E+30</definedName>
    <definedName name="param_epstep" localSheetId="3" hidden="1">0.000001</definedName>
    <definedName name="param_epstep" localSheetId="0" hidden="1">0.000001</definedName>
    <definedName name="param_epstep" localSheetId="2" hidden="1">0.000001</definedName>
    <definedName name="param_epstep" localSheetId="1" hidden="1">0.000001</definedName>
    <definedName name="param_extinc" localSheetId="2" hidden="1">0.5</definedName>
    <definedName name="param_iisbnd" localSheetId="3" hidden="1">0</definedName>
    <definedName name="param_iisbnd" localSheetId="0" hidden="1">0</definedName>
    <definedName name="param_iisbnd" localSheetId="2" hidden="1">0</definedName>
    <definedName name="param_iisbnd" localSheetId="1" hidden="1">0</definedName>
    <definedName name="param_nsfeas" localSheetId="2" hidden="1">0</definedName>
    <definedName name="RiskAfterRecalcMacro" hidden="1">"Macro1"</definedName>
    <definedName name="RiskAfterSimMacro" hidden="1">""</definedName>
    <definedName name="RiskBeforeRecalcMacro" hidden="1">""</definedName>
    <definedName name="RiskBeforeSimMacro" hidden="1">"Macro2"</definedName>
    <definedName name="RiskCollectDistributionSamples" hidden="1">1</definedName>
    <definedName name="RiskFixedSeed" hidden="1">141592653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TRUE</definedName>
    <definedName name="RiskRunAfterSimMacro" hidden="1">FALSE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TRUE</definedName>
    <definedName name="RiskUseFixedSeed" hidden="1">TRUE</definedName>
    <definedName name="RiskUseMultipleCPUs" hidden="1">TRUE</definedName>
    <definedName name="solver_acc" localSheetId="2" hidden="1">0.001</definedName>
    <definedName name="solver_adj" localSheetId="3" hidden="1">'Preoblem 1b Deviation'!$H$1:$H$2</definedName>
    <definedName name="solver_adj" localSheetId="0" hidden="1">'Problem 1a'!$H$1:$H$2</definedName>
    <definedName name="solver_adj" localSheetId="2" hidden="1">'Problem 1a Deviation'!$H$1:$H$2</definedName>
    <definedName name="solver_adj" localSheetId="4" hidden="1">'Problem 2'!$G$1:$G$4</definedName>
    <definedName name="solver_adj" localSheetId="1" hidden="1">Sheet1!$H$1:$H$2</definedName>
    <definedName name="solver_adj_ob" localSheetId="3" hidden="1">1</definedName>
    <definedName name="solver_adj_ob" localSheetId="0" hidden="1">1</definedName>
    <definedName name="solver_adj_ob" localSheetId="2" hidden="1">1</definedName>
    <definedName name="solver_adj_ob" localSheetId="4" hidden="1">1</definedName>
    <definedName name="solver_adj_ob" localSheetId="1" hidden="1">1</definedName>
    <definedName name="solver_ars" localSheetId="2" hidden="1">1</definedName>
    <definedName name="solver_cha" localSheetId="3" hidden="1">0</definedName>
    <definedName name="solver_cha" localSheetId="0" hidden="1">0</definedName>
    <definedName name="solver_cha" localSheetId="2" hidden="1">0</definedName>
    <definedName name="solver_cha" localSheetId="4" hidden="1">0</definedName>
    <definedName name="solver_cha" localSheetId="1" hidden="1">0</definedName>
    <definedName name="solver_chc1" localSheetId="3" hidden="1">0</definedName>
    <definedName name="solver_chc1" localSheetId="2" hidden="1">0</definedName>
    <definedName name="solver_chc1" localSheetId="1" hidden="1">0</definedName>
    <definedName name="solver_chc2" localSheetId="3" hidden="1">0</definedName>
    <definedName name="solver_chc2" localSheetId="2" hidden="1">0</definedName>
    <definedName name="solver_chc2" localSheetId="1" hidden="1">0</definedName>
    <definedName name="solver_chc3" localSheetId="3" hidden="1">0</definedName>
    <definedName name="solver_chc3" localSheetId="1" hidden="1">0</definedName>
    <definedName name="solver_chn" localSheetId="3" hidden="1">4</definedName>
    <definedName name="solver_chn" localSheetId="0" hidden="1">4</definedName>
    <definedName name="solver_chn" localSheetId="2" hidden="1">4</definedName>
    <definedName name="solver_chn" localSheetId="4" hidden="1">4</definedName>
    <definedName name="solver_chn" localSheetId="1" hidden="1">4</definedName>
    <definedName name="solver_chp1" localSheetId="3" hidden="1">0</definedName>
    <definedName name="solver_chp1" localSheetId="2" hidden="1">0</definedName>
    <definedName name="solver_chp1" localSheetId="1" hidden="1">0</definedName>
    <definedName name="solver_chp2" localSheetId="3" hidden="1">0</definedName>
    <definedName name="solver_chp2" localSheetId="2" hidden="1">0</definedName>
    <definedName name="solver_chp2" localSheetId="1" hidden="1">0</definedName>
    <definedName name="solver_chp3" localSheetId="3" hidden="1">0</definedName>
    <definedName name="solver_chp3" localSheetId="1" hidden="1">0</definedName>
    <definedName name="solver_cht" localSheetId="3" hidden="1">0</definedName>
    <definedName name="solver_cht" localSheetId="0" hidden="1">0</definedName>
    <definedName name="solver_cht" localSheetId="2" hidden="1">0</definedName>
    <definedName name="solver_cht" localSheetId="4" hidden="1">0</definedName>
    <definedName name="solver_cht" localSheetId="1" hidden="1">0</definedName>
    <definedName name="solver_cir1" localSheetId="3" hidden="1">1</definedName>
    <definedName name="solver_cir1" localSheetId="2" hidden="1">1</definedName>
    <definedName name="solver_cir1" localSheetId="1" hidden="1">1</definedName>
    <definedName name="solver_cir2" localSheetId="3" hidden="1">1</definedName>
    <definedName name="solver_cir2" localSheetId="2" hidden="1">1</definedName>
    <definedName name="solver_cir2" localSheetId="1" hidden="1">1</definedName>
    <definedName name="solver_cir3" localSheetId="3" hidden="1">1</definedName>
    <definedName name="solver_cir3" localSheetId="1" hidden="1">1</definedName>
    <definedName name="solver_con" localSheetId="3" hidden="1">" "</definedName>
    <definedName name="solver_con" localSheetId="0" hidden="1">" "</definedName>
    <definedName name="solver_con" localSheetId="2" hidden="1">" "</definedName>
    <definedName name="solver_con" localSheetId="4" hidden="1">" "</definedName>
    <definedName name="solver_con" localSheetId="1" hidden="1">" "</definedName>
    <definedName name="solver_con1" localSheetId="3" hidden="1">" "</definedName>
    <definedName name="solver_con1" localSheetId="2" hidden="1">" "</definedName>
    <definedName name="solver_con1" localSheetId="1" hidden="1">" "</definedName>
    <definedName name="solver_con2" localSheetId="3" hidden="1">" "</definedName>
    <definedName name="solver_con2" localSheetId="2" hidden="1">" "</definedName>
    <definedName name="solver_con2" localSheetId="1" hidden="1">" "</definedName>
    <definedName name="solver_con3" localSheetId="3" hidden="1">" "</definedName>
    <definedName name="solver_con3" localSheetId="1" hidden="1">" "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ia" localSheetId="3" hidden="1">5</definedName>
    <definedName name="solver_dia" localSheetId="0" hidden="1">5</definedName>
    <definedName name="solver_dia" localSheetId="2" hidden="1">5</definedName>
    <definedName name="solver_dia" localSheetId="4" hidden="1">5</definedName>
    <definedName name="solver_dia" localSheetId="1" hidden="1">5</definedName>
    <definedName name="solver_disp" hidden="1">0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0</definedName>
    <definedName name="solver_eng" localSheetId="0" hidden="1">0</definedName>
    <definedName name="solver_eng" localSheetId="2" hidden="1">0</definedName>
    <definedName name="solver_eng" localSheetId="1" hidden="1">0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val" hidden="1">0</definedName>
    <definedName name="solver_fea" localSheetId="2" hidden="1">0.000001</definedName>
    <definedName name="solver_fns" localSheetId="2" hidden="1">0</definedName>
    <definedName name="solver_gap" localSheetId="2" hidden="1">0.000001</definedName>
    <definedName name="solver_glb" localSheetId="3" hidden="1">-1E+30</definedName>
    <definedName name="solver_glb" localSheetId="0" hidden="1">-1E+30</definedName>
    <definedName name="solver_glb" localSheetId="2" hidden="1">-1E+30</definedName>
    <definedName name="solver_glb" localSheetId="1" hidden="1">-1E+30</definedName>
    <definedName name="solver_gub" localSheetId="3" hidden="1">1E+30</definedName>
    <definedName name="solver_gub" localSheetId="0" hidden="1">1E+30</definedName>
    <definedName name="solver_gub" localSheetId="2" hidden="1">1E+30</definedName>
    <definedName name="solver_gub" localSheetId="1" hidden="1">1E+30</definedName>
    <definedName name="solver_iao" localSheetId="3" hidden="1">0</definedName>
    <definedName name="solver_iao" localSheetId="0" hidden="1">0</definedName>
    <definedName name="solver_iao" localSheetId="2" hidden="1">0</definedName>
    <definedName name="solver_iao" localSheetId="4" hidden="1">0</definedName>
    <definedName name="solver_iao" localSheetId="1" hidden="1">0</definedName>
    <definedName name="solver_inc" localSheetId="3" hidden="1">0</definedName>
    <definedName name="solver_inc" localSheetId="0" hidden="1">0</definedName>
    <definedName name="solver_inc" localSheetId="2" hidden="1">0</definedName>
    <definedName name="solver_inc" localSheetId="1" hidden="1">0</definedName>
    <definedName name="solver_int" localSheetId="3" hidden="1">0</definedName>
    <definedName name="solver_int" localSheetId="0" hidden="1">1</definedName>
    <definedName name="solver_int" localSheetId="2" hidden="1">1</definedName>
    <definedName name="solver_int" localSheetId="4" hidden="1">0</definedName>
    <definedName name="solver_int" localSheetId="1" hidden="1">1</definedName>
    <definedName name="solver_ipd" localSheetId="2" hidden="1">3</definedName>
    <definedName name="solver_ipi" localSheetId="2" hidden="1">1</definedName>
    <definedName name="solver_ips" localSheetId="2" hidden="1">0.99</definedName>
    <definedName name="solver_irs" localSheetId="3" hidden="1">0</definedName>
    <definedName name="solver_irs" localSheetId="0" hidden="1">0</definedName>
    <definedName name="solver_irs" localSheetId="2" hidden="1">0</definedName>
    <definedName name="solver_irs" localSheetId="4" hidden="1">0</definedName>
    <definedName name="solver_irs" localSheetId="1" hidden="1">0</definedName>
    <definedName name="solver_ism" localSheetId="3" hidden="1">0</definedName>
    <definedName name="solver_ism" localSheetId="0" hidden="1">0</definedName>
    <definedName name="solver_ism" localSheetId="2" hidden="1">0</definedName>
    <definedName name="solver_ism" localSheetId="4" hidden="1">0</definedName>
    <definedName name="solver_ism" localSheetId="1" hidden="1">0</definedName>
    <definedName name="solver_itr" localSheetId="3" hidden="1">1000</definedName>
    <definedName name="solver_itr" localSheetId="0" hidden="1">1000</definedName>
    <definedName name="solver_itr" localSheetId="2" hidden="1">1000</definedName>
    <definedName name="solver_itr" localSheetId="1" hidden="1">1000</definedName>
    <definedName name="solver_kiv" localSheetId="3" hidden="1">2E+30</definedName>
    <definedName name="solver_kiv" localSheetId="0" hidden="1">2E+30</definedName>
    <definedName name="solver_kiv" localSheetId="2" hidden="1">2E+30</definedName>
    <definedName name="solver_kiv" localSheetId="1" hidden="1">2E+30</definedName>
    <definedName name="solver_legacy" localSheetId="2" hidden="1">1</definedName>
    <definedName name="solver_lhs_ob1" localSheetId="3" hidden="1">0</definedName>
    <definedName name="solver_lhs_ob1" localSheetId="2" hidden="1">0</definedName>
    <definedName name="solver_lhs_ob1" localSheetId="1" hidden="1">0</definedName>
    <definedName name="solver_lhs_ob2" localSheetId="3" hidden="1">0</definedName>
    <definedName name="solver_lhs_ob2" localSheetId="2" hidden="1">0</definedName>
    <definedName name="solver_lhs_ob2" localSheetId="1" hidden="1">0</definedName>
    <definedName name="solver_lhs_ob3" localSheetId="3" hidden="1">0</definedName>
    <definedName name="solver_lhs_ob3" localSheetId="1" hidden="1">0</definedName>
    <definedName name="solver_lhs1" localSheetId="3" hidden="1">'Preoblem 1b Deviation'!$H$1</definedName>
    <definedName name="solver_lhs1" localSheetId="2" hidden="1">'Problem 1a Deviation'!$H$1</definedName>
    <definedName name="solver_lhs1" localSheetId="1" hidden="1">Sheet1!$H$1</definedName>
    <definedName name="solver_lhs2" localSheetId="3" hidden="1">'Preoblem 1b Deviation'!$H$1</definedName>
    <definedName name="solver_lhs2" localSheetId="2" hidden="1">'Problem 1a Deviation'!$H$2</definedName>
    <definedName name="solver_lhs2" localSheetId="1" hidden="1">Sheet1!$H$1</definedName>
    <definedName name="solver_lhs3" localSheetId="3" hidden="1">'Preoblem 1b Deviation'!$I$1</definedName>
    <definedName name="solver_lhs3" localSheetId="1" hidden="1">Sheet1!$I$1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loc" localSheetId="2" hidden="1">4</definedName>
    <definedName name="solver_log" localSheetId="3" hidden="1">1</definedName>
    <definedName name="solver_log" localSheetId="0" hidden="1">1</definedName>
    <definedName name="solver_log" localSheetId="2" hidden="1">1</definedName>
    <definedName name="solver_log" localSheetId="1" hidden="1">1</definedName>
    <definedName name="solver_lpp" localSheetId="2" hidden="1">0</definedName>
    <definedName name="solver_lpt" localSheetId="2" hidden="1">0</definedName>
    <definedName name="solver_lva" localSheetId="3" hidden="1">2</definedName>
    <definedName name="solver_lva" localSheetId="0" hidden="1">2</definedName>
    <definedName name="solver_lva" localSheetId="2" hidden="1">2</definedName>
    <definedName name="solver_lva" localSheetId="1" hidden="1">2</definedName>
    <definedName name="solver_mda" localSheetId="3" hidden="1">4</definedName>
    <definedName name="solver_mda" localSheetId="0" hidden="1">4</definedName>
    <definedName name="solver_mda" localSheetId="2" hidden="1">4</definedName>
    <definedName name="solver_mda" localSheetId="4" hidden="1">4</definedName>
    <definedName name="solver_mda" localSheetId="1" hidden="1">4</definedName>
    <definedName name="solver_mdlsearch" localSheetId="2" hidden="1">1</definedName>
    <definedName name="solver_met" localSheetId="2" hidden="1">1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od" localSheetId="3" hidden="1">3</definedName>
    <definedName name="solver_mod" localSheetId="0" hidden="1">3</definedName>
    <definedName name="solver_mod" localSheetId="2" hidden="1">3</definedName>
    <definedName name="solver_mod" localSheetId="4" hidden="1">3</definedName>
    <definedName name="solver_mod" localSheetId="1" hidden="1">3</definedName>
    <definedName name="solver_mrt" localSheetId="2" hidden="1">0.075</definedName>
    <definedName name="solver_msl" localSheetId="3" hidden="1">1</definedName>
    <definedName name="solver_msl" localSheetId="0" hidden="1">2</definedName>
    <definedName name="solver_msl" localSheetId="2" hidden="1">1</definedName>
    <definedName name="solver_msl" localSheetId="1" hidden="1">1</definedName>
    <definedName name="solver_neg" localSheetId="3" hidden="1">2</definedName>
    <definedName name="solver_neg" localSheetId="0" hidden="1">2</definedName>
    <definedName name="solver_neg" localSheetId="2" hidden="1">1</definedName>
    <definedName name="solver_neg" localSheetId="1" hidden="1">2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tr" localSheetId="3" hidden="1">2</definedName>
    <definedName name="solver_ntr" localSheetId="0" hidden="1">2</definedName>
    <definedName name="solver_ntr" localSheetId="2" hidden="1">2</definedName>
    <definedName name="solver_ntr" localSheetId="4" hidden="1">0</definedName>
    <definedName name="solver_ntr" localSheetId="1" hidden="1">2</definedName>
    <definedName name="solver_ntri" hidden="1">1000</definedName>
    <definedName name="solver_num" localSheetId="3" hidden="1">3</definedName>
    <definedName name="solver_num" localSheetId="0" hidden="1">0</definedName>
    <definedName name="solver_num" localSheetId="2" hidden="1">2</definedName>
    <definedName name="solver_num" localSheetId="4" hidden="1">0</definedName>
    <definedName name="solver_num" localSheetId="1" hidden="1">3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bc" localSheetId="3" hidden="1">0</definedName>
    <definedName name="solver_obc" localSheetId="0" hidden="1">0</definedName>
    <definedName name="solver_obc" localSheetId="2" hidden="1">0</definedName>
    <definedName name="solver_obc" localSheetId="4" hidden="1">0</definedName>
    <definedName name="solver_obc" localSheetId="1" hidden="1">0</definedName>
    <definedName name="solver_obp" localSheetId="3" hidden="1">0</definedName>
    <definedName name="solver_obp" localSheetId="0" hidden="1">0</definedName>
    <definedName name="solver_obp" localSheetId="2" hidden="1">0</definedName>
    <definedName name="solver_obp" localSheetId="4" hidden="1">0</definedName>
    <definedName name="solver_obp" localSheetId="1" hidden="1">0</definedName>
    <definedName name="solver_opt" localSheetId="3" hidden="1">'Preoblem 1b Deviation'!$E$12</definedName>
    <definedName name="solver_opt" localSheetId="0" hidden="1">'Problem 1a'!$E$12</definedName>
    <definedName name="solver_opt" localSheetId="2" hidden="1">'Problem 1a Deviation'!$E$12</definedName>
    <definedName name="solver_opt" localSheetId="4" hidden="1">'Problem 2'!$E$11</definedName>
    <definedName name="solver_opt" localSheetId="1" hidden="1">Sheet1!$E$12</definedName>
    <definedName name="solver_opt_ob" localSheetId="3" hidden="1">1</definedName>
    <definedName name="solver_opt_ob" localSheetId="0" hidden="1">1</definedName>
    <definedName name="solver_opt_ob" localSheetId="2" hidden="1">1</definedName>
    <definedName name="solver_opt_ob" localSheetId="4" hidden="1">1</definedName>
    <definedName name="solver_opt_ob" localSheetId="1" hidden="1">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si" localSheetId="3" hidden="1">0</definedName>
    <definedName name="solver_psi" localSheetId="0" hidden="1">0</definedName>
    <definedName name="solver_psi" localSheetId="2" hidden="1">0</definedName>
    <definedName name="solver_psi" localSheetId="4" hidden="1">0</definedName>
    <definedName name="solver_psi" localSheetId="1" hidden="1">0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dp" localSheetId="3" hidden="1">0</definedName>
    <definedName name="solver_rdp" localSheetId="0" hidden="1">0</definedName>
    <definedName name="solver_rdp" localSheetId="2" hidden="1">0</definedName>
    <definedName name="solver_rdp" localSheetId="4" hidden="1">0</definedName>
    <definedName name="solver_rdp" localSheetId="1" hidden="1">0</definedName>
    <definedName name="solver_reco1" localSheetId="3" hidden="1">0</definedName>
    <definedName name="solver_reco1" localSheetId="2" hidden="1">0</definedName>
    <definedName name="solver_reco1" localSheetId="1" hidden="1">0</definedName>
    <definedName name="solver_reco2" localSheetId="3" hidden="1">0</definedName>
    <definedName name="solver_reco2" localSheetId="2" hidden="1">0</definedName>
    <definedName name="solver_reco2" localSheetId="1" hidden="1">0</definedName>
    <definedName name="solver_reco3" localSheetId="3" hidden="1">0</definedName>
    <definedName name="solver_reco3" localSheetId="1" hidden="1">0</definedName>
    <definedName name="solver_rel1" localSheetId="3" hidden="1">1</definedName>
    <definedName name="solver_rel1" localSheetId="2" hidden="1">3</definedName>
    <definedName name="solver_rel1" localSheetId="1" hidden="1">3</definedName>
    <definedName name="solver_rel2" localSheetId="3" hidden="1">3</definedName>
    <definedName name="solver_rel2" localSheetId="2" hidden="1">3</definedName>
    <definedName name="solver_rel2" localSheetId="1" hidden="1">1</definedName>
    <definedName name="solver_rel3" localSheetId="3" hidden="1">3</definedName>
    <definedName name="solver_rel3" localSheetId="1" hidden="1">3</definedName>
    <definedName name="solver_rep" localSheetId="3" hidden="1">2</definedName>
    <definedName name="solver_rep" localSheetId="0" hidden="1">2</definedName>
    <definedName name="solver_rep" localSheetId="2" hidden="1">2</definedName>
    <definedName name="solver_rep" localSheetId="1" hidden="1">2</definedName>
    <definedName name="solver_res" localSheetId="2" hidden="1">0.05</definedName>
    <definedName name="solver_rhs1" localSheetId="3" hidden="1">-0.00000001</definedName>
    <definedName name="solver_rhs1" localSheetId="2" hidden="1">0</definedName>
    <definedName name="solver_rhs1" localSheetId="1" hidden="1">0.000000001</definedName>
    <definedName name="solver_rhs2" localSheetId="3" hidden="1">0.000000001</definedName>
    <definedName name="solver_rhs2" localSheetId="2" hidden="1">0</definedName>
    <definedName name="solver_rhs2" localSheetId="1" hidden="1">-0.00000001</definedName>
    <definedName name="solver_rhs3" localSheetId="3" hidden="1">0.0000000000001</definedName>
    <definedName name="solver_rhs3" localSheetId="1" hidden="1">0.0000000000001</definedName>
    <definedName name="solver_rlx" localSheetId="3" hidden="1">0</definedName>
    <definedName name="solver_rlx" localSheetId="0" hidden="1">0</definedName>
    <definedName name="solver_rlx" localSheetId="2" hidden="1">0</definedName>
    <definedName name="solver_rlx" localSheetId="4" hidden="1">0</definedName>
    <definedName name="solver_rlx" localSheetId="1" hidden="1">0</definedName>
    <definedName name="solver_rsd" localSheetId="3" hidden="1">1</definedName>
    <definedName name="solver_rsd" localSheetId="0" hidden="1">0</definedName>
    <definedName name="solver_rsd" localSheetId="2" hidden="1">1</definedName>
    <definedName name="solver_rsd" localSheetId="1" hidden="1">0</definedName>
    <definedName name="solver_rsmp" hidden="1">2</definedName>
    <definedName name="solver_rtr" localSheetId="3" hidden="1">0</definedName>
    <definedName name="solver_rtr" localSheetId="0" hidden="1">0</definedName>
    <definedName name="solver_rtr" localSheetId="2" hidden="1">0</definedName>
    <definedName name="solver_rtr" localSheetId="4" hidden="1">0</definedName>
    <definedName name="solver_rtr" localSheetId="1" hidden="1">0</definedName>
    <definedName name="solver_rxc1" localSheetId="3" hidden="1">0</definedName>
    <definedName name="solver_rxc1" localSheetId="2" hidden="1">1</definedName>
    <definedName name="solver_rxc1" localSheetId="1" hidden="1">0</definedName>
    <definedName name="solver_rxc2" localSheetId="3" hidden="1">0</definedName>
    <definedName name="solver_rxc2" localSheetId="2" hidden="1">1</definedName>
    <definedName name="solver_rxc2" localSheetId="1" hidden="1">0</definedName>
    <definedName name="solver_rxc3" localSheetId="3" hidden="1">0</definedName>
    <definedName name="solver_rxc3" localSheetId="1" hidden="1">1</definedName>
    <definedName name="solver_rxv" localSheetId="3" hidden="1">1</definedName>
    <definedName name="solver_rxv" localSheetId="0" hidden="1">1</definedName>
    <definedName name="solver_rxv" localSheetId="2" hidden="1">1</definedName>
    <definedName name="solver_rxv" localSheetId="4" hidden="1">1</definedName>
    <definedName name="solver_rxv" localSheetId="1" hidden="1">1</definedName>
    <definedName name="solver_scl" localSheetId="3" hidden="1">1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eed" hidden="1">0</definedName>
    <definedName name="solver_sel" localSheetId="3" hidden="1">1</definedName>
    <definedName name="solver_sel" localSheetId="0" hidden="1">1</definedName>
    <definedName name="solver_sel" localSheetId="2" hidden="1">1</definedName>
    <definedName name="solver_sel" localSheetId="4" hidden="1">1</definedName>
    <definedName name="solver_sel" localSheetId="1" hidden="1">1</definedName>
    <definedName name="solver_sho" localSheetId="3" hidden="1">0</definedName>
    <definedName name="solver_sho" localSheetId="0" hidden="1">2</definedName>
    <definedName name="solver_sho" localSheetId="2" hidden="1">2</definedName>
    <definedName name="solver_sho" localSheetId="1" hidden="1">1</definedName>
    <definedName name="solver_slv" localSheetId="3" hidden="1">0</definedName>
    <definedName name="solver_slv" localSheetId="0" hidden="1">0</definedName>
    <definedName name="solver_slv" localSheetId="2" hidden="1">0</definedName>
    <definedName name="solver_slv" localSheetId="4" hidden="1">0</definedName>
    <definedName name="solver_slv" localSheetId="1" hidden="1">0</definedName>
    <definedName name="solver_slvu" localSheetId="3" hidden="1">0</definedName>
    <definedName name="solver_slvu" localSheetId="0" hidden="1">0</definedName>
    <definedName name="solver_slvu" localSheetId="2" hidden="1">0</definedName>
    <definedName name="solver_slvu" localSheetId="4" hidden="1">0</definedName>
    <definedName name="solver_slvu" localSheetId="1" hidden="1">0</definedName>
    <definedName name="solver_soc" localSheetId="2" hidden="1">0</definedName>
    <definedName name="solver_spid" localSheetId="3" hidden="1">" "</definedName>
    <definedName name="solver_spid" localSheetId="0" hidden="1">" "</definedName>
    <definedName name="solver_spid" localSheetId="2" hidden="1">" "</definedName>
    <definedName name="solver_spid" localSheetId="4" hidden="1">" "</definedName>
    <definedName name="solver_spid" localSheetId="1" hidden="1">" "</definedName>
    <definedName name="solver_srvr" localSheetId="3" hidden="1">" "</definedName>
    <definedName name="solver_srvr" localSheetId="0" hidden="1">" "</definedName>
    <definedName name="solver_srvr" localSheetId="2" hidden="1">" "</definedName>
    <definedName name="solver_srvr" localSheetId="4" hidden="1">" "</definedName>
    <definedName name="solver_srvr" localSheetId="1" hidden="1">" "</definedName>
    <definedName name="solver_ssz" localSheetId="3" hidden="1">0</definedName>
    <definedName name="solver_ssz" localSheetId="0" hidden="1">0</definedName>
    <definedName name="solver_ssz" localSheetId="2" hidden="1">0</definedName>
    <definedName name="solver_ssz" localSheetId="1" hidden="1">0</definedName>
    <definedName name="solver_sta" localSheetId="2" hidden="1">0</definedName>
    <definedName name="solver_tim" localSheetId="3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ms" localSheetId="3" hidden="1">2</definedName>
    <definedName name="solver_tms" localSheetId="0" hidden="1">2</definedName>
    <definedName name="solver_tms" localSheetId="2" hidden="1">2</definedName>
    <definedName name="solver_tms" localSheetId="1" hidden="1">2</definedName>
    <definedName name="solver_tol" localSheetId="3" hidden="1">0</definedName>
    <definedName name="solver_tol" localSheetId="0" hidden="1">0</definedName>
    <definedName name="solver_tol" localSheetId="2" hidden="1">0</definedName>
    <definedName name="solver_tol" localSheetId="1" hidden="1">0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typ" localSheetId="4" hidden="1">2</definedName>
    <definedName name="solver_typ" localSheetId="1" hidden="1">2</definedName>
    <definedName name="solver_ubigm" localSheetId="3" hidden="1">1000000</definedName>
    <definedName name="solver_ubigm" localSheetId="0" hidden="1">1000000</definedName>
    <definedName name="solver_ubigm" localSheetId="2" hidden="1">1000000</definedName>
    <definedName name="solver_ubigm" localSheetId="1" hidden="1">1000000</definedName>
    <definedName name="solver_ufp" localSheetId="2" hidden="1">1</definedName>
    <definedName name="solver_umod" localSheetId="3" hidden="1">1</definedName>
    <definedName name="solver_umod" localSheetId="0" hidden="1">1</definedName>
    <definedName name="solver_umod" localSheetId="2" hidden="1">1</definedName>
    <definedName name="solver_umod" localSheetId="4" hidden="1">1</definedName>
    <definedName name="solver_umod" localSheetId="1" hidden="1">1</definedName>
    <definedName name="solver_urs" localSheetId="3" hidden="1">0</definedName>
    <definedName name="solver_urs" localSheetId="0" hidden="1">0</definedName>
    <definedName name="solver_urs" localSheetId="2" hidden="1">0</definedName>
    <definedName name="solver_urs" localSheetId="4" hidden="1">0</definedName>
    <definedName name="solver_urs" localSheetId="1" hidden="1">0</definedName>
    <definedName name="solver_userid" localSheetId="3" hidden="1">381084</definedName>
    <definedName name="solver_userid" localSheetId="0" hidden="1">381084</definedName>
    <definedName name="solver_userid" localSheetId="2" hidden="1">381084</definedName>
    <definedName name="solver_userid" localSheetId="4" hidden="1">381084</definedName>
    <definedName name="solver_userid" localSheetId="1" hidden="1">381084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ar" localSheetId="3" hidden="1">" "</definedName>
    <definedName name="solver_var" localSheetId="0" hidden="1">" "</definedName>
    <definedName name="solver_var" localSheetId="2" hidden="1">" "</definedName>
    <definedName name="solver_var" localSheetId="4" hidden="1">" "</definedName>
    <definedName name="solver_var" localSheetId="1" hidden="1">" "</definedName>
    <definedName name="solver_ver" localSheetId="3" hidden="1">17</definedName>
    <definedName name="solver_ver" localSheetId="0" hidden="1">17</definedName>
    <definedName name="solver_ver" localSheetId="2" hidden="1">17</definedName>
    <definedName name="solver_ver" localSheetId="4" hidden="1">17</definedName>
    <definedName name="solver_ver" localSheetId="1" hidden="1">17</definedName>
    <definedName name="solver_vir" localSheetId="3" hidden="1">1</definedName>
    <definedName name="solver_vir" localSheetId="0" hidden="1">1</definedName>
    <definedName name="solver_vir" localSheetId="2" hidden="1">1</definedName>
    <definedName name="solver_vir" localSheetId="4" hidden="1">1</definedName>
    <definedName name="solver_vir" localSheetId="1" hidden="1">1</definedName>
    <definedName name="solver_vol" localSheetId="3" hidden="1">0</definedName>
    <definedName name="solver_vol" localSheetId="0" hidden="1">0</definedName>
    <definedName name="solver_vol" localSheetId="2" hidden="1">0</definedName>
    <definedName name="solver_vol" localSheetId="4" hidden="1">0</definedName>
    <definedName name="solver_vol" localSheetId="1" hidden="1">0</definedName>
    <definedName name="solver_vst" localSheetId="3" hidden="1">0</definedName>
    <definedName name="solver_vst" localSheetId="0" hidden="1">0</definedName>
    <definedName name="solver_vst" localSheetId="2" hidden="1">0</definedName>
    <definedName name="solver_vst" localSheetId="4" hidden="1">0</definedName>
    <definedName name="solver_vst" localSheetId="1" hidden="1">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D13" i="5" l="1"/>
  <c r="E3" i="5"/>
  <c r="E7" i="5"/>
  <c r="E2" i="5"/>
  <c r="D3" i="5"/>
  <c r="D4" i="5"/>
  <c r="E4" i="5" s="1"/>
  <c r="D5" i="5"/>
  <c r="E5" i="5" s="1"/>
  <c r="D6" i="5"/>
  <c r="E6" i="5" s="1"/>
  <c r="D7" i="5"/>
  <c r="D8" i="5"/>
  <c r="E8" i="5" s="1"/>
  <c r="D9" i="5"/>
  <c r="E9" i="5" s="1"/>
  <c r="D10" i="5"/>
  <c r="E10" i="5" s="1"/>
  <c r="D2" i="5"/>
  <c r="E5" i="4"/>
  <c r="E9" i="4"/>
  <c r="E11" i="4"/>
  <c r="E10" i="4"/>
  <c r="E8" i="4"/>
  <c r="E7" i="4"/>
  <c r="D16" i="4"/>
  <c r="E6" i="4"/>
  <c r="E4" i="4"/>
  <c r="E3" i="4"/>
  <c r="E2" i="4"/>
  <c r="E14" i="3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2" i="4" l="1"/>
  <c r="E11" i="5"/>
  <c r="E12" i="3"/>
  <c r="I1" i="1"/>
  <c r="G6" i="1"/>
  <c r="D3" i="1"/>
  <c r="D4" i="1"/>
  <c r="D5" i="1"/>
  <c r="D6" i="1"/>
  <c r="D7" i="1"/>
  <c r="D8" i="1"/>
  <c r="D9" i="1"/>
  <c r="D10" i="1"/>
  <c r="D11" i="1"/>
  <c r="D2" i="1"/>
  <c r="E2" i="1"/>
  <c r="D11" i="2"/>
  <c r="E11" i="2"/>
  <c r="E10" i="2"/>
  <c r="D10" i="2"/>
  <c r="D9" i="2"/>
  <c r="E9" i="2"/>
  <c r="E8" i="2"/>
  <c r="D8" i="2"/>
  <c r="D7" i="2"/>
  <c r="E7" i="2"/>
  <c r="E14" i="2"/>
  <c r="E6" i="2"/>
  <c r="D6" i="2"/>
  <c r="D5" i="2"/>
  <c r="E5" i="2"/>
  <c r="E4" i="2"/>
  <c r="D4" i="2"/>
  <c r="D3" i="2"/>
  <c r="E3" i="2"/>
  <c r="E2" i="2"/>
  <c r="E12" i="2"/>
  <c r="D2" i="2"/>
  <c r="E3" i="1"/>
  <c r="E4" i="1"/>
  <c r="E5" i="1"/>
  <c r="E6" i="1"/>
  <c r="E7" i="1"/>
  <c r="E8" i="1"/>
  <c r="E9" i="1"/>
  <c r="E10" i="1"/>
  <c r="E11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H1" authorId="0" shapeId="0" xr:uid="{5AB1A3F2-3337-49AA-B0F9-DAE4148D5929}">
      <text>
        <r>
          <rPr>
            <b/>
            <sz val="9"/>
            <color indexed="81"/>
            <rFont val="Tahoma"/>
            <family val="2"/>
          </rPr>
          <t xml:space="preserve">Decision Variables:
</t>
        </r>
        <r>
          <rPr>
            <sz val="9"/>
            <color indexed="81"/>
            <rFont val="Tahoma"/>
            <family val="2"/>
          </rPr>
          <t>Intercept and Slope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E97DFAA2-1F2A-44A3-A114-7E346AB534E6}">
      <text>
        <r>
          <rPr>
            <b/>
            <sz val="9"/>
            <color indexed="81"/>
            <rFont val="Tahoma"/>
            <family val="2"/>
          </rPr>
          <t>Objective Funtion :</t>
        </r>
        <r>
          <rPr>
            <sz val="9"/>
            <color indexed="81"/>
            <rFont val="Tahoma"/>
            <charset val="1"/>
          </rPr>
          <t xml:space="preserve">
Minimize Mean absolute deviation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H1" authorId="0" shapeId="0" xr:uid="{171D04C9-B87F-4ED5-9785-141FBFF4DD0B}">
      <text>
        <r>
          <rPr>
            <sz val="9"/>
            <color indexed="81"/>
            <rFont val="Tahoma"/>
            <charset val="1"/>
          </rPr>
          <t xml:space="preserve">Decision variables for y = aX^b
</t>
        </r>
      </text>
    </comment>
    <comment ref="E12" authorId="0" shapeId="0" xr:uid="{2A318BC1-F4ED-4A97-9B2D-958198C4627A}">
      <text>
        <r>
          <rPr>
            <b/>
            <sz val="9"/>
            <color indexed="81"/>
            <rFont val="Tahoma"/>
            <charset val="1"/>
          </rPr>
          <t>Objective function - Minimize mean absolute deviation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sujat</author>
  </authors>
  <commentList>
    <comment ref="G1" authorId="0" shapeId="0" xr:uid="{BFD36076-DEA9-4A50-A537-3CE6266A9ABF}">
      <text>
        <r>
          <rPr>
            <b/>
            <sz val="9"/>
            <color indexed="81"/>
            <rFont val="Tahoma"/>
            <charset val="1"/>
          </rPr>
          <t>Decision Variables, parameters of the model</t>
        </r>
      </text>
    </comment>
    <comment ref="E11" authorId="0" shapeId="0" xr:uid="{7116EDA9-8BDA-43FF-A128-A91534967353}">
      <text>
        <r>
          <rPr>
            <b/>
            <sz val="9"/>
            <color indexed="81"/>
            <rFont val="Tahoma"/>
            <charset val="1"/>
          </rPr>
          <t>Objective function - Minimize SSE</t>
        </r>
      </text>
    </comment>
  </commentList>
</comments>
</file>

<file path=xl/sharedStrings.xml><?xml version="1.0" encoding="utf-8"?>
<sst xmlns="http://schemas.openxmlformats.org/spreadsheetml/2006/main" count="41" uniqueCount="22">
  <si>
    <t>Jours of Operation</t>
  </si>
  <si>
    <t>Average Revenue</t>
  </si>
  <si>
    <t>Intercept</t>
  </si>
  <si>
    <t>Slope</t>
  </si>
  <si>
    <t>Fitted</t>
  </si>
  <si>
    <t>Residuals</t>
  </si>
  <si>
    <t>SSE</t>
  </si>
  <si>
    <t>Min SSE</t>
  </si>
  <si>
    <t>Hours of Operation</t>
  </si>
  <si>
    <t>Revenue prediction for 120 hrs of operation</t>
  </si>
  <si>
    <t>A</t>
  </si>
  <si>
    <t>B</t>
  </si>
  <si>
    <t>Effort</t>
  </si>
  <si>
    <t>Sales</t>
  </si>
  <si>
    <t>a</t>
  </si>
  <si>
    <t>b</t>
  </si>
  <si>
    <t>c</t>
  </si>
  <si>
    <t>d</t>
  </si>
  <si>
    <t>Predicted</t>
  </si>
  <si>
    <t>Abs Deviation</t>
  </si>
  <si>
    <t>Mean Abs Deviation</t>
  </si>
  <si>
    <t>Minimize 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</si>
</sst>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7" xfId="0" applyFill="1" applyBorder="1"/>
    <xf numFmtId="0" fontId="0" fillId="3" borderId="9" xfId="0" applyFill="1" applyBorder="1"/>
    <xf numFmtId="0" fontId="0" fillId="3" borderId="12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/>
    <xf numFmtId="2" fontId="0" fillId="3" borderId="7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2" borderId="5" xfId="0" applyNumberFormat="1" applyFill="1" applyBorder="1"/>
    <xf numFmtId="164" fontId="0" fillId="2" borderId="9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4" borderId="5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1a'!$C$1</c:f>
              <c:strCache>
                <c:ptCount val="1"/>
                <c:pt idx="0">
                  <c:v>Average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1a'!$B$2:$B$11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'Problem 1a'!$C$2:$C$11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3-4966-B566-6739CF59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5792"/>
        <c:axId val="313985136"/>
      </c:scatterChart>
      <c:valAx>
        <c:axId val="3139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5136"/>
        <c:crosses val="autoZero"/>
        <c:crossBetween val="midCat"/>
      </c:valAx>
      <c:valAx>
        <c:axId val="3139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6-4893-B634-BEE9AB7F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5792"/>
        <c:axId val="313985136"/>
      </c:scatterChart>
      <c:valAx>
        <c:axId val="3139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5136"/>
        <c:crosses val="autoZero"/>
        <c:crossBetween val="midCat"/>
      </c:valAx>
      <c:valAx>
        <c:axId val="3139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045004901467"/>
          <c:y val="0.12832078174636879"/>
          <c:w val="0.80953302828374973"/>
          <c:h val="0.66236288952887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'Problem 1a Deviation'!$C$1</c:f>
              <c:strCache>
                <c:ptCount val="1"/>
                <c:pt idx="0">
                  <c:v>Average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1a Deviation'!$B$2:$B$11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'Problem 1a Deviation'!$C$2:$C$11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1-4822-8622-F25589ABCD38}"/>
            </c:ext>
          </c:extLst>
        </c:ser>
        <c:ser>
          <c:idx val="1"/>
          <c:order val="1"/>
          <c:tx>
            <c:strRef>
              <c:f>'Problem 1a Deviation'!$D$1</c:f>
              <c:strCache>
                <c:ptCount val="1"/>
                <c:pt idx="0">
                  <c:v>Fitted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1a Deviation'!$B$2:$B$11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'Problem 1a Deviation'!$D$2:$D$11</c:f>
              <c:numCache>
                <c:formatCode>General</c:formatCode>
                <c:ptCount val="10"/>
                <c:pt idx="0">
                  <c:v>6463.3333333333339</c:v>
                </c:pt>
                <c:pt idx="1">
                  <c:v>6620.666666666667</c:v>
                </c:pt>
                <c:pt idx="2">
                  <c:v>6778</c:v>
                </c:pt>
                <c:pt idx="3">
                  <c:v>6778</c:v>
                </c:pt>
                <c:pt idx="4">
                  <c:v>7250</c:v>
                </c:pt>
                <c:pt idx="5">
                  <c:v>7643.3333333333339</c:v>
                </c:pt>
                <c:pt idx="6">
                  <c:v>7722</c:v>
                </c:pt>
                <c:pt idx="7">
                  <c:v>8430</c:v>
                </c:pt>
                <c:pt idx="8">
                  <c:v>8823.3333333333339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7-46F0-9477-5B88625A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5792"/>
        <c:axId val="313985136"/>
      </c:scatterChart>
      <c:valAx>
        <c:axId val="3139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Operation</a:t>
                </a:r>
              </a:p>
            </c:rich>
          </c:tx>
          <c:layout>
            <c:manualLayout>
              <c:xMode val="edge"/>
              <c:yMode val="edge"/>
              <c:x val="0.4432201866863516"/>
              <c:y val="0.89172934040150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5136"/>
        <c:crosses val="autoZero"/>
        <c:crossBetween val="midCat"/>
      </c:valAx>
      <c:valAx>
        <c:axId val="3139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Revenue</a:t>
                </a:r>
              </a:p>
            </c:rich>
          </c:tx>
          <c:layout>
            <c:manualLayout>
              <c:xMode val="edge"/>
              <c:yMode val="edge"/>
              <c:x val="0"/>
              <c:y val="0.3214170352784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91900488071709"/>
          <c:y val="0.71003496172507496"/>
          <c:w val="0.25041642714738876"/>
          <c:h val="6.8079112735839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Non</a:t>
            </a:r>
            <a:r>
              <a:rPr lang="en-US" baseline="0"/>
              <a:t> Linear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4572241019972493"/>
          <c:w val="0.7572613735783027"/>
          <c:h val="0.64870682800783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'Preoblem 1b Deviation'!$C$1</c:f>
              <c:strCache>
                <c:ptCount val="1"/>
                <c:pt idx="0">
                  <c:v>Average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'Preoblem 1b Deviation'!$B$2:$B$11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'Preoblem 1b Deviation'!$C$2:$C$11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F-4BA9-B365-294A6499365D}"/>
            </c:ext>
          </c:extLst>
        </c:ser>
        <c:ser>
          <c:idx val="1"/>
          <c:order val="1"/>
          <c:tx>
            <c:strRef>
              <c:f>'Preoblem 1b Deviation'!$D$1</c:f>
              <c:strCache>
                <c:ptCount val="1"/>
                <c:pt idx="0">
                  <c:v>Fitted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'Preoblem 1b Deviation'!$B$2:$B$11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'Preoblem 1b Deviation'!$D$2:$D$11</c:f>
              <c:numCache>
                <c:formatCode>0.00</c:formatCode>
                <c:ptCount val="10"/>
                <c:pt idx="0">
                  <c:v>5994.3387573935479</c:v>
                </c:pt>
                <c:pt idx="1">
                  <c:v>6260.86520974008</c:v>
                </c:pt>
                <c:pt idx="2">
                  <c:v>6514.5193261002069</c:v>
                </c:pt>
                <c:pt idx="3">
                  <c:v>6514.5193261002069</c:v>
                </c:pt>
                <c:pt idx="4">
                  <c:v>7212.9928438880061</c:v>
                </c:pt>
                <c:pt idx="5">
                  <c:v>7738.7775147196216</c:v>
                </c:pt>
                <c:pt idx="6">
                  <c:v>7838.9265575912641</c:v>
                </c:pt>
                <c:pt idx="7">
                  <c:v>8679.4003261507423</c:v>
                </c:pt>
                <c:pt idx="8">
                  <c:v>9106.9938143455674</c:v>
                </c:pt>
                <c:pt idx="9">
                  <c:v>11540.220046604814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F-4BA9-B365-294A6499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35608"/>
        <c:axId val="800730688"/>
      </c:scatterChart>
      <c:valAx>
        <c:axId val="80073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0688"/>
        <c:crosses val="autoZero"/>
        <c:crossBetween val="midCat"/>
      </c:valAx>
      <c:valAx>
        <c:axId val="800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7408492576316"/>
          <c:y val="0.69551733694907858"/>
          <c:w val="0.31560039037697157"/>
          <c:h val="6.955225294985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Effort %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2'!$C$1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2'!$B$2:$B$10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'Problem 2'!$C$2:$C$10</c:f>
              <c:numCache>
                <c:formatCode>General</c:formatCode>
                <c:ptCount val="9"/>
                <c:pt idx="0">
                  <c:v>50</c:v>
                </c:pt>
                <c:pt idx="1">
                  <c:v>53</c:v>
                </c:pt>
                <c:pt idx="2">
                  <c:v>55</c:v>
                </c:pt>
                <c:pt idx="3">
                  <c:v>75</c:v>
                </c:pt>
                <c:pt idx="4">
                  <c:v>100</c:v>
                </c:pt>
                <c:pt idx="5">
                  <c:v>120</c:v>
                </c:pt>
                <c:pt idx="6">
                  <c:v>127</c:v>
                </c:pt>
                <c:pt idx="7">
                  <c:v>132</c:v>
                </c:pt>
                <c:pt idx="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C-43D8-A1A9-7BC1ED79E5AD}"/>
            </c:ext>
          </c:extLst>
        </c:ser>
        <c:ser>
          <c:idx val="1"/>
          <c:order val="1"/>
          <c:tx>
            <c:strRef>
              <c:f>'Problem 2'!$D$1</c:f>
              <c:strCache>
                <c:ptCount val="1"/>
                <c:pt idx="0">
                  <c:v>Fitted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2'!$B$2:$B$10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'Problem 2'!$D$2:$D$10</c:f>
              <c:numCache>
                <c:formatCode>General</c:formatCode>
                <c:ptCount val="9"/>
                <c:pt idx="0">
                  <c:v>28.159365782271589</c:v>
                </c:pt>
                <c:pt idx="1">
                  <c:v>59.487259133167065</c:v>
                </c:pt>
                <c:pt idx="2">
                  <c:v>75.583098898627071</c:v>
                </c:pt>
                <c:pt idx="3">
                  <c:v>88.599481676824368</c:v>
                </c:pt>
                <c:pt idx="4">
                  <c:v>99.948206273558739</c:v>
                </c:pt>
                <c:pt idx="5">
                  <c:v>110.19881282009166</c:v>
                </c:pt>
                <c:pt idx="6">
                  <c:v>119.6515053962742</c:v>
                </c:pt>
                <c:pt idx="7">
                  <c:v>128.48840366157211</c:v>
                </c:pt>
                <c:pt idx="8">
                  <c:v>136.83021870654767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BE-4083-8A6C-85D0D09A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72912"/>
        <c:axId val="927169960"/>
      </c:scatterChart>
      <c:valAx>
        <c:axId val="9271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9960"/>
        <c:crosses val="autoZero"/>
        <c:crossBetween val="midCat"/>
      </c:valAx>
      <c:valAx>
        <c:axId val="9271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8</xdr:row>
      <xdr:rowOff>80962</xdr:rowOff>
    </xdr:from>
    <xdr:to>
      <xdr:col>14</xdr:col>
      <xdr:colOff>100012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2D88D-7FFE-4AC8-B2C4-3263C262D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11</xdr:row>
      <xdr:rowOff>33337</xdr:rowOff>
    </xdr:from>
    <xdr:to>
      <xdr:col>13</xdr:col>
      <xdr:colOff>338137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6E51-7923-451C-9523-EBCE7DAF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176212</xdr:rowOff>
    </xdr:from>
    <xdr:to>
      <xdr:col>9</xdr:col>
      <xdr:colOff>352424</xdr:colOff>
      <xdr:row>33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5E40B-95B8-484D-8CE8-2DB4684E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21</xdr:row>
      <xdr:rowOff>185737</xdr:rowOff>
    </xdr:from>
    <xdr:to>
      <xdr:col>4</xdr:col>
      <xdr:colOff>209549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70A14-F9D0-4C6E-B826-30851D32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14</xdr:row>
      <xdr:rowOff>176212</xdr:rowOff>
    </xdr:from>
    <xdr:to>
      <xdr:col>8</xdr:col>
      <xdr:colOff>147637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B9446-1DB2-47C0-AAB7-8E6A02E8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952E-1D7A-4A9D-8916-917283CD3F18}">
  <dimension ref="B1:H14"/>
  <sheetViews>
    <sheetView workbookViewId="0">
      <selection activeCell="B22" sqref="B22"/>
    </sheetView>
  </sheetViews>
  <sheetFormatPr defaultRowHeight="15" x14ac:dyDescent="0.25"/>
  <cols>
    <col min="1" max="1" width="9.140625" style="1"/>
    <col min="2" max="2" width="17.5703125" style="1" bestFit="1" customWidth="1"/>
    <col min="3" max="3" width="16.7109375" style="1" bestFit="1" customWidth="1"/>
    <col min="4" max="4" width="9.140625" style="1"/>
    <col min="5" max="5" width="10" style="1" bestFit="1" customWidth="1"/>
    <col min="6" max="16384" width="9.140625" style="1"/>
  </cols>
  <sheetData>
    <row r="1" spans="2:8" x14ac:dyDescent="0.25">
      <c r="B1" s="3" t="s">
        <v>8</v>
      </c>
      <c r="C1" s="3" t="s">
        <v>1</v>
      </c>
      <c r="D1" s="3" t="s">
        <v>4</v>
      </c>
      <c r="E1" s="3" t="s">
        <v>5</v>
      </c>
      <c r="G1" s="1" t="s">
        <v>2</v>
      </c>
      <c r="H1" s="1">
        <v>4435.0837514934301</v>
      </c>
    </row>
    <row r="2" spans="2:8" x14ac:dyDescent="0.25">
      <c r="B2" s="4">
        <v>40</v>
      </c>
      <c r="C2" s="4">
        <v>5958</v>
      </c>
      <c r="D2" s="4">
        <f>$H$1+B2*$H$2</f>
        <v>6317.9033452807653</v>
      </c>
      <c r="E2" s="4">
        <f>C2-D2</f>
        <v>-359.90334528076528</v>
      </c>
      <c r="G2" s="1" t="s">
        <v>3</v>
      </c>
      <c r="H2" s="1">
        <v>47.070489844683379</v>
      </c>
    </row>
    <row r="3" spans="2:8" x14ac:dyDescent="0.25">
      <c r="B3" s="5">
        <v>44</v>
      </c>
      <c r="C3" s="5">
        <v>6662</v>
      </c>
      <c r="D3" s="5">
        <f t="shared" ref="D3:D11" si="0">$H$1+B3*$H$2</f>
        <v>6506.1853046594988</v>
      </c>
      <c r="E3" s="5">
        <f t="shared" ref="E3:E11" si="1">C3-D3</f>
        <v>155.8146953405012</v>
      </c>
    </row>
    <row r="4" spans="2:8" x14ac:dyDescent="0.25">
      <c r="B4" s="5">
        <v>48</v>
      </c>
      <c r="C4" s="5">
        <v>6004</v>
      </c>
      <c r="D4" s="5">
        <f t="shared" si="0"/>
        <v>6694.4672640382323</v>
      </c>
      <c r="E4" s="5">
        <f t="shared" si="1"/>
        <v>-690.46726403823232</v>
      </c>
    </row>
    <row r="5" spans="2:8" x14ac:dyDescent="0.25">
      <c r="B5" s="5">
        <v>48</v>
      </c>
      <c r="C5" s="5">
        <v>6011</v>
      </c>
      <c r="D5" s="5">
        <f t="shared" si="0"/>
        <v>6694.4672640382323</v>
      </c>
      <c r="E5" s="5">
        <f t="shared" si="1"/>
        <v>-683.46726403823232</v>
      </c>
    </row>
    <row r="6" spans="2:8" x14ac:dyDescent="0.25">
      <c r="B6" s="5">
        <v>60</v>
      </c>
      <c r="C6" s="5">
        <v>7250</v>
      </c>
      <c r="D6" s="5">
        <f t="shared" si="0"/>
        <v>7259.3131421744329</v>
      </c>
      <c r="E6" s="5">
        <f t="shared" si="1"/>
        <v>-9.3131421744328691</v>
      </c>
    </row>
    <row r="7" spans="2:8" x14ac:dyDescent="0.25">
      <c r="B7" s="5">
        <v>70</v>
      </c>
      <c r="C7" s="5">
        <v>8632</v>
      </c>
      <c r="D7" s="5">
        <f t="shared" si="0"/>
        <v>7730.0180406212667</v>
      </c>
      <c r="E7" s="5">
        <f t="shared" si="1"/>
        <v>901.98195937873334</v>
      </c>
    </row>
    <row r="8" spans="2:8" x14ac:dyDescent="0.25">
      <c r="B8" s="5">
        <v>72</v>
      </c>
      <c r="C8" s="5">
        <v>6964</v>
      </c>
      <c r="D8" s="5">
        <f t="shared" si="0"/>
        <v>7824.1590203106334</v>
      </c>
      <c r="E8" s="5">
        <f t="shared" si="1"/>
        <v>-860.15902031063342</v>
      </c>
    </row>
    <row r="9" spans="2:8" x14ac:dyDescent="0.25">
      <c r="B9" s="5">
        <v>90</v>
      </c>
      <c r="C9" s="5">
        <v>11097</v>
      </c>
      <c r="D9" s="5">
        <f t="shared" si="0"/>
        <v>8671.4278375149333</v>
      </c>
      <c r="E9" s="5">
        <f t="shared" si="1"/>
        <v>2425.5721624850667</v>
      </c>
    </row>
    <row r="10" spans="2:8" x14ac:dyDescent="0.25">
      <c r="B10" s="5">
        <v>100</v>
      </c>
      <c r="C10" s="5">
        <v>9107</v>
      </c>
      <c r="D10" s="5">
        <f t="shared" si="0"/>
        <v>9142.132735961768</v>
      </c>
      <c r="E10" s="5">
        <f t="shared" si="1"/>
        <v>-35.132735961768049</v>
      </c>
    </row>
    <row r="11" spans="2:8" x14ac:dyDescent="0.25">
      <c r="B11" s="6">
        <v>168</v>
      </c>
      <c r="C11" s="6">
        <v>11498</v>
      </c>
      <c r="D11" s="6">
        <f t="shared" si="0"/>
        <v>12342.926045400238</v>
      </c>
      <c r="E11" s="6">
        <f t="shared" si="1"/>
        <v>-844.92604540023785</v>
      </c>
    </row>
    <row r="12" spans="2:8" x14ac:dyDescent="0.25">
      <c r="B12" s="2"/>
      <c r="C12" s="2"/>
      <c r="D12" s="8" t="s">
        <v>7</v>
      </c>
      <c r="E12" s="7">
        <f>SUMSQ($E$2:$E$11)</f>
        <v>9249747.5575866252</v>
      </c>
    </row>
    <row r="14" spans="2:8" x14ac:dyDescent="0.25">
      <c r="B14" s="9" t="s">
        <v>9</v>
      </c>
      <c r="E14" s="1">
        <f>H1+H2*120</f>
        <v>10083.542532855436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7B52-54F0-4768-9DF8-4752DEC942AD}">
  <dimension ref="B1:I12"/>
  <sheetViews>
    <sheetView topLeftCell="B1" workbookViewId="0">
      <selection activeCell="G6" sqref="G6"/>
    </sheetView>
  </sheetViews>
  <sheetFormatPr defaultRowHeight="15" x14ac:dyDescent="0.25"/>
  <cols>
    <col min="2" max="2" width="17.5703125" bestFit="1" customWidth="1"/>
    <col min="3" max="3" width="16.7109375" bestFit="1" customWidth="1"/>
    <col min="4" max="4" width="12" bestFit="1" customWidth="1"/>
    <col min="5" max="5" width="12.7109375" bestFit="1" customWidth="1"/>
    <col min="7" max="7" width="12" bestFit="1" customWidth="1"/>
  </cols>
  <sheetData>
    <row r="1" spans="2:9" x14ac:dyDescent="0.25">
      <c r="B1" t="s">
        <v>0</v>
      </c>
      <c r="C1" t="s">
        <v>1</v>
      </c>
      <c r="D1" t="s">
        <v>4</v>
      </c>
      <c r="E1" t="s">
        <v>5</v>
      </c>
      <c r="G1" t="s">
        <v>10</v>
      </c>
      <c r="H1">
        <v>9.850876461438162E-16</v>
      </c>
      <c r="I1">
        <f>ABS(H1)</f>
        <v>9.850876461438162E-16</v>
      </c>
    </row>
    <row r="2" spans="2:9" x14ac:dyDescent="0.25">
      <c r="B2">
        <v>40</v>
      </c>
      <c r="C2">
        <v>5958</v>
      </c>
      <c r="D2">
        <f>H1*B2^H2</f>
        <v>5958.3025663020662</v>
      </c>
      <c r="E2">
        <f>C2-D2</f>
        <v>-0.30256630206622503</v>
      </c>
      <c r="G2" t="s">
        <v>11</v>
      </c>
      <c r="H2">
        <v>11.723435940086459</v>
      </c>
    </row>
    <row r="3" spans="2:9" x14ac:dyDescent="0.25">
      <c r="B3">
        <v>44</v>
      </c>
      <c r="C3">
        <v>6662</v>
      </c>
      <c r="D3">
        <f t="shared" ref="D3:D11" si="0">H2*B3^H3</f>
        <v>11.723435940086459</v>
      </c>
      <c r="E3">
        <f t="shared" ref="E3:E11" si="1">C3-D3</f>
        <v>6650.2765640599137</v>
      </c>
    </row>
    <row r="4" spans="2:9" x14ac:dyDescent="0.25">
      <c r="B4">
        <v>48</v>
      </c>
      <c r="C4">
        <v>6004</v>
      </c>
      <c r="D4">
        <f t="shared" si="0"/>
        <v>0</v>
      </c>
      <c r="E4">
        <f t="shared" si="1"/>
        <v>6004</v>
      </c>
    </row>
    <row r="5" spans="2:9" x14ac:dyDescent="0.25">
      <c r="B5">
        <v>48</v>
      </c>
      <c r="C5">
        <v>6011</v>
      </c>
      <c r="D5">
        <f t="shared" si="0"/>
        <v>0</v>
      </c>
      <c r="E5">
        <f t="shared" si="1"/>
        <v>6011</v>
      </c>
      <c r="G5">
        <v>120</v>
      </c>
    </row>
    <row r="6" spans="2:9" x14ac:dyDescent="0.25">
      <c r="B6">
        <v>60</v>
      </c>
      <c r="C6">
        <v>7250</v>
      </c>
      <c r="D6">
        <f t="shared" si="0"/>
        <v>0</v>
      </c>
      <c r="E6">
        <f t="shared" si="1"/>
        <v>7250</v>
      </c>
      <c r="G6">
        <f>H1*120^H2</f>
        <v>2336807934.2387433</v>
      </c>
    </row>
    <row r="7" spans="2:9" x14ac:dyDescent="0.25">
      <c r="B7">
        <v>70</v>
      </c>
      <c r="C7">
        <v>8632</v>
      </c>
      <c r="D7">
        <f t="shared" si="0"/>
        <v>0</v>
      </c>
      <c r="E7">
        <f t="shared" si="1"/>
        <v>8632</v>
      </c>
    </row>
    <row r="8" spans="2:9" x14ac:dyDescent="0.25">
      <c r="B8">
        <v>72</v>
      </c>
      <c r="C8">
        <v>6964</v>
      </c>
      <c r="D8">
        <f t="shared" si="0"/>
        <v>0</v>
      </c>
      <c r="E8">
        <f t="shared" si="1"/>
        <v>6964</v>
      </c>
    </row>
    <row r="9" spans="2:9" x14ac:dyDescent="0.25">
      <c r="B9">
        <v>90</v>
      </c>
      <c r="C9">
        <v>11097</v>
      </c>
      <c r="D9">
        <f t="shared" si="0"/>
        <v>0</v>
      </c>
      <c r="E9">
        <f t="shared" si="1"/>
        <v>11097</v>
      </c>
    </row>
    <row r="10" spans="2:9" x14ac:dyDescent="0.25">
      <c r="B10">
        <v>100</v>
      </c>
      <c r="C10">
        <v>9107</v>
      </c>
      <c r="D10">
        <f t="shared" si="0"/>
        <v>0</v>
      </c>
      <c r="E10">
        <f t="shared" si="1"/>
        <v>9107</v>
      </c>
    </row>
    <row r="11" spans="2:9" x14ac:dyDescent="0.25">
      <c r="B11">
        <v>168</v>
      </c>
      <c r="C11">
        <v>11498</v>
      </c>
      <c r="D11">
        <f t="shared" si="0"/>
        <v>0</v>
      </c>
      <c r="E11">
        <f t="shared" si="1"/>
        <v>11498</v>
      </c>
    </row>
    <row r="12" spans="2:9" x14ac:dyDescent="0.25">
      <c r="D12" t="s">
        <v>6</v>
      </c>
      <c r="E12">
        <f>SUMSQ($E$2:$E$11)</f>
        <v>630262397.4700309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99D3-BE6E-4297-AAA7-CD47681AA7A9}">
  <dimension ref="B1:H14"/>
  <sheetViews>
    <sheetView topLeftCell="A13" workbookViewId="0">
      <selection activeCell="I14" sqref="I14"/>
    </sheetView>
  </sheetViews>
  <sheetFormatPr defaultRowHeight="15" x14ac:dyDescent="0.25"/>
  <cols>
    <col min="1" max="1" width="9.140625" style="1"/>
    <col min="2" max="2" width="17.5703125" style="1" bestFit="1" customWidth="1"/>
    <col min="3" max="3" width="16.7109375" style="1" bestFit="1" customWidth="1"/>
    <col min="4" max="4" width="14.5703125" style="1" customWidth="1"/>
    <col min="5" max="5" width="12.7109375" style="1" bestFit="1" customWidth="1"/>
    <col min="6" max="7" width="9.140625" style="1"/>
    <col min="8" max="8" width="10.5703125" style="1" bestFit="1" customWidth="1"/>
    <col min="9" max="16384" width="9.140625" style="1"/>
  </cols>
  <sheetData>
    <row r="1" spans="2:8" x14ac:dyDescent="0.25">
      <c r="B1" s="3" t="s">
        <v>8</v>
      </c>
      <c r="C1" s="3" t="s">
        <v>1</v>
      </c>
      <c r="D1" s="3" t="s">
        <v>4</v>
      </c>
      <c r="E1" s="3" t="s">
        <v>19</v>
      </c>
      <c r="G1" s="25" t="s">
        <v>2</v>
      </c>
      <c r="H1" s="26">
        <v>4890</v>
      </c>
    </row>
    <row r="2" spans="2:8" x14ac:dyDescent="0.25">
      <c r="B2" s="4">
        <v>40</v>
      </c>
      <c r="C2" s="4">
        <v>5958</v>
      </c>
      <c r="D2" s="4">
        <f>$H$1+B2*$H$2</f>
        <v>6463.3333333333339</v>
      </c>
      <c r="E2" s="4">
        <f>ABS(C2-D2)</f>
        <v>505.33333333333394</v>
      </c>
      <c r="G2" s="11" t="s">
        <v>3</v>
      </c>
      <c r="H2" s="27">
        <v>39.333333333333336</v>
      </c>
    </row>
    <row r="3" spans="2:8" x14ac:dyDescent="0.25">
      <c r="B3" s="5">
        <v>44</v>
      </c>
      <c r="C3" s="5">
        <v>6662</v>
      </c>
      <c r="D3" s="5">
        <f t="shared" ref="D3:D11" si="0">$H$1+B3*$H$2</f>
        <v>6620.666666666667</v>
      </c>
      <c r="E3" s="4">
        <f t="shared" ref="E3:E11" si="1">ABS(C3-D3)</f>
        <v>41.33333333333303</v>
      </c>
    </row>
    <row r="4" spans="2:8" x14ac:dyDescent="0.25">
      <c r="B4" s="5">
        <v>48</v>
      </c>
      <c r="C4" s="5">
        <v>6004</v>
      </c>
      <c r="D4" s="5">
        <f t="shared" si="0"/>
        <v>6778</v>
      </c>
      <c r="E4" s="4">
        <f t="shared" si="1"/>
        <v>774</v>
      </c>
    </row>
    <row r="5" spans="2:8" x14ac:dyDescent="0.25">
      <c r="B5" s="5">
        <v>48</v>
      </c>
      <c r="C5" s="5">
        <v>6011</v>
      </c>
      <c r="D5" s="5">
        <f t="shared" si="0"/>
        <v>6778</v>
      </c>
      <c r="E5" s="4">
        <f t="shared" si="1"/>
        <v>767</v>
      </c>
    </row>
    <row r="6" spans="2:8" x14ac:dyDescent="0.25">
      <c r="B6" s="5">
        <v>60</v>
      </c>
      <c r="C6" s="5">
        <v>7250</v>
      </c>
      <c r="D6" s="5">
        <f t="shared" si="0"/>
        <v>7250</v>
      </c>
      <c r="E6" s="4">
        <f t="shared" si="1"/>
        <v>0</v>
      </c>
    </row>
    <row r="7" spans="2:8" x14ac:dyDescent="0.25">
      <c r="B7" s="5">
        <v>70</v>
      </c>
      <c r="C7" s="5">
        <v>8632</v>
      </c>
      <c r="D7" s="5">
        <f t="shared" si="0"/>
        <v>7643.3333333333339</v>
      </c>
      <c r="E7" s="4">
        <f t="shared" si="1"/>
        <v>988.66666666666606</v>
      </c>
    </row>
    <row r="8" spans="2:8" x14ac:dyDescent="0.25">
      <c r="B8" s="5">
        <v>72</v>
      </c>
      <c r="C8" s="5">
        <v>6964</v>
      </c>
      <c r="D8" s="5">
        <f t="shared" si="0"/>
        <v>7722</v>
      </c>
      <c r="E8" s="4">
        <f t="shared" si="1"/>
        <v>758</v>
      </c>
    </row>
    <row r="9" spans="2:8" x14ac:dyDescent="0.25">
      <c r="B9" s="5">
        <v>90</v>
      </c>
      <c r="C9" s="5">
        <v>11097</v>
      </c>
      <c r="D9" s="5">
        <f t="shared" si="0"/>
        <v>8430</v>
      </c>
      <c r="E9" s="4">
        <f t="shared" si="1"/>
        <v>2667</v>
      </c>
    </row>
    <row r="10" spans="2:8" x14ac:dyDescent="0.25">
      <c r="B10" s="5">
        <v>100</v>
      </c>
      <c r="C10" s="5">
        <v>9107</v>
      </c>
      <c r="D10" s="5">
        <f t="shared" si="0"/>
        <v>8823.3333333333339</v>
      </c>
      <c r="E10" s="4">
        <f t="shared" si="1"/>
        <v>283.66666666666606</v>
      </c>
    </row>
    <row r="11" spans="2:8" x14ac:dyDescent="0.25">
      <c r="B11" s="6">
        <v>168</v>
      </c>
      <c r="C11" s="6">
        <v>11498</v>
      </c>
      <c r="D11" s="6">
        <f t="shared" si="0"/>
        <v>11498</v>
      </c>
      <c r="E11" s="4">
        <f t="shared" si="1"/>
        <v>0</v>
      </c>
    </row>
    <row r="12" spans="2:8" ht="30" x14ac:dyDescent="0.25">
      <c r="B12" s="2"/>
      <c r="C12" s="2"/>
      <c r="D12" s="10" t="s">
        <v>20</v>
      </c>
      <c r="E12" s="29">
        <f>AVERAGE(E2:E11)</f>
        <v>678.49999999999989</v>
      </c>
    </row>
    <row r="14" spans="2:8" x14ac:dyDescent="0.25">
      <c r="B14" s="28" t="s">
        <v>9</v>
      </c>
      <c r="C14" s="13"/>
      <c r="D14" s="13"/>
      <c r="E14" s="14">
        <f>H1+H2*120</f>
        <v>9610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55E9-877C-41B7-975E-366F077A3A3F}">
  <dimension ref="B1:H16"/>
  <sheetViews>
    <sheetView topLeftCell="A22" workbookViewId="0">
      <selection activeCell="H8" sqref="H8"/>
    </sheetView>
  </sheetViews>
  <sheetFormatPr defaultRowHeight="15" x14ac:dyDescent="0.25"/>
  <cols>
    <col min="1" max="1" width="9.140625" style="1"/>
    <col min="2" max="2" width="40.42578125" style="1" bestFit="1" customWidth="1"/>
    <col min="3" max="3" width="16.7109375" style="1" bestFit="1" customWidth="1"/>
    <col min="4" max="4" width="14.140625" style="1" bestFit="1" customWidth="1"/>
    <col min="5" max="5" width="12.7109375" style="1" bestFit="1" customWidth="1"/>
    <col min="6" max="6" width="9.140625" style="1"/>
    <col min="7" max="7" width="12" style="1" bestFit="1" customWidth="1"/>
    <col min="8" max="16384" width="9.140625" style="1"/>
  </cols>
  <sheetData>
    <row r="1" spans="2:8" x14ac:dyDescent="0.25">
      <c r="B1" s="23" t="s">
        <v>0</v>
      </c>
      <c r="C1" s="24" t="s">
        <v>1</v>
      </c>
      <c r="D1" s="24" t="s">
        <v>4</v>
      </c>
      <c r="E1" s="7" t="s">
        <v>19</v>
      </c>
      <c r="G1" s="25" t="s">
        <v>14</v>
      </c>
      <c r="H1" s="26">
        <v>1113.0251692723416</v>
      </c>
    </row>
    <row r="2" spans="2:8" x14ac:dyDescent="0.25">
      <c r="B2" s="16">
        <v>40</v>
      </c>
      <c r="C2" s="21">
        <v>5958</v>
      </c>
      <c r="D2" s="34">
        <f>$H$1*B2^$H$2</f>
        <v>5994.3387573935479</v>
      </c>
      <c r="E2" s="32">
        <f>ABS(C2-D2)</f>
        <v>36.338757393547894</v>
      </c>
      <c r="G2" s="11" t="s">
        <v>15</v>
      </c>
      <c r="H2" s="27">
        <v>0.45643502813902853</v>
      </c>
    </row>
    <row r="3" spans="2:8" x14ac:dyDescent="0.25">
      <c r="B3" s="16">
        <v>44</v>
      </c>
      <c r="C3" s="21">
        <v>6662</v>
      </c>
      <c r="D3" s="34">
        <f t="shared" ref="D3:D11" si="0">$H$1*B3^$H$2</f>
        <v>6260.86520974008</v>
      </c>
      <c r="E3" s="32">
        <f t="shared" ref="E3:E11" si="1">ABS(C3-D3)</f>
        <v>401.13479025992001</v>
      </c>
    </row>
    <row r="4" spans="2:8" x14ac:dyDescent="0.25">
      <c r="B4" s="16">
        <v>48</v>
      </c>
      <c r="C4" s="21">
        <v>6004</v>
      </c>
      <c r="D4" s="34">
        <f t="shared" si="0"/>
        <v>6514.5193261002069</v>
      </c>
      <c r="E4" s="32">
        <f t="shared" si="1"/>
        <v>510.51932610020685</v>
      </c>
    </row>
    <row r="5" spans="2:8" x14ac:dyDescent="0.25">
      <c r="B5" s="16">
        <v>48</v>
      </c>
      <c r="C5" s="21">
        <v>6011</v>
      </c>
      <c r="D5" s="34">
        <f t="shared" si="0"/>
        <v>6514.5193261002069</v>
      </c>
      <c r="E5" s="32">
        <f t="shared" si="1"/>
        <v>503.51932610020685</v>
      </c>
    </row>
    <row r="6" spans="2:8" x14ac:dyDescent="0.25">
      <c r="B6" s="16">
        <v>60</v>
      </c>
      <c r="C6" s="21">
        <v>7250</v>
      </c>
      <c r="D6" s="34">
        <f t="shared" si="0"/>
        <v>7212.9928438880061</v>
      </c>
      <c r="E6" s="32">
        <f t="shared" si="1"/>
        <v>37.007156111993936</v>
      </c>
    </row>
    <row r="7" spans="2:8" x14ac:dyDescent="0.25">
      <c r="B7" s="16">
        <v>70</v>
      </c>
      <c r="C7" s="21">
        <v>8632</v>
      </c>
      <c r="D7" s="34">
        <f t="shared" si="0"/>
        <v>7738.7775147196216</v>
      </c>
      <c r="E7" s="32">
        <f t="shared" si="1"/>
        <v>893.22248528037835</v>
      </c>
    </row>
    <row r="8" spans="2:8" x14ac:dyDescent="0.25">
      <c r="B8" s="16">
        <v>72</v>
      </c>
      <c r="C8" s="21">
        <v>6964</v>
      </c>
      <c r="D8" s="34">
        <f t="shared" si="0"/>
        <v>7838.9265575912641</v>
      </c>
      <c r="E8" s="32">
        <f t="shared" si="1"/>
        <v>874.9265575912641</v>
      </c>
    </row>
    <row r="9" spans="2:8" x14ac:dyDescent="0.25">
      <c r="B9" s="16">
        <v>90</v>
      </c>
      <c r="C9" s="21">
        <v>11097</v>
      </c>
      <c r="D9" s="34">
        <f t="shared" si="0"/>
        <v>8679.4003261507423</v>
      </c>
      <c r="E9" s="32">
        <f t="shared" si="1"/>
        <v>2417.5996738492577</v>
      </c>
    </row>
    <row r="10" spans="2:8" x14ac:dyDescent="0.25">
      <c r="B10" s="16">
        <v>100</v>
      </c>
      <c r="C10" s="21">
        <v>9107</v>
      </c>
      <c r="D10" s="34">
        <f t="shared" si="0"/>
        <v>9106.9938143455674</v>
      </c>
      <c r="E10" s="32">
        <f t="shared" si="1"/>
        <v>6.1856544325564755E-3</v>
      </c>
    </row>
    <row r="11" spans="2:8" x14ac:dyDescent="0.25">
      <c r="B11" s="17">
        <v>168</v>
      </c>
      <c r="C11" s="22">
        <v>11498</v>
      </c>
      <c r="D11" s="34">
        <f t="shared" si="0"/>
        <v>11540.220046604814</v>
      </c>
      <c r="E11" s="33">
        <f t="shared" si="1"/>
        <v>42.220046604814343</v>
      </c>
    </row>
    <row r="12" spans="2:8" x14ac:dyDescent="0.25">
      <c r="C12" s="12" t="s">
        <v>21</v>
      </c>
      <c r="D12" s="13"/>
      <c r="E12" s="30">
        <f>AVERAGE(E2:E11)</f>
        <v>571.64943049460226</v>
      </c>
    </row>
    <row r="16" spans="2:8" x14ac:dyDescent="0.25">
      <c r="B16" s="28" t="s">
        <v>9</v>
      </c>
      <c r="C16" s="13"/>
      <c r="D16" s="31">
        <f>H1*120^H2</f>
        <v>9897.286357574163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5F91-B7E7-49D9-AF46-14FE1891B917}">
  <dimension ref="B1:G13"/>
  <sheetViews>
    <sheetView tabSelected="1" topLeftCell="A10" workbookViewId="0">
      <selection activeCell="M10" sqref="M10"/>
    </sheetView>
  </sheetViews>
  <sheetFormatPr defaultRowHeight="15" x14ac:dyDescent="0.25"/>
  <cols>
    <col min="1" max="16384" width="9.140625" style="1"/>
  </cols>
  <sheetData>
    <row r="1" spans="2:7" x14ac:dyDescent="0.25">
      <c r="B1" s="12" t="s">
        <v>12</v>
      </c>
      <c r="C1" s="13" t="s">
        <v>13</v>
      </c>
      <c r="D1" s="13" t="s">
        <v>4</v>
      </c>
      <c r="E1" s="14" t="s">
        <v>5</v>
      </c>
      <c r="F1" s="15" t="s">
        <v>14</v>
      </c>
      <c r="G1" s="18">
        <v>28.159365782271589</v>
      </c>
    </row>
    <row r="2" spans="2:7" x14ac:dyDescent="0.25">
      <c r="B2" s="16">
        <v>0</v>
      </c>
      <c r="C2" s="21">
        <v>50</v>
      </c>
      <c r="D2" s="21">
        <f>$G$1+( (($G$2-$G$1)*B2^$G$3)/($G$4+B2^$G$3))</f>
        <v>28.159365782271589</v>
      </c>
      <c r="E2" s="36">
        <f>C2-D2</f>
        <v>21.840634217728411</v>
      </c>
      <c r="F2" s="16" t="s">
        <v>15</v>
      </c>
      <c r="G2" s="19">
        <v>1073643.7789723396</v>
      </c>
    </row>
    <row r="3" spans="2:7" x14ac:dyDescent="0.25">
      <c r="B3" s="16">
        <v>25</v>
      </c>
      <c r="C3" s="21">
        <v>53</v>
      </c>
      <c r="D3" s="21">
        <f t="shared" ref="D3:D10" si="0">$G$1+( (($G$2-$G$1)*B3^$G$3)/($G$4+B3^$G$3))</f>
        <v>59.487259133167065</v>
      </c>
      <c r="E3" s="36">
        <f t="shared" ref="E3:E10" si="1">C3-D3</f>
        <v>-6.4872591331670648</v>
      </c>
      <c r="F3" s="16" t="s">
        <v>16</v>
      </c>
      <c r="G3" s="19">
        <v>0.59818310503482519</v>
      </c>
    </row>
    <row r="4" spans="2:7" x14ac:dyDescent="0.25">
      <c r="B4" s="16">
        <v>50</v>
      </c>
      <c r="C4" s="21">
        <v>55</v>
      </c>
      <c r="D4" s="21">
        <f t="shared" si="0"/>
        <v>75.583098898627071</v>
      </c>
      <c r="E4" s="36">
        <f t="shared" si="1"/>
        <v>-20.583098898627071</v>
      </c>
      <c r="F4" s="17" t="s">
        <v>17</v>
      </c>
      <c r="G4" s="20">
        <v>235033.11245192698</v>
      </c>
    </row>
    <row r="5" spans="2:7" x14ac:dyDescent="0.25">
      <c r="B5" s="16">
        <v>75</v>
      </c>
      <c r="C5" s="21">
        <v>75</v>
      </c>
      <c r="D5" s="21">
        <f t="shared" si="0"/>
        <v>88.599481676824368</v>
      </c>
      <c r="E5" s="36">
        <f t="shared" si="1"/>
        <v>-13.599481676824368</v>
      </c>
    </row>
    <row r="6" spans="2:7" x14ac:dyDescent="0.25">
      <c r="B6" s="16">
        <v>100</v>
      </c>
      <c r="C6" s="21">
        <v>100</v>
      </c>
      <c r="D6" s="21">
        <f t="shared" si="0"/>
        <v>99.948206273558739</v>
      </c>
      <c r="E6" s="36">
        <f t="shared" si="1"/>
        <v>5.1793726441260901E-2</v>
      </c>
    </row>
    <row r="7" spans="2:7" x14ac:dyDescent="0.25">
      <c r="B7" s="16">
        <v>125</v>
      </c>
      <c r="C7" s="21">
        <v>120</v>
      </c>
      <c r="D7" s="21">
        <f t="shared" si="0"/>
        <v>110.19881282009166</v>
      </c>
      <c r="E7" s="36">
        <f t="shared" si="1"/>
        <v>9.8011871799083394</v>
      </c>
    </row>
    <row r="8" spans="2:7" x14ac:dyDescent="0.25">
      <c r="B8" s="16">
        <v>150</v>
      </c>
      <c r="C8" s="21">
        <v>127</v>
      </c>
      <c r="D8" s="21">
        <f t="shared" si="0"/>
        <v>119.6515053962742</v>
      </c>
      <c r="E8" s="36">
        <f t="shared" si="1"/>
        <v>7.348494603725797</v>
      </c>
    </row>
    <row r="9" spans="2:7" x14ac:dyDescent="0.25">
      <c r="B9" s="16">
        <v>175</v>
      </c>
      <c r="C9" s="21">
        <v>132</v>
      </c>
      <c r="D9" s="21">
        <f t="shared" si="0"/>
        <v>128.48840366157211</v>
      </c>
      <c r="E9" s="36">
        <f t="shared" si="1"/>
        <v>3.5115963384278928</v>
      </c>
    </row>
    <row r="10" spans="2:7" x14ac:dyDescent="0.25">
      <c r="B10" s="17">
        <v>200</v>
      </c>
      <c r="C10" s="22">
        <v>135</v>
      </c>
      <c r="D10" s="22">
        <f t="shared" si="0"/>
        <v>136.83021870654767</v>
      </c>
      <c r="E10" s="37">
        <f t="shared" si="1"/>
        <v>-1.8302187065476687</v>
      </c>
    </row>
    <row r="11" spans="2:7" x14ac:dyDescent="0.25">
      <c r="D11" s="12" t="s">
        <v>6</v>
      </c>
      <c r="E11" s="35">
        <f>SUMSQ($E$2:$E$10)</f>
        <v>1293.455031266956</v>
      </c>
    </row>
    <row r="12" spans="2:7" x14ac:dyDescent="0.25">
      <c r="B12" s="1" t="s">
        <v>18</v>
      </c>
    </row>
    <row r="13" spans="2:7" x14ac:dyDescent="0.25">
      <c r="B13" s="12">
        <v>115</v>
      </c>
      <c r="C13" s="13"/>
      <c r="D13" s="13">
        <f t="shared" ref="D13" si="2">$G$1+( (($G$2-$G$1)*B13^$G$3)/($G$4+B13^$G$3))</f>
        <v>106.20755458995323</v>
      </c>
      <c r="E13" s="1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1a</vt:lpstr>
      <vt:lpstr>Sheet1</vt:lpstr>
      <vt:lpstr>Problem 1a Deviation</vt:lpstr>
      <vt:lpstr>Preoblem 1b Deviation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2018-08-13T22:31:59Z</dcterms:created>
  <dcterms:modified xsi:type="dcterms:W3CDTF">2018-08-19T15:08:43Z</dcterms:modified>
</cp:coreProperties>
</file>