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DocKey" sheetId="2" r:id="rId5"/>
  </sheets>
  <definedNames/>
  <calcPr/>
</workbook>
</file>

<file path=xl/sharedStrings.xml><?xml version="1.0" encoding="utf-8"?>
<sst xmlns="http://schemas.openxmlformats.org/spreadsheetml/2006/main" count="145" uniqueCount="101">
  <si>
    <t>ABOUT</t>
  </si>
  <si>
    <t xml:space="preserve">This key was created manually by Shelby Jouppi in September 2022. 
I reviewed examples of each document type and used the language in the document to come up with the key. Please report errors to shelbyjouppi (at) gmail.com. Michigan EGLE should be consulted with any questions about specific documents or naming conventions.
Caveat: When a digit is included in the code (ie VN2), it is not always used in a uniform way. For simplicity's sake, I titled these 1st, 2nd, 3rd, etc. However these document should be reviewed in context with scrutiny and not necessarily used in aggregates. </t>
  </si>
  <si>
    <t>COLUMN NAMES</t>
  </si>
  <si>
    <t>doc_type</t>
  </si>
  <si>
    <t>Document code extracted from the name of the document.</t>
  </si>
  <si>
    <t>(ie In the document "B3550_FCE_20161020.pdf", "FCE" is the code</t>
  </si>
  <si>
    <t>type_simple</t>
  </si>
  <si>
    <t>Removing digits from codes for searching purposes.</t>
  </si>
  <si>
    <r>
      <rPr>
        <rFont val="Arial"/>
        <color theme="1"/>
      </rPr>
      <t>(</t>
    </r>
    <r>
      <rPr>
        <rFont val="Arial"/>
        <i/>
        <color theme="1"/>
      </rPr>
      <t>ie, "FCE2" becomes "FCE")</t>
    </r>
  </si>
  <si>
    <t>type_name</t>
  </si>
  <si>
    <t>Full name of the document code</t>
  </si>
  <si>
    <r>
      <rPr>
        <rFont val="Arial"/>
        <color theme="1"/>
      </rPr>
      <t>(</t>
    </r>
    <r>
      <rPr>
        <rFont val="Arial"/>
        <i/>
        <color theme="1"/>
      </rPr>
      <t>ie, "FCE" stands for "Full Compliance Evaluation")</t>
    </r>
  </si>
  <si>
    <t>type_name_simple</t>
  </si>
  <si>
    <t>Removing sequential order from name</t>
  </si>
  <si>
    <t>(ie, "2nd Full Compliance Evaluation" becomes "Full Compliance Evaluation"</t>
  </si>
  <si>
    <t>SAR</t>
  </si>
  <si>
    <t>Staff Activity Report</t>
  </si>
  <si>
    <t>FCE</t>
  </si>
  <si>
    <t>Full Compliance Evaluation</t>
  </si>
  <si>
    <t>TEST</t>
  </si>
  <si>
    <t>Test</t>
  </si>
  <si>
    <t>VN</t>
  </si>
  <si>
    <t>Violation Notice</t>
  </si>
  <si>
    <t>RVN</t>
  </si>
  <si>
    <t>Response to Violation Notice</t>
  </si>
  <si>
    <t>ACO</t>
  </si>
  <si>
    <t>Administrative Consent Order</t>
  </si>
  <si>
    <t>ENFN</t>
  </si>
  <si>
    <t>Enforcement Notice</t>
  </si>
  <si>
    <t>TEST2</t>
  </si>
  <si>
    <t>2nd Test</t>
  </si>
  <si>
    <t>TEST1</t>
  </si>
  <si>
    <t>1st Test</t>
  </si>
  <si>
    <t>STIP</t>
  </si>
  <si>
    <t>Stipulated Fines</t>
  </si>
  <si>
    <t>VN2</t>
  </si>
  <si>
    <t>2nd Violation Notice</t>
  </si>
  <si>
    <t>VN1</t>
  </si>
  <si>
    <t>1st Violation Notice</t>
  </si>
  <si>
    <t>SAR2</t>
  </si>
  <si>
    <t>2nd Staff Activity Report</t>
  </si>
  <si>
    <t>ASBVN</t>
  </si>
  <si>
    <t>Asbestos Violation Notice</t>
  </si>
  <si>
    <t>SAR1</t>
  </si>
  <si>
    <t>1st Staff Activity Report</t>
  </si>
  <si>
    <t>CJ</t>
  </si>
  <si>
    <t>Consent Judgment</t>
  </si>
  <si>
    <t>RVN2</t>
  </si>
  <si>
    <t>2nd Response to Violation Notice</t>
  </si>
  <si>
    <t>TEST3</t>
  </si>
  <si>
    <t>3rd Test</t>
  </si>
  <si>
    <t>AFO</t>
  </si>
  <si>
    <t>Administrative Fine Order</t>
  </si>
  <si>
    <t>RVN1</t>
  </si>
  <si>
    <t>1st Response to Violation Notice</t>
  </si>
  <si>
    <t>VN3</t>
  </si>
  <si>
    <t>3rd Violation Notice</t>
  </si>
  <si>
    <t>RASBVN</t>
  </si>
  <si>
    <t>Response to Asbestos Violation Notice</t>
  </si>
  <si>
    <t>RVN3</t>
  </si>
  <si>
    <t>3rd Response to Violation Notice</t>
  </si>
  <si>
    <t>SEM</t>
  </si>
  <si>
    <t>Surface Emission Monitoring</t>
  </si>
  <si>
    <t>CJ2</t>
  </si>
  <si>
    <t>2nd Consent Judgment</t>
  </si>
  <si>
    <t>CJ1</t>
  </si>
  <si>
    <t>1st Consent Judgment</t>
  </si>
  <si>
    <t>ASBVN2</t>
  </si>
  <si>
    <t>2nd Asbestos Violation</t>
  </si>
  <si>
    <t>Asbestos Violation</t>
  </si>
  <si>
    <t>VEE</t>
  </si>
  <si>
    <t>Visible Emissions Evaluation</t>
  </si>
  <si>
    <t>TEST6</t>
  </si>
  <si>
    <t>6th Test</t>
  </si>
  <si>
    <t>TEST5</t>
  </si>
  <si>
    <t>5th Test</t>
  </si>
  <si>
    <t>TEST4</t>
  </si>
  <si>
    <t>4th Test</t>
  </si>
  <si>
    <t>TEST10</t>
  </si>
  <si>
    <t>10th Test</t>
  </si>
  <si>
    <t>LTR</t>
  </si>
  <si>
    <t>Letter</t>
  </si>
  <si>
    <t>CJ3</t>
  </si>
  <si>
    <t>3rd Consent Judgment</t>
  </si>
  <si>
    <t>SAR4</t>
  </si>
  <si>
    <t>4th Staff Activity Report</t>
  </si>
  <si>
    <t>SAR3</t>
  </si>
  <si>
    <t>3rd Staff Activity Report</t>
  </si>
  <si>
    <t>PES</t>
  </si>
  <si>
    <t>Proposed Enforcement Summary</t>
  </si>
  <si>
    <t>VN4</t>
  </si>
  <si>
    <t>4th Violation Notice</t>
  </si>
  <si>
    <t>CD</t>
  </si>
  <si>
    <t>Consent Decree</t>
  </si>
  <si>
    <t>FCE2</t>
  </si>
  <si>
    <t>2nd Full Complience Evaluation</t>
  </si>
  <si>
    <t>Full Complience Evaluation</t>
  </si>
  <si>
    <t>FCE1</t>
  </si>
  <si>
    <t>1st Full Compliance Evaluation</t>
  </si>
  <si>
    <t>TEST7</t>
  </si>
  <si>
    <t>7th Test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</si>
</sst>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font>
      <color theme="1"/>
      <name val="Arial"/>
      <scheme val="minor"/>
    </font>
    <font>
      <i/>
      <color theme="1"/>
      <name val="Arial"/>
      <scheme val="minor"/>
    </font>
    <font>
      <b/>
      <sz val="11.0"/>
      <color theme="1"/>
      <name val="Calibri"/>
    </font>
    <font>
      <b/>
      <sz val="11.0"/>
      <color rgb="FF000000"/>
      <name val="Calibri"/>
    </font>
    <font>
      <sz val="11.0"/>
      <color rgb="FF000000"/>
      <name val="Calibri"/>
    </font>
    <font>
      <sz val="12.0"/>
      <color rgb="FF000000"/>
      <name val="Calibri"/>
    </font>
  </fonts>
  <fills count="3">
    <fill>
      <patternFill patternType="none"/>
    </fill>
    <fill>
      <patternFill patternType="lightGray"/>
    </fill>
    <fill>
      <patternFill patternType="solid">
        <fgColor rgb="FFF3F3F3"/>
        <bgColor rgb="FFF3F3F3"/>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0" fontId="2" numFmtId="0" xfId="0" applyBorder="1" applyFont="1"/>
    <xf borderId="3" fillId="0" fontId="2" numFmtId="0" xfId="0" applyBorder="1" applyFont="1"/>
    <xf borderId="4" fillId="0" fontId="3" numFmtId="0" xfId="0" applyAlignment="1" applyBorder="1" applyFont="1">
      <alignment readingOrder="0" shrinkToFit="0" wrapText="1"/>
    </xf>
    <xf borderId="5" fillId="0" fontId="3" numFmtId="0" xfId="0" applyBorder="1" applyFont="1"/>
    <xf borderId="4" fillId="0" fontId="3" numFmtId="0" xfId="0" applyBorder="1" applyFont="1"/>
    <xf borderId="4" fillId="2" fontId="1" numFmtId="0" xfId="0" applyAlignment="1" applyBorder="1" applyFont="1">
      <alignment readingOrder="0"/>
    </xf>
    <xf borderId="5" fillId="0" fontId="2" numFmtId="0" xfId="0" applyBorder="1" applyFont="1"/>
    <xf borderId="4" fillId="0" fontId="1" numFmtId="0" xfId="0" applyAlignment="1" applyBorder="1" applyFont="1">
      <alignment readingOrder="0"/>
    </xf>
    <xf borderId="0" fillId="0" fontId="3" numFmtId="0" xfId="0" applyAlignment="1" applyFont="1">
      <alignment readingOrder="0"/>
    </xf>
    <xf borderId="4" fillId="0" fontId="1" numFmtId="0" xfId="0" applyBorder="1" applyFont="1"/>
    <xf borderId="0" fillId="0" fontId="4" numFmtId="0" xfId="0" applyAlignment="1" applyFont="1">
      <alignment readingOrder="0"/>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horizontal="left" readingOrder="0" shrinkToFit="0" vertical="top"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8" numFmtId="0" xfId="0" applyAlignment="1" applyFont="1">
      <alignment readingOrder="0" shrinkToFit="0" vertical="bottom" wrapText="0"/>
    </xf>
    <xf borderId="0" fillId="0" fontId="7" numFmtId="0" xfId="0" applyAlignment="1" applyFont="1">
      <alignment horizontal="left" readingOrder="0" shrinkToFit="0" vertical="bottom" wrapText="0"/>
    </xf>
    <xf borderId="0" fillId="0" fontId="8" numFmtId="0" xfId="0" applyAlignment="1" applyFont="1">
      <alignment shrinkToFit="0" vertical="bottom" wrapText="0"/>
    </xf>
    <xf borderId="0" fillId="0" fontId="7" numFmtId="0" xfId="0" applyAlignment="1" applyFont="1">
      <alignment readingOrder="0" shrinkToFit="0" vertical="bottom" wrapText="0"/>
    </xf>
    <xf borderId="0" fillId="0" fontId="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23.75"/>
    <col customWidth="1" min="5" max="5" width="24.5"/>
  </cols>
  <sheetData>
    <row r="2">
      <c r="B2" s="1" t="s">
        <v>0</v>
      </c>
      <c r="C2" s="2"/>
      <c r="D2" s="2"/>
      <c r="E2" s="2"/>
      <c r="F2" s="2"/>
      <c r="G2" s="3"/>
    </row>
    <row r="3">
      <c r="B3" s="4" t="s">
        <v>1</v>
      </c>
      <c r="G3" s="5"/>
    </row>
    <row r="4">
      <c r="B4" s="6"/>
      <c r="G4" s="5"/>
    </row>
    <row r="5">
      <c r="B5" s="7" t="s">
        <v>2</v>
      </c>
      <c r="G5" s="8"/>
    </row>
    <row r="6">
      <c r="B6" s="9" t="s">
        <v>3</v>
      </c>
      <c r="C6" s="10" t="s">
        <v>4</v>
      </c>
      <c r="G6" s="5"/>
    </row>
    <row r="7">
      <c r="B7" s="11"/>
      <c r="C7" s="12" t="s">
        <v>5</v>
      </c>
      <c r="G7" s="5"/>
    </row>
    <row r="8">
      <c r="B8" s="9" t="s">
        <v>6</v>
      </c>
      <c r="C8" s="10" t="s">
        <v>7</v>
      </c>
      <c r="G8" s="5"/>
    </row>
    <row r="9">
      <c r="B9" s="11"/>
      <c r="C9" s="10" t="s">
        <v>8</v>
      </c>
      <c r="G9" s="5"/>
    </row>
    <row r="10">
      <c r="B10" s="9" t="s">
        <v>9</v>
      </c>
      <c r="C10" s="10" t="s">
        <v>10</v>
      </c>
      <c r="G10" s="5"/>
    </row>
    <row r="11">
      <c r="B11" s="11"/>
      <c r="C11" s="10" t="s">
        <v>11</v>
      </c>
      <c r="G11" s="5"/>
    </row>
    <row r="12">
      <c r="B12" s="9" t="s">
        <v>12</v>
      </c>
      <c r="C12" s="10" t="s">
        <v>13</v>
      </c>
      <c r="G12" s="5"/>
    </row>
    <row r="13">
      <c r="B13" s="6"/>
      <c r="C13" s="12" t="s">
        <v>14</v>
      </c>
      <c r="G13" s="5"/>
    </row>
    <row r="14">
      <c r="B14" s="13"/>
      <c r="C14" s="14"/>
      <c r="D14" s="14"/>
      <c r="E14" s="14"/>
      <c r="F14" s="14"/>
      <c r="G14" s="15"/>
    </row>
  </sheetData>
  <mergeCells count="3">
    <mergeCell ref="B3:E3"/>
    <mergeCell ref="B2:G2"/>
    <mergeCell ref="B5:G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3</v>
      </c>
      <c r="B1" s="17" t="s">
        <v>9</v>
      </c>
      <c r="C1" s="16" t="s">
        <v>6</v>
      </c>
      <c r="D1" s="17" t="s">
        <v>12</v>
      </c>
      <c r="E1" s="18"/>
      <c r="F1" s="19"/>
      <c r="G1" s="19"/>
      <c r="H1" s="19"/>
      <c r="I1" s="19"/>
    </row>
    <row r="2">
      <c r="A2" s="18" t="s">
        <v>15</v>
      </c>
      <c r="B2" s="20" t="s">
        <v>16</v>
      </c>
      <c r="C2" s="21" t="str">
        <f>IFERROR(__xludf.DUMMYFUNCTION("REGEXEXTRACT(A2,""[A-Z]{2,}"")"),"SAR")</f>
        <v>SAR</v>
      </c>
      <c r="D2" s="20" t="s">
        <v>16</v>
      </c>
      <c r="E2" s="20"/>
      <c r="F2" s="19"/>
      <c r="G2" s="19"/>
      <c r="H2" s="19"/>
      <c r="I2" s="19"/>
    </row>
    <row r="3">
      <c r="A3" s="18" t="s">
        <v>17</v>
      </c>
      <c r="B3" s="20" t="s">
        <v>18</v>
      </c>
      <c r="C3" s="21" t="str">
        <f>IFERROR(__xludf.DUMMYFUNCTION("REGEXEXTRACT(A3,""[A-Z]{2,}"")"),"FCE")</f>
        <v>FCE</v>
      </c>
      <c r="D3" s="20" t="s">
        <v>18</v>
      </c>
      <c r="E3" s="20"/>
      <c r="F3" s="20"/>
      <c r="G3" s="19"/>
      <c r="H3" s="19"/>
      <c r="I3" s="19"/>
    </row>
    <row r="4">
      <c r="A4" s="18" t="s">
        <v>19</v>
      </c>
      <c r="B4" s="20" t="s">
        <v>20</v>
      </c>
      <c r="C4" s="21" t="str">
        <f>IFERROR(__xludf.DUMMYFUNCTION("REGEXEXTRACT(A4,""[A-Z]{2,}"")"),"TEST")</f>
        <v>TEST</v>
      </c>
      <c r="D4" s="20" t="s">
        <v>20</v>
      </c>
      <c r="E4" s="19"/>
      <c r="F4" s="19"/>
      <c r="G4" s="19"/>
      <c r="H4" s="19"/>
      <c r="I4" s="19"/>
    </row>
    <row r="5">
      <c r="A5" s="18" t="s">
        <v>21</v>
      </c>
      <c r="B5" s="20" t="s">
        <v>22</v>
      </c>
      <c r="C5" s="21" t="str">
        <f>IFERROR(__xludf.DUMMYFUNCTION("REGEXEXTRACT(A5,""[A-Z]{2,}"")"),"VN")</f>
        <v>VN</v>
      </c>
      <c r="D5" s="20" t="s">
        <v>22</v>
      </c>
      <c r="E5" s="20"/>
      <c r="F5" s="19"/>
      <c r="G5" s="19"/>
      <c r="H5" s="19"/>
      <c r="I5" s="19"/>
    </row>
    <row r="6">
      <c r="A6" s="18" t="s">
        <v>23</v>
      </c>
      <c r="B6" s="20" t="s">
        <v>24</v>
      </c>
      <c r="C6" s="21" t="str">
        <f>IFERROR(__xludf.DUMMYFUNCTION("REGEXEXTRACT(A6,""[A-Z]{2,}"")"),"RVN")</f>
        <v>RVN</v>
      </c>
      <c r="D6" s="20" t="s">
        <v>24</v>
      </c>
      <c r="E6" s="20"/>
      <c r="F6" s="20"/>
      <c r="G6" s="19"/>
      <c r="H6" s="19"/>
      <c r="I6" s="19"/>
    </row>
    <row r="7">
      <c r="A7" s="18" t="s">
        <v>25</v>
      </c>
      <c r="B7" s="20" t="s">
        <v>26</v>
      </c>
      <c r="C7" s="21" t="str">
        <f>IFERROR(__xludf.DUMMYFUNCTION("REGEXEXTRACT(A7,""[A-Z]{2,}"")"),"ACO")</f>
        <v>ACO</v>
      </c>
      <c r="D7" s="20" t="s">
        <v>26</v>
      </c>
      <c r="E7" s="20"/>
      <c r="F7" s="20"/>
      <c r="G7" s="19"/>
      <c r="H7" s="19"/>
      <c r="I7" s="19"/>
    </row>
    <row r="8">
      <c r="A8" s="18" t="s">
        <v>27</v>
      </c>
      <c r="B8" s="20" t="s">
        <v>28</v>
      </c>
      <c r="C8" s="21" t="str">
        <f>IFERROR(__xludf.DUMMYFUNCTION("REGEXEXTRACT(A8,""[A-Z]{2,}"")"),"ENFN")</f>
        <v>ENFN</v>
      </c>
      <c r="D8" s="20" t="s">
        <v>28</v>
      </c>
      <c r="E8" s="20"/>
      <c r="F8" s="19"/>
      <c r="G8" s="19"/>
      <c r="H8" s="19"/>
      <c r="I8" s="19"/>
    </row>
    <row r="9">
      <c r="A9" s="18" t="s">
        <v>29</v>
      </c>
      <c r="B9" s="20" t="s">
        <v>30</v>
      </c>
      <c r="C9" s="21" t="str">
        <f>IFERROR(__xludf.DUMMYFUNCTION("REGEXEXTRACT(A9,""[A-Z]{2,}"")"),"TEST")</f>
        <v>TEST</v>
      </c>
      <c r="D9" s="20" t="s">
        <v>20</v>
      </c>
      <c r="E9" s="20"/>
      <c r="F9" s="19"/>
      <c r="G9" s="19"/>
      <c r="H9" s="19"/>
      <c r="I9" s="19"/>
    </row>
    <row r="10">
      <c r="A10" s="18" t="s">
        <v>31</v>
      </c>
      <c r="B10" s="20" t="s">
        <v>32</v>
      </c>
      <c r="C10" s="21" t="str">
        <f>IFERROR(__xludf.DUMMYFUNCTION("REGEXEXTRACT(A10,""[A-Z]{2,}"")"),"TEST")</f>
        <v>TEST</v>
      </c>
      <c r="D10" s="20" t="s">
        <v>20</v>
      </c>
      <c r="E10" s="19"/>
      <c r="F10" s="19"/>
      <c r="G10" s="19"/>
      <c r="H10" s="19"/>
      <c r="I10" s="19"/>
    </row>
    <row r="11">
      <c r="A11" s="18" t="s">
        <v>33</v>
      </c>
      <c r="B11" s="20" t="s">
        <v>34</v>
      </c>
      <c r="C11" s="21" t="str">
        <f>IFERROR(__xludf.DUMMYFUNCTION("REGEXEXTRACT(A11,""[A-Z]{2,}"")"),"STIP")</f>
        <v>STIP</v>
      </c>
      <c r="D11" s="20" t="s">
        <v>34</v>
      </c>
      <c r="E11" s="20"/>
      <c r="F11" s="19"/>
      <c r="G11" s="19"/>
      <c r="H11" s="19"/>
      <c r="I11" s="19"/>
    </row>
    <row r="12">
      <c r="A12" s="18" t="s">
        <v>35</v>
      </c>
      <c r="B12" s="20" t="s">
        <v>36</v>
      </c>
      <c r="C12" s="21" t="str">
        <f>IFERROR(__xludf.DUMMYFUNCTION("REGEXEXTRACT(A12,""[A-Z]{2,}"")"),"VN")</f>
        <v>VN</v>
      </c>
      <c r="D12" s="20" t="s">
        <v>22</v>
      </c>
      <c r="E12" s="20"/>
      <c r="F12" s="20"/>
      <c r="G12" s="19"/>
      <c r="H12" s="19"/>
      <c r="I12" s="19"/>
    </row>
    <row r="13">
      <c r="A13" s="18" t="s">
        <v>37</v>
      </c>
      <c r="B13" s="20" t="s">
        <v>38</v>
      </c>
      <c r="C13" s="21" t="str">
        <f>IFERROR(__xludf.DUMMYFUNCTION("REGEXEXTRACT(A13,""[A-Z]{2,}"")"),"VN")</f>
        <v>VN</v>
      </c>
      <c r="D13" s="20" t="s">
        <v>22</v>
      </c>
      <c r="E13" s="20"/>
      <c r="F13" s="20"/>
      <c r="G13" s="19"/>
      <c r="H13" s="19"/>
      <c r="I13" s="19"/>
    </row>
    <row r="14">
      <c r="A14" s="18" t="s">
        <v>39</v>
      </c>
      <c r="B14" s="20" t="s">
        <v>40</v>
      </c>
      <c r="C14" s="21" t="str">
        <f>IFERROR(__xludf.DUMMYFUNCTION("REGEXEXTRACT(A14,""[A-Z]{2,}"")"),"SAR")</f>
        <v>SAR</v>
      </c>
      <c r="D14" s="20" t="s">
        <v>16</v>
      </c>
      <c r="E14" s="20"/>
      <c r="F14" s="20"/>
      <c r="G14" s="19"/>
      <c r="H14" s="19"/>
      <c r="I14" s="19"/>
    </row>
    <row r="15">
      <c r="A15" s="18" t="s">
        <v>41</v>
      </c>
      <c r="B15" s="20" t="s">
        <v>42</v>
      </c>
      <c r="C15" s="21" t="str">
        <f>IFERROR(__xludf.DUMMYFUNCTION("REGEXEXTRACT(A15,""[A-Z]{2,}"")"),"ASBVN")</f>
        <v>ASBVN</v>
      </c>
      <c r="D15" s="20" t="s">
        <v>42</v>
      </c>
      <c r="E15" s="20"/>
      <c r="F15" s="20"/>
      <c r="G15" s="19"/>
      <c r="H15" s="19"/>
      <c r="I15" s="22"/>
    </row>
    <row r="16">
      <c r="A16" s="18" t="s">
        <v>43</v>
      </c>
      <c r="B16" s="20" t="s">
        <v>44</v>
      </c>
      <c r="C16" s="21" t="str">
        <f>IFERROR(__xludf.DUMMYFUNCTION("REGEXEXTRACT(A16,""[A-Z]{2,}"")"),"SAR")</f>
        <v>SAR</v>
      </c>
      <c r="D16" s="20" t="s">
        <v>16</v>
      </c>
      <c r="E16" s="20"/>
      <c r="F16" s="20"/>
      <c r="G16" s="20"/>
    </row>
    <row r="17">
      <c r="A17" s="18" t="s">
        <v>45</v>
      </c>
      <c r="B17" s="20" t="s">
        <v>46</v>
      </c>
      <c r="C17" s="21" t="str">
        <f>IFERROR(__xludf.DUMMYFUNCTION("REGEXEXTRACT(A17,""[A-Z]{2,}"")"),"CJ")</f>
        <v>CJ</v>
      </c>
      <c r="D17" s="20" t="s">
        <v>46</v>
      </c>
      <c r="E17" s="20"/>
      <c r="F17" s="20"/>
      <c r="G17" s="19"/>
      <c r="H17" s="19"/>
      <c r="I17" s="19"/>
    </row>
    <row r="18">
      <c r="A18" s="18" t="s">
        <v>47</v>
      </c>
      <c r="B18" s="18" t="s">
        <v>48</v>
      </c>
      <c r="C18" s="21" t="str">
        <f>IFERROR(__xludf.DUMMYFUNCTION("REGEXEXTRACT(A18,""[A-Z]{2,}"")"),"RVN")</f>
        <v>RVN</v>
      </c>
      <c r="D18" s="18" t="s">
        <v>24</v>
      </c>
      <c r="E18" s="19"/>
      <c r="F18" s="19"/>
      <c r="G18" s="19"/>
      <c r="H18" s="19"/>
      <c r="I18" s="19"/>
    </row>
    <row r="19">
      <c r="A19" s="18" t="s">
        <v>49</v>
      </c>
      <c r="B19" s="18" t="s">
        <v>50</v>
      </c>
      <c r="C19" s="21" t="str">
        <f>IFERROR(__xludf.DUMMYFUNCTION("REGEXEXTRACT(A19,""[A-Z]{2,}"")"),"TEST")</f>
        <v>TEST</v>
      </c>
      <c r="D19" s="18" t="s">
        <v>20</v>
      </c>
      <c r="E19" s="19"/>
      <c r="F19" s="19"/>
      <c r="G19" s="19"/>
      <c r="H19" s="19"/>
      <c r="I19" s="19"/>
    </row>
    <row r="20">
      <c r="A20" s="18" t="s">
        <v>51</v>
      </c>
      <c r="B20" s="18" t="s">
        <v>52</v>
      </c>
      <c r="C20" s="21" t="str">
        <f>IFERROR(__xludf.DUMMYFUNCTION("REGEXEXTRACT(A20,""[A-Z]{2,}"")"),"AFO")</f>
        <v>AFO</v>
      </c>
      <c r="D20" s="18" t="s">
        <v>52</v>
      </c>
      <c r="E20" s="19"/>
      <c r="F20" s="19"/>
      <c r="G20" s="19"/>
      <c r="H20" s="19"/>
      <c r="I20" s="19"/>
    </row>
    <row r="21">
      <c r="A21" s="18" t="s">
        <v>53</v>
      </c>
      <c r="B21" s="18" t="s">
        <v>54</v>
      </c>
      <c r="C21" s="21" t="str">
        <f>IFERROR(__xludf.DUMMYFUNCTION("REGEXEXTRACT(A21,""[A-Z]{2,}"")"),"RVN")</f>
        <v>RVN</v>
      </c>
      <c r="D21" s="18" t="s">
        <v>24</v>
      </c>
      <c r="E21" s="19"/>
      <c r="F21" s="19"/>
      <c r="G21" s="19"/>
      <c r="H21" s="19"/>
      <c r="I21" s="19"/>
    </row>
    <row r="22">
      <c r="A22" s="18" t="s">
        <v>55</v>
      </c>
      <c r="B22" s="18" t="s">
        <v>56</v>
      </c>
      <c r="C22" s="21" t="str">
        <f>IFERROR(__xludf.DUMMYFUNCTION("REGEXEXTRACT(A22,""[A-Z]{2,}"")"),"VN")</f>
        <v>VN</v>
      </c>
      <c r="D22" s="18" t="s">
        <v>22</v>
      </c>
      <c r="E22" s="19"/>
      <c r="F22" s="19"/>
      <c r="G22" s="19"/>
      <c r="H22" s="19"/>
      <c r="I22" s="19"/>
    </row>
    <row r="23">
      <c r="A23" s="18" t="s">
        <v>57</v>
      </c>
      <c r="B23" s="18" t="s">
        <v>58</v>
      </c>
      <c r="C23" s="21" t="str">
        <f>IFERROR(__xludf.DUMMYFUNCTION("REGEXEXTRACT(A23,""[A-Z]{2,}"")"),"RASBVN")</f>
        <v>RASBVN</v>
      </c>
      <c r="D23" s="18" t="s">
        <v>58</v>
      </c>
      <c r="E23" s="19"/>
      <c r="F23" s="19"/>
      <c r="G23" s="19"/>
      <c r="H23" s="19"/>
      <c r="I23" s="19"/>
    </row>
    <row r="24">
      <c r="A24" s="18" t="s">
        <v>59</v>
      </c>
      <c r="B24" s="18" t="s">
        <v>60</v>
      </c>
      <c r="C24" s="21" t="str">
        <f>IFERROR(__xludf.DUMMYFUNCTION("REGEXEXTRACT(A24,""[A-Z]{2,}"")"),"RVN")</f>
        <v>RVN</v>
      </c>
      <c r="D24" s="18" t="s">
        <v>24</v>
      </c>
      <c r="E24" s="19"/>
      <c r="F24" s="19"/>
      <c r="G24" s="19"/>
      <c r="H24" s="19"/>
      <c r="I24" s="19"/>
    </row>
    <row r="25">
      <c r="A25" s="18" t="s">
        <v>61</v>
      </c>
      <c r="B25" s="18" t="s">
        <v>62</v>
      </c>
      <c r="C25" s="21" t="str">
        <f>IFERROR(__xludf.DUMMYFUNCTION("REGEXEXTRACT(A25,""[A-Z]{2,}"")"),"SEM")</f>
        <v>SEM</v>
      </c>
      <c r="D25" s="18" t="s">
        <v>62</v>
      </c>
      <c r="E25" s="19"/>
      <c r="F25" s="19"/>
      <c r="G25" s="19"/>
      <c r="H25" s="19"/>
      <c r="I25" s="19"/>
    </row>
    <row r="26">
      <c r="A26" s="18" t="s">
        <v>63</v>
      </c>
      <c r="B26" s="18" t="s">
        <v>64</v>
      </c>
      <c r="C26" s="21" t="str">
        <f>IFERROR(__xludf.DUMMYFUNCTION("REGEXEXTRACT(A26,""[A-Z]{2,}"")"),"CJ")</f>
        <v>CJ</v>
      </c>
      <c r="D26" s="18" t="s">
        <v>46</v>
      </c>
      <c r="E26" s="19"/>
      <c r="F26" s="19"/>
      <c r="G26" s="19"/>
      <c r="H26" s="19"/>
      <c r="I26" s="19"/>
    </row>
    <row r="27">
      <c r="A27" s="18" t="s">
        <v>65</v>
      </c>
      <c r="B27" s="18" t="s">
        <v>66</v>
      </c>
      <c r="C27" s="21" t="str">
        <f>IFERROR(__xludf.DUMMYFUNCTION("REGEXEXTRACT(A27,""[A-Z]{2,}"")"),"CJ")</f>
        <v>CJ</v>
      </c>
      <c r="D27" s="18" t="s">
        <v>46</v>
      </c>
      <c r="E27" s="19"/>
      <c r="F27" s="19"/>
      <c r="G27" s="19"/>
      <c r="H27" s="19"/>
      <c r="I27" s="19"/>
    </row>
    <row r="28">
      <c r="A28" s="18" t="s">
        <v>67</v>
      </c>
      <c r="B28" s="18" t="s">
        <v>68</v>
      </c>
      <c r="C28" s="21" t="str">
        <f>IFERROR(__xludf.DUMMYFUNCTION("REGEXEXTRACT(A28,""[A-Z]{2,}"")"),"ASBVN")</f>
        <v>ASBVN</v>
      </c>
      <c r="D28" s="18" t="s">
        <v>69</v>
      </c>
      <c r="E28" s="19"/>
      <c r="F28" s="19"/>
      <c r="G28" s="19"/>
      <c r="H28" s="19"/>
      <c r="I28" s="19"/>
    </row>
    <row r="29">
      <c r="A29" s="18" t="s">
        <v>70</v>
      </c>
      <c r="B29" s="18" t="s">
        <v>71</v>
      </c>
      <c r="C29" s="21" t="str">
        <f>IFERROR(__xludf.DUMMYFUNCTION("REGEXEXTRACT(A29,""[A-Z]{2,}"")"),"VEE")</f>
        <v>VEE</v>
      </c>
      <c r="D29" s="18" t="s">
        <v>71</v>
      </c>
      <c r="E29" s="19"/>
      <c r="F29" s="19"/>
      <c r="G29" s="19"/>
      <c r="H29" s="19"/>
      <c r="I29" s="19"/>
    </row>
    <row r="30">
      <c r="A30" s="18" t="s">
        <v>72</v>
      </c>
      <c r="B30" s="18" t="s">
        <v>73</v>
      </c>
      <c r="C30" s="21" t="str">
        <f>IFERROR(__xludf.DUMMYFUNCTION("REGEXEXTRACT(A30,""[A-Z]{2,}"")"),"TEST")</f>
        <v>TEST</v>
      </c>
      <c r="D30" s="18" t="s">
        <v>20</v>
      </c>
      <c r="E30" s="19"/>
      <c r="F30" s="19"/>
      <c r="G30" s="19"/>
      <c r="H30" s="19"/>
      <c r="I30" s="19"/>
    </row>
    <row r="31">
      <c r="A31" s="18" t="s">
        <v>74</v>
      </c>
      <c r="B31" s="18" t="s">
        <v>75</v>
      </c>
      <c r="C31" s="21" t="str">
        <f>IFERROR(__xludf.DUMMYFUNCTION("REGEXEXTRACT(A31,""[A-Z]{2,}"")"),"TEST")</f>
        <v>TEST</v>
      </c>
      <c r="D31" s="18" t="s">
        <v>20</v>
      </c>
      <c r="E31" s="19"/>
      <c r="F31" s="19"/>
      <c r="G31" s="19"/>
      <c r="H31" s="19"/>
      <c r="I31" s="19"/>
    </row>
    <row r="32">
      <c r="A32" s="18" t="s">
        <v>76</v>
      </c>
      <c r="B32" s="18" t="s">
        <v>77</v>
      </c>
      <c r="C32" s="21" t="str">
        <f>IFERROR(__xludf.DUMMYFUNCTION("REGEXEXTRACT(A32,""[A-Z]{2,}"")"),"TEST")</f>
        <v>TEST</v>
      </c>
      <c r="D32" s="18" t="s">
        <v>20</v>
      </c>
      <c r="E32" s="19"/>
      <c r="F32" s="19"/>
      <c r="G32" s="19"/>
      <c r="H32" s="19"/>
      <c r="I32" s="19"/>
    </row>
    <row r="33">
      <c r="A33" s="18" t="s">
        <v>78</v>
      </c>
      <c r="B33" s="18" t="s">
        <v>79</v>
      </c>
      <c r="C33" s="21" t="str">
        <f>IFERROR(__xludf.DUMMYFUNCTION("REGEXEXTRACT(A33,""[A-Z]{2,}"")"),"TEST")</f>
        <v>TEST</v>
      </c>
      <c r="D33" s="18" t="s">
        <v>20</v>
      </c>
      <c r="E33" s="19"/>
      <c r="F33" s="19"/>
      <c r="G33" s="19"/>
      <c r="H33" s="19"/>
      <c r="I33" s="19"/>
    </row>
    <row r="34">
      <c r="A34" s="18" t="s">
        <v>80</v>
      </c>
      <c r="B34" s="23" t="s">
        <v>81</v>
      </c>
      <c r="C34" s="21" t="str">
        <f>IFERROR(__xludf.DUMMYFUNCTION("REGEXEXTRACT(A34,""[A-Z]{2,}"")"),"LTR")</f>
        <v>LTR</v>
      </c>
      <c r="D34" s="23" t="s">
        <v>81</v>
      </c>
      <c r="E34" s="19"/>
      <c r="F34" s="19"/>
      <c r="G34" s="19"/>
      <c r="H34" s="19"/>
      <c r="I34" s="19"/>
    </row>
    <row r="35">
      <c r="A35" s="18" t="s">
        <v>82</v>
      </c>
      <c r="B35" s="18" t="s">
        <v>83</v>
      </c>
      <c r="C35" s="21" t="str">
        <f>IFERROR(__xludf.DUMMYFUNCTION("REGEXEXTRACT(A35,""[A-Z]{2,}"")"),"CJ")</f>
        <v>CJ</v>
      </c>
      <c r="D35" s="18" t="s">
        <v>46</v>
      </c>
      <c r="E35" s="19"/>
      <c r="F35" s="19"/>
      <c r="G35" s="19"/>
      <c r="H35" s="19"/>
      <c r="I35" s="19"/>
    </row>
    <row r="36">
      <c r="A36" s="18" t="s">
        <v>84</v>
      </c>
      <c r="B36" s="18" t="s">
        <v>85</v>
      </c>
      <c r="C36" s="21" t="str">
        <f>IFERROR(__xludf.DUMMYFUNCTION("REGEXEXTRACT(A36,""[A-Z]{2,}"")"),"SAR")</f>
        <v>SAR</v>
      </c>
      <c r="D36" s="18" t="s">
        <v>16</v>
      </c>
      <c r="E36" s="19"/>
      <c r="F36" s="19"/>
      <c r="G36" s="19"/>
      <c r="H36" s="19"/>
      <c r="I36" s="19"/>
    </row>
    <row r="37">
      <c r="A37" s="18" t="s">
        <v>86</v>
      </c>
      <c r="B37" s="18" t="s">
        <v>87</v>
      </c>
      <c r="C37" s="21" t="str">
        <f>IFERROR(__xludf.DUMMYFUNCTION("REGEXEXTRACT(A37,""[A-Z]{2,}"")"),"SAR")</f>
        <v>SAR</v>
      </c>
      <c r="D37" s="18" t="s">
        <v>16</v>
      </c>
      <c r="E37" s="19"/>
      <c r="F37" s="19"/>
      <c r="G37" s="19"/>
      <c r="H37" s="19"/>
      <c r="I37" s="19"/>
    </row>
    <row r="38">
      <c r="A38" s="18" t="s">
        <v>88</v>
      </c>
      <c r="B38" s="18" t="s">
        <v>89</v>
      </c>
      <c r="C38" s="21" t="str">
        <f>IFERROR(__xludf.DUMMYFUNCTION("REGEXEXTRACT(A38,""[A-Z]{2,}"")"),"PES")</f>
        <v>PES</v>
      </c>
      <c r="D38" s="18" t="s">
        <v>89</v>
      </c>
      <c r="E38" s="19"/>
      <c r="F38" s="19"/>
      <c r="G38" s="19"/>
      <c r="H38" s="19"/>
      <c r="I38" s="19"/>
    </row>
    <row r="39">
      <c r="A39" s="18" t="s">
        <v>90</v>
      </c>
      <c r="B39" s="18" t="s">
        <v>91</v>
      </c>
      <c r="C39" s="21" t="str">
        <f>IFERROR(__xludf.DUMMYFUNCTION("REGEXEXTRACT(A39,""[A-Z]{2,}"")"),"VN")</f>
        <v>VN</v>
      </c>
      <c r="D39" s="18" t="s">
        <v>22</v>
      </c>
      <c r="E39" s="19"/>
      <c r="F39" s="19"/>
      <c r="G39" s="19"/>
      <c r="H39" s="19"/>
      <c r="I39" s="19"/>
    </row>
    <row r="40">
      <c r="A40" s="18" t="s">
        <v>92</v>
      </c>
      <c r="B40" s="18" t="s">
        <v>93</v>
      </c>
      <c r="C40" s="21" t="str">
        <f>IFERROR(__xludf.DUMMYFUNCTION("REGEXEXTRACT(A40,""[A-Z]{2,}"")"),"CD")</f>
        <v>CD</v>
      </c>
      <c r="D40" s="18" t="s">
        <v>93</v>
      </c>
      <c r="E40" s="19"/>
      <c r="F40" s="19"/>
      <c r="G40" s="19"/>
      <c r="H40" s="19"/>
      <c r="I40" s="19"/>
    </row>
    <row r="41">
      <c r="A41" s="18" t="s">
        <v>94</v>
      </c>
      <c r="B41" s="18" t="s">
        <v>95</v>
      </c>
      <c r="C41" s="21" t="str">
        <f>IFERROR(__xludf.DUMMYFUNCTION("REGEXEXTRACT(A41,""[A-Z]{2,}"")"),"FCE")</f>
        <v>FCE</v>
      </c>
      <c r="D41" s="18" t="s">
        <v>96</v>
      </c>
      <c r="E41" s="19"/>
      <c r="F41" s="19"/>
      <c r="G41" s="19"/>
      <c r="H41" s="19"/>
      <c r="I41" s="19"/>
    </row>
    <row r="42">
      <c r="A42" s="18" t="s">
        <v>97</v>
      </c>
      <c r="B42" s="18" t="s">
        <v>98</v>
      </c>
      <c r="C42" s="21" t="str">
        <f>IFERROR(__xludf.DUMMYFUNCTION("REGEXEXTRACT(A42,""[A-Z]{2,}"")"),"FCE")</f>
        <v>FCE</v>
      </c>
      <c r="D42" s="18" t="s">
        <v>18</v>
      </c>
      <c r="E42" s="19"/>
      <c r="F42" s="19"/>
      <c r="G42" s="19"/>
      <c r="H42" s="19"/>
      <c r="I42" s="19"/>
    </row>
    <row r="43">
      <c r="A43" s="18" t="s">
        <v>99</v>
      </c>
      <c r="B43" s="18" t="s">
        <v>100</v>
      </c>
      <c r="C43" s="21" t="str">
        <f>IFERROR(__xludf.DUMMYFUNCTION("REGEXEXTRACT(A43,""[A-Z]{2,}"")"),"TEST")</f>
        <v>TEST</v>
      </c>
      <c r="D43" s="18" t="s">
        <v>20</v>
      </c>
      <c r="E43" s="19"/>
      <c r="F43" s="19"/>
      <c r="G43" s="19"/>
      <c r="H43" s="19"/>
      <c r="I43" s="19"/>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sheetData>
  <mergeCells count="1">
    <mergeCell ref="G16:I16"/>
  </mergeCells>
  <drawing r:id="rId1"/>
</worksheet>
</file>