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upp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K8" i="1" l="1"/>
  <c r="K15" i="1" s="1"/>
  <c r="I21" i="1" s="1"/>
  <c r="J8" i="1"/>
  <c r="H8" i="1"/>
  <c r="L8" i="1" s="1"/>
  <c r="L15" i="1" s="1"/>
  <c r="I23" i="1" s="1"/>
  <c r="I8" i="1" l="1"/>
  <c r="M8" i="1" s="1"/>
  <c r="M16" i="1" l="1"/>
  <c r="N16" i="1" l="1"/>
  <c r="N18" i="1" s="1"/>
</calcChain>
</file>

<file path=xl/sharedStrings.xml><?xml version="1.0" encoding="utf-8"?>
<sst xmlns="http://schemas.openxmlformats.org/spreadsheetml/2006/main" count="34" uniqueCount="33">
  <si>
    <t>18% GST</t>
  </si>
  <si>
    <t>Amount</t>
  </si>
  <si>
    <t>UTR</t>
  </si>
  <si>
    <t>Total Payable Amount Rs. -</t>
  </si>
  <si>
    <t>30-09-2022 NEFT/AXISP00323985686/RIUP22/852/AASHIRWAD ENTERP 148500.00</t>
  </si>
  <si>
    <t>15-12-2022 NEFT/AXISP00346642895/RIUP22/1532/AASHIRWAD ENTER 125953.00</t>
  </si>
  <si>
    <t>24-06-2022 NEFT/AXISP00298313250/RIUP22/249/AASHIRWAD ENTERP 148500.00</t>
  </si>
  <si>
    <t>19-12-2022 NEFT/AXISP00347267857/RIUP22/1559/AASHIRWAD ENTER 101166.00</t>
  </si>
  <si>
    <t>Sheetal -17.06.2024</t>
  </si>
  <si>
    <t>Hold Amt.</t>
  </si>
  <si>
    <t>Adv/Surplus</t>
  </si>
  <si>
    <t>GST pending</t>
  </si>
  <si>
    <t>Subcontractor:</t>
  </si>
  <si>
    <t>State:</t>
  </si>
  <si>
    <t>District:</t>
  </si>
  <si>
    <t>Block:</t>
  </si>
  <si>
    <t xml:space="preserve"> Silajudi village Construction of Pump house work and back bash pit chamber at Silajudi village, Block-Sadar</t>
  </si>
  <si>
    <t>Datiyana village Construction of Pump house work and back bash pit chamber at Datiyana village, Block-Sadar</t>
  </si>
  <si>
    <t>Aashirwad Enterprises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</si>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</sst>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4" xfId="1" applyNumberFormat="1" applyFont="1" applyFill="1" applyBorder="1" applyAlignment="1">
      <alignment vertical="center"/>
    </xf>
    <xf numFmtId="43" fontId="6" fillId="2" borderId="11" xfId="1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43" fontId="3" fillId="4" borderId="4" xfId="1" applyNumberFormat="1" applyFont="1" applyFill="1" applyBorder="1" applyAlignment="1">
      <alignment vertical="center"/>
    </xf>
    <xf numFmtId="9" fontId="3" fillId="4" borderId="4" xfId="1" applyNumberFormat="1" applyFont="1" applyFill="1" applyBorder="1" applyAlignment="1">
      <alignment vertical="center"/>
    </xf>
    <xf numFmtId="43" fontId="3" fillId="4" borderId="6" xfId="1" applyNumberFormat="1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43" fontId="3" fillId="4" borderId="1" xfId="1" applyNumberFormat="1" applyFont="1" applyFill="1" applyBorder="1" applyAlignment="1">
      <alignment vertical="center"/>
    </xf>
    <xf numFmtId="9" fontId="3" fillId="4" borderId="1" xfId="1" applyNumberFormat="1" applyFont="1" applyFill="1" applyBorder="1" applyAlignment="1">
      <alignment vertical="center"/>
    </xf>
    <xf numFmtId="43" fontId="3" fillId="4" borderId="2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3" fillId="4" borderId="3" xfId="1" applyNumberFormat="1" applyFont="1" applyFill="1" applyBorder="1" applyAlignment="1">
      <alignment vertical="center"/>
    </xf>
    <xf numFmtId="43" fontId="3" fillId="4" borderId="8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0" fontId="7" fillId="0" borderId="0" xfId="0" applyFont="1"/>
    <xf numFmtId="0" fontId="0" fillId="0" borderId="0" xfId="0" applyFont="1"/>
    <xf numFmtId="0" fontId="7" fillId="2" borderId="16" xfId="0" applyFont="1" applyFill="1" applyBorder="1" applyAlignment="1">
      <alignment vertical="center"/>
    </xf>
    <xf numFmtId="0" fontId="7" fillId="2" borderId="16" xfId="0" applyFont="1" applyFill="1" applyBorder="1" applyAlignment="1">
      <alignment horizontal="center" vertical="center" wrapText="1"/>
    </xf>
    <xf numFmtId="14" fontId="7" fillId="2" borderId="16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43" fontId="8" fillId="2" borderId="16" xfId="1" applyNumberFormat="1" applyFont="1" applyFill="1" applyBorder="1" applyAlignment="1">
      <alignment horizontal="center" vertical="center"/>
    </xf>
    <xf numFmtId="43" fontId="7" fillId="2" borderId="1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C13" sqref="C13"/>
    </sheetView>
  </sheetViews>
  <sheetFormatPr defaultColWidth="9" defaultRowHeight="30" customHeight="1" x14ac:dyDescent="0.25"/>
  <cols>
    <col min="1" max="1" width="15.7109375" style="5" customWidth="1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1" customWidth="1"/>
    <col min="9" max="9" width="12.85546875" style="1" bestFit="1" customWidth="1"/>
    <col min="10" max="10" width="10.7109375" style="5" bestFit="1" customWidth="1"/>
    <col min="11" max="11" width="11.140625" style="5" bestFit="1" customWidth="1"/>
    <col min="12" max="12" width="12.7109375" style="5" customWidth="1"/>
    <col min="13" max="13" width="14.85546875" style="5" customWidth="1"/>
    <col min="14" max="14" width="14" style="5" customWidth="1"/>
    <col min="15" max="15" width="84.140625" style="5" bestFit="1" customWidth="1"/>
    <col min="16" max="16384" width="9" style="5"/>
  </cols>
  <sheetData>
    <row r="1" spans="1:15" ht="30" customHeight="1" x14ac:dyDescent="0.25">
      <c r="A1" s="48" t="s">
        <v>12</v>
      </c>
      <c r="B1" s="15" t="s">
        <v>18</v>
      </c>
      <c r="E1" s="16"/>
      <c r="F1" s="16"/>
      <c r="G1" s="16"/>
    </row>
    <row r="2" spans="1:15" ht="30" customHeight="1" x14ac:dyDescent="0.25">
      <c r="A2" s="48" t="s">
        <v>13</v>
      </c>
      <c r="B2" s="49" t="s">
        <v>19</v>
      </c>
      <c r="C2" s="2"/>
      <c r="D2" s="2"/>
      <c r="H2" s="3"/>
      <c r="J2" s="4"/>
      <c r="K2" s="4"/>
      <c r="L2" s="4"/>
      <c r="M2" s="4"/>
    </row>
    <row r="3" spans="1:15" ht="30" customHeight="1" x14ac:dyDescent="0.25">
      <c r="A3" s="48" t="s">
        <v>14</v>
      </c>
      <c r="B3" s="49" t="s">
        <v>20</v>
      </c>
      <c r="C3" s="2"/>
      <c r="D3" s="2"/>
      <c r="H3" s="3"/>
      <c r="J3" s="4"/>
      <c r="K3" s="4"/>
      <c r="L3" s="4"/>
      <c r="M3" s="4"/>
    </row>
    <row r="4" spans="1:15" ht="30" customHeight="1" thickBot="1" x14ac:dyDescent="0.3">
      <c r="A4" s="48" t="s">
        <v>15</v>
      </c>
      <c r="B4" s="49" t="s">
        <v>20</v>
      </c>
      <c r="C4" s="4"/>
      <c r="D4" s="4"/>
      <c r="E4" s="4"/>
      <c r="F4" s="4"/>
      <c r="G4" s="4"/>
      <c r="H4" s="6"/>
      <c r="I4" s="6"/>
      <c r="J4" s="4"/>
      <c r="K4" s="4"/>
      <c r="L4" s="4"/>
      <c r="N4" s="7"/>
      <c r="O4" s="7"/>
    </row>
    <row r="5" spans="1:15" ht="30" customHeight="1" x14ac:dyDescent="0.25">
      <c r="A5" s="50" t="s">
        <v>21</v>
      </c>
      <c r="B5" s="51" t="s">
        <v>22</v>
      </c>
      <c r="C5" s="52" t="s">
        <v>23</v>
      </c>
      <c r="D5" s="53" t="s">
        <v>24</v>
      </c>
      <c r="E5" s="51" t="s">
        <v>25</v>
      </c>
      <c r="F5" s="51" t="s">
        <v>26</v>
      </c>
      <c r="G5" s="53" t="s">
        <v>27</v>
      </c>
      <c r="H5" s="54" t="s">
        <v>28</v>
      </c>
      <c r="I5" s="55" t="s">
        <v>1</v>
      </c>
      <c r="J5" s="51" t="s">
        <v>29</v>
      </c>
      <c r="K5" s="51" t="s">
        <v>30</v>
      </c>
      <c r="L5" s="21" t="s">
        <v>0</v>
      </c>
      <c r="M5" s="22" t="s">
        <v>31</v>
      </c>
      <c r="N5" s="51" t="s">
        <v>32</v>
      </c>
      <c r="O5" s="51" t="s">
        <v>2</v>
      </c>
    </row>
    <row r="6" spans="1:15" ht="30" customHeight="1" thickBot="1" x14ac:dyDescent="0.3">
      <c r="A6" s="41"/>
      <c r="B6" s="11"/>
      <c r="C6" s="11"/>
      <c r="D6" s="11"/>
      <c r="E6" s="11"/>
      <c r="F6" s="11"/>
      <c r="G6" s="11"/>
      <c r="H6" s="42">
        <v>0.18</v>
      </c>
      <c r="I6" s="11"/>
      <c r="J6" s="42">
        <v>0.01</v>
      </c>
      <c r="K6" s="42">
        <v>0.2</v>
      </c>
      <c r="L6" s="42">
        <v>0.18</v>
      </c>
      <c r="M6" s="13"/>
      <c r="N6" s="12"/>
      <c r="O6" s="13"/>
    </row>
    <row r="7" spans="1:15" ht="30" customHeight="1" x14ac:dyDescent="0.25">
      <c r="A7" s="37"/>
      <c r="B7" s="38"/>
      <c r="C7" s="38"/>
      <c r="D7" s="38"/>
      <c r="E7" s="38"/>
      <c r="F7" s="38"/>
      <c r="G7" s="38"/>
      <c r="H7" s="39"/>
      <c r="I7" s="38"/>
      <c r="J7" s="39"/>
      <c r="K7" s="39"/>
      <c r="L7" s="39"/>
      <c r="M7" s="40"/>
      <c r="N7" s="43"/>
      <c r="O7" s="40"/>
    </row>
    <row r="8" spans="1:15" ht="57" x14ac:dyDescent="0.25">
      <c r="A8" s="23">
        <v>52477</v>
      </c>
      <c r="B8" s="17" t="s">
        <v>17</v>
      </c>
      <c r="C8" s="18">
        <v>44903</v>
      </c>
      <c r="D8" s="19">
        <v>2</v>
      </c>
      <c r="E8" s="9">
        <v>381000</v>
      </c>
      <c r="F8" s="9">
        <v>33590.31</v>
      </c>
      <c r="G8" s="9">
        <f>ROUND(E8-F8,0)</f>
        <v>347410</v>
      </c>
      <c r="H8" s="9">
        <f>ROUND(G8*H6,0)</f>
        <v>62534</v>
      </c>
      <c r="I8" s="9">
        <f>G8+H8</f>
        <v>409944</v>
      </c>
      <c r="J8" s="9">
        <f>ROUND(G8*$J$6,)</f>
        <v>3474</v>
      </c>
      <c r="K8" s="9">
        <f>ROUND(G8*$K$6,)</f>
        <v>69482</v>
      </c>
      <c r="L8" s="9">
        <f>+H8</f>
        <v>62534</v>
      </c>
      <c r="M8" s="24">
        <f>ROUND(I8-SUM(J8:L8),0)</f>
        <v>274454</v>
      </c>
      <c r="N8" s="14">
        <v>148500</v>
      </c>
      <c r="O8" s="25" t="s">
        <v>4</v>
      </c>
    </row>
    <row r="9" spans="1:15" ht="30" customHeight="1" x14ac:dyDescent="0.25">
      <c r="A9" s="23">
        <v>52477</v>
      </c>
      <c r="B9" s="17"/>
      <c r="C9" s="18"/>
      <c r="D9" s="19"/>
      <c r="E9" s="9"/>
      <c r="F9" s="9"/>
      <c r="G9" s="9"/>
      <c r="H9" s="9"/>
      <c r="I9" s="9"/>
      <c r="J9" s="9"/>
      <c r="K9" s="9"/>
      <c r="L9" s="9"/>
      <c r="M9" s="10"/>
      <c r="N9" s="14">
        <v>125953</v>
      </c>
      <c r="O9" s="25" t="s">
        <v>5</v>
      </c>
    </row>
    <row r="10" spans="1:15" ht="30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5"/>
      <c r="K10" s="35"/>
      <c r="L10" s="35"/>
      <c r="M10" s="36"/>
      <c r="N10" s="44"/>
      <c r="O10" s="36"/>
    </row>
    <row r="11" spans="1:15" ht="57" x14ac:dyDescent="0.25">
      <c r="A11" s="23">
        <v>51364</v>
      </c>
      <c r="B11" s="17" t="s">
        <v>16</v>
      </c>
      <c r="C11" s="20">
        <v>44903</v>
      </c>
      <c r="D11" s="19">
        <v>3</v>
      </c>
      <c r="E11" s="9">
        <v>370000</v>
      </c>
      <c r="F11" s="9">
        <v>53967.59</v>
      </c>
      <c r="G11" s="9">
        <v>316032</v>
      </c>
      <c r="H11" s="9">
        <v>56886</v>
      </c>
      <c r="I11" s="9">
        <v>372918</v>
      </c>
      <c r="J11" s="9">
        <v>3160</v>
      </c>
      <c r="K11" s="9">
        <v>63206</v>
      </c>
      <c r="L11" s="9">
        <v>56886</v>
      </c>
      <c r="M11" s="24">
        <v>249666</v>
      </c>
      <c r="N11" s="14">
        <v>148500</v>
      </c>
      <c r="O11" s="25" t="s">
        <v>6</v>
      </c>
    </row>
    <row r="12" spans="1:15" ht="30" customHeight="1" x14ac:dyDescent="0.25">
      <c r="A12" s="23">
        <v>51364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  <c r="N12" s="14">
        <v>101166</v>
      </c>
      <c r="O12" s="25" t="s">
        <v>7</v>
      </c>
    </row>
    <row r="13" spans="1:15" ht="30" customHeight="1" x14ac:dyDescent="0.2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8"/>
      <c r="O13" s="25"/>
    </row>
    <row r="14" spans="1:15" ht="30" customHeight="1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8"/>
      <c r="O14" s="10"/>
    </row>
    <row r="15" spans="1:15" ht="30" customHeight="1" thickBot="1" x14ac:dyDescent="0.3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>
        <f>SUM(K8:K14)</f>
        <v>132688</v>
      </c>
      <c r="L15" s="27">
        <f>SUM(L8:L14)</f>
        <v>119420</v>
      </c>
      <c r="M15" s="28"/>
      <c r="N15" s="26"/>
      <c r="O15" s="28"/>
    </row>
    <row r="16" spans="1:15" ht="30" customHeight="1" x14ac:dyDescent="0.25">
      <c r="A16" s="29"/>
      <c r="B16" s="30"/>
      <c r="C16" s="30"/>
      <c r="D16" s="30"/>
      <c r="E16" s="30"/>
      <c r="F16" s="30"/>
      <c r="G16" s="30"/>
      <c r="H16" s="30"/>
      <c r="I16" s="30"/>
      <c r="J16" s="31" t="s">
        <v>3</v>
      </c>
      <c r="K16" s="31"/>
      <c r="L16" s="31"/>
      <c r="M16" s="47">
        <f>SUM(M8:M13)</f>
        <v>524120</v>
      </c>
      <c r="N16" s="45">
        <f>SUM(N6:N13)</f>
        <v>524119</v>
      </c>
      <c r="O16" s="32"/>
    </row>
    <row r="17" spans="1:15" ht="30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8"/>
      <c r="O17" s="10"/>
    </row>
    <row r="18" spans="1:15" ht="30" customHeight="1" thickBot="1" x14ac:dyDescent="0.3">
      <c r="A18" s="12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3"/>
      <c r="N18" s="46">
        <f>M16-N16</f>
        <v>1</v>
      </c>
      <c r="O18" s="13"/>
    </row>
    <row r="19" spans="1:15" ht="30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30" customHeight="1" x14ac:dyDescent="0.25">
      <c r="H20" s="1" t="s">
        <v>8</v>
      </c>
    </row>
    <row r="21" spans="1:15" ht="30" customHeight="1" x14ac:dyDescent="0.25">
      <c r="H21" s="1" t="s">
        <v>9</v>
      </c>
      <c r="I21" s="1">
        <f>K15</f>
        <v>132688</v>
      </c>
    </row>
    <row r="22" spans="1:15" ht="30" customHeight="1" x14ac:dyDescent="0.25">
      <c r="H22" s="1" t="s">
        <v>10</v>
      </c>
      <c r="I22" s="1">
        <v>1</v>
      </c>
    </row>
    <row r="23" spans="1:15" ht="30" customHeight="1" x14ac:dyDescent="0.25">
      <c r="H23" s="1" t="s">
        <v>11</v>
      </c>
      <c r="I23" s="1">
        <f>L15</f>
        <v>119420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2025-03-20T09:06:57Z</dcterms:modified>
</cp:coreProperties>
</file>