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showInkAnnotation="0" codeName="ThisWorkbook" hidePivotFieldList="1" autoCompressPictures="0"/>
  <mc:AlternateContent xmlns:mc="http://schemas.openxmlformats.org/markup-compatibility/2006">
    <mc:Choice Requires="x15">
      <x15ac:absPath xmlns:x15ac="http://schemas.microsoft.com/office/spreadsheetml/2010/11/ac" url="https://onevmw-my.sharepoint.com/personal/broconnell_vmware_com/Documents/VMware/VVD/5.X (Lingcod)/Design Decisions Checklist/Standard/"/>
    </mc:Choice>
  </mc:AlternateContent>
  <xr:revisionPtr revIDLastSave="353" documentId="8_{CD57C67C-4D3C-FF43-8DD0-E583401B1C96}" xr6:coauthVersionLast="45" xr6:coauthVersionMax="45" xr10:uidLastSave="{3A9B5D51-E27F-CA4C-825B-AC14118B375E}"/>
  <bookViews>
    <workbookView xWindow="0" yWindow="460" windowWidth="51200" windowHeight="28340" tabRatio="500" activeTab="2" xr2:uid="{00000000-000D-0000-FFFF-FFFF00000000}"/>
  </bookViews>
  <sheets>
    <sheet name="VVD for SDDC 5.1" sheetId="35" r:id="rId1"/>
    <sheet name="Metrics" sheetId="34" r:id="rId2"/>
    <sheet name="UUID_Gen" sheetId="39" r:id="rId3"/>
    <sheet name="Data Validation Values" sheetId="28" state="hidden" r:id="rId4"/>
  </sheets>
  <definedNames>
    <definedName name="_xlnm._FilterDatabase" localSheetId="2" hidden="1">UUID_Gen!$E$1:$E$682</definedName>
    <definedName name="_xlnm._FilterDatabase" localSheetId="0" hidden="1">'VVD for SDDC 5.1'!$C$1:$C$388</definedName>
    <definedName name="VVDCompliant">'Data Validation Values'!$A$2:$A$4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39" l="1"/>
  <c r="D4" i="39"/>
  <c r="D5" i="39"/>
  <c r="D6" i="39"/>
  <c r="D7" i="39"/>
  <c r="D8" i="39"/>
  <c r="D9" i="39"/>
  <c r="D10" i="39"/>
  <c r="D11" i="39"/>
  <c r="D12" i="39"/>
  <c r="D13" i="39"/>
  <c r="D14" i="39"/>
  <c r="D15" i="39"/>
  <c r="D16" i="39"/>
  <c r="D17" i="39"/>
  <c r="D18" i="39"/>
  <c r="D19" i="39"/>
  <c r="D20" i="39"/>
  <c r="D21" i="39"/>
  <c r="D22" i="39"/>
  <c r="D23" i="39"/>
  <c r="D24" i="39"/>
  <c r="D25" i="39"/>
  <c r="D26" i="39"/>
  <c r="D27" i="39"/>
  <c r="D28" i="39"/>
  <c r="D29" i="39"/>
  <c r="D30" i="39"/>
  <c r="D31" i="39"/>
  <c r="D32" i="39"/>
  <c r="D33" i="39"/>
  <c r="D34" i="39"/>
  <c r="D35" i="39"/>
  <c r="D36" i="39"/>
  <c r="D37" i="39"/>
  <c r="D38" i="39"/>
  <c r="D39" i="39"/>
  <c r="D40" i="39"/>
  <c r="D41" i="39"/>
  <c r="D42" i="39"/>
  <c r="D43" i="39"/>
  <c r="D44" i="39"/>
  <c r="D45" i="39"/>
  <c r="D46" i="39"/>
  <c r="D47" i="39"/>
  <c r="D48" i="39"/>
  <c r="D49" i="39"/>
  <c r="D50" i="39"/>
  <c r="D51" i="39"/>
  <c r="D52" i="39"/>
  <c r="D53" i="39"/>
  <c r="D54" i="39"/>
  <c r="D55" i="39"/>
  <c r="D56" i="39"/>
  <c r="D57" i="39"/>
  <c r="D58" i="39"/>
  <c r="D59" i="39"/>
  <c r="D60" i="39"/>
  <c r="D61" i="39"/>
  <c r="D62" i="39"/>
  <c r="D63" i="39"/>
  <c r="D64" i="39"/>
  <c r="D65" i="39"/>
  <c r="D66" i="39"/>
  <c r="D67" i="39"/>
  <c r="D68" i="39"/>
  <c r="D69" i="39"/>
  <c r="D70" i="39"/>
  <c r="D71" i="39"/>
  <c r="D72" i="39"/>
  <c r="D73" i="39"/>
  <c r="D74" i="39"/>
  <c r="D75" i="39"/>
  <c r="D76" i="39"/>
  <c r="D77" i="39"/>
  <c r="D78" i="39"/>
  <c r="D79" i="39"/>
  <c r="D80" i="39"/>
  <c r="D81" i="39"/>
  <c r="D82" i="39"/>
  <c r="D83" i="39"/>
  <c r="D84" i="39"/>
  <c r="D85" i="39"/>
  <c r="D86" i="39"/>
  <c r="D87" i="39"/>
  <c r="D88" i="39"/>
  <c r="D89" i="39"/>
  <c r="D90" i="39"/>
  <c r="D91" i="39"/>
  <c r="D92" i="39"/>
  <c r="D93" i="39"/>
  <c r="D94" i="39"/>
  <c r="D95" i="39"/>
  <c r="D96" i="39"/>
  <c r="D97" i="39"/>
  <c r="D98" i="39"/>
  <c r="D99" i="39"/>
  <c r="D100" i="39"/>
  <c r="D101" i="39"/>
  <c r="D102" i="39"/>
  <c r="D103" i="39"/>
  <c r="D104" i="39"/>
  <c r="D105" i="39"/>
  <c r="D106" i="39"/>
  <c r="D107" i="39"/>
  <c r="D108" i="39"/>
  <c r="D109" i="39"/>
  <c r="D110" i="39"/>
  <c r="D111" i="39"/>
  <c r="D112" i="39"/>
  <c r="D113" i="39"/>
  <c r="D114" i="39"/>
  <c r="D115" i="39"/>
  <c r="D116" i="39"/>
  <c r="D117" i="39"/>
  <c r="D118" i="39"/>
  <c r="D119" i="39"/>
  <c r="D120" i="39"/>
  <c r="D121" i="39"/>
  <c r="D122" i="39"/>
  <c r="D123" i="39"/>
  <c r="D124" i="39"/>
  <c r="D125" i="39"/>
  <c r="D126" i="39"/>
  <c r="D127" i="39"/>
  <c r="D128" i="39"/>
  <c r="D129" i="39"/>
  <c r="D130" i="39"/>
  <c r="D131" i="39"/>
  <c r="D132" i="39"/>
  <c r="D133" i="39"/>
  <c r="D134" i="39"/>
  <c r="D135" i="39"/>
  <c r="D136" i="39"/>
  <c r="D137" i="39"/>
  <c r="D138" i="39"/>
  <c r="D139" i="39"/>
  <c r="D140" i="39"/>
  <c r="D141" i="39"/>
  <c r="D142" i="39"/>
  <c r="D143" i="39"/>
  <c r="D144" i="39"/>
  <c r="D145" i="39"/>
  <c r="D146" i="39"/>
  <c r="D147" i="39"/>
  <c r="D148" i="39"/>
  <c r="D149" i="39"/>
  <c r="D150" i="39"/>
  <c r="D151" i="39"/>
  <c r="D152" i="39"/>
  <c r="D153" i="39"/>
  <c r="D154" i="39"/>
  <c r="D155" i="39"/>
  <c r="D156" i="39"/>
  <c r="D157" i="39"/>
  <c r="D158" i="39"/>
  <c r="D159" i="39"/>
  <c r="D160" i="39"/>
  <c r="D161" i="39"/>
  <c r="D162" i="39"/>
  <c r="D163" i="39"/>
  <c r="D164" i="39"/>
  <c r="D165" i="39"/>
  <c r="D166" i="39"/>
  <c r="D167" i="39"/>
  <c r="D168" i="39"/>
  <c r="D169" i="39"/>
  <c r="D170" i="39"/>
  <c r="D171" i="39"/>
  <c r="D172" i="39"/>
  <c r="D173" i="39"/>
  <c r="D174" i="39"/>
  <c r="D175" i="39"/>
  <c r="D176" i="39"/>
  <c r="D177" i="39"/>
  <c r="D178" i="39"/>
  <c r="D179" i="39"/>
  <c r="D180" i="39"/>
  <c r="D181" i="39"/>
  <c r="D182" i="39"/>
  <c r="D183" i="39"/>
  <c r="D184" i="39"/>
  <c r="D185" i="39"/>
  <c r="D186" i="39"/>
  <c r="D187" i="39"/>
  <c r="D188" i="39"/>
  <c r="D189" i="39"/>
  <c r="D190" i="39"/>
  <c r="D191" i="39"/>
  <c r="D192" i="39"/>
  <c r="D193" i="39"/>
  <c r="D194" i="39"/>
  <c r="D195" i="39"/>
  <c r="D196" i="39"/>
  <c r="D197" i="39"/>
  <c r="D198" i="39"/>
  <c r="D199" i="39"/>
  <c r="D200" i="39"/>
  <c r="D201" i="39"/>
  <c r="D202" i="39"/>
  <c r="D203" i="39"/>
  <c r="D204" i="39"/>
  <c r="D205" i="39"/>
  <c r="D206" i="39"/>
  <c r="D207" i="39"/>
  <c r="D208" i="39"/>
  <c r="D209" i="39"/>
  <c r="D210" i="39"/>
  <c r="D211" i="39"/>
  <c r="D212" i="39"/>
  <c r="D213" i="39"/>
  <c r="D214" i="39"/>
  <c r="D215" i="39"/>
  <c r="D216" i="39"/>
  <c r="D217" i="39"/>
  <c r="D218" i="39"/>
  <c r="D219" i="39"/>
  <c r="D220" i="39"/>
  <c r="D221" i="39"/>
  <c r="D222" i="39"/>
  <c r="D223" i="39"/>
  <c r="D224" i="39"/>
  <c r="D225" i="39"/>
  <c r="D226" i="39"/>
  <c r="D227" i="39"/>
  <c r="D228" i="39"/>
  <c r="D229" i="39"/>
  <c r="D230" i="39"/>
  <c r="D231" i="39"/>
  <c r="D232" i="39"/>
  <c r="D233" i="39"/>
  <c r="D234" i="39"/>
  <c r="D235" i="39"/>
  <c r="D236" i="39"/>
  <c r="D237" i="39"/>
  <c r="D238" i="39"/>
  <c r="D239" i="39"/>
  <c r="D240" i="39"/>
  <c r="D241" i="39"/>
  <c r="D242" i="39"/>
  <c r="D243" i="39"/>
  <c r="D244" i="39"/>
  <c r="D245" i="39"/>
  <c r="D246" i="39"/>
  <c r="D247" i="39"/>
  <c r="D248" i="39"/>
  <c r="D249" i="39"/>
  <c r="D250" i="39"/>
  <c r="D251" i="39"/>
  <c r="D252" i="39"/>
  <c r="D253" i="39"/>
  <c r="D254" i="39"/>
  <c r="D255" i="39"/>
  <c r="D256" i="39"/>
  <c r="D257" i="39"/>
  <c r="D258" i="39"/>
  <c r="D259" i="39"/>
  <c r="D260" i="39"/>
  <c r="D261" i="39"/>
  <c r="D262" i="39"/>
  <c r="D263" i="39"/>
  <c r="D264" i="39"/>
  <c r="D265" i="39"/>
  <c r="D266" i="39"/>
  <c r="D267" i="39"/>
  <c r="D268" i="39"/>
  <c r="D269" i="39"/>
  <c r="D270" i="39"/>
  <c r="D271" i="39"/>
  <c r="D272" i="39"/>
  <c r="D273" i="39"/>
  <c r="D274" i="39"/>
  <c r="D275" i="39"/>
  <c r="D276" i="39"/>
  <c r="D277" i="39"/>
  <c r="D278" i="39"/>
  <c r="D279" i="39"/>
  <c r="D280" i="39"/>
  <c r="D281" i="39"/>
  <c r="D282" i="39"/>
  <c r="D283" i="39"/>
  <c r="D284" i="39"/>
  <c r="D285" i="39"/>
  <c r="D286" i="39"/>
  <c r="D287" i="39"/>
  <c r="D288" i="39"/>
  <c r="D289" i="39"/>
  <c r="D290" i="39"/>
  <c r="D291" i="39"/>
  <c r="D292" i="39"/>
  <c r="D293" i="39"/>
  <c r="D294" i="39"/>
  <c r="D295" i="39"/>
  <c r="D296" i="39"/>
  <c r="D297" i="39"/>
  <c r="D298" i="39"/>
  <c r="D299" i="39"/>
  <c r="D300" i="39"/>
  <c r="D301" i="39"/>
  <c r="D302" i="39"/>
  <c r="D303" i="39"/>
  <c r="D304" i="39"/>
  <c r="D305" i="39"/>
  <c r="D306" i="39"/>
  <c r="D307" i="39"/>
  <c r="D308" i="39"/>
  <c r="D309" i="39"/>
  <c r="D310" i="39"/>
  <c r="D311" i="39"/>
  <c r="D312" i="39"/>
  <c r="D313" i="39"/>
  <c r="D314" i="39"/>
  <c r="D315" i="39"/>
  <c r="D316" i="39"/>
  <c r="D317" i="39"/>
  <c r="D318" i="39"/>
  <c r="D319" i="39"/>
  <c r="D320" i="39"/>
  <c r="D321" i="39"/>
  <c r="D322" i="39"/>
  <c r="D323" i="39"/>
  <c r="D324" i="39"/>
  <c r="D325" i="39"/>
  <c r="D326" i="39"/>
  <c r="D327" i="39"/>
  <c r="D328" i="39"/>
  <c r="D329" i="39"/>
  <c r="D330" i="39"/>
  <c r="D331" i="39"/>
  <c r="D332" i="39"/>
  <c r="D333" i="39"/>
  <c r="D334" i="39"/>
  <c r="D335" i="39"/>
  <c r="D336" i="39"/>
  <c r="D337" i="39"/>
  <c r="D338" i="39"/>
  <c r="D339" i="39"/>
  <c r="D340" i="39"/>
  <c r="D341" i="39"/>
  <c r="D342" i="39"/>
  <c r="D343" i="39"/>
  <c r="D344" i="39"/>
  <c r="D345" i="39"/>
  <c r="D346" i="39"/>
  <c r="D347" i="39"/>
  <c r="D348" i="39"/>
  <c r="D349" i="39"/>
  <c r="D350" i="39"/>
  <c r="D351" i="39"/>
  <c r="D352" i="39"/>
  <c r="D353" i="39"/>
  <c r="D354" i="39"/>
  <c r="D355" i="39"/>
  <c r="D356" i="39"/>
  <c r="D357" i="39"/>
  <c r="D358" i="39"/>
  <c r="D359" i="39"/>
  <c r="D360" i="39"/>
  <c r="D361" i="39"/>
  <c r="D362" i="39"/>
  <c r="D363" i="39"/>
  <c r="D364" i="39"/>
  <c r="D365" i="39"/>
  <c r="D366" i="39"/>
  <c r="D367" i="39"/>
  <c r="D368" i="39"/>
  <c r="D369" i="39"/>
  <c r="D370" i="39"/>
  <c r="D371" i="39"/>
  <c r="D372" i="39"/>
  <c r="D373" i="39"/>
  <c r="D374" i="39"/>
  <c r="D375" i="39"/>
  <c r="D376" i="39"/>
  <c r="D377" i="39"/>
  <c r="D378" i="39"/>
  <c r="D379" i="39"/>
  <c r="D380" i="39"/>
  <c r="D381" i="39"/>
  <c r="D382" i="39"/>
  <c r="D383" i="39"/>
  <c r="D384" i="39"/>
  <c r="D385" i="39"/>
  <c r="D386" i="39"/>
  <c r="D387" i="39"/>
  <c r="D388" i="39"/>
  <c r="D2" i="39"/>
  <c r="C4" i="34" l="1"/>
  <c r="C3" i="34"/>
  <c r="C2" i="34"/>
  <c r="N3" i="39" l="1"/>
  <c r="D650" i="39" l="1"/>
  <c r="C650" i="39" s="1"/>
  <c r="E650" i="39" s="1"/>
  <c r="D651" i="39"/>
  <c r="C651" i="39" s="1"/>
  <c r="E651" i="39" s="1"/>
  <c r="D652" i="39"/>
  <c r="B652" i="39" s="1"/>
  <c r="D653" i="39"/>
  <c r="A653" i="39" s="1"/>
  <c r="D654" i="39"/>
  <c r="A654" i="39" s="1"/>
  <c r="D655" i="39"/>
  <c r="A655" i="39" s="1"/>
  <c r="D656" i="39"/>
  <c r="A656" i="39" s="1"/>
  <c r="D657" i="39"/>
  <c r="A657" i="39" s="1"/>
  <c r="D658" i="39"/>
  <c r="D659" i="39"/>
  <c r="C659" i="39" s="1"/>
  <c r="E659" i="39" s="1"/>
  <c r="D660" i="39"/>
  <c r="A660" i="39" s="1"/>
  <c r="D661" i="39"/>
  <c r="A661" i="39" s="1"/>
  <c r="D662" i="39"/>
  <c r="B662" i="39" s="1"/>
  <c r="D663" i="39"/>
  <c r="C663" i="39" s="1"/>
  <c r="E663" i="39" s="1"/>
  <c r="D664" i="39"/>
  <c r="B664" i="39" s="1"/>
  <c r="D665" i="39"/>
  <c r="C665" i="39" s="1"/>
  <c r="E665" i="39" s="1"/>
  <c r="D666" i="39"/>
  <c r="D667" i="39"/>
  <c r="B667" i="39" s="1"/>
  <c r="D668" i="39"/>
  <c r="A668" i="39" s="1"/>
  <c r="D669" i="39"/>
  <c r="A669" i="39" s="1"/>
  <c r="D670" i="39"/>
  <c r="D671" i="39"/>
  <c r="D672" i="39"/>
  <c r="A672" i="39" s="1"/>
  <c r="D673" i="39"/>
  <c r="D674" i="39"/>
  <c r="B674" i="39" s="1"/>
  <c r="D675" i="39"/>
  <c r="C675" i="39" s="1"/>
  <c r="E675" i="39" s="1"/>
  <c r="D676" i="39"/>
  <c r="B676" i="39" s="1"/>
  <c r="D677" i="39"/>
  <c r="C677" i="39" s="1"/>
  <c r="E677" i="39" s="1"/>
  <c r="D678" i="39"/>
  <c r="A678" i="39" s="1"/>
  <c r="D679" i="39"/>
  <c r="C679" i="39" s="1"/>
  <c r="E679" i="39" s="1"/>
  <c r="D680" i="39"/>
  <c r="C667" i="39" l="1"/>
  <c r="E667" i="39" s="1"/>
  <c r="C655" i="39"/>
  <c r="E655" i="39" s="1"/>
  <c r="A652" i="39"/>
  <c r="C676" i="39"/>
  <c r="E676" i="39" s="1"/>
  <c r="A667" i="39"/>
  <c r="C674" i="39"/>
  <c r="E674" i="39" s="1"/>
  <c r="B678" i="39"/>
  <c r="B655" i="39"/>
  <c r="C662" i="39"/>
  <c r="E662" i="39" s="1"/>
  <c r="A662" i="39"/>
  <c r="A664" i="39"/>
  <c r="A676" i="39"/>
  <c r="B661" i="39"/>
  <c r="C652" i="39"/>
  <c r="E652" i="39" s="1"/>
  <c r="A680" i="39"/>
  <c r="B680" i="39"/>
  <c r="A673" i="39"/>
  <c r="B673" i="39"/>
  <c r="B679" i="39"/>
  <c r="A679" i="39"/>
  <c r="B650" i="39"/>
  <c r="A650" i="39"/>
  <c r="C671" i="39"/>
  <c r="E671" i="39" s="1"/>
  <c r="A671" i="39"/>
  <c r="B671" i="39"/>
  <c r="B666" i="39"/>
  <c r="C666" i="39"/>
  <c r="E666" i="39" s="1"/>
  <c r="A666" i="39"/>
  <c r="B668" i="39"/>
  <c r="B659" i="39"/>
  <c r="C654" i="39"/>
  <c r="E654" i="39" s="1"/>
  <c r="A659" i="39"/>
  <c r="B654" i="39"/>
  <c r="C678" i="39"/>
  <c r="E678" i="39" s="1"/>
  <c r="A674" i="39"/>
  <c r="C664" i="39"/>
  <c r="E664" i="39" s="1"/>
  <c r="B656" i="39"/>
  <c r="C670" i="39"/>
  <c r="E670" i="39" s="1"/>
  <c r="A670" i="39"/>
  <c r="B670" i="39"/>
  <c r="C680" i="39"/>
  <c r="E680" i="39" s="1"/>
  <c r="C673" i="39"/>
  <c r="E673" i="39" s="1"/>
  <c r="C668" i="39"/>
  <c r="E668" i="39" s="1"/>
  <c r="C661" i="39"/>
  <c r="E661" i="39" s="1"/>
  <c r="C656" i="39"/>
  <c r="E656" i="39" s="1"/>
  <c r="A663" i="39"/>
  <c r="B663" i="39"/>
  <c r="C658" i="39"/>
  <c r="E658" i="39" s="1"/>
  <c r="A658" i="39"/>
  <c r="B658" i="39"/>
  <c r="A675" i="39"/>
  <c r="B675" i="39"/>
  <c r="B651" i="39"/>
  <c r="A651" i="39"/>
  <c r="B677" i="39"/>
  <c r="C672" i="39"/>
  <c r="E672" i="39" s="1"/>
  <c r="B665" i="39"/>
  <c r="C660" i="39"/>
  <c r="E660" i="39" s="1"/>
  <c r="B653" i="39"/>
  <c r="C653" i="39"/>
  <c r="E653" i="39" s="1"/>
  <c r="A677" i="39"/>
  <c r="B672" i="39"/>
  <c r="A665" i="39"/>
  <c r="B660" i="39"/>
  <c r="C669" i="39"/>
  <c r="E669" i="39" s="1"/>
  <c r="C657" i="39"/>
  <c r="E657" i="39" s="1"/>
  <c r="B669" i="39"/>
  <c r="B657" i="39"/>
  <c r="B100" i="39"/>
  <c r="C327" i="39"/>
  <c r="E327" i="39" s="1"/>
  <c r="A339" i="39"/>
  <c r="C341" i="39"/>
  <c r="E341" i="39" s="1"/>
  <c r="B299" i="39"/>
  <c r="C303" i="39"/>
  <c r="E303" i="39" s="1"/>
  <c r="A305" i="39"/>
  <c r="C67" i="39"/>
  <c r="E67" i="39" s="1"/>
  <c r="B69" i="39"/>
  <c r="A164" i="39"/>
  <c r="C184" i="39"/>
  <c r="E184" i="39" s="1"/>
  <c r="C22" i="39"/>
  <c r="E22" i="39" s="1"/>
  <c r="C192" i="39"/>
  <c r="E192" i="39" s="1"/>
  <c r="B318" i="39"/>
  <c r="C23" i="39"/>
  <c r="E23" i="39" s="1"/>
  <c r="B25" i="39"/>
  <c r="C26" i="39"/>
  <c r="E26" i="39" s="1"/>
  <c r="C145" i="39"/>
  <c r="E145" i="39" s="1"/>
  <c r="C185" i="39"/>
  <c r="E185" i="39" s="1"/>
  <c r="B188" i="39"/>
  <c r="B336" i="39"/>
  <c r="C175" i="39"/>
  <c r="E175" i="39" s="1"/>
  <c r="A176" i="39"/>
  <c r="A344" i="39"/>
  <c r="C346" i="39"/>
  <c r="E346" i="39" s="1"/>
  <c r="A357" i="39"/>
  <c r="A358" i="39"/>
  <c r="C360" i="39"/>
  <c r="E360" i="39" s="1"/>
  <c r="A365" i="39"/>
  <c r="C109" i="39"/>
  <c r="E109" i="39" s="1"/>
  <c r="B143" i="39"/>
  <c r="A196" i="39"/>
  <c r="C170" i="39"/>
  <c r="E170" i="39" s="1"/>
  <c r="A198" i="39"/>
  <c r="C157" i="39"/>
  <c r="E157" i="39" s="1"/>
  <c r="C27" i="39"/>
  <c r="E27" i="39" s="1"/>
  <c r="C200" i="39"/>
  <c r="E200" i="39" s="1"/>
  <c r="A103" i="39"/>
  <c r="C165" i="39"/>
  <c r="E165" i="39" s="1"/>
  <c r="C30" i="39"/>
  <c r="E30" i="39" s="1"/>
  <c r="C31" i="39"/>
  <c r="E31" i="39" s="1"/>
  <c r="A166" i="39"/>
  <c r="C204" i="39"/>
  <c r="E204" i="39" s="1"/>
  <c r="C159" i="39"/>
  <c r="E159" i="39" s="1"/>
  <c r="A114" i="39"/>
  <c r="C115" i="39"/>
  <c r="E115" i="39" s="1"/>
  <c r="C120" i="39"/>
  <c r="E120" i="39" s="1"/>
  <c r="B122" i="39"/>
  <c r="C210" i="39"/>
  <c r="E210" i="39" s="1"/>
  <c r="C211" i="39"/>
  <c r="E211" i="39" s="1"/>
  <c r="C259" i="39"/>
  <c r="E259" i="39" s="1"/>
  <c r="C217" i="39"/>
  <c r="E217" i="39" s="1"/>
  <c r="B3" i="39"/>
  <c r="C127" i="39"/>
  <c r="E127" i="39" s="1"/>
  <c r="A218" i="39"/>
  <c r="A91" i="39"/>
  <c r="C273" i="39"/>
  <c r="E273" i="39" s="1"/>
  <c r="B41" i="39"/>
  <c r="A42" i="39"/>
  <c r="B43" i="39"/>
  <c r="C147" i="39"/>
  <c r="E147" i="39" s="1"/>
  <c r="A136" i="39"/>
  <c r="A129" i="39"/>
  <c r="A19" i="39"/>
  <c r="A20" i="39"/>
  <c r="A150" i="39"/>
  <c r="B275" i="39"/>
  <c r="B54" i="39"/>
  <c r="C56" i="39"/>
  <c r="E56" i="39" s="1"/>
  <c r="C57" i="39"/>
  <c r="E57" i="39" s="1"/>
  <c r="C278" i="39"/>
  <c r="E278" i="39" s="1"/>
  <c r="C279" i="39"/>
  <c r="E279" i="39" s="1"/>
  <c r="A93" i="39"/>
  <c r="C21" i="39"/>
  <c r="E21" i="39" s="1"/>
  <c r="B137" i="39"/>
  <c r="C151" i="39"/>
  <c r="E151" i="39" s="1"/>
  <c r="C95" i="39"/>
  <c r="E95" i="39" s="1"/>
  <c r="A61" i="39"/>
  <c r="A284" i="39"/>
  <c r="A96" i="39"/>
  <c r="C15" i="39"/>
  <c r="E15" i="39" s="1"/>
  <c r="B223" i="39"/>
  <c r="A224" i="39"/>
  <c r="A285" i="39"/>
  <c r="C133" i="39"/>
  <c r="E133" i="39" s="1"/>
  <c r="A226" i="39"/>
  <c r="A227" i="39"/>
  <c r="B6" i="39"/>
  <c r="C8" i="39"/>
  <c r="E8" i="39" s="1"/>
  <c r="A75" i="39"/>
  <c r="A84" i="39"/>
  <c r="B9" i="39"/>
  <c r="C250" i="39"/>
  <c r="E250" i="39" s="1"/>
  <c r="C230" i="39"/>
  <c r="E230" i="39" s="1"/>
  <c r="C232" i="39"/>
  <c r="E232" i="39" s="1"/>
  <c r="C233" i="39"/>
  <c r="E233" i="39" s="1"/>
  <c r="A235" i="39"/>
  <c r="A76" i="39"/>
  <c r="C239" i="39"/>
  <c r="E239" i="39" s="1"/>
  <c r="C77" i="39"/>
  <c r="E77" i="39" s="1"/>
  <c r="A86" i="39"/>
  <c r="A78" i="39"/>
  <c r="A79" i="39"/>
  <c r="A243" i="39"/>
  <c r="A245" i="39"/>
  <c r="B11" i="39"/>
  <c r="C88" i="39"/>
  <c r="E88" i="39" s="1"/>
  <c r="A247" i="39"/>
  <c r="A12" i="39"/>
  <c r="A89" i="39"/>
  <c r="A98" i="39"/>
  <c r="B57" i="39" l="1"/>
  <c r="C136" i="39"/>
  <c r="E136" i="39" s="1"/>
  <c r="C89" i="39"/>
  <c r="E89" i="39" s="1"/>
  <c r="B89" i="39"/>
  <c r="B204" i="39"/>
  <c r="B230" i="39"/>
  <c r="C357" i="39"/>
  <c r="E357" i="39" s="1"/>
  <c r="A230" i="39"/>
  <c r="A184" i="39"/>
  <c r="A9" i="39"/>
  <c r="B285" i="39"/>
  <c r="C12" i="39"/>
  <c r="E12" i="39" s="1"/>
  <c r="C96" i="39"/>
  <c r="E96" i="39" s="1"/>
  <c r="A275" i="39"/>
  <c r="B103" i="39"/>
  <c r="C176" i="39"/>
  <c r="E176" i="39" s="1"/>
  <c r="A67" i="39"/>
  <c r="C75" i="39"/>
  <c r="E75" i="39" s="1"/>
  <c r="B96" i="39"/>
  <c r="C150" i="39"/>
  <c r="E150" i="39" s="1"/>
  <c r="B176" i="39"/>
  <c r="C305" i="39"/>
  <c r="E305" i="39" s="1"/>
  <c r="B75" i="39"/>
  <c r="B150" i="39"/>
  <c r="B27" i="39"/>
  <c r="B305" i="39"/>
  <c r="B77" i="39"/>
  <c r="B95" i="39"/>
  <c r="A27" i="39"/>
  <c r="B357" i="39"/>
  <c r="A77" i="39"/>
  <c r="C227" i="39"/>
  <c r="E227" i="39" s="1"/>
  <c r="A95" i="39"/>
  <c r="C20" i="39"/>
  <c r="E20" i="39" s="1"/>
  <c r="B210" i="39"/>
  <c r="C198" i="39"/>
  <c r="E198" i="39" s="1"/>
  <c r="B227" i="39"/>
  <c r="B20" i="39"/>
  <c r="A210" i="39"/>
  <c r="B341" i="39"/>
  <c r="B233" i="39"/>
  <c r="C226" i="39"/>
  <c r="E226" i="39" s="1"/>
  <c r="C129" i="39"/>
  <c r="E129" i="39" s="1"/>
  <c r="A341" i="39"/>
  <c r="A233" i="39"/>
  <c r="B226" i="39"/>
  <c r="B279" i="39"/>
  <c r="B129" i="39"/>
  <c r="C339" i="39"/>
  <c r="E339" i="39" s="1"/>
  <c r="C285" i="39"/>
  <c r="E285" i="39" s="1"/>
  <c r="A279" i="39"/>
  <c r="B184" i="39"/>
  <c r="B327" i="39"/>
  <c r="A134" i="39"/>
  <c r="B134" i="39"/>
  <c r="C134" i="39"/>
  <c r="E134" i="39" s="1"/>
  <c r="A209" i="39"/>
  <c r="B209" i="39"/>
  <c r="C209" i="39"/>
  <c r="E209" i="39" s="1"/>
  <c r="A353" i="39"/>
  <c r="B353" i="39"/>
  <c r="C353" i="39"/>
  <c r="E353" i="39" s="1"/>
  <c r="A116" i="39"/>
  <c r="B116" i="39"/>
  <c r="C116" i="39"/>
  <c r="E116" i="39" s="1"/>
  <c r="A309" i="39"/>
  <c r="B309" i="39"/>
  <c r="C309" i="39"/>
  <c r="E309" i="39" s="1"/>
  <c r="A59" i="39"/>
  <c r="B59" i="39"/>
  <c r="C59" i="39"/>
  <c r="E59" i="39" s="1"/>
  <c r="A142" i="39"/>
  <c r="B142" i="39"/>
  <c r="C142" i="39"/>
  <c r="E142" i="39" s="1"/>
  <c r="A311" i="39"/>
  <c r="C311" i="39"/>
  <c r="E311" i="39" s="1"/>
  <c r="B311" i="39"/>
  <c r="A14" i="39"/>
  <c r="B14" i="39"/>
  <c r="C14" i="39"/>
  <c r="E14" i="39" s="1"/>
  <c r="A191" i="39"/>
  <c r="B191" i="39"/>
  <c r="C191" i="39"/>
  <c r="E191" i="39" s="1"/>
  <c r="C244" i="39"/>
  <c r="E244" i="39" s="1"/>
  <c r="A244" i="39"/>
  <c r="B244" i="39"/>
  <c r="A281" i="39"/>
  <c r="B281" i="39"/>
  <c r="C281" i="39"/>
  <c r="E281" i="39" s="1"/>
  <c r="A148" i="39"/>
  <c r="B148" i="39"/>
  <c r="C148" i="39"/>
  <c r="E148" i="39" s="1"/>
  <c r="A104" i="39"/>
  <c r="B104" i="39"/>
  <c r="C104" i="39"/>
  <c r="E104" i="39" s="1"/>
  <c r="A171" i="39"/>
  <c r="B171" i="39"/>
  <c r="C171" i="39"/>
  <c r="E171" i="39" s="1"/>
  <c r="A168" i="39"/>
  <c r="B168" i="39"/>
  <c r="C168" i="39"/>
  <c r="E168" i="39" s="1"/>
  <c r="A351" i="39"/>
  <c r="B351" i="39"/>
  <c r="C351" i="39"/>
  <c r="E351" i="39" s="1"/>
  <c r="A328" i="39"/>
  <c r="B328" i="39"/>
  <c r="C328" i="39"/>
  <c r="E328" i="39" s="1"/>
  <c r="A82" i="39"/>
  <c r="B82" i="39"/>
  <c r="C82" i="39"/>
  <c r="E82" i="39" s="1"/>
  <c r="A312" i="39"/>
  <c r="B312" i="39"/>
  <c r="C312" i="39"/>
  <c r="E312" i="39" s="1"/>
  <c r="A296" i="39"/>
  <c r="B296" i="39"/>
  <c r="C296" i="39"/>
  <c r="E296" i="39" s="1"/>
  <c r="A268" i="39"/>
  <c r="C268" i="39"/>
  <c r="E268" i="39" s="1"/>
  <c r="B268" i="39"/>
  <c r="A111" i="39"/>
  <c r="C111" i="39"/>
  <c r="E111" i="39" s="1"/>
  <c r="B111" i="39"/>
  <c r="B245" i="39"/>
  <c r="C245" i="39"/>
  <c r="E245" i="39" s="1"/>
  <c r="A289" i="39"/>
  <c r="B289" i="39"/>
  <c r="C289" i="39"/>
  <c r="E289" i="39" s="1"/>
  <c r="A80" i="39"/>
  <c r="B80" i="39"/>
  <c r="C80" i="39"/>
  <c r="E80" i="39" s="1"/>
  <c r="A47" i="39"/>
  <c r="B47" i="39"/>
  <c r="C47" i="39"/>
  <c r="E47" i="39" s="1"/>
  <c r="A141" i="39"/>
  <c r="B141" i="39"/>
  <c r="A178" i="39"/>
  <c r="B178" i="39"/>
  <c r="C178" i="39"/>
  <c r="E178" i="39" s="1"/>
  <c r="A313" i="39"/>
  <c r="B313" i="39"/>
  <c r="C313" i="39"/>
  <c r="E313" i="39" s="1"/>
  <c r="A51" i="39"/>
  <c r="B51" i="39"/>
  <c r="C51" i="39"/>
  <c r="E51" i="39" s="1"/>
  <c r="A363" i="39"/>
  <c r="B363" i="39"/>
  <c r="C363" i="39"/>
  <c r="E363" i="39" s="1"/>
  <c r="A11" i="39"/>
  <c r="C11" i="39"/>
  <c r="E11" i="39" s="1"/>
  <c r="A272" i="39"/>
  <c r="B272" i="39"/>
  <c r="C272" i="39"/>
  <c r="E272" i="39" s="1"/>
  <c r="A29" i="39"/>
  <c r="B29" i="39"/>
  <c r="C29" i="39"/>
  <c r="E29" i="39" s="1"/>
  <c r="A107" i="39"/>
  <c r="B107" i="39"/>
  <c r="C107" i="39"/>
  <c r="E107" i="39" s="1"/>
  <c r="A325" i="39"/>
  <c r="B325" i="39"/>
  <c r="C325" i="39"/>
  <c r="E325" i="39" s="1"/>
  <c r="B237" i="39"/>
  <c r="C237" i="39"/>
  <c r="E237" i="39" s="1"/>
  <c r="A237" i="39"/>
  <c r="A271" i="39"/>
  <c r="B271" i="39"/>
  <c r="C271" i="39"/>
  <c r="E271" i="39" s="1"/>
  <c r="A352" i="39"/>
  <c r="B352" i="39"/>
  <c r="C352" i="39"/>
  <c r="E352" i="39" s="1"/>
  <c r="A182" i="39"/>
  <c r="B182" i="39"/>
  <c r="C182" i="39"/>
  <c r="E182" i="39" s="1"/>
  <c r="A323" i="39"/>
  <c r="B323" i="39"/>
  <c r="C323" i="39"/>
  <c r="E323" i="39" s="1"/>
  <c r="A53" i="39"/>
  <c r="B53" i="39"/>
  <c r="C53" i="39"/>
  <c r="E53" i="39" s="1"/>
  <c r="A181" i="39"/>
  <c r="B181" i="39"/>
  <c r="C181" i="39"/>
  <c r="E181" i="39" s="1"/>
  <c r="C18" i="39"/>
  <c r="E18" i="39" s="1"/>
  <c r="A18" i="39"/>
  <c r="B18" i="39"/>
  <c r="A288" i="39"/>
  <c r="B288" i="39"/>
  <c r="C288" i="39"/>
  <c r="E288" i="39" s="1"/>
  <c r="A197" i="39"/>
  <c r="B197" i="39"/>
  <c r="C197" i="39"/>
  <c r="E197" i="39" s="1"/>
  <c r="A287" i="39"/>
  <c r="B287" i="39"/>
  <c r="C287" i="39"/>
  <c r="E287" i="39" s="1"/>
  <c r="A214" i="39"/>
  <c r="B214" i="39"/>
  <c r="C214" i="39"/>
  <c r="E214" i="39" s="1"/>
  <c r="A190" i="39"/>
  <c r="B190" i="39"/>
  <c r="C190" i="39"/>
  <c r="E190" i="39" s="1"/>
  <c r="C282" i="39"/>
  <c r="E282" i="39" s="1"/>
  <c r="A282" i="39"/>
  <c r="B282" i="39"/>
  <c r="A258" i="39"/>
  <c r="B258" i="39"/>
  <c r="C258" i="39"/>
  <c r="E258" i="39" s="1"/>
  <c r="A368" i="39"/>
  <c r="C368" i="39"/>
  <c r="E368" i="39" s="1"/>
  <c r="B368" i="39"/>
  <c r="A183" i="39"/>
  <c r="B183" i="39"/>
  <c r="C183" i="39"/>
  <c r="E183" i="39" s="1"/>
  <c r="A298" i="39"/>
  <c r="B298" i="39"/>
  <c r="C298" i="39"/>
  <c r="E298" i="39" s="1"/>
  <c r="B267" i="39"/>
  <c r="C267" i="39"/>
  <c r="E267" i="39" s="1"/>
  <c r="A267" i="39"/>
  <c r="A2" i="39"/>
  <c r="B2" i="39"/>
  <c r="C2" i="39"/>
  <c r="E2" i="39" s="1"/>
  <c r="A345" i="39"/>
  <c r="B345" i="39"/>
  <c r="C345" i="39"/>
  <c r="E345" i="39" s="1"/>
  <c r="A215" i="39"/>
  <c r="B215" i="39"/>
  <c r="C215" i="39"/>
  <c r="E215" i="39" s="1"/>
  <c r="A238" i="39"/>
  <c r="C238" i="39"/>
  <c r="E238" i="39" s="1"/>
  <c r="B238" i="39"/>
  <c r="C10" i="39"/>
  <c r="E10" i="39" s="1"/>
  <c r="A10" i="39"/>
  <c r="B10" i="39"/>
  <c r="A112" i="39"/>
  <c r="B112" i="39"/>
  <c r="C112" i="39"/>
  <c r="E112" i="39" s="1"/>
  <c r="A74" i="39"/>
  <c r="B74" i="39"/>
  <c r="C74" i="39"/>
  <c r="E74" i="39" s="1"/>
  <c r="A48" i="39"/>
  <c r="B48" i="39"/>
  <c r="C48" i="39"/>
  <c r="E48" i="39" s="1"/>
  <c r="A332" i="39"/>
  <c r="C332" i="39"/>
  <c r="E332" i="39" s="1"/>
  <c r="B332" i="39"/>
  <c r="A315" i="39"/>
  <c r="B315" i="39"/>
  <c r="C315" i="39"/>
  <c r="E315" i="39" s="1"/>
  <c r="A58" i="39"/>
  <c r="B58" i="39"/>
  <c r="C58" i="39"/>
  <c r="E58" i="39" s="1"/>
  <c r="A216" i="39"/>
  <c r="B216" i="39"/>
  <c r="C216" i="39"/>
  <c r="E216" i="39" s="1"/>
  <c r="A364" i="39"/>
  <c r="B364" i="39"/>
  <c r="C364" i="39"/>
  <c r="E364" i="39" s="1"/>
  <c r="C90" i="39"/>
  <c r="E90" i="39" s="1"/>
  <c r="B90" i="39"/>
  <c r="A90" i="39"/>
  <c r="A222" i="39"/>
  <c r="B222" i="39"/>
  <c r="C222" i="39"/>
  <c r="E222" i="39" s="1"/>
  <c r="A205" i="39"/>
  <c r="B205" i="39"/>
  <c r="C205" i="39"/>
  <c r="E205" i="39" s="1"/>
  <c r="A343" i="39"/>
  <c r="B343" i="39"/>
  <c r="C343" i="39"/>
  <c r="E343" i="39" s="1"/>
  <c r="B276" i="39"/>
  <c r="C276" i="39"/>
  <c r="E276" i="39" s="1"/>
  <c r="A276" i="39"/>
  <c r="A117" i="39"/>
  <c r="C117" i="39"/>
  <c r="E117" i="39" s="1"/>
  <c r="B117" i="39"/>
  <c r="A25" i="39"/>
  <c r="C25" i="39"/>
  <c r="E25" i="39" s="1"/>
  <c r="A81" i="39"/>
  <c r="C81" i="39"/>
  <c r="E81" i="39" s="1"/>
  <c r="B81" i="39"/>
  <c r="A38" i="39"/>
  <c r="B38" i="39"/>
  <c r="C38" i="39"/>
  <c r="E38" i="39" s="1"/>
  <c r="A36" i="39"/>
  <c r="B36" i="39"/>
  <c r="C36" i="39"/>
  <c r="E36" i="39" s="1"/>
  <c r="A24" i="39"/>
  <c r="B24" i="39"/>
  <c r="C24" i="39"/>
  <c r="E24" i="39" s="1"/>
  <c r="A63" i="39"/>
  <c r="B63" i="39"/>
  <c r="C63" i="39"/>
  <c r="E63" i="39" s="1"/>
  <c r="A13" i="39"/>
  <c r="B13" i="39"/>
  <c r="C13" i="39"/>
  <c r="E13" i="39" s="1"/>
  <c r="A208" i="39"/>
  <c r="B208" i="39"/>
  <c r="C208" i="39"/>
  <c r="E208" i="39" s="1"/>
  <c r="A177" i="39"/>
  <c r="B177" i="39"/>
  <c r="C177" i="39"/>
  <c r="E177" i="39" s="1"/>
  <c r="C141" i="39"/>
  <c r="E141" i="39" s="1"/>
  <c r="A217" i="39"/>
  <c r="B217" i="39"/>
  <c r="A179" i="39"/>
  <c r="C179" i="39"/>
  <c r="E179" i="39" s="1"/>
  <c r="B179" i="39"/>
  <c r="A62" i="39"/>
  <c r="B62" i="39"/>
  <c r="C62" i="39"/>
  <c r="E62" i="39" s="1"/>
  <c r="A105" i="39"/>
  <c r="B105" i="39"/>
  <c r="C105" i="39"/>
  <c r="E105" i="39" s="1"/>
  <c r="C236" i="39"/>
  <c r="E236" i="39" s="1"/>
  <c r="B236" i="39"/>
  <c r="A236" i="39"/>
  <c r="A46" i="39"/>
  <c r="B46" i="39"/>
  <c r="C46" i="39"/>
  <c r="E46" i="39" s="1"/>
  <c r="A307" i="39"/>
  <c r="B307" i="39"/>
  <c r="C307" i="39"/>
  <c r="E307" i="39" s="1"/>
  <c r="A16" i="39"/>
  <c r="B16" i="39"/>
  <c r="A242" i="39"/>
  <c r="B242" i="39"/>
  <c r="C242" i="39"/>
  <c r="E242" i="39" s="1"/>
  <c r="A266" i="39"/>
  <c r="B266" i="39"/>
  <c r="C266" i="39"/>
  <c r="E266" i="39" s="1"/>
  <c r="C228" i="39"/>
  <c r="E228" i="39" s="1"/>
  <c r="B228" i="39"/>
  <c r="A223" i="39"/>
  <c r="C223" i="39"/>
  <c r="E223" i="39" s="1"/>
  <c r="A221" i="39"/>
  <c r="B221" i="39"/>
  <c r="C221" i="39"/>
  <c r="E221" i="39" s="1"/>
  <c r="B17" i="39"/>
  <c r="C17" i="39"/>
  <c r="E17" i="39" s="1"/>
  <c r="A17" i="39"/>
  <c r="A264" i="39"/>
  <c r="C264" i="39"/>
  <c r="E264" i="39" s="1"/>
  <c r="A256" i="39"/>
  <c r="B256" i="39"/>
  <c r="C256" i="39"/>
  <c r="E256" i="39" s="1"/>
  <c r="A153" i="39"/>
  <c r="B153" i="39"/>
  <c r="C153" i="39"/>
  <c r="E153" i="39" s="1"/>
  <c r="A229" i="39"/>
  <c r="B229" i="39"/>
  <c r="A155" i="39"/>
  <c r="B155" i="39"/>
  <c r="C155" i="39"/>
  <c r="E155" i="39" s="1"/>
  <c r="A361" i="39"/>
  <c r="B361" i="39"/>
  <c r="C361" i="39"/>
  <c r="E361" i="39" s="1"/>
  <c r="A349" i="39"/>
  <c r="C349" i="39"/>
  <c r="E349" i="39" s="1"/>
  <c r="B349" i="39"/>
  <c r="B12" i="39"/>
  <c r="C243" i="39"/>
  <c r="E243" i="39" s="1"/>
  <c r="A57" i="39"/>
  <c r="B136" i="39"/>
  <c r="C91" i="39"/>
  <c r="E91" i="39" s="1"/>
  <c r="B264" i="39"/>
  <c r="C166" i="39"/>
  <c r="E166" i="39" s="1"/>
  <c r="C350" i="39"/>
  <c r="E350" i="39" s="1"/>
  <c r="B350" i="39"/>
  <c r="A350" i="39"/>
  <c r="B249" i="39"/>
  <c r="C249" i="39"/>
  <c r="E249" i="39" s="1"/>
  <c r="A249" i="39"/>
  <c r="B241" i="39"/>
  <c r="C241" i="39"/>
  <c r="E241" i="39" s="1"/>
  <c r="A241" i="39"/>
  <c r="B234" i="39"/>
  <c r="C234" i="39"/>
  <c r="E234" i="39" s="1"/>
  <c r="A234" i="39"/>
  <c r="A265" i="39"/>
  <c r="B265" i="39"/>
  <c r="C265" i="39"/>
  <c r="E265" i="39" s="1"/>
  <c r="A97" i="39"/>
  <c r="B97" i="39"/>
  <c r="C97" i="39"/>
  <c r="E97" i="39" s="1"/>
  <c r="A151" i="39"/>
  <c r="B151" i="39"/>
  <c r="A278" i="39"/>
  <c r="B278" i="39"/>
  <c r="A160" i="39"/>
  <c r="B160" i="39"/>
  <c r="C160" i="39"/>
  <c r="E160" i="39" s="1"/>
  <c r="A219" i="39"/>
  <c r="C219" i="39"/>
  <c r="E219" i="39" s="1"/>
  <c r="B219" i="39"/>
  <c r="A45" i="39"/>
  <c r="B45" i="39"/>
  <c r="A5" i="39"/>
  <c r="B5" i="39"/>
  <c r="A263" i="39"/>
  <c r="B263" i="39"/>
  <c r="C263" i="39"/>
  <c r="E263" i="39" s="1"/>
  <c r="A255" i="39"/>
  <c r="B255" i="39"/>
  <c r="C255" i="39"/>
  <c r="E255" i="39" s="1"/>
  <c r="A159" i="39"/>
  <c r="B159" i="39"/>
  <c r="A203" i="39"/>
  <c r="B203" i="39"/>
  <c r="C203" i="39"/>
  <c r="E203" i="39" s="1"/>
  <c r="A28" i="39"/>
  <c r="B28" i="39"/>
  <c r="C28" i="39"/>
  <c r="E28" i="39" s="1"/>
  <c r="A371" i="39"/>
  <c r="B371" i="39"/>
  <c r="C371" i="39"/>
  <c r="E371" i="39" s="1"/>
  <c r="A169" i="39"/>
  <c r="B169" i="39"/>
  <c r="C169" i="39"/>
  <c r="E169" i="39" s="1"/>
  <c r="A35" i="39"/>
  <c r="B35" i="39"/>
  <c r="C35" i="39"/>
  <c r="E35" i="39" s="1"/>
  <c r="A360" i="39"/>
  <c r="B360" i="39"/>
  <c r="A348" i="39"/>
  <c r="B348" i="39"/>
  <c r="A175" i="39"/>
  <c r="B175" i="39"/>
  <c r="A187" i="39"/>
  <c r="B187" i="39"/>
  <c r="C187" i="39"/>
  <c r="E187" i="39" s="1"/>
  <c r="A322" i="39"/>
  <c r="B322" i="39"/>
  <c r="C322" i="39"/>
  <c r="E322" i="39" s="1"/>
  <c r="A316" i="39"/>
  <c r="B316" i="39"/>
  <c r="A303" i="39"/>
  <c r="B303" i="39"/>
  <c r="A337" i="39"/>
  <c r="B337" i="39"/>
  <c r="C337" i="39"/>
  <c r="E337" i="39" s="1"/>
  <c r="A161" i="39"/>
  <c r="B161" i="39"/>
  <c r="C161" i="39"/>
  <c r="E161" i="39" s="1"/>
  <c r="A308" i="39"/>
  <c r="B308" i="39"/>
  <c r="C308" i="39"/>
  <c r="E308" i="39" s="1"/>
  <c r="A292" i="39"/>
  <c r="B292" i="39"/>
  <c r="C292" i="39"/>
  <c r="E292" i="39" s="1"/>
  <c r="C247" i="39"/>
  <c r="E247" i="39" s="1"/>
  <c r="B243" i="39"/>
  <c r="C284" i="39"/>
  <c r="E284" i="39" s="1"/>
  <c r="B91" i="39"/>
  <c r="B259" i="39"/>
  <c r="B166" i="39"/>
  <c r="B157" i="39"/>
  <c r="B109" i="39"/>
  <c r="C348" i="39"/>
  <c r="E348" i="39" s="1"/>
  <c r="B286" i="39"/>
  <c r="C286" i="39"/>
  <c r="E286" i="39" s="1"/>
  <c r="A286" i="39"/>
  <c r="A130" i="39"/>
  <c r="C130" i="39"/>
  <c r="E130" i="39" s="1"/>
  <c r="C135" i="39"/>
  <c r="E135" i="39" s="1"/>
  <c r="A135" i="39"/>
  <c r="B135" i="39"/>
  <c r="C71" i="39"/>
  <c r="E71" i="39" s="1"/>
  <c r="A71" i="39"/>
  <c r="C189" i="39"/>
  <c r="E189" i="39" s="1"/>
  <c r="A189" i="39"/>
  <c r="B189" i="39"/>
  <c r="C248" i="39"/>
  <c r="E248" i="39" s="1"/>
  <c r="A248" i="39"/>
  <c r="B248" i="39"/>
  <c r="C240" i="39"/>
  <c r="E240" i="39" s="1"/>
  <c r="A240" i="39"/>
  <c r="B240" i="39"/>
  <c r="C251" i="39"/>
  <c r="E251" i="39" s="1"/>
  <c r="A251" i="39"/>
  <c r="B251" i="39"/>
  <c r="A85" i="39"/>
  <c r="B85" i="39"/>
  <c r="C85" i="39"/>
  <c r="E85" i="39" s="1"/>
  <c r="A15" i="39"/>
  <c r="B15" i="39"/>
  <c r="A138" i="39"/>
  <c r="B138" i="39"/>
  <c r="C138" i="39"/>
  <c r="E138" i="39" s="1"/>
  <c r="A277" i="39"/>
  <c r="B277" i="39"/>
  <c r="C277" i="39"/>
  <c r="E277" i="39" s="1"/>
  <c r="A52" i="39"/>
  <c r="B52" i="39"/>
  <c r="C52" i="39"/>
  <c r="E52" i="39" s="1"/>
  <c r="A50" i="39"/>
  <c r="B50" i="39"/>
  <c r="A44" i="39"/>
  <c r="B44" i="39"/>
  <c r="C44" i="39"/>
  <c r="E44" i="39" s="1"/>
  <c r="A4" i="39"/>
  <c r="B4" i="39"/>
  <c r="C4" i="39"/>
  <c r="E4" i="39" s="1"/>
  <c r="A262" i="39"/>
  <c r="B262" i="39"/>
  <c r="C262" i="39"/>
  <c r="E262" i="39" s="1"/>
  <c r="A254" i="39"/>
  <c r="B254" i="39"/>
  <c r="C254" i="39"/>
  <c r="E254" i="39" s="1"/>
  <c r="A123" i="39"/>
  <c r="B123" i="39"/>
  <c r="C123" i="39"/>
  <c r="E123" i="39" s="1"/>
  <c r="A207" i="39"/>
  <c r="B207" i="39"/>
  <c r="C207" i="39"/>
  <c r="E207" i="39" s="1"/>
  <c r="A202" i="39"/>
  <c r="B202" i="39"/>
  <c r="C202" i="39"/>
  <c r="E202" i="39" s="1"/>
  <c r="A152" i="39"/>
  <c r="B152" i="39"/>
  <c r="C152" i="39"/>
  <c r="E152" i="39" s="1"/>
  <c r="A37" i="39"/>
  <c r="B37" i="39"/>
  <c r="C37" i="39"/>
  <c r="E37" i="39" s="1"/>
  <c r="A369" i="39"/>
  <c r="B369" i="39"/>
  <c r="C369" i="39"/>
  <c r="E369" i="39" s="1"/>
  <c r="A367" i="39"/>
  <c r="B367" i="39"/>
  <c r="C367" i="39"/>
  <c r="E367" i="39" s="1"/>
  <c r="A359" i="39"/>
  <c r="B359" i="39"/>
  <c r="C359" i="39"/>
  <c r="E359" i="39" s="1"/>
  <c r="A347" i="39"/>
  <c r="B347" i="39"/>
  <c r="C347" i="39"/>
  <c r="E347" i="39" s="1"/>
  <c r="A174" i="39"/>
  <c r="B174" i="39"/>
  <c r="C174" i="39"/>
  <c r="E174" i="39" s="1"/>
  <c r="A186" i="39"/>
  <c r="B186" i="39"/>
  <c r="C186" i="39"/>
  <c r="E186" i="39" s="1"/>
  <c r="A23" i="39"/>
  <c r="B23" i="39"/>
  <c r="A314" i="39"/>
  <c r="B314" i="39"/>
  <c r="C314" i="39"/>
  <c r="E314" i="39" s="1"/>
  <c r="A301" i="39"/>
  <c r="B301" i="39"/>
  <c r="C301" i="39"/>
  <c r="E301" i="39" s="1"/>
  <c r="A335" i="39"/>
  <c r="B335" i="39"/>
  <c r="C335" i="39"/>
  <c r="E335" i="39" s="1"/>
  <c r="A65" i="39"/>
  <c r="B65" i="39"/>
  <c r="C65" i="39"/>
  <c r="E65" i="39" s="1"/>
  <c r="A306" i="39"/>
  <c r="B306" i="39"/>
  <c r="C306" i="39"/>
  <c r="E306" i="39" s="1"/>
  <c r="A290" i="39"/>
  <c r="B290" i="39"/>
  <c r="C290" i="39"/>
  <c r="E290" i="39" s="1"/>
  <c r="B247" i="39"/>
  <c r="C76" i="39"/>
  <c r="E76" i="39" s="1"/>
  <c r="C6" i="39"/>
  <c r="E6" i="39" s="1"/>
  <c r="B284" i="39"/>
  <c r="C93" i="39"/>
  <c r="E93" i="39" s="1"/>
  <c r="A259" i="39"/>
  <c r="A157" i="39"/>
  <c r="A109" i="39"/>
  <c r="B346" i="39"/>
  <c r="C280" i="39"/>
  <c r="E280" i="39" s="1"/>
  <c r="A280" i="39"/>
  <c r="B280" i="39"/>
  <c r="B274" i="39"/>
  <c r="C274" i="39"/>
  <c r="E274" i="39" s="1"/>
  <c r="A274" i="39"/>
  <c r="C180" i="39"/>
  <c r="E180" i="39" s="1"/>
  <c r="B180" i="39"/>
  <c r="A180" i="39"/>
  <c r="C158" i="39"/>
  <c r="E158" i="39" s="1"/>
  <c r="B158" i="39"/>
  <c r="A158" i="39"/>
  <c r="C113" i="39"/>
  <c r="E113" i="39" s="1"/>
  <c r="A113" i="39"/>
  <c r="B113" i="39"/>
  <c r="B84" i="39"/>
  <c r="C84" i="39"/>
  <c r="E84" i="39" s="1"/>
  <c r="A137" i="39"/>
  <c r="C137" i="39"/>
  <c r="E137" i="39" s="1"/>
  <c r="C92" i="39"/>
  <c r="E92" i="39" s="1"/>
  <c r="A92" i="39"/>
  <c r="B92" i="39"/>
  <c r="C261" i="39"/>
  <c r="E261" i="39" s="1"/>
  <c r="A261" i="39"/>
  <c r="B261" i="39"/>
  <c r="C122" i="39"/>
  <c r="E122" i="39" s="1"/>
  <c r="A122" i="39"/>
  <c r="C167" i="39"/>
  <c r="E167" i="39" s="1"/>
  <c r="A167" i="39"/>
  <c r="B167" i="39"/>
  <c r="C201" i="39"/>
  <c r="E201" i="39" s="1"/>
  <c r="A201" i="39"/>
  <c r="B201" i="39"/>
  <c r="C196" i="39"/>
  <c r="E196" i="39" s="1"/>
  <c r="B196" i="39"/>
  <c r="C366" i="39"/>
  <c r="E366" i="39" s="1"/>
  <c r="A366" i="39"/>
  <c r="B366" i="39"/>
  <c r="C358" i="39"/>
  <c r="E358" i="39" s="1"/>
  <c r="B358" i="39"/>
  <c r="C336" i="39"/>
  <c r="E336" i="39" s="1"/>
  <c r="A336" i="39"/>
  <c r="C146" i="39"/>
  <c r="E146" i="39" s="1"/>
  <c r="A146" i="39"/>
  <c r="B146" i="39"/>
  <c r="C320" i="39"/>
  <c r="E320" i="39" s="1"/>
  <c r="B320" i="39"/>
  <c r="A320" i="39"/>
  <c r="C299" i="39"/>
  <c r="E299" i="39" s="1"/>
  <c r="A299" i="39"/>
  <c r="C333" i="39"/>
  <c r="E333" i="39" s="1"/>
  <c r="A333" i="39"/>
  <c r="B333" i="39"/>
  <c r="C321" i="39"/>
  <c r="E321" i="39" s="1"/>
  <c r="B321" i="39"/>
  <c r="C304" i="39"/>
  <c r="E304" i="39" s="1"/>
  <c r="A304" i="39"/>
  <c r="B304" i="39"/>
  <c r="B98" i="39"/>
  <c r="C79" i="39"/>
  <c r="E79" i="39" s="1"/>
  <c r="B76" i="39"/>
  <c r="A6" i="39"/>
  <c r="C224" i="39"/>
  <c r="E224" i="39" s="1"/>
  <c r="B93" i="39"/>
  <c r="C218" i="39"/>
  <c r="E218" i="39" s="1"/>
  <c r="A346" i="39"/>
  <c r="B61" i="39"/>
  <c r="C61" i="39"/>
  <c r="E61" i="39" s="1"/>
  <c r="C270" i="39"/>
  <c r="E270" i="39" s="1"/>
  <c r="A270" i="39"/>
  <c r="B270" i="39"/>
  <c r="A133" i="39"/>
  <c r="B133" i="39"/>
  <c r="B125" i="39"/>
  <c r="C125" i="39"/>
  <c r="E125" i="39" s="1"/>
  <c r="A125" i="39"/>
  <c r="C213" i="39"/>
  <c r="E213" i="39" s="1"/>
  <c r="B213" i="39"/>
  <c r="A213" i="39"/>
  <c r="A246" i="39"/>
  <c r="B246" i="39"/>
  <c r="A232" i="39"/>
  <c r="B232" i="39"/>
  <c r="A132" i="39"/>
  <c r="C132" i="39"/>
  <c r="E132" i="39" s="1"/>
  <c r="B132" i="39"/>
  <c r="B94" i="39"/>
  <c r="C94" i="39"/>
  <c r="E94" i="39" s="1"/>
  <c r="A94" i="39"/>
  <c r="B42" i="39"/>
  <c r="C42" i="39"/>
  <c r="E42" i="39" s="1"/>
  <c r="A83" i="39"/>
  <c r="B83" i="39"/>
  <c r="C83" i="39"/>
  <c r="E83" i="39" s="1"/>
  <c r="A260" i="39"/>
  <c r="B260" i="39"/>
  <c r="C260" i="39"/>
  <c r="E260" i="39" s="1"/>
  <c r="A212" i="39"/>
  <c r="C212" i="39"/>
  <c r="E212" i="39" s="1"/>
  <c r="A121" i="39"/>
  <c r="B121" i="39"/>
  <c r="C121" i="39"/>
  <c r="E121" i="39" s="1"/>
  <c r="A206" i="39"/>
  <c r="B206" i="39"/>
  <c r="C206" i="39"/>
  <c r="E206" i="39" s="1"/>
  <c r="A31" i="39"/>
  <c r="B31" i="39"/>
  <c r="A156" i="39"/>
  <c r="B156" i="39"/>
  <c r="C156" i="39"/>
  <c r="E156" i="39" s="1"/>
  <c r="A34" i="39"/>
  <c r="B34" i="39"/>
  <c r="C34" i="39"/>
  <c r="E34" i="39" s="1"/>
  <c r="A334" i="39"/>
  <c r="B334" i="39"/>
  <c r="C334" i="39"/>
  <c r="E334" i="39" s="1"/>
  <c r="A185" i="39"/>
  <c r="B185" i="39"/>
  <c r="A318" i="39"/>
  <c r="C318" i="39"/>
  <c r="E318" i="39" s="1"/>
  <c r="A140" i="39"/>
  <c r="B140" i="39"/>
  <c r="C140" i="39"/>
  <c r="E140" i="39" s="1"/>
  <c r="A297" i="39"/>
  <c r="B297" i="39"/>
  <c r="C297" i="39"/>
  <c r="E297" i="39" s="1"/>
  <c r="A331" i="39"/>
  <c r="B331" i="39"/>
  <c r="C331" i="39"/>
  <c r="E331" i="39" s="1"/>
  <c r="A66" i="39"/>
  <c r="B66" i="39"/>
  <c r="A302" i="39"/>
  <c r="B302" i="39"/>
  <c r="C302" i="39"/>
  <c r="E302" i="39" s="1"/>
  <c r="C98" i="39"/>
  <c r="E98" i="39" s="1"/>
  <c r="C246" i="39"/>
  <c r="E246" i="39" s="1"/>
  <c r="B79" i="39"/>
  <c r="B224" i="39"/>
  <c r="B218" i="39"/>
  <c r="B115" i="39"/>
  <c r="B165" i="39"/>
  <c r="B198" i="39"/>
  <c r="C344" i="39"/>
  <c r="E344" i="39" s="1"/>
  <c r="C316" i="39"/>
  <c r="E316" i="39" s="1"/>
  <c r="A327" i="39"/>
  <c r="A204" i="39"/>
  <c r="A43" i="39"/>
  <c r="C43" i="39"/>
  <c r="E43" i="39" s="1"/>
  <c r="B269" i="39"/>
  <c r="C269" i="39"/>
  <c r="E269" i="39" s="1"/>
  <c r="A269" i="39"/>
  <c r="B86" i="39"/>
  <c r="C86" i="39"/>
  <c r="E86" i="39" s="1"/>
  <c r="B231" i="39"/>
  <c r="C231" i="39"/>
  <c r="E231" i="39" s="1"/>
  <c r="A231" i="39"/>
  <c r="A8" i="39"/>
  <c r="B8" i="39"/>
  <c r="A225" i="39"/>
  <c r="B225" i="39"/>
  <c r="C225" i="39"/>
  <c r="E225" i="39" s="1"/>
  <c r="A283" i="39"/>
  <c r="B283" i="39"/>
  <c r="C283" i="39"/>
  <c r="E283" i="39" s="1"/>
  <c r="A60" i="39"/>
  <c r="C60" i="39"/>
  <c r="E60" i="39" s="1"/>
  <c r="B60" i="39"/>
  <c r="A56" i="39"/>
  <c r="B56" i="39"/>
  <c r="A49" i="39"/>
  <c r="B49" i="39"/>
  <c r="C49" i="39"/>
  <c r="E49" i="39" s="1"/>
  <c r="A41" i="39"/>
  <c r="C41" i="39"/>
  <c r="E41" i="39" s="1"/>
  <c r="A73" i="39"/>
  <c r="B73" i="39"/>
  <c r="C73" i="39"/>
  <c r="E73" i="39" s="1"/>
  <c r="A40" i="39"/>
  <c r="B40" i="39"/>
  <c r="C40" i="39"/>
  <c r="E40" i="39" s="1"/>
  <c r="A211" i="39"/>
  <c r="B211" i="39"/>
  <c r="A120" i="39"/>
  <c r="B120" i="39"/>
  <c r="A33" i="39"/>
  <c r="B33" i="39"/>
  <c r="C33" i="39"/>
  <c r="E33" i="39" s="1"/>
  <c r="A30" i="39"/>
  <c r="B30" i="39"/>
  <c r="A200" i="39"/>
  <c r="B200" i="39"/>
  <c r="A173" i="39"/>
  <c r="B173" i="39"/>
  <c r="C173" i="39"/>
  <c r="E173" i="39" s="1"/>
  <c r="A110" i="39"/>
  <c r="B110" i="39"/>
  <c r="C110" i="39"/>
  <c r="E110" i="39" s="1"/>
  <c r="A70" i="39"/>
  <c r="B70" i="39"/>
  <c r="C70" i="39"/>
  <c r="E70" i="39" s="1"/>
  <c r="A356" i="39"/>
  <c r="B356" i="39"/>
  <c r="C356" i="39"/>
  <c r="E356" i="39" s="1"/>
  <c r="A342" i="39"/>
  <c r="B342" i="39"/>
  <c r="A195" i="39"/>
  <c r="B195" i="39"/>
  <c r="C195" i="39"/>
  <c r="E195" i="39" s="1"/>
  <c r="A145" i="39"/>
  <c r="B145" i="39"/>
  <c r="A192" i="39"/>
  <c r="B192" i="39"/>
  <c r="A163" i="39"/>
  <c r="B163" i="39"/>
  <c r="A295" i="39"/>
  <c r="B295" i="39"/>
  <c r="C295" i="39"/>
  <c r="E295" i="39" s="1"/>
  <c r="A162" i="39"/>
  <c r="B162" i="39"/>
  <c r="C162" i="39"/>
  <c r="E162" i="39" s="1"/>
  <c r="A319" i="39"/>
  <c r="B319" i="39"/>
  <c r="C319" i="39"/>
  <c r="E319" i="39" s="1"/>
  <c r="A64" i="39"/>
  <c r="B64" i="39"/>
  <c r="C64" i="39"/>
  <c r="E64" i="39" s="1"/>
  <c r="B88" i="39"/>
  <c r="C235" i="39"/>
  <c r="E235" i="39" s="1"/>
  <c r="B147" i="39"/>
  <c r="C5" i="39"/>
  <c r="E5" i="39" s="1"/>
  <c r="A115" i="39"/>
  <c r="A165" i="39"/>
  <c r="B170" i="39"/>
  <c r="B344" i="39"/>
  <c r="B26" i="39"/>
  <c r="C257" i="39"/>
  <c r="E257" i="39" s="1"/>
  <c r="A257" i="39"/>
  <c r="C362" i="39"/>
  <c r="E362" i="39" s="1"/>
  <c r="A362" i="39"/>
  <c r="A7" i="39"/>
  <c r="B7" i="39"/>
  <c r="C7" i="39"/>
  <c r="E7" i="39" s="1"/>
  <c r="A252" i="39"/>
  <c r="B252" i="39"/>
  <c r="C252" i="39"/>
  <c r="E252" i="39" s="1"/>
  <c r="A21" i="39"/>
  <c r="B21" i="39"/>
  <c r="A55" i="39"/>
  <c r="B55" i="39"/>
  <c r="C55" i="39"/>
  <c r="E55" i="39" s="1"/>
  <c r="A220" i="39"/>
  <c r="B220" i="39"/>
  <c r="C220" i="39"/>
  <c r="E220" i="39" s="1"/>
  <c r="A149" i="39"/>
  <c r="B149" i="39"/>
  <c r="C149" i="39"/>
  <c r="E149" i="39" s="1"/>
  <c r="A273" i="39"/>
  <c r="B273" i="39"/>
  <c r="A72" i="39"/>
  <c r="B72" i="39"/>
  <c r="C72" i="39"/>
  <c r="E72" i="39" s="1"/>
  <c r="A39" i="39"/>
  <c r="B39" i="39"/>
  <c r="C39" i="39"/>
  <c r="E39" i="39" s="1"/>
  <c r="A253" i="39"/>
  <c r="B253" i="39"/>
  <c r="C253" i="39"/>
  <c r="E253" i="39" s="1"/>
  <c r="A119" i="39"/>
  <c r="B119" i="39"/>
  <c r="C119" i="39"/>
  <c r="E119" i="39" s="1"/>
  <c r="A32" i="39"/>
  <c r="B32" i="39"/>
  <c r="C32" i="39"/>
  <c r="E32" i="39" s="1"/>
  <c r="A154" i="39"/>
  <c r="B154" i="39"/>
  <c r="C154" i="39"/>
  <c r="E154" i="39" s="1"/>
  <c r="A199" i="39"/>
  <c r="B199" i="39"/>
  <c r="C199" i="39"/>
  <c r="E199" i="39" s="1"/>
  <c r="A172" i="39"/>
  <c r="B172" i="39"/>
  <c r="C172" i="39"/>
  <c r="E172" i="39" s="1"/>
  <c r="A144" i="39"/>
  <c r="B144" i="39"/>
  <c r="C144" i="39"/>
  <c r="E144" i="39" s="1"/>
  <c r="A108" i="39"/>
  <c r="B108" i="39"/>
  <c r="C108" i="39"/>
  <c r="E108" i="39" s="1"/>
  <c r="A355" i="39"/>
  <c r="B355" i="39"/>
  <c r="C355" i="39"/>
  <c r="E355" i="39" s="1"/>
  <c r="A340" i="39"/>
  <c r="B340" i="39"/>
  <c r="C340" i="39"/>
  <c r="E340" i="39" s="1"/>
  <c r="A194" i="39"/>
  <c r="B194" i="39"/>
  <c r="C194" i="39"/>
  <c r="E194" i="39" s="1"/>
  <c r="A330" i="39"/>
  <c r="B330" i="39"/>
  <c r="C330" i="39"/>
  <c r="E330" i="39" s="1"/>
  <c r="A22" i="39"/>
  <c r="B22" i="39"/>
  <c r="A68" i="39"/>
  <c r="B68" i="39"/>
  <c r="C68" i="39"/>
  <c r="E68" i="39" s="1"/>
  <c r="A293" i="39"/>
  <c r="B293" i="39"/>
  <c r="C293" i="39"/>
  <c r="E293" i="39" s="1"/>
  <c r="A329" i="39"/>
  <c r="B329" i="39"/>
  <c r="C329" i="39"/>
  <c r="E329" i="39" s="1"/>
  <c r="A317" i="39"/>
  <c r="B317" i="39"/>
  <c r="C317" i="39"/>
  <c r="E317" i="39" s="1"/>
  <c r="A300" i="39"/>
  <c r="B300" i="39"/>
  <c r="C300" i="39"/>
  <c r="E300" i="39" s="1"/>
  <c r="A88" i="39"/>
  <c r="C78" i="39"/>
  <c r="E78" i="39" s="1"/>
  <c r="B235" i="39"/>
  <c r="C9" i="39"/>
  <c r="E9" i="39" s="1"/>
  <c r="C275" i="39"/>
  <c r="E275" i="39" s="1"/>
  <c r="B130" i="39"/>
  <c r="A147" i="39"/>
  <c r="B127" i="39"/>
  <c r="B257" i="39"/>
  <c r="C114" i="39"/>
  <c r="E114" i="39" s="1"/>
  <c r="B71" i="39"/>
  <c r="A170" i="39"/>
  <c r="C342" i="39"/>
  <c r="E342" i="39" s="1"/>
  <c r="A26" i="39"/>
  <c r="C163" i="39"/>
  <c r="E163" i="39" s="1"/>
  <c r="A321" i="39"/>
  <c r="A87" i="39"/>
  <c r="B87" i="39"/>
  <c r="A239" i="39"/>
  <c r="B239" i="39"/>
  <c r="A250" i="39"/>
  <c r="B250" i="39"/>
  <c r="B131" i="39"/>
  <c r="A131" i="39"/>
  <c r="C131" i="39"/>
  <c r="E131" i="39" s="1"/>
  <c r="A54" i="39"/>
  <c r="C54" i="39"/>
  <c r="E54" i="39" s="1"/>
  <c r="B19" i="39"/>
  <c r="C19" i="39"/>
  <c r="E19" i="39" s="1"/>
  <c r="C128" i="39"/>
  <c r="E128" i="39" s="1"/>
  <c r="A128" i="39"/>
  <c r="B128" i="39"/>
  <c r="C3" i="39"/>
  <c r="E3" i="39" s="1"/>
  <c r="A3" i="39"/>
  <c r="C118" i="39"/>
  <c r="E118" i="39" s="1"/>
  <c r="A118" i="39"/>
  <c r="B118" i="39"/>
  <c r="C106" i="39"/>
  <c r="E106" i="39" s="1"/>
  <c r="A106" i="39"/>
  <c r="B106" i="39"/>
  <c r="C370" i="39"/>
  <c r="E370" i="39" s="1"/>
  <c r="A370" i="39"/>
  <c r="B370" i="39"/>
  <c r="C143" i="39"/>
  <c r="E143" i="39" s="1"/>
  <c r="A143" i="39"/>
  <c r="C365" i="39"/>
  <c r="E365" i="39" s="1"/>
  <c r="B365" i="39"/>
  <c r="C354" i="39"/>
  <c r="E354" i="39" s="1"/>
  <c r="A354" i="39"/>
  <c r="B354" i="39"/>
  <c r="C338" i="39"/>
  <c r="E338" i="39" s="1"/>
  <c r="A338" i="39"/>
  <c r="B338" i="39"/>
  <c r="C193" i="39"/>
  <c r="E193" i="39" s="1"/>
  <c r="A193" i="39"/>
  <c r="B193" i="39"/>
  <c r="C102" i="39"/>
  <c r="E102" i="39" s="1"/>
  <c r="A102" i="39"/>
  <c r="B102" i="39"/>
  <c r="C291" i="39"/>
  <c r="E291" i="39" s="1"/>
  <c r="A291" i="39"/>
  <c r="B291" i="39"/>
  <c r="C139" i="39"/>
  <c r="E139" i="39" s="1"/>
  <c r="A139" i="39"/>
  <c r="B139" i="39"/>
  <c r="C99" i="39"/>
  <c r="E99" i="39" s="1"/>
  <c r="A99" i="39"/>
  <c r="B99" i="39"/>
  <c r="C87" i="39"/>
  <c r="E87" i="39" s="1"/>
  <c r="B78" i="39"/>
  <c r="A228" i="39"/>
  <c r="C16" i="39"/>
  <c r="E16" i="39" s="1"/>
  <c r="C50" i="39"/>
  <c r="E50" i="39" s="1"/>
  <c r="C45" i="39"/>
  <c r="E45" i="39" s="1"/>
  <c r="A127" i="39"/>
  <c r="B212" i="39"/>
  <c r="B114" i="39"/>
  <c r="C103" i="39"/>
  <c r="E103" i="39" s="1"/>
  <c r="C229" i="39"/>
  <c r="E229" i="39" s="1"/>
  <c r="B362" i="39"/>
  <c r="C66" i="39"/>
  <c r="E66" i="39" s="1"/>
  <c r="C326" i="39"/>
  <c r="E326" i="39" s="1"/>
  <c r="A326" i="39"/>
  <c r="C164" i="39"/>
  <c r="E164" i="39" s="1"/>
  <c r="B164" i="39"/>
  <c r="C101" i="39"/>
  <c r="E101" i="39" s="1"/>
  <c r="A101" i="39"/>
  <c r="B101" i="39"/>
  <c r="C310" i="39"/>
  <c r="E310" i="39" s="1"/>
  <c r="A310" i="39"/>
  <c r="B310" i="39"/>
  <c r="C294" i="39"/>
  <c r="E294" i="39" s="1"/>
  <c r="A294" i="39"/>
  <c r="B294" i="39"/>
  <c r="B339" i="39"/>
  <c r="A188" i="39"/>
  <c r="C188" i="39"/>
  <c r="E188" i="39" s="1"/>
  <c r="A324" i="39"/>
  <c r="B324" i="39"/>
  <c r="C324" i="39"/>
  <c r="E324" i="39" s="1"/>
  <c r="A69" i="39"/>
  <c r="C69" i="39"/>
  <c r="E69" i="39" s="1"/>
  <c r="A126" i="39"/>
  <c r="B126" i="39"/>
  <c r="C126" i="39"/>
  <c r="E126" i="39" s="1"/>
  <c r="A100" i="39"/>
  <c r="C100" i="39"/>
  <c r="E100" i="39" s="1"/>
  <c r="A124" i="39"/>
  <c r="B124" i="39"/>
  <c r="C124" i="39"/>
  <c r="E124" i="39" s="1"/>
  <c r="B326" i="39"/>
  <c r="B67" i="39"/>
  <c r="L3" i="39" l="1"/>
  <c r="M3" i="39" s="1"/>
  <c r="J3" i="39" s="1"/>
  <c r="C5" i="34"/>
  <c r="A3" i="35" l="1"/>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l="1"/>
  <c r="A38" i="35" l="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l="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l="1"/>
  <c r="A175" i="35" s="1"/>
  <c r="A176" i="35" s="1"/>
  <c r="A177" i="35" s="1"/>
  <c r="A178" i="35" s="1"/>
  <c r="A179" i="35" s="1"/>
  <c r="A180" i="35" s="1"/>
  <c r="A181" i="35" s="1"/>
  <c r="A182" i="35" s="1"/>
  <c r="A183" i="35" s="1"/>
  <c r="A184" i="35" s="1"/>
  <c r="A185" i="35" s="1"/>
  <c r="A186" i="35" s="1"/>
  <c r="A187" i="35" s="1"/>
  <c r="A188" i="35" s="1"/>
  <c r="A189" i="35" s="1"/>
  <c r="A190" i="35" s="1"/>
  <c r="A191" i="35" s="1"/>
  <c r="A192" i="35" l="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A222" i="35" s="1"/>
  <c r="A223" i="35" s="1"/>
  <c r="A224" i="35" s="1"/>
  <c r="A225" i="35" s="1"/>
  <c r="A226" i="35" s="1"/>
  <c r="A227" i="35" s="1"/>
  <c r="A228" i="35" s="1"/>
  <c r="A229" i="35" s="1"/>
  <c r="A230" i="35" s="1"/>
  <c r="A231" i="35" s="1"/>
  <c r="A232" i="35" s="1"/>
  <c r="A233" i="35" s="1"/>
  <c r="A234" i="35" s="1"/>
  <c r="A235" i="35" s="1"/>
  <c r="A236" i="35" s="1"/>
  <c r="A237" i="35" s="1"/>
  <c r="A238" i="35" s="1"/>
  <c r="A239" i="35" s="1"/>
  <c r="A240" i="35" s="1"/>
  <c r="A241" i="35" s="1"/>
  <c r="A242" i="35" s="1"/>
  <c r="A243" i="35" s="1"/>
  <c r="A244" i="35" s="1"/>
  <c r="A245" i="35" s="1"/>
  <c r="A246" i="35" s="1"/>
  <c r="A247" i="35" s="1"/>
  <c r="A248" i="35" s="1"/>
  <c r="A249" i="35" s="1"/>
  <c r="A250" i="35" s="1"/>
  <c r="A251" i="35" s="1"/>
  <c r="A252" i="35" s="1"/>
  <c r="A253" i="35" s="1"/>
  <c r="A254" i="35" s="1"/>
  <c r="A255" i="35" s="1"/>
  <c r="A256" i="35" s="1"/>
  <c r="A257" i="35" s="1"/>
  <c r="A258" i="35" s="1"/>
  <c r="A259" i="35" s="1"/>
  <c r="A260" i="35" s="1"/>
  <c r="A261" i="35" s="1"/>
  <c r="A262" i="35" s="1"/>
  <c r="A263" i="35" s="1"/>
  <c r="A264" i="35" s="1"/>
  <c r="A265" i="35" s="1"/>
  <c r="A266" i="35" s="1"/>
  <c r="A267" i="35" s="1"/>
  <c r="A268" i="35" s="1"/>
  <c r="A269" i="35" s="1"/>
  <c r="A270" i="35" s="1"/>
  <c r="A271" i="35" s="1"/>
  <c r="A272" i="35" s="1"/>
  <c r="A273" i="35" s="1"/>
  <c r="A274" i="35" s="1"/>
  <c r="A275" i="35" s="1"/>
  <c r="A276" i="35" s="1"/>
  <c r="A277" i="35" s="1"/>
  <c r="A278" i="35" s="1"/>
  <c r="A279" i="35" l="1"/>
  <c r="A280" i="35" s="1"/>
  <c r="A281" i="35" s="1"/>
  <c r="A282" i="35" s="1"/>
  <c r="A283" i="35" s="1"/>
  <c r="A284" i="35" s="1"/>
  <c r="A285" i="35" s="1"/>
  <c r="A286" i="35" s="1"/>
  <c r="A287" i="35" s="1"/>
  <c r="A288" i="35" s="1"/>
  <c r="A289" i="35" s="1"/>
  <c r="A290" i="35" s="1"/>
  <c r="A291" i="35" s="1"/>
  <c r="A292" i="35" s="1"/>
  <c r="A293" i="35" s="1"/>
  <c r="A294" i="35" s="1"/>
  <c r="A295" i="35" l="1"/>
  <c r="A296" i="35" s="1"/>
  <c r="A297" i="35" s="1"/>
  <c r="A298" i="35" s="1"/>
  <c r="A299" i="35" s="1"/>
  <c r="A300" i="35" s="1"/>
  <c r="A301" i="35" s="1"/>
  <c r="A302" i="35" s="1"/>
  <c r="A303" i="35" s="1"/>
  <c r="A304" i="35" s="1"/>
  <c r="A305" i="35" s="1"/>
  <c r="A306" i="35" s="1"/>
  <c r="A307" i="35" s="1"/>
  <c r="A308" i="35" s="1"/>
  <c r="A309" i="35" s="1"/>
  <c r="A310" i="35" s="1"/>
  <c r="A311" i="35" s="1"/>
  <c r="A312" i="35" s="1"/>
  <c r="A313" i="35" s="1"/>
  <c r="A314" i="35" s="1"/>
  <c r="A315" i="35" s="1"/>
  <c r="A316" i="35" s="1"/>
  <c r="A317" i="35" s="1"/>
  <c r="A318" i="35" s="1"/>
  <c r="A319" i="35" s="1"/>
  <c r="A320" i="35" s="1"/>
  <c r="A321" i="35" s="1"/>
  <c r="A322" i="35" s="1"/>
  <c r="A323" i="35" s="1"/>
  <c r="A324" i="35" s="1"/>
  <c r="A325" i="35" s="1"/>
  <c r="A326" i="35" s="1"/>
  <c r="A327" i="35" s="1"/>
  <c r="A328" i="35" s="1"/>
  <c r="A329" i="35" s="1"/>
  <c r="A330" i="35" s="1"/>
  <c r="A331" i="35" s="1"/>
  <c r="A332" i="35" s="1"/>
  <c r="A333" i="35" s="1"/>
  <c r="A334" i="35" s="1"/>
  <c r="A335" i="35" s="1"/>
  <c r="A336" i="35" s="1"/>
  <c r="A337" i="35" s="1"/>
  <c r="A338" i="35" s="1"/>
  <c r="A339" i="35" l="1"/>
  <c r="A340" i="35" s="1"/>
  <c r="A341" i="35" s="1"/>
  <c r="A342" i="35" s="1"/>
  <c r="A343" i="35" s="1"/>
  <c r="A344" i="35" s="1"/>
  <c r="A345" i="35" s="1"/>
  <c r="A346" i="35" s="1"/>
  <c r="A347" i="35" s="1"/>
  <c r="A349" i="35" l="1"/>
  <c r="A348" i="35"/>
  <c r="A350" i="35" s="1"/>
  <c r="A351" i="35" s="1"/>
  <c r="A352" i="35" s="1"/>
  <c r="A353" i="35" s="1"/>
  <c r="A354" i="35" s="1"/>
  <c r="A355" i="35" s="1"/>
  <c r="A356" i="35" s="1"/>
  <c r="A357" i="35" s="1"/>
  <c r="A358" i="35" s="1"/>
  <c r="A359" i="35" s="1"/>
  <c r="A360" i="35" s="1"/>
  <c r="A361" i="35" s="1"/>
  <c r="A362" i="35" s="1"/>
  <c r="A363" i="35" s="1"/>
  <c r="A364" i="35" s="1"/>
  <c r="A365" i="35" s="1"/>
  <c r="A366" i="35" s="1"/>
  <c r="A367" i="35" s="1"/>
  <c r="A368" i="35" s="1"/>
  <c r="A369" i="35" s="1"/>
  <c r="A370" i="35" s="1"/>
  <c r="A371" i="35" s="1"/>
  <c r="A372" i="35" s="1"/>
  <c r="A373" i="35" s="1"/>
  <c r="A374" i="35" s="1"/>
  <c r="A375" i="35" s="1"/>
  <c r="A376" i="35" s="1"/>
  <c r="A377" i="35" s="1"/>
  <c r="A378" i="35" s="1"/>
  <c r="A379" i="35" s="1"/>
  <c r="A380" i="35" s="1"/>
  <c r="A381" i="35" s="1"/>
  <c r="A382" i="35" s="1"/>
  <c r="A383" i="35" s="1"/>
  <c r="A384" i="35" s="1"/>
  <c r="A385" i="35" s="1"/>
  <c r="A386" i="35" s="1"/>
  <c r="A387" i="35" s="1"/>
  <c r="A388" i="35" s="1"/>
</calcChain>
</file>

<file path=xl/sharedStrings.xml><?xml version="1.0" encoding="utf-8"?>
<sst xmlns="http://schemas.openxmlformats.org/spreadsheetml/2006/main" count="8640" uniqueCount="2062">
  <si>
    <t>Decision ID</t>
  </si>
  <si>
    <t>Design Decision</t>
  </si>
  <si>
    <t>Design Implication</t>
  </si>
  <si>
    <t>SDDC-PHY-001</t>
  </si>
  <si>
    <t>SDDC-PHY-002</t>
  </si>
  <si>
    <t>SDDC-PHY-003</t>
  </si>
  <si>
    <t>None</t>
  </si>
  <si>
    <t>SDDC-PHY-004</t>
  </si>
  <si>
    <t>SDDC-PHY-005</t>
  </si>
  <si>
    <t>SDDC-PHY-006</t>
  </si>
  <si>
    <t>SDDC-PHY-007</t>
  </si>
  <si>
    <t>SDDC-PHY-008</t>
  </si>
  <si>
    <t>SDDC-VI-ESXi-001</t>
  </si>
  <si>
    <t>SDDC-VI-ESXi-002</t>
  </si>
  <si>
    <t>SDDC-VI-ESXi-003</t>
  </si>
  <si>
    <t>SDDC-VI-ESXi-004</t>
  </si>
  <si>
    <t>None.</t>
  </si>
  <si>
    <t>Virtualization Network Design</t>
  </si>
  <si>
    <t>Create isolated, multi-tenant broadcast domains across data center fabrics to create elastic, logical networks that span physical network boundaries.</t>
  </si>
  <si>
    <t>Shared Storage Design</t>
  </si>
  <si>
    <t>SDDC-VI-Storage-001</t>
  </si>
  <si>
    <t>SDDC-VI-Storage-002</t>
  </si>
  <si>
    <t>SDDC-VI-Storage-003</t>
  </si>
  <si>
    <t>SDDC-VI-Storage-004</t>
  </si>
  <si>
    <t>The number of supported management applications does not justify the cost of a dedicated edge cluster in the management stack.</t>
  </si>
  <si>
    <t>SDDC-OPS-MON-001</t>
  </si>
  <si>
    <t>SDDC-OPS-MON-002</t>
  </si>
  <si>
    <t>SDDC-OPS-MON-003</t>
  </si>
  <si>
    <t>SDDC-OPS-MON-004</t>
  </si>
  <si>
    <t>SDDC-OPS-MON-005</t>
  </si>
  <si>
    <t>SDDC-OPS-MON-007</t>
  </si>
  <si>
    <t>SDDC-OPS-MON-008</t>
  </si>
  <si>
    <t>SDDC-OPS-MON-009</t>
  </si>
  <si>
    <t>SDDC-OPS-MON-010</t>
  </si>
  <si>
    <t>SDDC-OPS-MON-011</t>
  </si>
  <si>
    <t>SDDC-OPS-MON-012</t>
  </si>
  <si>
    <t>SDDC-OPS-MON-013</t>
  </si>
  <si>
    <t>SDDC-OPS-LOG-001</t>
  </si>
  <si>
    <t>SDDC-OPS-LOG-002</t>
  </si>
  <si>
    <t>SDDC-OPS-LOG-003</t>
  </si>
  <si>
    <t>SDDC-OPS-LOG-004</t>
  </si>
  <si>
    <t>SDDC-OPS-LOG-005</t>
  </si>
  <si>
    <t>SDDC-OPS-LOG-006</t>
  </si>
  <si>
    <t>SDDC-OPS-LOG-007</t>
  </si>
  <si>
    <t>SDDC-OPS-LOG-009</t>
  </si>
  <si>
    <t>SDDC-OPS-LOG-010</t>
  </si>
  <si>
    <t>SDDC-OPS-LOG-012</t>
  </si>
  <si>
    <t>SDDC-OPS-BKP-001</t>
  </si>
  <si>
    <t>SDDC-OPS-BKP-002</t>
  </si>
  <si>
    <t>SDDC-OPS-BKP-003</t>
  </si>
  <si>
    <t>SDDC-OPS-BKP-004</t>
  </si>
  <si>
    <t>SDDC-OPS-BKP-005</t>
  </si>
  <si>
    <t>SDDC-OPS-BKP-006</t>
  </si>
  <si>
    <t>SDDC-OPS-BKP-007</t>
  </si>
  <si>
    <t>SDDC-OPS-MON-014</t>
  </si>
  <si>
    <t>SDDC-OPS-MON-015</t>
  </si>
  <si>
    <t>Use two regions.</t>
  </si>
  <si>
    <t>SDDC-PHY-STO-001</t>
  </si>
  <si>
    <t>SDDC-PHY-NET-002</t>
  </si>
  <si>
    <t>SDDC-PHY-NET-001</t>
  </si>
  <si>
    <t>SDDC-PHY-STO-002</t>
  </si>
  <si>
    <t>SDDC-PHY-STO-003</t>
  </si>
  <si>
    <t>SDDC-PHY-STO-004</t>
  </si>
  <si>
    <t>SDDC-PHY-STO-005</t>
  </si>
  <si>
    <t>SDDC-PHY-STO-006</t>
  </si>
  <si>
    <t>SDDC-PHY-STO-007</t>
  </si>
  <si>
    <t>10K SAS drives are generally more expensive than other alternatives.</t>
  </si>
  <si>
    <t>SDDC-PHY-STO-008</t>
  </si>
  <si>
    <t>SDDC-PHY-STO-009</t>
  </si>
  <si>
    <t>Use a shared volume for other management component datastores.</t>
  </si>
  <si>
    <t>Enough storage space for shared volumes and their associated application data must be available.</t>
  </si>
  <si>
    <t>Change the default ESX Admins group to the SDDC-Admins Active Directory group. Add ESXi administrators to the SDDC-Admins group following standard access procedures.</t>
  </si>
  <si>
    <t>Configure all ESXi hosts to synchronize time with the central NTP servers.</t>
  </si>
  <si>
    <t>SDDC-VI-VC-001</t>
  </si>
  <si>
    <t>Requires licenses for each vCenter Server instance.</t>
  </si>
  <si>
    <t>SDDC-VI-VC-002</t>
  </si>
  <si>
    <t>Operational staff might need Linux experience to troubleshoot the Linux-based appliances.</t>
  </si>
  <si>
    <t>SDDC-VI-VC-003</t>
  </si>
  <si>
    <t>SDDC-VI-VC-004</t>
  </si>
  <si>
    <t>SDDC-VI-VC-005</t>
  </si>
  <si>
    <t>SDDC-VI-VC-006</t>
  </si>
  <si>
    <t>Join all Platform Services Controller instances to a single vCenter Single Sign-On domain.</t>
  </si>
  <si>
    <t>SDDC-VI-VC-007</t>
  </si>
  <si>
    <t>SDDC-VI-VC-008</t>
  </si>
  <si>
    <t>SDDC-VI-VC-009</t>
  </si>
  <si>
    <t>SDDC-VI-VC-010</t>
  </si>
  <si>
    <t>SDDC-VI-VC-011</t>
  </si>
  <si>
    <t>Set vSphere HA Host Isolation Response to Power Off.</t>
  </si>
  <si>
    <t>SDDC-VI-VC-012</t>
  </si>
  <si>
    <t>Management of multiple clusters and vCenter Server instances increases operational overhead.</t>
  </si>
  <si>
    <t>SDDC-VI-VC-013</t>
  </si>
  <si>
    <t>SDDC-VI-VC-014</t>
  </si>
  <si>
    <t>SDDC-VI-VC-015</t>
  </si>
  <si>
    <t>SDDC-VI-VC-016</t>
  </si>
  <si>
    <t>SDDC-VI-VC-017</t>
  </si>
  <si>
    <t>SDDC-VI-VC-018</t>
  </si>
  <si>
    <t>SDDC-VI-VC-019</t>
  </si>
  <si>
    <t>SDDC-VI-VC-020</t>
  </si>
  <si>
    <t>Edge gateways need access to the external network in addition to the management network.</t>
  </si>
  <si>
    <t>SDDC-VI-VC-021</t>
  </si>
  <si>
    <t>SDDC-VI-VC-022</t>
  </si>
  <si>
    <t>SDDC-VI-VC-023</t>
  </si>
  <si>
    <t>SDDC-VI-VC-024</t>
  </si>
  <si>
    <t>You can enable EVC only if clusters contain hosts with CPUs from the same vendor.</t>
  </si>
  <si>
    <t>Replacing and managing certificates is an operational overhead.</t>
  </si>
  <si>
    <t>Increase resiliency and performance of the network.</t>
  </si>
  <si>
    <t>Jumbo frames are already used to improve performance of vSphere vMotion and NFS storage traffic.</t>
  </si>
  <si>
    <t>Dedicated exports can add management overhead to storage administrators.</t>
  </si>
  <si>
    <t>Securing exports individually can introduce operational overhead.</t>
  </si>
  <si>
    <t>Schedule daily backups.</t>
  </si>
  <si>
    <t>SDDC-OPS-BKP-008</t>
  </si>
  <si>
    <t>Retain backups for at least 3 days.</t>
  </si>
  <si>
    <t>Deploy two remote collector nodes per region.</t>
  </si>
  <si>
    <t>Deploy the standard-size remote collector virtual appliances.</t>
  </si>
  <si>
    <t>Do not use a load balancer for the remote collector nodes.</t>
  </si>
  <si>
    <t>Use Active Directory authentication.</t>
  </si>
  <si>
    <t>Replace the default self-signed certificates with a CA-signed certificate.</t>
  </si>
  <si>
    <t>Configure vRealize Operations Manager for SMTP outbound alerts.</t>
  </si>
  <si>
    <t>Requires access to an external SMTP server.</t>
  </si>
  <si>
    <t>Configure vRealize Operations Manager custom dashboards.</t>
  </si>
  <si>
    <t>SDDC-OPS-MON-016</t>
  </si>
  <si>
    <t>SDDC-OPS-MON-017</t>
  </si>
  <si>
    <t>SDDC-OPS-LOG-013</t>
  </si>
  <si>
    <t>SDDC-OPS-LOG-014</t>
  </si>
  <si>
    <t>SDDC-OPS-LOG-015</t>
  </si>
  <si>
    <t>SDDC-OPS-LOG-016</t>
  </si>
  <si>
    <t>Deploy vRealize Log Insight nodes of medium size.</t>
  </si>
  <si>
    <t>Enable alerting over SMTP.</t>
  </si>
  <si>
    <t>Use Active Directory for authentication.</t>
  </si>
  <si>
    <t>Configure consistent NTP sources on all virtual infrastructure and cloud management applications for correct log analysis in vRealize Log Insight.</t>
  </si>
  <si>
    <t>Guarantees accurate log timestamps.</t>
  </si>
  <si>
    <t>SDDC-OPS-LOG-017</t>
  </si>
  <si>
    <t>Each tenant administrator is responsible for managing their own tenant configuration.</t>
  </si>
  <si>
    <t>Physical Infrastructure Design</t>
  </si>
  <si>
    <t>Physical Design Fundamentals</t>
  </si>
  <si>
    <t>Availability Zones and Regions Design Decisions</t>
  </si>
  <si>
    <t>POD and Racks Design Decisions</t>
  </si>
  <si>
    <t>Host Memory Design Decision</t>
  </si>
  <si>
    <t>Physical Network Design Decisions</t>
  </si>
  <si>
    <t>Physical Storage Design</t>
  </si>
  <si>
    <t>SSD Endurance Class Design Decisions</t>
  </si>
  <si>
    <t>SSD Performance Class Design Decisions</t>
  </si>
  <si>
    <t>HDD Selection Design Decisions</t>
  </si>
  <si>
    <t>NFS Usage Design Decisions</t>
  </si>
  <si>
    <t>NFS Hardware Design Decision</t>
  </si>
  <si>
    <t>Volume Assignment Design Decisions</t>
  </si>
  <si>
    <t>Virtual Infrastructure Design</t>
  </si>
  <si>
    <t>ESXi Design</t>
  </si>
  <si>
    <t>ESXi Boot Disk Design Decision</t>
  </si>
  <si>
    <t>ESXi User Access Design Decisions</t>
  </si>
  <si>
    <t>Other ESXi Host Design Decisions</t>
  </si>
  <si>
    <t>vCenter Server Design Decision</t>
  </si>
  <si>
    <t>vCenter Server Platform Design Decisions</t>
  </si>
  <si>
    <t>Deploy all vCenter Server instances as Linux-based vCenter Server Appliances.</t>
  </si>
  <si>
    <t>Platform Service Controller Design Decisions</t>
  </si>
  <si>
    <t>The number of VMs that have to be managed increases.</t>
  </si>
  <si>
    <t>vCenter Appliance Sizing Design Decisions</t>
  </si>
  <si>
    <t>vSphere HA Design Decisions</t>
  </si>
  <si>
    <t>vSphere HA supports a robust level of protection for both host and virtual machine availability.</t>
  </si>
  <si>
    <t>vSphere Cluster Workload Design Decisions</t>
  </si>
  <si>
    <t>Management Cluster Design Decisions</t>
  </si>
  <si>
    <t>VLAN-backed port groups must be configured with the correct number of ports, or with elastic port allocation.</t>
  </si>
  <si>
    <t>Compute Cluster Design Decisions</t>
  </si>
  <si>
    <t>Monitor Virtual Machines Design Decisions</t>
  </si>
  <si>
    <t>vSphere Distributed Resource Scheduling Design Decisions</t>
  </si>
  <si>
    <t>VMware Enhanced vMotion Compatibility Design Decisions</t>
  </si>
  <si>
    <t>vCenter Server TLS Certificate Design Decisions</t>
  </si>
  <si>
    <t>Virtual Switch Design Decisions</t>
  </si>
  <si>
    <t>Network I/O Control Design Decision</t>
  </si>
  <si>
    <t>VXLAN Design Decisions</t>
  </si>
  <si>
    <t>Storage Type Design Decisions</t>
  </si>
  <si>
    <t>VAAI Design Decisions</t>
  </si>
  <si>
    <t>Storage I/O Control Design Decisions</t>
  </si>
  <si>
    <t>Network Bandwidth Design Decision</t>
  </si>
  <si>
    <t>All traffic paths are shared over common uplinks.</t>
  </si>
  <si>
    <t>Jumbo Frames Design Decision</t>
  </si>
  <si>
    <t>VLAN  Design Decision</t>
  </si>
  <si>
    <t>Cluster Size Design Decisions</t>
  </si>
  <si>
    <t>Disk Groups Per Host Design Decision</t>
  </si>
  <si>
    <t>Policy Design Decision</t>
  </si>
  <si>
    <t>NFS Storage Design</t>
  </si>
  <si>
    <t>NFS Version Design Decision</t>
  </si>
  <si>
    <t>NFS v4.1 datastores are not supported with Storage I/O Control and with Site Recovery Manager.</t>
  </si>
  <si>
    <t>NFS v3 does not support Kerberos authentication.</t>
  </si>
  <si>
    <t>NFS Export Design Decisions</t>
  </si>
  <si>
    <t>Limiting access helps ensure the security of the underlying data.</t>
  </si>
  <si>
    <t>Consumption Method Design Decisions</t>
  </si>
  <si>
    <t>Transport Zones Design Decisions</t>
  </si>
  <si>
    <t>Virtual Machine Transport Mode Design Decisions</t>
  </si>
  <si>
    <t>Backup Schedule Design Decisions</t>
  </si>
  <si>
    <t>Retention Policies Design Decision</t>
  </si>
  <si>
    <t>Operations Design</t>
  </si>
  <si>
    <t>vRealize Operations Manager Design</t>
  </si>
  <si>
    <t>Analytics Cluster Node Configuration Design Decisions</t>
  </si>
  <si>
    <t>Compute Resources of the Remote Collector Nodes Design Decisions</t>
  </si>
  <si>
    <t>Analytics Cluster Node Storage Design Decision</t>
  </si>
  <si>
    <t>IP Subnets Design Decision</t>
  </si>
  <si>
    <t>Using CA-Signed Certificates Design Decision</t>
  </si>
  <si>
    <t>Monitoring vRealize Operations Manager Design Decisions</t>
  </si>
  <si>
    <t>Management Packs for vRealize Operations Manager Design Decision</t>
  </si>
  <si>
    <t>vRealize Log Insight Design</t>
  </si>
  <si>
    <t>Cluster Node Configuration Design Decision</t>
  </si>
  <si>
    <t>Compute Resources for the vRealize Log Insight Nodes Design Decision</t>
  </si>
  <si>
    <t>vRealize Log Insight Isolated Network Design Decisions</t>
  </si>
  <si>
    <t>DNS Names Design Decision</t>
  </si>
  <si>
    <t>Retention Period Design Decision</t>
  </si>
  <si>
    <t>Log Archive Policy Design Decision</t>
  </si>
  <si>
    <t>SMTP Alert Notification Design Decision</t>
  </si>
  <si>
    <t>Forwarding Alerts to vRealize Operations Manager Design Decision</t>
  </si>
  <si>
    <t>Custom Certificates Design Decision</t>
  </si>
  <si>
    <t>Direct Log Communication to vRealize Log Insight Design Decisions</t>
  </si>
  <si>
    <t>Time Synchronization Design Decision</t>
  </si>
  <si>
    <t>Protocol for Event Forwarding across Regions Design Decision</t>
  </si>
  <si>
    <t>Cloud Management Platform Design</t>
  </si>
  <si>
    <t>vRealize Orchestrator Design</t>
  </si>
  <si>
    <t>vRealize Orchestrator Hardware Design Decision</t>
  </si>
  <si>
    <t>vRealize Orchestrator Directory Service Design Decision</t>
  </si>
  <si>
    <t>vRealize Orchestrator Deployment Decision</t>
  </si>
  <si>
    <t>vRealize Orchestrator Database Design Decision</t>
  </si>
  <si>
    <t>vRealize Orchestrator SSL Design Decision</t>
  </si>
  <si>
    <t>vRealize Orchestrator vCenter Server Plug-In Design Decisions</t>
  </si>
  <si>
    <t>vRealize Automation Design</t>
  </si>
  <si>
    <t>vRealize Automation Region Design Decision</t>
  </si>
  <si>
    <t>SDDC-CMP-001</t>
  </si>
  <si>
    <t>vRealize Automation Virtual Appliance Design Decisions</t>
  </si>
  <si>
    <t>SDDC-CMP-002</t>
  </si>
  <si>
    <t>SDDC-CMP-003</t>
  </si>
  <si>
    <t>vRealize Automation Identity Appliance Design Decisions</t>
  </si>
  <si>
    <t>SDDC-CMP-004</t>
  </si>
  <si>
    <t>vRealize Automation IaaS Web Server Design Decision</t>
  </si>
  <si>
    <t>SDDC-CMP-005</t>
  </si>
  <si>
    <t>Operational overhead increases as more servers are deployed.</t>
  </si>
  <si>
    <t>vRealize Automation IaaS Model Manager and DEM Orchestrator Server Design Decision</t>
  </si>
  <si>
    <t>SDDC-CMP-006</t>
  </si>
  <si>
    <t>vRealize Automation IaaS DEM Worker Design Decision</t>
  </si>
  <si>
    <t>SDDC-CMP-007</t>
  </si>
  <si>
    <t>vRealize Automation IaaS Agent Server Design Decisions</t>
  </si>
  <si>
    <t>SDDC-CMP-008</t>
  </si>
  <si>
    <t>SDDC-CMP-009</t>
  </si>
  <si>
    <t>Load Balancer Design Decisions</t>
  </si>
  <si>
    <t>SDDC-CMP-010</t>
  </si>
  <si>
    <t>vRealize Automation SQL Database Design Decisions</t>
  </si>
  <si>
    <t>SDDC-CMP-011</t>
  </si>
  <si>
    <t>SDDC-CMP-012</t>
  </si>
  <si>
    <t>Adds additional overhead to managing Microsoft SQL services.</t>
  </si>
  <si>
    <t>vRealize Automation PostgreSQL Database Design Decision</t>
  </si>
  <si>
    <t>SDDC-CMP-013</t>
  </si>
  <si>
    <t>Simplifies the design and enables replication of the database across the two vRealize Automation appliances.</t>
  </si>
  <si>
    <t>Email Design Decision</t>
  </si>
  <si>
    <t>SDDC-CMP-014</t>
  </si>
  <si>
    <t>SDDC-CMP-015</t>
  </si>
  <si>
    <t>SDDC-CMP-016</t>
  </si>
  <si>
    <t>Tenant Design Decisions</t>
  </si>
  <si>
    <t>SDDC-CMP-017</t>
  </si>
  <si>
    <t>SDDC-CMP-018</t>
  </si>
  <si>
    <t>SDDC-CMP-019</t>
  </si>
  <si>
    <t>SDDC-CMP-020</t>
  </si>
  <si>
    <t>SDDC-CMP-021</t>
  </si>
  <si>
    <t>Endpoint Design Decisions</t>
  </si>
  <si>
    <t>SDDC-CMP-022</t>
  </si>
  <si>
    <t>SDDC-CMP-023</t>
  </si>
  <si>
    <t>Compute Resource Design Decision</t>
  </si>
  <si>
    <t>SDDC-CMP-024</t>
  </si>
  <si>
    <t>Fabric Group Design Decisions</t>
  </si>
  <si>
    <t>SDDC-CMP-025</t>
  </si>
  <si>
    <t>SDDC-CMP-026</t>
  </si>
  <si>
    <t>Reservation Design Decisions</t>
  </si>
  <si>
    <t>SDDC-CMP-028</t>
  </si>
  <si>
    <t>Reservation Policy Design Decisions</t>
  </si>
  <si>
    <t>SDDC-CMP-029</t>
  </si>
  <si>
    <t>SDDC-CMP-030</t>
  </si>
  <si>
    <t>Storage Reservation Policy Design Decisions</t>
  </si>
  <si>
    <t>SDDC-CMP-031</t>
  </si>
  <si>
    <t>Template Synchronization Design Decision</t>
  </si>
  <si>
    <t>SDDC-CMP-032</t>
  </si>
  <si>
    <t>Removes the load from the analytics cluster from collecting metrics from applications that do not fail over between regions.</t>
  </si>
  <si>
    <t>You must provide 4 vCPUs and 8 GB of memory in the management cluster in each region.</t>
  </si>
  <si>
    <t>vRealize Operations Manager Isolated Network Design Decision</t>
  </si>
  <si>
    <t>Placing the remote collectors on their own subnet enables them to communicate with the analytics cluster and not be a part of the failover group.</t>
  </si>
  <si>
    <t>You must manually configure the Active Directory authentication.</t>
  </si>
  <si>
    <t>Provides extended SDDC monitoring, capacity trends and single pane of glass overview.</t>
  </si>
  <si>
    <t>All nodes are accessible by using fully-qualified domain names instead of by using IP addresses only.</t>
  </si>
  <si>
    <t>Enables administrators and operators to receive alerts via email from vRealize Log Insight.</t>
  </si>
  <si>
    <t>Provides fine-grained role and privilege-based access for administrator and operator roles.</t>
  </si>
  <si>
    <t>You must provide access to the Active Directory from all Log Insight nodes.</t>
  </si>
  <si>
    <t>Forward log event to the other region by using the Ingestion API.</t>
  </si>
  <si>
    <t>vRealize Orchestrator Active-Passive Design Decision</t>
  </si>
  <si>
    <t>Use VLANs to segment physical network functions.</t>
  </si>
  <si>
    <t>SDDC-VI-NET-006</t>
  </si>
  <si>
    <t>Transport networks and MTU greater than 1600 bytes has to be configured in the reachability radius.</t>
  </si>
  <si>
    <t>vRealize Automation services are used for the customer-facing portal. The vSphere Web Client consumes NSX for vSphere resources through the Network and Security plug-in. The NSX REST API offers the potential of scripting repeating actions and operations.</t>
  </si>
  <si>
    <t>Tenants do not have access to the management stack workloads.</t>
  </si>
  <si>
    <t>NSX Controller Design Decision</t>
  </si>
  <si>
    <t>For the management stack, do not use a dedicated edge cluster.</t>
  </si>
  <si>
    <t>Additional configuration is required to set up anti-affinity rules.</t>
  </si>
  <si>
    <t>Use hybrid mode for control plane replication.</t>
  </si>
  <si>
    <t>Use HotAdd to back up virtual machines.</t>
  </si>
  <si>
    <t>HotAdd optimizes and speeds up virtual machine backups, and does not impact the vSphere management network.</t>
  </si>
  <si>
    <t>You can restore application data instead of entire virtual machines.</t>
  </si>
  <si>
    <t>Schedule backups outside the production peak times.</t>
  </si>
  <si>
    <t>Keeping 3 days of backups enables administrators to restore the management applications to a state within the last 72 hours.</t>
  </si>
  <si>
    <t>Depending on the rate of change in virtual machines, backup retention policy can increase the storage target size.</t>
  </si>
  <si>
    <t>Required to enable vRealize Automation to handle a greater load and obtain a higher level of availability than without load balancers.</t>
  </si>
  <si>
    <t>Isolates the default tenant from individual tenant configurations.</t>
  </si>
  <si>
    <t>The underlying physical storage design does not use storage tiers.</t>
  </si>
  <si>
    <t>SDDC-OPS-LOG-018</t>
  </si>
  <si>
    <t>Single Region</t>
  </si>
  <si>
    <t>Dual Region</t>
  </si>
  <si>
    <t>Offloading multicast processing to the physical network reduces pressure on VTEPs as the environment scales out. For large environments, hybrid mode is preferable to unicast mode. Multicast mode is used only when migrating from existing VXLAN solutions.</t>
  </si>
  <si>
    <t>Management applications must be easily portable between regions without requiring reconfiguration.</t>
  </si>
  <si>
    <t>Unique addressing is required for all management applications.</t>
  </si>
  <si>
    <t>Component Backup Jobs Design Decision</t>
  </si>
  <si>
    <t>SDDC-OPS-BKP-009</t>
  </si>
  <si>
    <t>SDDC-OPS-LOG-008</t>
  </si>
  <si>
    <t>Compliant</t>
  </si>
  <si>
    <t>Yes</t>
  </si>
  <si>
    <t>No</t>
  </si>
  <si>
    <t>N/A</t>
  </si>
  <si>
    <t>Provides access to vRealize Operations Manager by using standard Active Directory accounts.
Ensures that authentication is available even if vCenter Server becomes unavailable.</t>
  </si>
  <si>
    <t>Windows does not natively support syslog.
vRealize Automation requires the use of the agents to collect all vRealize Automation logs.</t>
  </si>
  <si>
    <t>Region A</t>
  </si>
  <si>
    <t>Region B</t>
  </si>
  <si>
    <t>yes</t>
  </si>
  <si>
    <t>no</t>
  </si>
  <si>
    <t>Exception Justification / Compliance Notes</t>
  </si>
  <si>
    <t>Section</t>
  </si>
  <si>
    <t>Element</t>
  </si>
  <si>
    <t>Subsection</t>
  </si>
  <si>
    <t>Foundation</t>
  </si>
  <si>
    <t>Redundant power feeds increase availability by ensuring that failure of a power feed does not bring down all equipment in a rack.
Combined with redundant network connections into a rack and within a rack, redundant power feeds prevent failure of equipment in an entire rack.</t>
  </si>
  <si>
    <t>SDDC-PHY-009</t>
  </si>
  <si>
    <t>SDDC-PHY-010</t>
  </si>
  <si>
    <t>ESXi Host Design Decisions</t>
  </si>
  <si>
    <t>Requires two ToR switches per rack which can increase costs.</t>
  </si>
  <si>
    <t>SDDC-PHY-NET-003</t>
  </si>
  <si>
    <t>SDDC-PHY-NET-004</t>
  </si>
  <si>
    <t>SDDC-PHY-NET-005</t>
  </si>
  <si>
    <t>SDDC-PHY-NET-008</t>
  </si>
  <si>
    <t>SDDC-PHY-NET-007</t>
  </si>
  <si>
    <t>SDDC-PHY-NET-006</t>
  </si>
  <si>
    <t>Additional Network Design Decisions</t>
  </si>
  <si>
    <t>Ensures consistent resolution of management nodes using both IP address (reverse lookup) and name resolution.</t>
  </si>
  <si>
    <t>NIC Teaming Design Decision</t>
  </si>
  <si>
    <t>Enable network I/O control on all distributed switches.</t>
  </si>
  <si>
    <t>SDDC-VI-NET-004</t>
  </si>
  <si>
    <t>SDDC-VI-NET-005</t>
  </si>
  <si>
    <t>SDDC-VI-NET-007</t>
  </si>
  <si>
    <t>SDDC-VI-NET-008</t>
  </si>
  <si>
    <t>SDDC-VI-NET-009</t>
  </si>
  <si>
    <t>SDDC-VI-NET-010</t>
  </si>
  <si>
    <t>SDDC-VI-NET-011</t>
  </si>
  <si>
    <t>SDDC-VI-NET-012</t>
  </si>
  <si>
    <t>SDDC-VI-NET-013</t>
  </si>
  <si>
    <t>Set the share value for vSphere Replication traffic to Low.</t>
  </si>
  <si>
    <t>Set the share value for Management to Normal.</t>
  </si>
  <si>
    <t>Set the share value for virtual machines to High.</t>
  </si>
  <si>
    <t>Set the share value for Fault Tolerance to Low.</t>
  </si>
  <si>
    <t>Set the share value for iSCSI traffic to Low.</t>
  </si>
  <si>
    <t>Use VXLAN along with NSX Edge gateways and the Universal Distributed Logical Router (UDLR) to provide management application network capabilities.</t>
  </si>
  <si>
    <t>NSX Design</t>
  </si>
  <si>
    <t>Pair NSX Manager instances in a primary-secondary relationship across regions for both management and compute workloads.</t>
  </si>
  <si>
    <t>NSX can extend the logical boundaries of the networking and security services across regions. As a result, workloads can be live-migrated and failed over between regions without reconfiguring the network and security constructs.</t>
  </si>
  <si>
    <t>You must consider that you can pair up to eight NSX Manager instances.</t>
  </si>
  <si>
    <t>The NSX Controller instances, NSX Edge service gateways, and DLR control VMs of the management stack are deployed in the management cluster.</t>
  </si>
  <si>
    <t>Apply vSphere Distributed Resource Scheduler (DRS) anti-affinity rules to the NSX components in both stacks.</t>
  </si>
  <si>
    <t>Using DRS prevents controllers from running on the same ESXi host and thereby risking their high availability capability.</t>
  </si>
  <si>
    <t>Set up VXLAN Tunnel Endpoints (VTEPs) to use Route based on SRC-ID for teaming and failover configuration.</t>
  </si>
  <si>
    <t>IGMP snooping must be enabled on the ToR physical switch and an IGMP querier must be available.</t>
  </si>
  <si>
    <t>For the management stack, use a single universal transport zone that encompasses all management clusters.</t>
  </si>
  <si>
    <t>Using the UDLR reduces the hop count between nodes attached to it to 1. This reduces latency and improves performance.</t>
  </si>
  <si>
    <t>Deploy all NSX UDLRs without the local egress option enabled.</t>
  </si>
  <si>
    <t>Use BGP as the dynamic routing protocol inside the SDDC.</t>
  </si>
  <si>
    <t>Using BGP as opposed to OSPF eases the implementation of dynamic routing. There is no need to plan and design access to OSPF area 0 inside the SDDC. OSPF area 0 varies based on customer configuration.</t>
  </si>
  <si>
    <t>BGP requires configuring each ESG and UDLR with the remote router that it exchanges routes with.</t>
  </si>
  <si>
    <t>With Keep Alive and Hold Timers between the UDLR and ECMP ESGs set low, a failure is detected quicker, and the routing table is updated faster.</t>
  </si>
  <si>
    <t>If an ESXi host becomes resource constrained, the ESG running on that host might no longer be used even though it is still up.</t>
  </si>
  <si>
    <t>By using longer timers to detect when a router is dead, a dead router stays in the routing table longer and continues to send traffic to a dead router.</t>
  </si>
  <si>
    <t>For all ESGs deployed as load balancers, set the default firewall rule to allow all traffic.</t>
  </si>
  <si>
    <t>Restricting and granting access is handled by the distributed firewall. The default firewall rule does not have to do it.</t>
  </si>
  <si>
    <t>Explicit rules to allow access to management applications must be defined in the distributed firewall.</t>
  </si>
  <si>
    <t>Use of ECMP on the ESGs is a requirement. Leaving the firewall enabled, even in allow all traffic mode, results in sporadic network connectivity.</t>
  </si>
  <si>
    <t>Use the NSX load balancer.</t>
  </si>
  <si>
    <t>All management applications that require a load balancer are on a single virtual wire, having a single load balancer keeps the design simple.</t>
  </si>
  <si>
    <t>A latency below 150 ms is required for the following features:
- Cross-vCenter vMotion
- The NSX design for the SDDC</t>
  </si>
  <si>
    <t>Access to the management applications is only through published access points.</t>
  </si>
  <si>
    <t>Create three application virtual networks.
- Each region has a dedicated application virtual network for management applications in that region that do not require failover.
- One application virtual network is reserved for management application failover between regions.</t>
  </si>
  <si>
    <t>Using only three application virtual networks simplifies the design by sharing Layer 2 networks with applications based on their needs.</t>
  </si>
  <si>
    <t>NSX for vSphere Design Decisions</t>
  </si>
  <si>
    <t>NSX Edge Service Gateway Sizing Design Decision</t>
  </si>
  <si>
    <t>vSphere Compute Cluster Design Decisions</t>
  </si>
  <si>
    <t>VTEP Teaming and Failover Configuration Design Decision</t>
  </si>
  <si>
    <t>Logical Switch Control Plane Mode Design Decision</t>
  </si>
  <si>
    <t>Routing Model Design Decisions</t>
  </si>
  <si>
    <t>Transit Network Design Decisions</t>
  </si>
  <si>
    <t>Firewall Design Decisions</t>
  </si>
  <si>
    <t>NSX for vSphere Load Balancer Design Decisions</t>
  </si>
  <si>
    <t>Virtual to Physical Interface Design Decision</t>
  </si>
  <si>
    <t>Inter-Site Connectivity Design Decisions</t>
  </si>
  <si>
    <t>Isolated Management Applications Design Decisions</t>
  </si>
  <si>
    <t>Portable Management Applications Design Decision</t>
  </si>
  <si>
    <t>Configure forward and reverse DNS records for all vRealize Log Insight nodes and VIPs.</t>
  </si>
  <si>
    <t>Analytics Cluster Node Size Design Decisions</t>
  </si>
  <si>
    <t>SDDC-OPS-MON-006</t>
  </si>
  <si>
    <t>Remote collectors do not perform analytics operations or store data on disk.</t>
  </si>
  <si>
    <t>Remote Collector Node Storage Design Decision</t>
  </si>
  <si>
    <t>Install three DEM Worker instances per DEM host.</t>
  </si>
  <si>
    <t>Each DEM Worker can process up to 30 concurrent workflows. Beyond this limit, workflows are queued for execution. If the number of concurrent workflows is consistently above 90, you can add additional DEM Workers on the DEM host.</t>
  </si>
  <si>
    <t>If you add more DEM Workers, you must also provide additional resources to run them.</t>
  </si>
  <si>
    <t xml:space="preserve">While each organization might have their own best practices in the deployment and configuration of Microsoft SQL server, high level best practices recommend separation of database data files and database transaction logs. </t>
  </si>
  <si>
    <t>vRealize Business for Cloud Standard Design Decisions</t>
  </si>
  <si>
    <t>Deploy vRealize Business as a three-VM architecture with remote data collectors in Region A and Region B.</t>
  </si>
  <si>
    <t>Deploy the vRealize Business server VM in the cross-region logical network.</t>
  </si>
  <si>
    <t>The vRealize Business deployment depends on vRealize Automation. During a disaster recovery event, vRealize Business will migrate with vRealize Automation.</t>
  </si>
  <si>
    <t>vRealize Business remote data collector is a region-specific installation. During a disaster recovery event, the remote collector does not need to migrate with vRealize Automation.</t>
  </si>
  <si>
    <t>Create a fabric group for each region and include all the compute resources and edge resources in that region.</t>
  </si>
  <si>
    <t>SDDC-CMP-033</t>
  </si>
  <si>
    <t>SDDC-CMP-034</t>
  </si>
  <si>
    <t>SDDC-CMP-035</t>
  </si>
  <si>
    <t>SDDC-CMP-036</t>
  </si>
  <si>
    <t>SDDC-CMP-037</t>
  </si>
  <si>
    <t>SDDC-CMP-038</t>
  </si>
  <si>
    <t>SDDC-CMP-039</t>
  </si>
  <si>
    <t>SDDC-CMP-040</t>
  </si>
  <si>
    <t>SDDC-CMP-041</t>
  </si>
  <si>
    <t>SDDC-CMP-042</t>
  </si>
  <si>
    <t>Active Directory Authentication Decision</t>
  </si>
  <si>
    <t>Connector Configuration Decision</t>
  </si>
  <si>
    <t>UUID</t>
  </si>
  <si>
    <t>0100-000000-000002</t>
  </si>
  <si>
    <t>0100-000000-000018</t>
  </si>
  <si>
    <t>0100-000000-000023</t>
  </si>
  <si>
    <t>0100-000000-000024</t>
  </si>
  <si>
    <t>0100-000000-000026</t>
  </si>
  <si>
    <t>0100-000000-000035</t>
  </si>
  <si>
    <t>0100-000000-000047</t>
  </si>
  <si>
    <t>0100-000000-000049</t>
  </si>
  <si>
    <t>0200-000000-000221</t>
  </si>
  <si>
    <t>0200-000000-000225</t>
  </si>
  <si>
    <t>0200-000000-000226</t>
  </si>
  <si>
    <t>0200-000000-000227</t>
  </si>
  <si>
    <t>0200-000000-000228</t>
  </si>
  <si>
    <t>0200-000000-000231</t>
  </si>
  <si>
    <t>0200-000000-000232</t>
  </si>
  <si>
    <t>0200-000000-000233</t>
  </si>
  <si>
    <t>0100-000000-000082</t>
  </si>
  <si>
    <t>0100-000000-000085</t>
  </si>
  <si>
    <t>0100-000000-000086</t>
  </si>
  <si>
    <t>0100-000000-000088</t>
  </si>
  <si>
    <t>0200-000000-000243</t>
  </si>
  <si>
    <t>0200-000000-000245</t>
  </si>
  <si>
    <t>0200-000000-000246</t>
  </si>
  <si>
    <t>0200-000000-000247</t>
  </si>
  <si>
    <t>0100-000000-000093</t>
  </si>
  <si>
    <t>0200-000000-000251</t>
  </si>
  <si>
    <t>0200-000000-000252</t>
  </si>
  <si>
    <t>0200-000000-000253</t>
  </si>
  <si>
    <t>0100-000000-000066</t>
  </si>
  <si>
    <t>0200-000000-000220</t>
  </si>
  <si>
    <t>0200-000056-000224</t>
  </si>
  <si>
    <t>0200-000000-000236</t>
  </si>
  <si>
    <t>0200-000000-000256</t>
  </si>
  <si>
    <t>0200-000000-000258</t>
  </si>
  <si>
    <t>0100-000000-000075</t>
  </si>
  <si>
    <t>0100-000000-000078</t>
  </si>
  <si>
    <t>0200-000147-000261</t>
  </si>
  <si>
    <t>0200-000000-000262</t>
  </si>
  <si>
    <t>0200-000000-000268</t>
  </si>
  <si>
    <t>0200-000000-000288</t>
  </si>
  <si>
    <t>0100-000000-000196</t>
  </si>
  <si>
    <t>0100-000000-000199</t>
  </si>
  <si>
    <t>0100-000000-000201</t>
  </si>
  <si>
    <t>0100-000000-000205</t>
  </si>
  <si>
    <t>0100-000000-000175</t>
  </si>
  <si>
    <t>0100-000000-000176</t>
  </si>
  <si>
    <t>0200-000000-000292</t>
  </si>
  <si>
    <t>0100-000000-000179</t>
  </si>
  <si>
    <t>0100-000000-000182</t>
  </si>
  <si>
    <t>0100-000000-000183</t>
  </si>
  <si>
    <t>0100-000000-000185</t>
  </si>
  <si>
    <t>0100-000000-000187</t>
  </si>
  <si>
    <t>0100-000000-000111</t>
  </si>
  <si>
    <t>0100-000000-000115</t>
  </si>
  <si>
    <t>0200-000195-000291</t>
  </si>
  <si>
    <t>Use a dedicated NFS volume to support backup requirements.</t>
  </si>
  <si>
    <t>The back and restore process is I/O intensive. Using a dedicated NFS volume ensures that the process does not impact the performance of other management components.</t>
  </si>
  <si>
    <t>SDDC-CMP-027</t>
  </si>
  <si>
    <t>SDDC-VI-SDN-001</t>
  </si>
  <si>
    <t>SDDC-VI-SDN-002</t>
  </si>
  <si>
    <t>SDDC-VI-SDN-003</t>
  </si>
  <si>
    <t>SDDC-VI-SDN-004</t>
  </si>
  <si>
    <t>SDDC-VI-SDN-005</t>
  </si>
  <si>
    <t>SDDC-VI-SDN-006</t>
  </si>
  <si>
    <t>SDDC-VI-SDN-007</t>
  </si>
  <si>
    <t>SDDC-VI-SDN-008</t>
  </si>
  <si>
    <t>SDDC-VI-SDN-009</t>
  </si>
  <si>
    <t>SDDC-VI-SDN-010</t>
  </si>
  <si>
    <t>SDDC-VI-SDN-011</t>
  </si>
  <si>
    <t>SDDC-VI-SDN-012</t>
  </si>
  <si>
    <t>SDDC-VI-SDN-013</t>
  </si>
  <si>
    <t>SDDC-VI-SDN-014</t>
  </si>
  <si>
    <t>SDDC-VI-SDN-017</t>
  </si>
  <si>
    <t>SDDC-VI-SDN-018</t>
  </si>
  <si>
    <t>SDDC-VI-SDN-019</t>
  </si>
  <si>
    <t>SDDC-VI-SDN-020</t>
  </si>
  <si>
    <t>SDDC-VI-SDN-021</t>
  </si>
  <si>
    <t>SDDC-VI-SDN-022</t>
  </si>
  <si>
    <t>SDDC-VI-SDN-023</t>
  </si>
  <si>
    <t>SDDC-VI-SDN-024</t>
  </si>
  <si>
    <t>SDDC-VI-SDN-025</t>
  </si>
  <si>
    <t>SDDC-VI-SDN-026</t>
  </si>
  <si>
    <t>SDDC-VI-SDN-027</t>
  </si>
  <si>
    <t>SDDC-VI-SDN-028</t>
  </si>
  <si>
    <t>SDDC-VI-SDN-029</t>
  </si>
  <si>
    <t>SDDC-VI-SDN-030</t>
  </si>
  <si>
    <t>SDDC-VI-SDN-031</t>
  </si>
  <si>
    <t>SDDC-VI-SDN-032</t>
  </si>
  <si>
    <t>DD #</t>
  </si>
  <si>
    <t>Non-backup related management applications can share a common volume due to the lower I/O profile of these applications.</t>
  </si>
  <si>
    <t>Create a ring topology for the Platform Service Controllers.</t>
  </si>
  <si>
    <t>vCenter Server Design</t>
  </si>
  <si>
    <t>vCenter Server Systems Protection Design Decision</t>
  </si>
  <si>
    <t>Shared Edge and Compute Cluster Design Decisions</t>
  </si>
  <si>
    <t>NSX edges for users, created by vRealize Automation, support functions such as load balancing for user workloads. These edge devices do not support the entire SDDC as such they receive a lower amount of resources during contention.</t>
  </si>
  <si>
    <t>Create a resource pool for all user virtual machines with a CPU sure value of Normal and a memory share value of Normal.</t>
  </si>
  <si>
    <t>SDDC-VI-VC-025</t>
  </si>
  <si>
    <t>SDDC-VI-VC-026</t>
  </si>
  <si>
    <t>SDDC-VI-VC-027</t>
  </si>
  <si>
    <t>SDDC-VI-VC-028</t>
  </si>
  <si>
    <t>SDDC-VI-NET-014</t>
  </si>
  <si>
    <t>Services such as NAT and load balancing can not be used when the firewall is disabled.</t>
  </si>
  <si>
    <t>SDDC-CMP-045</t>
  </si>
  <si>
    <t>0100-000000-000117</t>
  </si>
  <si>
    <t>All components of the SDDC solution must support the highest levels of availability. When Site Recovery Manager runs as a virtual machine, you can enable the availability capabilities of vCenter Server clusters.</t>
  </si>
  <si>
    <t>0100-000000-000118</t>
  </si>
  <si>
    <t>All management components must be in the same cluster.</t>
  </si>
  <si>
    <t>0100-000000-000119</t>
  </si>
  <si>
    <t>You must allocate a dedicated VLAN for vSphere Replication.</t>
  </si>
  <si>
    <t>vSphere Replication Design Decisions</t>
  </si>
  <si>
    <t>Ensures that the vSphere Replication VMs can communicate on the correct replication VLAN.</t>
  </si>
  <si>
    <t>Use the target recovery production network for testing.</t>
  </si>
  <si>
    <t>Recovery Plan Test Network Design Decision</t>
  </si>
  <si>
    <t>SDDC-OPS-DR-001</t>
  </si>
  <si>
    <t>Site Recovery Manager and vSphere Replication Design</t>
  </si>
  <si>
    <t>Design Decisions for Site Recovery Manager and vSphere Replication Deployment</t>
  </si>
  <si>
    <t>SDDC-OPS-DR-002</t>
  </si>
  <si>
    <t>SDDC-OPS-DR-003</t>
  </si>
  <si>
    <t>SDDC-OPS-DR-004</t>
  </si>
  <si>
    <t>SDDC-OPS-DR-005</t>
  </si>
  <si>
    <t>SDDC-OPS-DR-006</t>
  </si>
  <si>
    <t>SDDC-OPS-DR-008</t>
  </si>
  <si>
    <t>0300-000020-000306</t>
  </si>
  <si>
    <t>0300-000000-000307</t>
  </si>
  <si>
    <t>0300-000000-000308</t>
  </si>
  <si>
    <t>0300-000000-000313</t>
  </si>
  <si>
    <t>0300-000000-000316</t>
  </si>
  <si>
    <t>0300-000000-000318</t>
  </si>
  <si>
    <t>0300-000000-000319</t>
  </si>
  <si>
    <t>0300-000000-000322</t>
  </si>
  <si>
    <t>0300-000000-000325</t>
  </si>
  <si>
    <t>0300-000158-000329</t>
  </si>
  <si>
    <t>0200-000103-000238</t>
  </si>
  <si>
    <t>0200-000090-000241</t>
  </si>
  <si>
    <t xml:space="preserve">You must size vRealize Automation to accommodate multi-region deployments. </t>
  </si>
  <si>
    <t xml:space="preserve">Install and configure all ESXi hosts to boot using a SD device of 16 GB or greater. </t>
  </si>
  <si>
    <t>When you use SD cards ESXi logs are not retained locally.</t>
  </si>
  <si>
    <t xml:space="preserve">Deploy vRealize Log Insight on the region-specific application virtual networks </t>
  </si>
  <si>
    <t xml:space="preserve">Forward alerts to vRealize Operations Manager. </t>
  </si>
  <si>
    <t>0400-000021-000338</t>
  </si>
  <si>
    <t xml:space="preserve">Protect all vCenter Server and Platform Services Controller appliances by using vSphere HA. </t>
  </si>
  <si>
    <t>0400-000309-000340</t>
  </si>
  <si>
    <t>0400-000317-000346</t>
  </si>
  <si>
    <t>Create a resource pool for the required SDDC NSX Controllers and edge appliances with a CPU share level of High, a memory share of normal, and 16 GB memory reservation.</t>
  </si>
  <si>
    <t>0400-000000-000347</t>
  </si>
  <si>
    <t>0400-000000-000348</t>
  </si>
  <si>
    <t>Creating the groups is a manual task and adds administrative overhead.</t>
  </si>
  <si>
    <t xml:space="preserve">Creating the rules is a manual task and adds administrative overhead. </t>
  </si>
  <si>
    <t>SDDC-VI-VC-029</t>
  </si>
  <si>
    <t>SDDC-VI-VC-030</t>
  </si>
  <si>
    <t>SDDC-VI-VC-031</t>
  </si>
  <si>
    <t xml:space="preserve">Replacing and managing certificates is an operational overhead. </t>
  </si>
  <si>
    <t>0400-000050-000349</t>
  </si>
  <si>
    <t>0400-000000-000350</t>
  </si>
  <si>
    <t xml:space="preserve">Use a SHA-2 or higher algorithm when signing certificates. </t>
  </si>
  <si>
    <t>The SHA-1 algorithm is considered less secure and has been deprecated.</t>
  </si>
  <si>
    <t xml:space="preserve">Not all certificate authorities support SHA-2. </t>
  </si>
  <si>
    <t>SDDC-VI-NET-001</t>
  </si>
  <si>
    <t>SDDC-VI-NET-002</t>
  </si>
  <si>
    <t>SDDC-VI-NET-003</t>
  </si>
  <si>
    <t>0400-000000-000351</t>
  </si>
  <si>
    <t>Health Check Design Decisions</t>
  </si>
  <si>
    <t>Increases the number of vSphere Distributed Switches that must be managed.</t>
  </si>
  <si>
    <t>SDDC-VI-NET-015</t>
  </si>
  <si>
    <t>SDDC-VI-NET-016</t>
  </si>
  <si>
    <t>SDDC-VI-NET-017</t>
  </si>
  <si>
    <t>0400-000000-000354</t>
  </si>
  <si>
    <t xml:space="preserve">Configure the Distributed Firewall to limit access to administrative interfaces in the management cluster. </t>
  </si>
  <si>
    <t>0400-000000-000358</t>
  </si>
  <si>
    <t xml:space="preserve">Maintaining firewall rules adds administrative overhead. </t>
  </si>
  <si>
    <t>Use an NSX load balancer in HA mode for all management applications.</t>
  </si>
  <si>
    <t>SDDC-VI-SDN-033</t>
  </si>
  <si>
    <t xml:space="preserve">Use an NSX load balancer in HA mode for the Platform Services Controllers. </t>
  </si>
  <si>
    <t>0400-000000-000359</t>
  </si>
  <si>
    <t>SDDC-VI-SDN-034</t>
  </si>
  <si>
    <t>0400-000326-000360</t>
  </si>
  <si>
    <t>SDDC-VI-SDN-035</t>
  </si>
  <si>
    <t>SDDC-VI-SDN-036</t>
  </si>
  <si>
    <t>SDDC-VI-SDN-037</t>
  </si>
  <si>
    <t>SDDC-VI-SDN-038</t>
  </si>
  <si>
    <t>0400-000064-000364</t>
  </si>
  <si>
    <t xml:space="preserve">Storage I/O Control ensures that all virtual machines on a datastore receive an equal amount of I/O. </t>
  </si>
  <si>
    <t>SDDC-VI-Storage-SDS-001</t>
  </si>
  <si>
    <t>SDDC-VI-Storage-SDS-002</t>
  </si>
  <si>
    <t>SDDC-VI-Storage-SDS-003</t>
  </si>
  <si>
    <t>SDDC-VI-Storage-SDS-004</t>
  </si>
  <si>
    <t>SDDC-VI-Storage-SDS-005</t>
  </si>
  <si>
    <t>SDDC-VI-Storage-SDS-006</t>
  </si>
  <si>
    <t>SDDC-VI-Storage-SDS-007</t>
  </si>
  <si>
    <t>SDDC-VI-Storage-SDS-008</t>
  </si>
  <si>
    <t>SDDC-VI-Storage-SDS-009</t>
  </si>
  <si>
    <t xml:space="preserve">The storage requirements of these management components are separate from the primary storage. </t>
  </si>
  <si>
    <t>0400-000141-000369</t>
  </si>
  <si>
    <t xml:space="preserve">vRealize Automation can support between 1,000 and 10,000 virtual machines. Two vRealize Automation IaaS Web Servers provides redundancy to the IaaS Web Server components.  </t>
  </si>
  <si>
    <t>0400-000145-000370</t>
  </si>
  <si>
    <t>0400-000000-000371</t>
  </si>
  <si>
    <t>0400-000157-000375</t>
  </si>
  <si>
    <t>Create at least one workload reservation policy for each region.</t>
  </si>
  <si>
    <t>0400-000275-000386</t>
  </si>
  <si>
    <t>0400-000174-000394</t>
  </si>
  <si>
    <t xml:space="preserve">Deploy each node in the analytics cluster as a medium-size appliance. </t>
  </si>
  <si>
    <t xml:space="preserve">Provides enough storage to meet the SDDC design objectives. </t>
  </si>
  <si>
    <t>0400-000000-000398</t>
  </si>
  <si>
    <t>0400-000000-000399</t>
  </si>
  <si>
    <t xml:space="preserve">Use the existing region-specific application virtual networks for vRealize Operations Manager remote collectors. </t>
  </si>
  <si>
    <t xml:space="preserve">Enables balanced access of tenants and users to the analytics services with the load being spread evenly across the cluster. </t>
  </si>
  <si>
    <t xml:space="preserve">You must manually configure the NSX Edge devices to provide load balancing services. </t>
  </si>
  <si>
    <t xml:space="preserve">Ensures that all communication to the externally facing Web UI is encrypted. </t>
  </si>
  <si>
    <t>0400-000184-000401</t>
  </si>
  <si>
    <t>SDDC-OPS-MON-018</t>
  </si>
  <si>
    <t>SDDC-OPS-MON-019</t>
  </si>
  <si>
    <t>0400-000000-000405</t>
  </si>
  <si>
    <t>Apply vSphere Distributed Resource Scheduler (DRS) anti-affinity rules to the vRealize Log Insight cluster components</t>
  </si>
  <si>
    <t>0400-000290-000407</t>
  </si>
  <si>
    <t xml:space="preserve">SDDC-OPS-LOG-011 </t>
  </si>
  <si>
    <t>0400-000000-000411</t>
  </si>
  <si>
    <t>0400-000202-000412</t>
  </si>
  <si>
    <t xml:space="preserve">Configuring a CA-signed certificate ensures that all communication to the externally facing Web UI is encrypted. </t>
  </si>
  <si>
    <t>The administrator must have access to a Public Key Infrastructure (PKI) to acquire certificates.</t>
  </si>
  <si>
    <t>0400-000000-000413</t>
  </si>
  <si>
    <t>SDDC-OPS-LOG-019</t>
  </si>
  <si>
    <t>SDDC-OPS-LOG-020</t>
  </si>
  <si>
    <t>SDDC-OPS-LOG-021</t>
  </si>
  <si>
    <t>SDDC-OPS-LOG-022</t>
  </si>
  <si>
    <t>SDDC-OPS-LOG-023</t>
  </si>
  <si>
    <t>0400-000000-000417</t>
  </si>
  <si>
    <t xml:space="preserve">Configure log forwarding to use SSL. </t>
  </si>
  <si>
    <t>SDDC-OPS-BKP-010</t>
  </si>
  <si>
    <t>SDDC-OPS-DR-007</t>
  </si>
  <si>
    <t>SDDC-OPS-DR-009</t>
  </si>
  <si>
    <t>0400-000000-000422</t>
  </si>
  <si>
    <t>SDDC-OPS-VUM-001</t>
  </si>
  <si>
    <t>SDDC-OPS-VUM-002</t>
  </si>
  <si>
    <t>SDDC-OPS-VUM-003</t>
  </si>
  <si>
    <t>SDDC-OPS-VUM-004</t>
  </si>
  <si>
    <t>SDDC-OPS-VUM-005</t>
  </si>
  <si>
    <t>SDDC-OPS-VUM-006</t>
  </si>
  <si>
    <t>SDDC-OPS-VUM-007</t>
  </si>
  <si>
    <t>SDDC-OPS-VUM-008</t>
  </si>
  <si>
    <t>SDDC-OPS-VUM-010</t>
  </si>
  <si>
    <t>SDDC-OPS-VUM-012</t>
  </si>
  <si>
    <t>SDDC-OPS-VUM-013</t>
  </si>
  <si>
    <t>SDDC-OPS-VUM-014</t>
  </si>
  <si>
    <t>0400-000000-000425</t>
  </si>
  <si>
    <t>0400-000000-000427</t>
  </si>
  <si>
    <t>0400-000000-000428</t>
  </si>
  <si>
    <t>0400-000000-000429</t>
  </si>
  <si>
    <t>0400-000000-000430</t>
  </si>
  <si>
    <t>0400-000000-000431</t>
  </si>
  <si>
    <t>0400-000000-000432</t>
  </si>
  <si>
    <t>0400-000000-000433</t>
  </si>
  <si>
    <t>0400-000000-000434</t>
  </si>
  <si>
    <t>vSphere Update Manager Design</t>
  </si>
  <si>
    <t>Update Manager Physical Design Decisions</t>
  </si>
  <si>
    <t xml:space="preserve">Use the vSphere Update Manager service on each vCenter Server Appliance to provide a total of four vSphere Update Manager instances that you configure and use for patch management. </t>
  </si>
  <si>
    <t>Use the network settings of the vCenter Server Appliance for vSphere Update Manager.</t>
  </si>
  <si>
    <t xml:space="preserve">Simplifies network configuration because of the one-to-one mapping between vCenter Server and vSphere Update Manager. You configure the network settings once for both vCenter Server and vSphere Update Manager. </t>
  </si>
  <si>
    <t xml:space="preserve">Connect the UMDS virtual machines to the region-specific application virtual network. </t>
  </si>
  <si>
    <t xml:space="preserve">You must use NSX to support this network configuration. </t>
  </si>
  <si>
    <t>vSphere Update Manager Logical Design Decisions</t>
  </si>
  <si>
    <t xml:space="preserve">Use the default patch repositories by VMware. </t>
  </si>
  <si>
    <t xml:space="preserve">Set the VM power state to Do Not Power Off. </t>
  </si>
  <si>
    <t xml:space="preserve">Ensures that templates stored on all management hosts are accessible. </t>
  </si>
  <si>
    <t xml:space="preserve">Increases the amount of time to start remediation for templates to be migrated. </t>
  </si>
  <si>
    <t xml:space="preserve">Use the default critical and non-critical patch baselines for the management cluster and for the shared edge and compute cluster. </t>
  </si>
  <si>
    <t xml:space="preserve">All patches are added to the baselines as soon as they are released. </t>
  </si>
  <si>
    <t xml:space="preserve">Use the default schedule of a once-per-day check and patch download. </t>
  </si>
  <si>
    <t>Design Justification</t>
  </si>
  <si>
    <t>State</t>
  </si>
  <si>
    <t>E</t>
  </si>
  <si>
    <t>M</t>
  </si>
  <si>
    <t>N</t>
  </si>
  <si>
    <t>Unchanged DDs</t>
  </si>
  <si>
    <t>Modified DDs</t>
  </si>
  <si>
    <t>New DDs</t>
  </si>
  <si>
    <t>Total DDs</t>
  </si>
  <si>
    <t>m-Seg</t>
  </si>
  <si>
    <t>SDDC</t>
  </si>
  <si>
    <t>vSphere</t>
  </si>
  <si>
    <t>NSX</t>
  </si>
  <si>
    <t>VDP</t>
  </si>
  <si>
    <t>vROPs</t>
  </si>
  <si>
    <t>vRLI</t>
  </si>
  <si>
    <t>vRA</t>
  </si>
  <si>
    <t>vRO</t>
  </si>
  <si>
    <t>Physical</t>
  </si>
  <si>
    <t>SRM</t>
  </si>
  <si>
    <t>vRealize Automation Anti-Affinity Rules Design Decisions</t>
  </si>
  <si>
    <t>SDDC-CMP-043</t>
  </si>
  <si>
    <t>SDDC-CMP-044</t>
  </si>
  <si>
    <t>This requires each ECMP edge device be configured with static routes to the UDLR or DLR. If any new subnets are added behind the UDLR or DLR the routes must be updated on the ECMP edges.</t>
  </si>
  <si>
    <t>0400-000000-000440</t>
  </si>
  <si>
    <t>SDDC-VI-SDN-039</t>
  </si>
  <si>
    <t>SDDC-VI-SDN-040</t>
  </si>
  <si>
    <t>0400-000000-000441</t>
  </si>
  <si>
    <t>Configure vRealize Automation to use a global outbound email server to handle outbound email notifications and a global inbound email server to handle inbound email notifications, such as approval responses.</t>
  </si>
  <si>
    <t>Requirement to integrate vRealize Automation approvals and system notifications through emails.</t>
  </si>
  <si>
    <t>0400-000022-000444</t>
  </si>
  <si>
    <t>0400-000057-000447</t>
  </si>
  <si>
    <t>0400-000080-000448</t>
  </si>
  <si>
    <t xml:space="preserve">Use two separate NSX instances per region. One instance is tied to the Management vCenter Server, and the other instance is tied to the Compute vCenter Server. </t>
  </si>
  <si>
    <t xml:space="preserve">Software-defined Networking (SDN) capabilities offered by NSX, such as load balancing and firewalls, are crucial for the compute/edge layer to support the cloud management platform operations, and also for the management applications in the management stack that need these capabilities. </t>
  </si>
  <si>
    <t xml:space="preserve">You must install and perform initial configuration of multiple NSX instances separately. </t>
  </si>
  <si>
    <t>0400-000237-000449</t>
  </si>
  <si>
    <t xml:space="preserve">Deploy NSX Controller instances in Universal Cluster mode with three members to provide high availability and scale. Provision these three nodes through the primary NSX Manager instance. </t>
  </si>
  <si>
    <t>The secondary NSX Manager will not deploy controllers.
The controllers from the primary NSX manager will manage all secondary resources.</t>
  </si>
  <si>
    <t xml:space="preserve">Extra VLANs are required. </t>
  </si>
  <si>
    <t>Configuring the Platform Services Controllers and the NSX load balancer adds administrative overhead.</t>
  </si>
  <si>
    <t>NSX SSL Design Decision</t>
  </si>
  <si>
    <t>0400-000000-000451</t>
  </si>
  <si>
    <t>SDDC-VI-SDN-041</t>
  </si>
  <si>
    <t>Ensures communication between NSX admins and the NSX Manager are encrypted by a trusted certificate.</t>
  </si>
  <si>
    <t>0400-000000-000453</t>
  </si>
  <si>
    <t>Increases the amount of available storage needed.</t>
  </si>
  <si>
    <t>SDDC-VI-Storage-SDS-010</t>
  </si>
  <si>
    <t>0400-000067-000456</t>
  </si>
  <si>
    <t xml:space="preserve">Every device in the network must support jumbo frames. </t>
  </si>
  <si>
    <t>SDDC-VI-NET-018</t>
  </si>
  <si>
    <t>VMkernel vMotion TCP/IP Stack</t>
  </si>
  <si>
    <t>0400-000000-000459</t>
  </si>
  <si>
    <t>vSphere Replication Sizing Design Decision</t>
  </si>
  <si>
    <t>SDDC-OPS-DR-010</t>
  </si>
  <si>
    <t>Create DNS records for all management nodes to enable forward, reverse, short and FQDN resolution.</t>
  </si>
  <si>
    <t>Use an NTP time source for all management nodes.</t>
  </si>
  <si>
    <t xml:space="preserve">Ensure that the latency between regions is less than 150 ms. </t>
  </si>
  <si>
    <t xml:space="preserve">Provide guaranteed performance for vSAN traffic in case of contention by using existing networking components.  </t>
  </si>
  <si>
    <t>Single disk group provides the required performance and usable space for the datastore.</t>
  </si>
  <si>
    <t xml:space="preserve">You must contact a certificate authority. </t>
  </si>
  <si>
    <t>SDDC-OPS-DR-011</t>
  </si>
  <si>
    <t>SDDC-OPS-DR-012</t>
  </si>
  <si>
    <t>Use vSphere Replication in Site Recovery Manager as the protection method for virtual machine replication.</t>
  </si>
  <si>
    <t>Authorization and Authentication Management Design Decisions</t>
  </si>
  <si>
    <t xml:space="preserve">Configure a service account svc-nsxmanager in vCenter Server for application-to-application communication from NSX Manager with vSphere. </t>
  </si>
  <si>
    <t xml:space="preserve">Provides the following access control features:
- NSX Manager accesses vSphere with the minimum set of permissions that are required to perform lifecycle management of virtual networking objects.
- In the event of a compromised account, the accessibility in the destination application remains restricted.
- You can introduce improved accountability in tracking request-response interactions between the components of the SDDC. </t>
  </si>
  <si>
    <t xml:space="preserve">You must maintain the service account's life cycle outside of the SDDC stack to ensure its availability </t>
  </si>
  <si>
    <t xml:space="preserve">Use global permissions when you create the svc-nsxmanager service account in vCenter Server. </t>
  </si>
  <si>
    <t xml:space="preserve">- Simplifies and standardizes the deployment of the service account across all vCenter Server instances in the same vSphere domain.
- Provides a consistent authorization layer. </t>
  </si>
  <si>
    <t xml:space="preserve">All vCenter Server instances must be in the same vSphere domain. </t>
  </si>
  <si>
    <t>0400-000000-000465</t>
  </si>
  <si>
    <t>0400-000000-000466</t>
  </si>
  <si>
    <t>0400-000000-000469</t>
  </si>
  <si>
    <t xml:space="preserve">- vRealize Automation accesses vRealize Operations Manager with the minimum set of permissions that are required for collecting metrics to determine the workloads that are potential candidates for reclamation.
- In the event of a compromised account, the accessibility in the destination application remains restricted.
- You can introduce improved accountability in tracking request-response interactions between the components of the SDDC. </t>
  </si>
  <si>
    <t xml:space="preserve">You must maintain the service account's life cycle outside of the SDDC stack to ensure its availability. </t>
  </si>
  <si>
    <t>SDDC-CMP-046</t>
  </si>
  <si>
    <t>0400-000000-000470</t>
  </si>
  <si>
    <t>0400-000000-000475</t>
  </si>
  <si>
    <t>0400-000000-000476</t>
  </si>
  <si>
    <t xml:space="preserve">Provides the following access control features:
- The adapters in vRealize Operations Manager access vSphere with the minimum set of permissions that are required to collect metrics about vSphere inventory objects.
- In the event of a compromised account, the accessibility in the destination application remains restricted.
- You can introduce improved accountability in tracking request-response interactions between the components of the SDDC. </t>
  </si>
  <si>
    <t xml:space="preserve">- Simplifies and standardizes the deployment of the service accounts across all vCenter Server instances in the same vSphere domain.
- Provides a consistent authorization layer. </t>
  </si>
  <si>
    <t xml:space="preserve">Provides the following access control features:
- The adapter in vRealize Operations Manager accesses vRealize Automation with the minimum set of permissions that are required for collecting metrics about provisioned virtual machines and capacity management.
- In the event of a compromised account, the accessibility in the destination application remains restricted.
- You can introduce improved accountability in tracking request-response interactions between the components of the SDDC. </t>
  </si>
  <si>
    <t xml:space="preserve">Provides the following access control features:
- The adapters in vRealize Operations Manager access NSX for vSphere with the minimum set of permissions that are required for metrics collection and topology mapping.
- In the event of a compromised account, the accessibility in the destination application remains restricted.
- You can introduce improved accountability in tracking request-response interactions between the components of the SDDC. </t>
  </si>
  <si>
    <t>You must maintain the service account's life cycle outside of the SDDC stack to ensure its availability</t>
  </si>
  <si>
    <t>SDDC-OPS-MON-020</t>
  </si>
  <si>
    <t>SDDC-OPS-MON-021</t>
  </si>
  <si>
    <t>SDDC-OPS-MON-022</t>
  </si>
  <si>
    <t>SDDC-OPS-MON-023</t>
  </si>
  <si>
    <t>SDDC-OPS-MON-024</t>
  </si>
  <si>
    <t>0400-000000-000478</t>
  </si>
  <si>
    <t>0400-000000-000479</t>
  </si>
  <si>
    <t xml:space="preserve">- Simplifies and standardizes the deployment of the service account across all vCenter Servers in the same vSphere domain.
- Provides a consistent authorization layer. </t>
  </si>
  <si>
    <t>SDDC-OPS-LOG-024</t>
  </si>
  <si>
    <t>SDDC-OPS-LOG-025</t>
  </si>
  <si>
    <t>SDDC-OPS-LOG-026</t>
  </si>
  <si>
    <t>SDDC-OPS-BKP-011</t>
  </si>
  <si>
    <t>SDDC-OPS-BKP-012</t>
  </si>
  <si>
    <t>0400-000000-000482</t>
  </si>
  <si>
    <t xml:space="preserve">Provides the following access control features:
- Site Recovery Manager accesses vSphere with the minimum set of permissions that are required to perform disaster recovery failover orchestration and site pairing.
- In the event of a compromised account, the accessibility in the destination application remains restricted.
- You can introduce improved accountability in tracking request-response interactions between the components of the SDDC. </t>
  </si>
  <si>
    <t xml:space="preserve">- Simplifies and standardizes the deployment of the service account across all vCenter Server instances in the same vSphere domain.
- Provides a consistent authorization layer.
- If you deploy more Site Recovery Manager instances, reduces the efforts in connecting them to the vCenter Server instances. </t>
  </si>
  <si>
    <t>SDDC-OPS-DR-013</t>
  </si>
  <si>
    <t>SDDC-OPS-DR-014</t>
  </si>
  <si>
    <t>SDDC-OPS-DR-015</t>
  </si>
  <si>
    <t>SDDC-OPS-DR-016</t>
  </si>
  <si>
    <t>SDDC-VI-SDN-042</t>
  </si>
  <si>
    <t>Aligned (Yes, No, N/A)</t>
  </si>
  <si>
    <t>Create one or more static routes on ECMP enabled edges for subnets behind the UDLR and DLR with a higher admin cost then the dynamically learned routes.</t>
  </si>
  <si>
    <t xml:space="preserve">You can register only one vRealize Log Insight cluster with vRealize Operations Manager at a time. </t>
  </si>
  <si>
    <t>Deploy each Site Recovery Manager instance with an embedded PostgreSQL database.</t>
  </si>
  <si>
    <t>Set the share value for NFS Traffic to Low</t>
  </si>
  <si>
    <t>Set the share value for vSAN to High.</t>
  </si>
  <si>
    <t>In all clusters, ensure that at least 20% of free space is always available on all non-vSAN datastores.</t>
  </si>
  <si>
    <t>On all vSAN datastores , ensure that at least 30% of free space is always available.</t>
  </si>
  <si>
    <t>0400-000229-000486</t>
  </si>
  <si>
    <t>Requires BGP configuration in physical networking stack.</t>
  </si>
  <si>
    <t>Configure vSAN in hybrid mode in the management cluster.</t>
  </si>
  <si>
    <t>vSAN Physical Storage Design Decision </t>
  </si>
  <si>
    <t>vSAN hybrid mode does not provide the potential performance or additional capabilities such as deduplication of an all-flash configuration.</t>
  </si>
  <si>
    <t>vSAN Mode Design Decision</t>
  </si>
  <si>
    <t>vSAN Storage Design</t>
  </si>
  <si>
    <t>Configure jumbo frames on the VLAN dedicated to vSAN traffic.</t>
  </si>
  <si>
    <t>vSAN Datastore Design Decisions</t>
  </si>
  <si>
    <t xml:space="preserve">Increasing the number of retained recovery point instances increases the disk usage on the vSAN datastore. </t>
  </si>
  <si>
    <t>Use Class E SSDs (30,000-100,000 writes per second) for the management cluster.</t>
  </si>
  <si>
    <t>Use 10,000 RPM HDDs for the management cluster.</t>
  </si>
  <si>
    <t>10,000 RPM HDDs achieve a balance between performance and availability for the vSAN configuration. 
The performance of 10,000 RPM HDDs avoids disk drain issues. In the vSAN hybrid mode, the vSAN periodically flushes uncommitted writes to the capacity tier. </t>
  </si>
  <si>
    <t>Use 10K SAS drives for NFS volumes.</t>
  </si>
  <si>
    <t>Create a resource pool for all user NSX Edge devices with a CPU share value of Normal and a memory share value of Normal.</t>
  </si>
  <si>
    <t>Reduces complexity of the network design.
Reduces the size of the fault domain.</t>
  </si>
  <si>
    <t>For the compute stack, use a universal transport zone that encompasses all shared edge and compute, and compute clusters from all regions for workloads that require mobility between regions.</t>
  </si>
  <si>
    <t>SDDC-VI-SDN-015</t>
  </si>
  <si>
    <t>SDDC-VI-SDN-016</t>
  </si>
  <si>
    <t>Use the embedded PostgreSQL database within each vRealize Automation appliance. This database will also be used by the embedded vRealize Orchestrator.</t>
  </si>
  <si>
    <t>Create one NSX endpoint and associate it with the vSphere endpoint.</t>
  </si>
  <si>
    <t>You must manually provide DNS records for all vRealize Operations Manager nodes and the VIP.</t>
  </si>
  <si>
    <t>Design Decision about DNS Names for vRealize Operations Manager</t>
  </si>
  <si>
    <t>Use an NSX Edge services gateway as a load balancer for the vRealize Operation Manager analytics cluster located in the Mgmt-xRegion01-VXLAN application virtual network.</t>
  </si>
  <si>
    <t xml:space="preserve">Provides the following access control features:
- The adapters in vRealize Operations Manager access vSphere with the minimum set of permissions that are required to collect metrics about vSAN inventory objects.
- In the event of a compromised account, the accessibility in the destination application remains restricted.
- You can introduce improved accountability in tracking request-response interactions between the components of the SDDC. </t>
  </si>
  <si>
    <t>SDDC-OPS-MON-025</t>
  </si>
  <si>
    <t>SDDC-OPS-MON-026</t>
  </si>
  <si>
    <t>SDDC-OPS-MON-027</t>
  </si>
  <si>
    <t>SDDC-OPS-MON-028</t>
  </si>
  <si>
    <t>You must perform additional configuration to set up anti-afinity rules.
You can put in maintenance mode only a single ESXi host at a time in the management cluster of four ESXi hosts.</t>
  </si>
  <si>
    <t>Provide 400 GB of NFS version 3 shared storage to each vRealize Log Insight cluster.</t>
  </si>
  <si>
    <t>Enable embedded vRealize Log Insight user interface in vRealize Operations Manager.</t>
  </si>
  <si>
    <t>Configure syslog sources and vRealize Log Insight Agents to send log data directly to the virtual IP (VIP) address of the vRealize Log Insight integrated load balancer (ILB).</t>
  </si>
  <si>
    <t>You must configure the Integrated Load Balancer on the vRealize Log Insight cluster.
You must configure logging sources to forward data to the vRealize Log Insight VIP.</t>
  </si>
  <si>
    <t>Configure the vRealize Log Insight agent on the vRealize Automation appliance.</t>
  </si>
  <si>
    <t>Configure the vRealize Log Insight agent for the vRealize Business appliances including:
- Server appliance
- Data collectors</t>
  </si>
  <si>
    <t>Simplifies configuration of log sources within the SDDC that are pre-packaged with the vRealize Log Insight agent.</t>
  </si>
  <si>
    <t>You must configure the vRealize Log Insight agent to forward logs to the vRealize Log Insight VIP.</t>
  </si>
  <si>
    <t>Configure the vRealize Log Insight agent for the vRealize Operation Manager appliances including:
- Analytics nodes
- Remote collectors</t>
  </si>
  <si>
    <t>Configure the NSX for vSphere components as direct syslog sources for vRealize Log Insight including:
- NSX Manager
- NSX Controllers
- NSX Edge services gateways</t>
  </si>
  <si>
    <t>Communicate with the syslog clients, such as ESXi, vCenter Server, NSX for vSphere, using the default syslog UDP protocol.</t>
  </si>
  <si>
    <t>Using the default UDP syslog protocol simplifies configuration for all syslog sources
UDP syslog protocol is the most common logging protocol that is available across products.
UDP has a lower performance overhead compared to TCP</t>
  </si>
  <si>
    <t xml:space="preserve">If the network connection is interrupted, the syslog traffic is lost.
UDP syslog traffic is not secure.
UDP syslog protocol does not support reliability and retry mechanisms.
 </t>
  </si>
  <si>
    <t>SDDC-OPS-LOG-027</t>
  </si>
  <si>
    <t>SDDC-OPS-LOG-028</t>
  </si>
  <si>
    <t>You must maintain manually the vRealize Log Insight agents on each of the SDDC components.</t>
  </si>
  <si>
    <t>SDDC-OPS-LOG-029</t>
  </si>
  <si>
    <t>Ensures that the log forward operations from one region to the other are secure.</t>
  </si>
  <si>
    <t>SDDC-OPS-LOG-033</t>
  </si>
  <si>
    <t>SDDC-OPS-LOG-032</t>
  </si>
  <si>
    <t>SDDC-OPS-LOG-030</t>
  </si>
  <si>
    <t>SDDC-OPS-LOG-031</t>
  </si>
  <si>
    <t xml:space="preserve">Content Packs for vRealize Log Insight Design Decisions
   </t>
  </si>
  <si>
    <t>Adds minimal load to vRealize Log Insight.</t>
  </si>
  <si>
    <t>SDDC-OPS-LOG-034</t>
  </si>
  <si>
    <t>You must provide additional capacity using a storage array.</t>
  </si>
  <si>
    <t>SDDC-OPS-BKP-013</t>
  </si>
  <si>
    <t>Deploy Site Recovery Manager in a dedicated virtual machine.</t>
  </si>
  <si>
    <t>Requires a Microsoft Windows server license.</t>
  </si>
  <si>
    <t>Ensures that vSphere Replication traffic does not impact other vSphere management traffic. The vSphere Replication servers potentially receive large amounts of data from the VMkernel adapters on the ESXi hosts.</t>
  </si>
  <si>
    <t>Ensures that the ESXi server replication traffic is redirected to the dedicated vSphere Replication VLAN.</t>
  </si>
  <si>
    <t>SDDC-OPS-DR-017</t>
  </si>
  <si>
    <t>Ensures application integrity for the management application that is failing over after a disaster recovery event occurs.</t>
  </si>
  <si>
    <t>Recovery Time Objective Design Decisions</t>
  </si>
  <si>
    <t>Not all management virtual machines support the use of guest OS quiescing. Using the quiescing operation might result in an outage.</t>
  </si>
  <si>
    <t>The replicas of the management virtual machines that are stored in the target region are crash-consistent rather than application-consistent.</t>
  </si>
  <si>
    <t>Enable network compression on the management virtual machine policies in vSphere Replication.</t>
  </si>
  <si>
    <t>Enable a recovery point objective (RPO) of 15 minutes on the management virtual machine policies in vSphere Replication.</t>
  </si>
  <si>
    <t>Ensures the vSphere Replication traffic over the network has a reduced footprint.
Reduces the amount of buffer memory used on the vSphere Replication VMs.</t>
  </si>
  <si>
    <t>To perform compression and decompression of data, vSphere Replication VM might require more CPU resources on the source site as more virtual machines are protected.</t>
  </si>
  <si>
    <t>Ensures that the management application that is failing over after a disaster recovery event contains all data except any changes prior to 15 minutes of the event.
Achieves the availability and recovery target of 99% of this VMware Validated Design.</t>
  </si>
  <si>
    <t>Any changes that are made up to 15 minutes before a disaster recovery event will be lost.</t>
  </si>
  <si>
    <t>SDDC-OPS-DR-018</t>
  </si>
  <si>
    <t>SDDC-OPS-DR-019</t>
  </si>
  <si>
    <t>SDDC-OPS-DR-020</t>
  </si>
  <si>
    <t>Startup Order Design Decisions for Site Recovery Manager</t>
  </si>
  <si>
    <t>Ensures that the individual nodes within vRealize Automation and vRealize Business are started in such an order that cloud provisioning and cost management services are restored after a disaster.
Ensures that the vRealize Automation and vRealize Business services are restored within the target of 4 hours.</t>
  </si>
  <si>
    <t>You must have VMware Tools installed and running on each vRealize Automation and vRealize Business node.
You must maintain the customized recovery plan if you increase the number of nodes in vRealize Automation.</t>
  </si>
  <si>
    <t>You must manually intervene if the migration fails.</t>
  </si>
  <si>
    <t>Provides fast remediation of host patches.</t>
  </si>
  <si>
    <t>Aligns the remediation schedule with the business policies.</t>
  </si>
  <si>
    <t>SDDC-OPS-VUM-015</t>
  </si>
  <si>
    <t>Configure vSphere Update Manager integration with vSAN.</t>
  </si>
  <si>
    <t>04100-000396-000496</t>
  </si>
  <si>
    <t>0410-000397-000497</t>
  </si>
  <si>
    <t>0410-000400-000498</t>
  </si>
  <si>
    <t>0410-000410-000501</t>
  </si>
  <si>
    <t>0410-000203-000502</t>
  </si>
  <si>
    <t>0410-000415-000503</t>
  </si>
  <si>
    <t>0410-000416-000504</t>
  </si>
  <si>
    <t>0410-000423-000506</t>
  </si>
  <si>
    <t>0410-000000-000509</t>
  </si>
  <si>
    <t>0410-000000-000513</t>
  </si>
  <si>
    <t>0410-000000-000515</t>
  </si>
  <si>
    <t>0410-000000-000521</t>
  </si>
  <si>
    <t>0410-000000-000522</t>
  </si>
  <si>
    <t>0410-000000-000525</t>
  </si>
  <si>
    <t>0410-000000-000527</t>
  </si>
  <si>
    <t>0410-000000-000530</t>
  </si>
  <si>
    <t>0410-000000-000531</t>
  </si>
  <si>
    <t>0410-000000-000532</t>
  </si>
  <si>
    <t>0410-000000-000533</t>
  </si>
  <si>
    <t>0410-000000-000535</t>
  </si>
  <si>
    <t>0410-000000-000536</t>
  </si>
  <si>
    <t>0410-000000-000542</t>
  </si>
  <si>
    <t>0410-000000-000546</t>
  </si>
  <si>
    <t>0410-000000-000547</t>
  </si>
  <si>
    <t>0410-000000-000549</t>
  </si>
  <si>
    <t>0410-000254-000492</t>
  </si>
  <si>
    <t>0410-000352-000489</t>
  </si>
  <si>
    <t>0410-000234-000490</t>
  </si>
  <si>
    <t>0410-000353-000491</t>
  </si>
  <si>
    <t>0410-000000-000543</t>
  </si>
  <si>
    <t>0410-000000-000544</t>
  </si>
  <si>
    <t>In each availability zone, place the management cluster and the shared edge and compute cluster in the same rack.</t>
  </si>
  <si>
    <t>Use two separate power feeds for each rack.</t>
  </si>
  <si>
    <t>For each availability zone, mount the compute resources (minimum of 4 ESXi hosts) for the management cluster together in a rack</t>
  </si>
  <si>
    <t>For each availability zone, mount the compute resources for the shared edge and compute cluster (minimum of 4 ESXi hosts) together in a rack.</t>
  </si>
  <si>
    <t>SDDC-PHY-011</t>
  </si>
  <si>
    <t>Use a physical network that is configured for BGP routing adjacency.</t>
  </si>
  <si>
    <t>Use two ToR switches for each rack.</t>
  </si>
  <si>
    <t>An NFS capable external array is required.
You cannot configure multiple availability zones  to use an NFS array in the event an availability zone goes down.</t>
  </si>
  <si>
    <t>When using two availability zones,store templates and ISO files on the primary vSAN datastore.</t>
  </si>
  <si>
    <t>To support an availability zone failure and continue provisioning operations,the templates and ISO files must be available in the surviving availability zone.</t>
  </si>
  <si>
    <t>When using two availability zones,provide virtual machine backups in both availability zones.</t>
  </si>
  <si>
    <t>The cost of the backup solution might increase.</t>
  </si>
  <si>
    <t>SDDC-PHY-STO-010</t>
  </si>
  <si>
    <t>SDDC-PHY-STO-011</t>
  </si>
  <si>
    <t>SDDC-VI-ESXi-005</t>
  </si>
  <si>
    <t>Enable Lockdown mode on all ESXi hosts.</t>
  </si>
  <si>
    <t>Additional ESXi host resources are required for redundancy.</t>
  </si>
  <si>
    <t>Allows vSphere HA to validate complete network isolation in the case of a connection failure between availability zones.</t>
  </si>
  <si>
    <t>You must manually configure the isolation address.</t>
  </si>
  <si>
    <t>Ensures that the manual isolation addresses are used instead of the default management network gateway address.</t>
  </si>
  <si>
    <t>vSphere HA protects the NSX Controller instances and edge services gateway devices in the event of an ESXi host failure. vSphere HA powers on virtual machines from the failed ESXi hosts on any remaining ESXi hosts.</t>
  </si>
  <si>
    <t>Only a single ESXi host failure is tolerated before potential resource contention.</t>
  </si>
  <si>
    <t>4 ESXi hosts is the smallest starting point for a single availability zone and 8 ESXi hosts for two availability zones for the shared edge and compute cluster for redundancy and performance thus increasing cost.</t>
  </si>
  <si>
    <t>SDDC-VI-VC-032</t>
  </si>
  <si>
    <t>SDDC-VI-VC-033</t>
  </si>
  <si>
    <t>SDDC-VI-VC-034</t>
  </si>
  <si>
    <t>SDDC-VI-VC-035</t>
  </si>
  <si>
    <t>Using explicit host failover limits the total available resources in a cluster.</t>
  </si>
  <si>
    <t>SDDC-VI-VC-036</t>
  </si>
  <si>
    <t>If you add more ESXi hosts to the compute cluster, you must add them in pairs, one in each availability zone.</t>
  </si>
  <si>
    <t>SDDC-VI-VC-037</t>
  </si>
  <si>
    <t>SDDC-VI-VC-038</t>
  </si>
  <si>
    <t>SDDC-VI-VC-039</t>
  </si>
  <si>
    <t>SDDC-VI-VC-040</t>
  </si>
  <si>
    <t>SDDC-VI-VC-041</t>
  </si>
  <si>
    <t>Makes it easier to manage which virtual machines should run in which availability zone.</t>
  </si>
  <si>
    <t>You must create and maintain VM/Host DRS group rules.</t>
  </si>
  <si>
    <t>SDDC-VI-VC-042</t>
  </si>
  <si>
    <t>SDDC-VI-VC-043</t>
  </si>
  <si>
    <t>Ensures that virtual machines are located only in the assigned availability zone.</t>
  </si>
  <si>
    <t>SDDC-VI-VC-044</t>
  </si>
  <si>
    <t>SDDC-VI-VC-045</t>
  </si>
  <si>
    <t>SDDC-VI-VC-046</t>
  </si>
  <si>
    <t>SDDC-VI-VC-047</t>
  </si>
  <si>
    <t>All vCenter Server instances must be in the same vSphere domain.</t>
  </si>
  <si>
    <t>A third physically separate location is required when implementing a vSAN stretched cluster between two locations.</t>
  </si>
  <si>
    <t>Having 4 ESXi hosts addresses the availability and sizing requirements, and allows you to take an ESXi host offline for maintenance or upgrades without impacting the overall vSAN cluster health.</t>
  </si>
  <si>
    <t>When using two availability zones the Management cluster requires a minimum of 8 ESXi hosts (4 in each availability zone) to support a stretched vSAN configuration.</t>
  </si>
  <si>
    <t>Having 8 ESXi hosts addresses the availability and sizing requirements, and allows you to take an availability zone offline for maintenance or upgrades without impacting the overall vSAN cluster health.</t>
  </si>
  <si>
    <t>SDDC-VI-Storage-SDS-011</t>
  </si>
  <si>
    <t>Configure vSAN with a minimum of one disk group per ESXi host in the management cluster.</t>
  </si>
  <si>
    <t>SDDC-VI-Storage-SDS-012</t>
  </si>
  <si>
    <t>SDDC-VI-Storage-SDS-013</t>
  </si>
  <si>
    <t>Provides the necessary protection for virtual machines in each availability zone, with the ability to recover from an availability zone outage.</t>
  </si>
  <si>
    <t>SDDC-VI-Storage-SDS-014</t>
  </si>
  <si>
    <t>Place the VADP based backup export on its own separate volume as per SDDC-PHY-STO-010</t>
  </si>
  <si>
    <t>You must maintain the service account's life cycle outside of the SDDC stack to ensure its availability.</t>
  </si>
  <si>
    <t>Apply vSphere Distributed Resource Scheduler (DRS) anti-affinity rules to the vRealize Operations Manager analytics cluster.</t>
  </si>
  <si>
    <t>Apply vSphere Distributed Resource Scheduler (DRS) anti-affinity rules to the vRealize Operations Manager remote collector group.</t>
  </si>
  <si>
    <t>SDDC-OPS-MON-029</t>
  </si>
  <si>
    <t>SDDC-OPS-MON-030</t>
  </si>
  <si>
    <t>SDDC-OPS-MON-031</t>
  </si>
  <si>
    <t>Deploy and configure the vRealize Log Insight agent for the vRealize Automation Windows servers.</t>
  </si>
  <si>
    <t>You must manually install and configure the agents on several nodes.</t>
  </si>
  <si>
    <t>Simplifies configuration of log sources in the SDDC that are syslog-capable.</t>
  </si>
  <si>
    <t>You can back up and restore the majority of the management components at the virtual machine image level.</t>
  </si>
  <si>
    <t>Use a VADP-compatible backup solution that can perform application-level backups of the management components.</t>
  </si>
  <si>
    <t>Microsoft SQL Server requires application awareness when performing backup and restore procedures.</t>
  </si>
  <si>
    <t>You must install application-aware agents on the virtual machine of the management component.</t>
  </si>
  <si>
    <t>You must provide more secondary storage capacity to accommodate increased disk requirements.</t>
  </si>
  <si>
    <t>Use the VADP solution agent for backups of the Microsoft SQL Server.</t>
  </si>
  <si>
    <t>You must install and maintain the VADP solution agent.</t>
  </si>
  <si>
    <t>Replace the default self-signed certificates in each Site Recovery Manager instance with a CA-signed certificate.</t>
  </si>
  <si>
    <t>Ensures that all communication to the externally facing Web UI of Site Recovery Manager and cross-product communication are encrypted.</t>
  </si>
  <si>
    <t>Replace the default self-signed certificates in each vSphere Replication instance with a CA-signed certificate.</t>
  </si>
  <si>
    <t>Ensures that all communication to the externally facing Web UI for vSphere Replication and cross-product communication are encrypted.</t>
  </si>
  <si>
    <t>Dedicate a distributed port group to vSphere Replication traffic.</t>
  </si>
  <si>
    <t>vSphere Replication VMs might require additional network adapters for communication on the management and replication VLANs.</t>
  </si>
  <si>
    <t>During a disaster recovery scenario, you must maintain the IP address of the Incoming Storage Traffic depending on accessability of the availability zones in Region A.
By default this is Availability Zone 1.</t>
  </si>
  <si>
    <t>Deploy each vSphere Replication appliance in the management cluster.</t>
  </si>
  <si>
    <t>SDDC-OPS-DR-021</t>
  </si>
  <si>
    <t>SDDC-OPS-DR-022</t>
  </si>
  <si>
    <t>SDDC-OPS-DR-023</t>
  </si>
  <si>
    <t>SDDC-OPS-DR-024</t>
  </si>
  <si>
    <t>SDDC-OPS-DR-025</t>
  </si>
  <si>
    <t>Communicate with the vRealize Log Insight Agents using the default Ingestion API (cfapi), default disk buffer of 200 MB and non-default No SSL.</t>
  </si>
  <si>
    <t>SDDC-OPS-LOG-035</t>
  </si>
  <si>
    <t>0420-000419-000551</t>
  </si>
  <si>
    <t>VADP-Compatible Backup Solution</t>
  </si>
  <si>
    <t>Design Decision about VADP Compatible Backup Solution</t>
  </si>
  <si>
    <t>0420-000000-000553</t>
  </si>
  <si>
    <t>0420-000000-000552</t>
  </si>
  <si>
    <t>Bckup Datastore Design Decisions</t>
  </si>
  <si>
    <t>Provides the following access control features:
- vSphere Replication accesses vSphere with the minimum set of permissions that are required to perform site to site replication of virtual machines.
- In the event of a compromised account, the accessibility in the destination application remains restricted.
- You can introduce improved accountability in tracking request-response interactions between the components of the SDDC.</t>
  </si>
  <si>
    <t>0420-000000-000556</t>
  </si>
  <si>
    <t>0420-000120-000558</t>
  </si>
  <si>
    <t>- All management components must be in the same cluster.
- The total number of virtual machines configured for protection using vSphere Replication is reduced compared with the use of storage-based replication.</t>
  </si>
  <si>
    <t>0420-000464-000560</t>
  </si>
  <si>
    <t>0420-000124-000561</t>
  </si>
  <si>
    <t xml:space="preserve">When using two availability zones, dedicate a distributed port group to vSphere Replication traffic per availability zone. </t>
  </si>
  <si>
    <t xml:space="preserve">- VLANs ensure traffic isolation 
- vSphere Replication traffic between availability zones is routed which means an additional stretched VLAN is not required. 
- Limits extraneous networking utilization across the inter-site link (ISL). </t>
  </si>
  <si>
    <t>- Static routes on the ESXi hosts are required.
- A sufficient number of VLANs are available within each cluster and should be used for traffic segregation. 
- Host Profiles must be managed on a per-host level.</t>
  </si>
  <si>
    <t xml:space="preserve"> Design Decisions about vSphere Replication Networking</t>
  </si>
  <si>
    <t>0420-000000-000562</t>
  </si>
  <si>
    <t>0420-000000-000564</t>
  </si>
  <si>
    <t>0420-000000-000565</t>
  </si>
  <si>
    <t>0420-000000-000566</t>
  </si>
  <si>
    <t>0420-000000-000567</t>
  </si>
  <si>
    <t>-Supports multi-line message transmissions from logs.
- Provides ability to add metadata to events generated from system.
- Provides client-side compression, buffering and throttling capabilities ensuring minimal to no message loss during intermittent connection issues
- Provides server-side administration, metric collection, configurations management of each deployed agent.
- Supports disaster recovery of components within the SDDC.</t>
  </si>
  <si>
    <t>- You must manually configure syslog sources to forward logs to the vRealize Log Insight VIP.
- Not all operating system-level events are forwarded to vRealize Log Insight.</t>
  </si>
  <si>
    <t>0420-000534-000568</t>
  </si>
  <si>
    <t>0420-000000-000569</t>
  </si>
  <si>
    <t>SDDC-OPS-LOG-036</t>
  </si>
  <si>
    <t>- You must perform additional configuration to set up anti-affinity rule.
- You can put in maintenance mode only a single ESXi host at a time in the management cluster of four ESXi hosts.</t>
  </si>
  <si>
    <t>Node Configuration of vRealize Operations Design Decisions</t>
  </si>
  <si>
    <t>0420-000000-000572</t>
  </si>
  <si>
    <t>0420-000000-000573</t>
  </si>
  <si>
    <t>0420-000523-000574</t>
  </si>
  <si>
    <t>0420-000524-000575</t>
  </si>
  <si>
    <t>0420-000473-000576</t>
  </si>
  <si>
    <t>0420-000000-000576</t>
  </si>
  <si>
    <t>0420-000474-000577</t>
  </si>
  <si>
    <t>0420-000526-000578</t>
  </si>
  <si>
    <t xml:space="preserve">Install the following management packs:
• Management Pack for NSX for vSphere
• Management Pack for Storage Devices
• Management Pack for Site Recovery Manager
</t>
  </si>
  <si>
    <t>0420-000528-000579</t>
  </si>
  <si>
    <t>0420-000208-000579</t>
  </si>
  <si>
    <t>0420-000000-000580</t>
  </si>
  <si>
    <t>0420-000298-000581</t>
  </si>
  <si>
    <t>0420-000211-000583</t>
  </si>
  <si>
    <t>0420-000445-000584</t>
  </si>
  <si>
    <t>0420-000446-000585</t>
  </si>
  <si>
    <t>0420-000508-000587</t>
  </si>
  <si>
    <t>Separate primary virtual machine storage from backup data in case of primary storage failure.
vRealize Log Insight archiving requires a NFS export.
NFS storage provides the following features:
- A datastore for backup data
- An export for archive data
- A datastore for templates and ISOs</t>
  </si>
  <si>
    <t>0420-000296-000588</t>
  </si>
  <si>
    <t>0420-000000-000589</t>
  </si>
  <si>
    <t>0420-000000-000590</t>
  </si>
  <si>
    <t>0420-000000-000591</t>
  </si>
  <si>
    <t>SDDC-VI-NET-019</t>
  </si>
  <si>
    <t>SDDC-VI-NET-020</t>
  </si>
  <si>
    <t>0420-000081-000595</t>
  </si>
  <si>
    <t>0420-000239-000596</t>
  </si>
  <si>
    <t>0420-000510-000597</t>
  </si>
  <si>
    <t>0420-000450-000599</t>
  </si>
  <si>
    <t>0420-000077-000601</t>
  </si>
  <si>
    <t>0420-000365-000602</t>
  </si>
  <si>
    <t>0420-000000-000605</t>
  </si>
  <si>
    <t>0420-000000-000612</t>
  </si>
  <si>
    <t>0420-000000-000614</t>
  </si>
  <si>
    <t>0420-000000-000615</t>
  </si>
  <si>
    <t>0420-000000-000617</t>
  </si>
  <si>
    <t>0420-000000-000620</t>
  </si>
  <si>
    <t>0420-000000-000623</t>
  </si>
  <si>
    <t>0420-000000-000624</t>
  </si>
  <si>
    <t>0420-000000-000625</t>
  </si>
  <si>
    <t>0420-000000-000626</t>
  </si>
  <si>
    <t>0420-000000-000627</t>
  </si>
  <si>
    <t>0420-000000-000628</t>
  </si>
  <si>
    <t>0420-000000-000629</t>
  </si>
  <si>
    <t>0420-000000-000630</t>
  </si>
  <si>
    <t>0410-000000-000611</t>
  </si>
  <si>
    <t>0420-000454-000607</t>
  </si>
  <si>
    <t>0420-000000-000608</t>
  </si>
  <si>
    <t>0420-000455-000609</t>
  </si>
  <si>
    <t>0420-000344-000616</t>
  </si>
  <si>
    <t>0420-000000-000618</t>
  </si>
  <si>
    <t>0420-000345-000619</t>
  </si>
  <si>
    <t>0420-000315-000621</t>
  </si>
  <si>
    <t>0420-000000-000631</t>
  </si>
  <si>
    <t>0420-000342-000632</t>
  </si>
  <si>
    <t>0420-000000-000633</t>
  </si>
  <si>
    <t>0420-000361-000634</t>
  </si>
  <si>
    <t>Emergency restore operations are possible even when the primary VMware vSAN datastore is not available because the VADP-compatible backup solution storage volume is separate from the primary vSAN datastore.
The amount of storage required for backups is greater than the amount of storage available in the vSAN datastore.</t>
  </si>
  <si>
    <t>0420-000122-000559</t>
  </si>
  <si>
    <t>0420-000112-000563</t>
  </si>
  <si>
    <t>Networking Failover and Load Balancing Design Decisions</t>
  </si>
  <si>
    <t>vSAN</t>
  </si>
  <si>
    <t>Deploy two virtual machines to run both the vRealize Automation IaaS Manager Service and the DEM Orchestrator services in a load-balanced pool.</t>
  </si>
  <si>
    <t>Some elements, such as property groups, are visible to both business groups. The design does not provide full isolation for security or auditing.</t>
  </si>
  <si>
    <t>Provides future isolation of fabric resources and potential delegation of duty to independent fabric administrators.</t>
  </si>
  <si>
    <t>Initial deployment uses a single shared fabric that consists of one compute cluster.</t>
  </si>
  <si>
    <t>Configure vRealize Orchestrator in an active-active cluster configuration.</t>
  </si>
  <si>
    <t>Allocate one or more racks to external storage.</t>
  </si>
  <si>
    <t>The data centers must have sufficient power and cooling to operate the storage equipment according to the selected vendor and products.</t>
  </si>
  <si>
    <t>Use vSAN ReadyNodes with vSAN storage.</t>
  </si>
  <si>
    <t>Hardware choices might be limited.</t>
  </si>
  <si>
    <t>Verify that all nodes have uniform configuration across a cluster.</t>
  </si>
  <si>
    <t>A balanced cluster has more predictable performance even during hardware failures. In addition, the impact on performance during resync or rebuild is minimal if the cluster is balanced.</t>
  </si>
  <si>
    <t>Apply vendor sourcing, budgeting, and procurement considerations for uniform server nodes, on a per cluster basis.</t>
  </si>
  <si>
    <t>Requires uniform configuration and presentation on all the trunks made available to the ESXi hosts.</t>
  </si>
  <si>
    <t>When you adjust the MTU packet size, you must also configure the entire network path (VMkernel port, distributed switch, physical switches, and routers) to support the same MTU packet size.</t>
  </si>
  <si>
    <t>When using only a single disk group, you limit the amount of striping (performance) capability and increase the size of the fault domain.</t>
  </si>
  <si>
    <t>Use Class D (&gt;= 7300TBW) SSDs for the caching tier of the management cluster.</t>
  </si>
  <si>
    <t>If an SSD in the caching tier fails due to wear-out, the entire vSAN disk group becomes unavailable. The result is potential data loss or operational impact.</t>
  </si>
  <si>
    <t>SSDs with higher endurance can be more expensive than lower endurance classes.</t>
  </si>
  <si>
    <t>Because of the storage I/O performance requirements in the management cluster, you need at least Class E SSDs.</t>
  </si>
  <si>
    <t>Class E SSDs can be more expensive than lower class drives.</t>
  </si>
  <si>
    <t>Deploy Management vCenter Server Appliances of a small deployment size or larger.</t>
  </si>
  <si>
    <t>Based on the number of management VMs that are running, a vCenter Server Appliance of a small size is sufficient.</t>
  </si>
  <si>
    <t>If the size of the management environment grows, you might have to increase the vCenter Server Appliance size.</t>
  </si>
  <si>
    <t>Deploy Compute vCenter Server Appliances of a large deployment size or larger.</t>
  </si>
  <si>
    <t>Based on the number of compute workloads and NSX Edge devices running, a vCenter Server Appliance of a large size is best.</t>
  </si>
  <si>
    <t>As the tenant environment expands, you might have to resize to the X-Large size or add vCenter Server instances.</t>
  </si>
  <si>
    <t>Create a single management cluster per region. This cluster contains all management ESXi hosts.</t>
  </si>
  <si>
    <t>Create a shared edge and compute cluster per region. This cluster hosts tenant workloads, NSX Controllers and associated NSX Edge gateway devices used for tenant workloads.</t>
  </si>
  <si>
    <t>Enable vSphere DRS on all clusters and set it to Fully Automated, with the default setting (medium).</t>
  </si>
  <si>
    <t>Provides the best trade-off between load balancing and excessive migration with vSphere vMotion events.</t>
  </si>
  <si>
    <t>If a vCenter Server outage occurs, mapping from virtual machines to ESXi hosts might be more difficult to determine.</t>
  </si>
  <si>
    <t>Replace the vCenter Server machine certificate and Platform Services Controller machine certificate with a certificate signed by a third-party Public Key Infrastructure.</t>
  </si>
  <si>
    <t>Infrastructure administrators connect to both vCenter Server and the Platform Services Controller using a Web browser to perform configuration, management and troubleshooting activities. Using the default certificate results in certificate warning messages.</t>
  </si>
  <si>
    <t>Use vSphere Distributed Switches (VDSs).</t>
  </si>
  <si>
    <t>vSphere Distributed Switches simplify management.</t>
  </si>
  <si>
    <t>Migration from a standard switch to a distributed switch requires a minimum of two physical NICs to maintain redundancy.</t>
  </si>
  <si>
    <t>Use a single vSphere Distributed Switch per cluster.</t>
  </si>
  <si>
    <t>Use ephemeral port binding for the management port group.</t>
  </si>
  <si>
    <t>Using ephemeral port binding provides the option for recovery of the vCenter Server instance that is managing the distributed switch.</t>
  </si>
  <si>
    <t>Port-level permissions and controls are lost across power cycles, and no historical context is saved.</t>
  </si>
  <si>
    <t>Use static port binding for all non-management port groups.</t>
  </si>
  <si>
    <t>Reduces the complexity of the network design and increases resiliency and performance.</t>
  </si>
  <si>
    <t>Because NSX does not support route based on physical NIC load, two different algorithms are necessary.</t>
  </si>
  <si>
    <t>Set the share value for backup traffic to Low.</t>
  </si>
  <si>
    <t>During times of network contention, it is more important that primary functions of the SDDC continue to have access to network resources over backup traffic.</t>
  </si>
  <si>
    <t>During times of network contention, backups are slower than usual.</t>
  </si>
  <si>
    <t>The large size provides all the performance characteristics needed even in the event of a failure.</t>
  </si>
  <si>
    <t>ECMP requires 2 VLANS in each availability zone and region for uplinks which adds an extra VLAN over traditional HA ESG configurations.</t>
  </si>
  <si>
    <t>Deploy a single DLR for the shared edge and compute and compute clusters to provide East-West routing for workloads that require on demand network objects from vRealize Automation.</t>
  </si>
  <si>
    <t>Disable Graceful Restart on all ECMP Edges and Logical Router Control Virtual Machines.</t>
  </si>
  <si>
    <t>Graceful Restart maintains the forwarding table which in turn will forward packets to a down neighbor even after the BGP timers have expired causing loss of traffic.</t>
  </si>
  <si>
    <t>In the mangement and shared edge and compute clusters do not create anti-affinity rules to seperate ECMP edges and Logical Router Control Virtual Machines.</t>
  </si>
  <si>
    <t>Create a universal virtual switch for use as the transit network between the UDLR and ESGs.</t>
  </si>
  <si>
    <t>Only the primary NSX Manager can create and manage universal objects including this UDLR.</t>
  </si>
  <si>
    <t>Create a global virtual switch in each region for use as the transit network between the DLR and ESGs.</t>
  </si>
  <si>
    <t>A global virtual switch for use as a transit network is required in each region.</t>
  </si>
  <si>
    <t>The application virtual network is fronted by an NSX Edge device for load balancing and the distributed firewall to isolate applications from each other and external users. Direct access to application virtual networks is controlled by distributed firewall rules.</t>
  </si>
  <si>
    <t>SDDC-VI-SDN-044</t>
  </si>
  <si>
    <t>SDDC-VI-SDN-045</t>
  </si>
  <si>
    <t>If a datastore runs out of free space, applications and services in the SDDC, including but not limited to the NSX Edge core network services, the provisioning portal, and backup, fail.</t>
  </si>
  <si>
    <t>Monitoring and capacity management must be proactive operations.</t>
  </si>
  <si>
    <t>Select an array that supports vStorage APIs for Array Integration (VAAI) over NAS (NFS).</t>
  </si>
  <si>
    <t>For some VAAI arrays, you must install a plug-in from the array vendor to enable VAAI over NFS.</t>
  </si>
  <si>
    <t>You might need additional policies if third-party VMs are to be hosted in these clusters because their performance or availability requirements might differ from what the default VMware vSAN policy supports.</t>
  </si>
  <si>
    <t>SDDC-VI-Storage-NFS-001</t>
  </si>
  <si>
    <t>Use NFS v3 for all NFS datastores.</t>
  </si>
  <si>
    <t>SDDC-VI-Storage-NFS-002</t>
  </si>
  <si>
    <t>SDDC-VI-Storage-NFS-003</t>
  </si>
  <si>
    <t>SDDC-VI-Storage-NFS-004</t>
  </si>
  <si>
    <t>Deploy and configure a vSphere Update Manager Download Service (UMDS) virtual machine in each region.</t>
  </si>
  <si>
    <t>Remediate hosts, virtual machines, and virtual appliances once a month or according to the business guidelines.</t>
  </si>
  <si>
    <t>Use a baseline group to add NSX software packages to the ESXi upgrade image.</t>
  </si>
  <si>
    <t>NSX updates require periodic updates of the group baseline.</t>
  </si>
  <si>
    <t>On each UMDS virtual machine, install and configure an HTTP Web server to share patches with the connected vSphere Update Manager servers.</t>
  </si>
  <si>
    <t>Enables the automatic download of patches on vSphere Update Manager from UMDS. The alternative is to copy media from one place to another manually.</t>
  </si>
  <si>
    <t>You must be familiar with a third-party Web service such as Nginx or Apache.</t>
  </si>
  <si>
    <t>SDDC-OPS-LCM-001</t>
  </si>
  <si>
    <t>If content management is required beyond the scope of the design, you must increase the CPU resources to accommodate these services.</t>
  </si>
  <si>
    <t>SDDC-OPS-LCM-002</t>
  </si>
  <si>
    <t>Place the vRealize Suite Lifecycle Manager virtual appliance on the cross-region application virtual network.</t>
  </si>
  <si>
    <t>Supports secure access from an external location and disaster recovery .</t>
  </si>
  <si>
    <t>You must use an implementation in NSX for vSphere to support this networking configuration.</t>
  </si>
  <si>
    <t>SDDC-OPS-LCM-003</t>
  </si>
  <si>
    <t>Configure forward and reverse DNS records for the vRealize Suite Lifecycle Manager virtual appliance.</t>
  </si>
  <si>
    <t>vRealize Suite Lifecycle Manager is accessible by using fully qualified domain name instead of by using IP addresses only.</t>
  </si>
  <si>
    <t>You must provide DNS records for the vRealize Suite Lifecycle Manager virtual appliance.</t>
  </si>
  <si>
    <t>SDDC-OPS-LCM-004</t>
  </si>
  <si>
    <t>SDDC-OPS-LCM-005</t>
  </si>
  <si>
    <t>Use a dedicated My VMware account for vRealize Suite Lifecycle Manager instead of a named user account.</t>
  </si>
  <si>
    <t>SDDC-OPS-LCM-006</t>
  </si>
  <si>
    <t>SDDC-OPS-LCM-007</t>
  </si>
  <si>
    <t>SDDC-OPS-LCM-008</t>
  </si>
  <si>
    <t>SDDC-OPS-LCM-009</t>
  </si>
  <si>
    <t>SDDC-OPS-LCM-010</t>
  </si>
  <si>
    <t>SDDC-OPS-LCM-011</t>
  </si>
  <si>
    <t>SDDC-OPS-LCM-012</t>
  </si>
  <si>
    <t>Allows you to deploy and manage the integrated vRealize Suite components across the SDDC as a group.</t>
  </si>
  <si>
    <t>SDDC-OPS-LCM-013</t>
  </si>
  <si>
    <t>Supports deployment and management of vRealize Suite components that are region-specific.</t>
  </si>
  <si>
    <t>You must manage a separate data center object for the products that are specific to each region.</t>
  </si>
  <si>
    <t>SDDC-OPS-LCM-014</t>
  </si>
  <si>
    <t>You can management region-specific components, such as, collectors and proxy agents, only in an environment that is cross-region.</t>
  </si>
  <si>
    <t>SDDC-OPS-LCM-015</t>
  </si>
  <si>
    <t>Supports the deployment of an instance of a management product in each region. Using vRealize Lifecycle Manager, you can deploy only one instance of a vRealize Suite product per environment. You use a separate environment for each region where you deploy a product instance.</t>
  </si>
  <si>
    <t>You must maintain an environment for each the region to deploy and manage the standalone region-specific solutions.</t>
  </si>
  <si>
    <t>SDDC-OPS-LCM-016</t>
  </si>
  <si>
    <t>Use the default configuration drift interval.</t>
  </si>
  <si>
    <t>The default configuration drift monitors the changes in vRealize Suite product configurations over each 24-hour period.</t>
  </si>
  <si>
    <t>Drift analysis occurs only every 24 hours.</t>
  </si>
  <si>
    <t>SDDC-OPS-LCM-017</t>
  </si>
  <si>
    <t>Create a baseline for each product in an environment post-deployment and post-upgrade.</t>
  </si>
  <si>
    <t>You can view any changes to the current configuration of the product compared with the configuration drift baseline of the product.</t>
  </si>
  <si>
    <t>You must save the configuration baseline after deployment or upgrades.</t>
  </si>
  <si>
    <t>Replace the default self-signed certificate of the virtual appliance of vRealize Suite Lifecycle Manager with a CA-signed certificate.</t>
  </si>
  <si>
    <t>Configuring a CA-signed certificate ensures that the communication to the externally facing Web UI and API for vRealize Suite Lifecycle Manager, and cross-product, is encrypted.</t>
  </si>
  <si>
    <t>Replacing the default certificates with trusted CA-signed certificates from a certificate authority might increase the deployment preparation time as certificates requests are generated and delivered.</t>
  </si>
  <si>
    <t>Use local authentication for vRealize Suite Lifecycle Manager.</t>
  </si>
  <si>
    <t>Define a custom vCenter Server role for vRealize Suite Lifecycle Manager that has the minimum privileges required to support the deployment and upgrade of vRealize Suite products in the design.</t>
  </si>
  <si>
    <t>vRealize Suite Lifecycle Manager accesses vSphere with the minimum set of permissions that are required to support the deployment and upgrade of vRealize Suite products in the design.</t>
  </si>
  <si>
    <t>You must maintain the permissions required by the custom role.</t>
  </si>
  <si>
    <t>You must maintain the lifecycle and availability of the service account outside of the SDDC stack.</t>
  </si>
  <si>
    <t>vRealize Suite Lifecycle Manager accesses vSphere with the minimum set of permissions that are required to support the deployment and upgrade of VMware vRealize Suite products in the design.</t>
  </si>
  <si>
    <t>You must maintain the assignment of the service account and the custom role at a cluster level for each management cluster instead of using global permissions.</t>
  </si>
  <si>
    <t>Deploy a single vRealize Automation installation to manage both Region A and Region B deployments from a single instance.</t>
  </si>
  <si>
    <t>Deploy a large-scale configuration of vRealize Automation.</t>
  </si>
  <si>
    <t>vRealize Automation components use more resources than the design objectives define.</t>
  </si>
  <si>
    <t>Apply vSphere Distributed Resource Scheduler (DRS) anti-affinity rules to all vRealize Automation components.</t>
  </si>
  <si>
    <t>Using vSphere DRS prevents vRealize Automation nodes from residing on the same ESXi host and risking the high availability of the cluster.</t>
  </si>
  <si>
    <t>Deploy three instances of the vRealize Automation virtual appliance for redundancy. Each of these virtual appliances also runs an embedded vRealize Orchestrator instance.</t>
  </si>
  <si>
    <t>Enables an active/active/active front-end portal for high availability.</t>
  </si>
  <si>
    <t>Deploy three appliances that replicate data using the embedded PostgreSQL database.</t>
  </si>
  <si>
    <t>You must provide more resources for these two virtual machines to accommodate the load of the two applications. If additional resources are required in the future, you can scale up these virtual machines later.</t>
  </si>
  <si>
    <t>You must provide more resources because you deploy multiple virtual machines for this function.</t>
  </si>
  <si>
    <t>You must use an implementation in NSX to support this network configuration.</t>
  </si>
  <si>
    <t>Place the proxy agent virtual machines in both regions on the region-specific application virtual networks.</t>
  </si>
  <si>
    <t>You must use an implementation in NSX to support this network configuration</t>
  </si>
  <si>
    <t>Set up an NSX edge device for load balancing the vRealize Automation services.</t>
  </si>
  <si>
    <t>Additional configuration is required to configure the load balancer.</t>
  </si>
  <si>
    <t>Active Directory access is a hard requirement for vRealize Automation.</t>
  </si>
  <si>
    <t>Active Directory access must be provided using dedicated service accounts.</t>
  </si>
  <si>
    <t>Configure a service account svc-vra in the Compute vCenter Server and NSX for application-to-application communication from vRealize Automation with vSphere and NSX.</t>
  </si>
  <si>
    <t>Use local permissions when you create the svc-vra service account in vCenter Server.</t>
  </si>
  <si>
    <t>Only the Compute vCenter Server instances are valid and accessible endpoints from vRealize Automation.</t>
  </si>
  <si>
    <t>If you deploy more Compute vCenter Server instances, you must ensure that the service account has been assigned local permissions in each vCenter Server so that this vCenter Server is a valid endpoint in vRealize Automation.</t>
  </si>
  <si>
    <t>Ensures that all communication to the externally facing Web UI and between the IaaS components is encrypted.</t>
  </si>
  <si>
    <t>You must contact a certificate authority.</t>
  </si>
  <si>
    <t>Set up a Microsoft SQL Server that supports the availability and I/O needs of vRealize Automation.</t>
  </si>
  <si>
    <t>You must provide additional resources and licenses.</t>
  </si>
  <si>
    <t>Use the existing cross-region application virtual networks for the Microsoft SQL Server or set it up to have global failover available.</t>
  </si>
  <si>
    <t>Evaluate your internal organizational structure and workload needs. Configure business groups, reservations, service catalogs, and blueprints in the vRealize Automation instance according to your organization's needs.</t>
  </si>
  <si>
    <t>Partners and customers must evaluate their business needs.</t>
  </si>
  <si>
    <t>Create two vSphere endpoints.</t>
  </si>
  <si>
    <t>vSphere endpoints and the Compute vCenter Server instances in each region have one-to-one relationship. You use two endpoints for two regions.</t>
  </si>
  <si>
    <t>As you add more regions online, you must deploy more vSphere endpoints.</t>
  </si>
  <si>
    <t>Create one vRealize Orchestrator endpoint to connect to the embedded vRealize Orchestrator instance.</t>
  </si>
  <si>
    <t>vRealize Automation extensibility uses vRealize Orchestrator. The design uses one embedded vRealize Orchestrator cluster which requires the creation of a single endpoint.</t>
  </si>
  <si>
    <t>You must additionally configure a vRealize Orchestrator endpoint.</t>
  </si>
  <si>
    <t>Create at least one compute resource for each deployed region.</t>
  </si>
  <si>
    <t>If you add compute clusters, you must add them to the existing compute resource in their region, or you must use a new resource.</t>
  </si>
  <si>
    <t>If you add compute clusters to a region, you must add them to the fabric group.</t>
  </si>
  <si>
    <t>Create at least one vRealize Automation reservation for each business group at each region.</t>
  </si>
  <si>
    <t>In this design, each resource cluster has two reservations: one for production and one for development, so that you can provision both production and development workloads on the cluster.</t>
  </si>
  <si>
    <t>Because production and development share compute resources, the development business group must be limited to a fixed amount of resources.</t>
  </si>
  <si>
    <t>Create at least one vRealize Automation reservation for edge resources in each region.</t>
  </si>
  <si>
    <t>NSX can create edge services gateways on demand and place them on the shared edge and compute cluster.</t>
  </si>
  <si>
    <t>The workload reservation must define the edge reservation in the network settings.</t>
  </si>
  <si>
    <t>Configure all vRealize Automation workloads to use the sfo01-w01rp-user-vm resource pool.</t>
  </si>
  <si>
    <t>Cloud administrators must ensure that all workload reservations are configured with the right resource pool. You can have a single resource pool for both production and development workloads, or two resource pools, one dedicated for the Development Business Group and one dedicated for the Production Business Group.</t>
  </si>
  <si>
    <t>Configure vRealize Automation reservations for dynamically provisioned NSX Edge components (routed gateway) to use the sfo01-w01rp-user-edge resource pool.</t>
  </si>
  <si>
    <t>Cloud administrators must verify that all workload reservations are configured with the right resource pool.</t>
  </si>
  <si>
    <t>Nesting of resource pools can create administratively complex resource calculations that might result in unintended under- or over-allocation of resources during contention situations.</t>
  </si>
  <si>
    <t>Places a deployment on a specific set of reservations in each region. You also use reservation policies to place workloads into the right region, compute cluster and vSphere resource pool.</t>
  </si>
  <si>
    <t>Create at least one reservation policy for placement of dynamically created edge services gateways into the shared edge and compute clusters.</t>
  </si>
  <si>
    <t>Places the edge devices into the allocated shared edge and compute cluster and vSphere resource pools.</t>
  </si>
  <si>
    <t>The vSphere Content Library is built in to vSphere and meets all the requirements to synchronize templates.</t>
  </si>
  <si>
    <t>Use Active Directory with Integrated Windows Authentication as the Directory Service connection option.</t>
  </si>
  <si>
    <t>The vRealize Automation appliances must be joined to the Active Directory domain.</t>
  </si>
  <si>
    <t>This design supports high availability by installing three vRealize Automation appliances and using load-balanced NSX Edge instances. Adding the second and third connectors to the first vRealize Automation appliance provides redundancy and improves performance by load balancing authentication requests.</t>
  </si>
  <si>
    <t>You introduce tenant and workload costings.</t>
  </si>
  <si>
    <t>You must deploy more appliances: for the vRealize Business server and for data collectors.</t>
  </si>
  <si>
    <t>Use the default vRealize Business appliance size of 8 GB. For the vRealize Business data collectors, select a reduced memory size of 2 GB.</t>
  </si>
  <si>
    <t>Use the default vRealize Business reference costing database.</t>
  </si>
  <si>
    <t>The default reference costing is based on industry information and is periodically updated.</t>
  </si>
  <si>
    <t>Default reference costing might not accurately represent actual customer costs. The vRealize Business server requires Internet access to periodically update the reference database.</t>
  </si>
  <si>
    <t>For best performance, the vRealize Business collectors must be regionally local to the resource which they are configured to collect data from. Because this design supports disaster recovery, the data collectors can reside in Region A or Region B.</t>
  </si>
  <si>
    <t>If the environment does not have disaster recovery support, you must deploy an additional appliance for the remote data collector, although the vRealize Business server can handle the load on its own.</t>
  </si>
  <si>
    <t>Deploy a vRealize Business remote data collector VM in each region-specific logical network.</t>
  </si>
  <si>
    <t>The communication with vCenter Server involves an extra Layer 3 hop through an NSX Edge device.</t>
  </si>
  <si>
    <t>SDDC-CMP-VRO-001</t>
  </si>
  <si>
    <t>SDDC-CMP-VRO-002</t>
  </si>
  <si>
    <t>SDDC-CMP-VRO-004</t>
  </si>
  <si>
    <t>SDDC-CMP-VRO-005</t>
  </si>
  <si>
    <t>SDDC-CMP-VRO-006</t>
  </si>
  <si>
    <t>SDDC-CMP-VRO-007</t>
  </si>
  <si>
    <t>Ensures that only the Compute vCenter Server instances are valid and accessible endpoints from vRealize Orchestrator.</t>
  </si>
  <si>
    <t>If you deploy more Compute vCenter Server instances, you must assign the service account local permissions in each vCenter Server so that this vCenter Server is a viable endpoint in vRealize Orchestrator.</t>
  </si>
  <si>
    <t>SDDC-CMP-VRO-008</t>
  </si>
  <si>
    <t>Use the vRealize Automation appliance certificate.</t>
  </si>
  <si>
    <t>Simplifies the configuration of the embedded vRealize Orchestrator instance.</t>
  </si>
  <si>
    <t>SDDC-CMP-VRO-009</t>
  </si>
  <si>
    <t>Use the PostgreSQL database that is embedded in the vRealize Automation appliance.</t>
  </si>
  <si>
    <t>SDDC-CMP-VRO-010</t>
  </si>
  <si>
    <t>SDDC-CMP-VRO-011</t>
  </si>
  <si>
    <t>Deploy vRealize Operations Manager as a cluster of three nodes: one master, one master replica, and one data node. Use this deployment to monitor Region A and Region B.</t>
  </si>
  <si>
    <t>Do not provide more storage for remote collectors.</t>
  </si>
  <si>
    <t>The load on the analytics cluster, though minimal, increases.</t>
  </si>
  <si>
    <t>You must increase the size of the nodes if you configure vRealize Log Insight to monitor additional syslog sources.</t>
  </si>
  <si>
    <t>For all applications that fail over between regions (such as vRealize Automation and vRealize Operations Manager), use the FQDN of the VIP address of vRealize Log Insight in Region A when you configure logging.</t>
  </si>
  <si>
    <t>If vRealize Automation and vRealize Operations Manager are failed over to Region B and the vRealize Log Insight cluster is no longer available in Region A, you must update the A record on the child DNS server to point to the vRealize Log Insight cluster in Region B.</t>
  </si>
  <si>
    <t>Configure vRealize Log Insight to retain data for 7 days.</t>
  </si>
  <si>
    <t>Accommodates logs from 220 syslog sources and vRealize Log Insight Agents as per the SDDC design.</t>
  </si>
  <si>
    <t>Accommodates log archiving from 225 logging sources for 90 days.</t>
  </si>
  <si>
    <t>Support launch in context with vRealize Operation Manager.</t>
  </si>
  <si>
    <t>Configure the vRealize Log Insight agent on the vRealize Suite Lifecycle Manager appliance.</t>
  </si>
  <si>
    <t>Simplifies configuration for log sources that are syslog-capable.</t>
  </si>
  <si>
    <t>Ensures that all tasks, events, and alarms generated across all vCenter Server instances in a specific region of the SDDC are captured and analyzed for the administrator.</t>
  </si>
  <si>
    <t>Simplifies the configuration of the hosts in the cluster and ensures that settings are uniform across the cluster</t>
  </si>
  <si>
    <t>All applications must synchronize time to the same NTP time source.</t>
  </si>
  <si>
    <t>Requires manual installation and configuration of each non-default content pack.</t>
  </si>
  <si>
    <t>SDDC-OPS-LOG-037</t>
  </si>
  <si>
    <t>Configure disk cache for event forwarding to 2,000 MB (2 GB).</t>
  </si>
  <si>
    <t>Ensures that log forwarding between regions has a buffer for approximately 2 hours if a cross-region connectivity outage occurs. The disk cache size is calculated at a base rate of 150 MB per day per syslog source with 110 syslog sources.</t>
  </si>
  <si>
    <t>You can recover virtual machine data that is at most a day old.</t>
  </si>
  <si>
    <t>You lose data that changed since the last backup 24 hours ago.</t>
  </si>
  <si>
    <t>Backups occur when the system is under the lowest load. Make sure that backups are completed in the shortest time possible with the smallest risk of errors.</t>
  </si>
  <si>
    <t>Retain backups for cross-region replicated backup jobs for at least 1 day.</t>
  </si>
  <si>
    <t>Keeping 1 day of a backup for replicated jobs enables administrators, in the event of a disaster recovery situation in which failover was unsuccessful, to restore their region-independent applications to a state within the last 24 hours.</t>
  </si>
  <si>
    <t>You lost data that has changed since the last backup 24 hours ago. This data loss also increases the storage requirements for the backup solution in a multi-region configuration.</t>
  </si>
  <si>
    <t>Use the internal configuration backup of NSX for vSphere.</t>
  </si>
  <si>
    <t>Restoring small configuration files can be a faster and less damaging method to achieve a similar restoration of functionality.</t>
  </si>
  <si>
    <t>You must provide space on an SFT or FTP server to store the NSX configuration backups.</t>
  </si>
  <si>
    <t>Deploy each Site Recovery Manager instance in the management cluster.</t>
  </si>
  <si>
    <t>You must assign database administrators who have the skills and tools to administer PostgreSQL databases.</t>
  </si>
  <si>
    <t>You must increase the size of the nodes if you add more protection groups, virtual machines to protect or recovery plans.</t>
  </si>
  <si>
    <t>Dedicate a VMkernel adapter on the management ESXi hosts.</t>
  </si>
  <si>
    <t>Deploy each vSphere Replication appliance using the 4 vCPU size.</t>
  </si>
  <si>
    <t>Supports disaster recovery by isolating the vRealize Automation main components on the application virtual network Mgmt-xRegion01-VXLAN.</t>
  </si>
  <si>
    <t>Ensures collection of metrics locally per region in the event of a cross-region network outage. It also co-locates metric collection with the region-specific applications using the virtual networks Mgmt-RegionA01-VXLAN and Mgmt-RegionB01-VXLAN.</t>
  </si>
  <si>
    <t>To simplify the scale-out of the SDDC infrastructure, standardize the storage-to-racks relationship.
The storage system might arrive from the manufacturer in a dedicated rack or set of racks. In this way, a storage system of this type is accommodated for in the design.</t>
  </si>
  <si>
    <t>- Guarantees availability during a switch failure.
- Provides compatibility with vSphere host profiles because they do not store link-aggregation settings.
- Supports BGP as the dynamic routing protocol in the SDDC.
- Provides compatibility with NSX hybrid mode replication because it requires IGMP.</t>
  </si>
  <si>
    <t>Hardware choices might be limited.
Requires dynamic routing protocol configuration in the physical networking stack.</t>
  </si>
  <si>
    <t>-  Supports physical network connectivity without requiring many NICs.
-  Isolates the different network functions of the SDDC so that you can have differentiated services and prioritized traffic as needed.</t>
  </si>
  <si>
    <t>Improves traffic throughput.
To support VXLAN, the MTU setting must be increased to a minimum of 1600 bytes. Setting the MTU to 9000 bytes has no effect on VXLAN, but provides consistency across port groups that are adjusted from the default MTU size.</t>
  </si>
  <si>
    <t>Use the Route based on physical NIC load teaming algorithm for all port groups except for ECMP uplinks and ones that carry VXLAN traffic.
ECMP uplink port groups use Route based on originating virtual port.
VTEP kernel ports and VXLAN traffic use Route based on SRC-ID.</t>
  </si>
  <si>
    <t>Deploy a minimum of two NSX Edge services gateways (ESGs) in an ECMP configuration for North-South routing in both management and shared edge and compute clusters.
When using two availability zones, deploy a minimum of two NSX Edge services gateways in an ECMP configuration in each availability zone.</t>
  </si>
  <si>
    <t>Enough VLANs are available within each cluster and are to be used for traffic segregation.
Static routes on the ESXi hosts are required.</t>
  </si>
  <si>
    <t>Provides the level of redundancy that is needed in the management cluster.
Provides the level of performance that is enough for the individual management components.</t>
  </si>
  <si>
    <t>vRealize Suite Lifecycle Manager supports only local authentication or authentication by using VMware Identity Manager.
Although vRealize Suite Lifecycle Manager supports the use of VMware Identity Manager as an authentication source and access control, it is not used in this design.</t>
  </si>
  <si>
    <t>Deploying the three-node architecture satisfies the design objective of 10,000 virtual machines being provisioned and managed in the scope of the initial deployment architecture.
This design enables future growth of up to 50,000 virtual machines after you expand the underlying virtual and physical infrastructure.</t>
  </si>
  <si>
    <t>Enables high database availability for the vRealize Automation appliances.
The embedded vRealize Orchestrator instance also uses this database.</t>
  </si>
  <si>
    <t>For failover of the vRealize Automation instance from one region to another, the Microsoft SQL Server must be running as a VM inside the cross-region application virtual network.
If the environment uses a shared Microsoft SQL server, global failover ensures connectivity from both primary and secondary regions.</t>
  </si>
  <si>
    <t>The tenant configuration of vRealize Automation represents the needs of your organization.
In this design, use the guidance for the Rainpole tenant as a starting point.</t>
  </si>
  <si>
    <t>You introduce control over the resources allocated to the tenant application workloads. As a result, using another resource pool you can dedicate more compute resources to the NSX networking components that provide networking to the workloads.
Workloads provisioned at the root resource pool level receive more resources than those in child resource pools. In contention situations, virtual machines might receive insufficient resources.</t>
  </si>
  <si>
    <t>You dedicate compute resources to NSX networking components. You must assign a vSphere resource pool to end-user deployed NSX Edge components.
Workloads provisioned at the root resource pool level receives more resources than child resource pools, which might starve those virtual machines in contention situations.</t>
  </si>
  <si>
    <t>All vSphere resource pools for edge or compute workloads must be created at the root level.
Do not nest resource pools.</t>
  </si>
  <si>
    <t>The default appliance size of vRealize Business supports the design objective of 10,000 VMs.
Data collectors do not run server service, and can run on 2 GB of RAM.</t>
  </si>
  <si>
    <t>Configure the MTU size to at least 9000 bytes (jumbo frames) on the physical switch ports and distributed switch port groups that support the following traffic types.
-  vSAN
-  vMotion
-  VXLAN
-  vSphere Replication
-  NFS</t>
  </si>
  <si>
    <t>-  You use an NSX ESG for directing North-South traffic. Using ECMP provides multiple paths in and out of the SDDC.
-  Failover is faster than deploying ESGs in HA mode.
Because the upstream physical Layer 3 devices reside in a single availability zone, you must deploy ECMP edge devices in each availability zone for North-South routing.</t>
  </si>
  <si>
    <t>-  Simplifies and standardizes the deployment of the service account across all vCenter Server instances in the same vSphere domain.
-  Provides a consistent authorization layer.</t>
  </si>
  <si>
    <t>The following management applications must be easily portable between regions.
-  vRealize Suite Lifecycle Manager
-  vRealize Operations Manager
-  vRealize Automation
-  vRealize Business</t>
  </si>
  <si>
    <t>-  VAAI offloads tasks to the array itself, enabling the ESXi hypervisor to use its resources for application workloads and not become a bottleneck in the storage subsystem.
-  VAAI is required to support the desired number of virtual machine lifecycle operations.</t>
  </si>
  <si>
    <t>-  Supports remediation of ESXi hosts by ensuring that the ESXi hosts are ready for software-defined networking immediately after the upgrade.
-  Prevents from additional NSX remediation.</t>
  </si>
  <si>
    <t>-  Accommodates the resources required to support the deployment and upgrade of the vRealize Suite products that are used in the design.
-  Introduces a smaller footprint of the appliance because content management is not enabled. This design does not use the content management capabilities of vRealize Suite Lifecycle Manager.</t>
  </si>
  <si>
    <t>-  You must have a My VMware account with the required entitlement to access vRealize Suite product downloads and licenses.
-  You must manage a dedicated My VMware account for use with vRealize Suite Lifecycle Manager.
-  You must provide external HTTPS access to vRealize Suite Lifecycle Manager for My VMware and Solution Exchange endpoints.</t>
  </si>
  <si>
    <t>Provides the following access control features:
-  Accessibility and privileges on the destination service remain restricted to an integration account.
-  Accountability in tracking interactions between the SDDC and My VMware.</t>
  </si>
  <si>
    <t>-  You must have a My VMware account with the required entitlement to access vRealize Suite product downloads and licenses.
-  You must manage a dedicated My VMware account for use with vRealize Suite Lifecycle Manager.</t>
  </si>
  <si>
    <t>-  You must have a My VMware account with the required entitlement to access vRealize Suite product downloads and licenses.
-  You must provide more storage because the workflow downloads both installation and upgrade media for each product.
-  If My VMware is not accessible, you must upload the product binaries to the virtual appliance and register them with vRealize Suite Lifecycle Manager. You must also enter manually the product licenses.
-  Because you use the local repository of vRealize Suite Lifecycle Manager, you transfer the product binaries across the WAN during product deployment and upgrade across regions.</t>
  </si>
  <si>
    <t>-  Create a data center object in vRealize Suite Lifecycle Manager for SDDC solutions that are managed across regions.
-  Assign the management vCenter Server instance in each region to the data center.</t>
  </si>
  <si>
    <t>-  Create a data center object in vRealize Suite Lifecycle Manager for each region.
-  Assign each data center object the Management vCenter Server instance for the region.</t>
  </si>
  <si>
    <t>-  Supports deployment and management of the integrated vRealize Suite components across the SDDC regions as a group.
-  Enables the deployment of region-specific components, such as collectors and proxy agents, that provide data to master components. In vRealize Lifecycle Manager, you can deploy and manage collectors and proxy agents only in an environment that contains the associated cross-region master components.</t>
  </si>
  <si>
    <t>Create an environment in vRealize Suite Lifecycle Manager for each region to deploy and manage the standalone vRealize Suite products that region-specific:
-  vRealize Log Insight Cluster</t>
  </si>
  <si>
    <t>-  The accountability in tracking user interactions between vRealize Suite Lifecycle Manager and the vRealize Suite components of the SDDC is limited.
-  You must control the access to the administrator account for vRealize Suite Lifecycle Manager.</t>
  </si>
  <si>
    <t>Provides the following access control features:
-  vRealize Suite Lifecycle Manager accesses vSphere with the minimum set of required permissions.
-  If there is a compromised account, the accessibility in the destination application remains restricted.
-  You can introduce improved accountability in tracking request-response interactions between the components of the SDDC.</t>
  </si>
  <si>
    <t>-  You must perform additional configuration to set up an anti-affinity rule.
-  You can put in maintenance mode only a single ESXi host at a time in a management cluster of four ESXi hosts.</t>
  </si>
  <si>
    <t>Provides the following access control features:
-  The proxy agents in vRealize Automation access vSphere and NSX with the minimum set of permissions that are required to collect metrics about vSphere inventory objects.
-  In the event of a compromised account, the accessibility in the destination application remains restricted.
-  You can introduce improved accountability in tracking request-response interactions between the components of the SDDC.</t>
  </si>
  <si>
    <t>-  Both business groups, Production and Development, have access to the same storage.
-  Tenants using multiple datastores with different storage capabilities must evaluate the usage of vRealize Automation storage reservation policies.</t>
  </si>
  <si>
    <t>-  You must provision storage space in each region.
-  vRealize Automation cannot directly consume templates from vSphere Content Library.</t>
  </si>
  <si>
    <t>Provides the following advantages:
-  Performance improvement
-  Design simplification</t>
  </si>
  <si>
    <t>-  You must size identically all appliances which increases the resources requirements in the SDDC.
-  You must manually install the additional data nodes as per the data node scale guidelines.</t>
  </si>
  <si>
    <t>-  Provides high availability.
-  Using the integrated load balancer prevents a single point of failure.
-  Using the integrated load balancer simplifies the vRealize Log Insight deployment and subsequent integration.
-  Using the integrated load balancer simplifies the vRealize Log Insight scale-out operations reducing the need to reconfigure existing logging sources.</t>
  </si>
  <si>
    <t>-  You must deploy a minimum of 3 medium nodes.
-  You must size each node identically.
-  If the capacity of your vRealize Log Insight cluster must grow, identical capacity must be added to each node.</t>
  </si>
  <si>
    <t>-  You must manually maintain the vRealize Log Insight archive blobs stored on the NFS store, selectively cleaning the datastore as more space is required.
-  You must increase the size of the NFS shared storage if you configure vRealize Log Insight to monitor more logging sources or add more vRealize Log Insight workers are added.
-  You must enforce the archive policy directly on the shared storage.
-  If the NFS mount does not have enough free space or is unavailable for a period greater than the retention period of the virtual appliance, vRealize Log Insight stops ingesting new data until the NFS mount has enough free space, becomes available, or archiving is disabled.
-  When using two availability zones, ensure that the NFS share is available in both availability zones.</t>
  </si>
  <si>
    <t>Provides the following access control features:
-  vRealize Log Insight accesses vSphere with the minimum set of permissions that are required to collect vCenter Server events, tasks, and alarms and to configure ESXi hosts for syslog forwarding.
-  If there is a compromised account, the accessibility in the destination application remains restricted.
-  You can introduce improved accountability in tracking request-response interactions between the components of the SDDC.</t>
  </si>
  <si>
    <t>-  You must create a service account on vCenter Server to connect vRealize Log Insight for events, tasks, and alarms pulling.
-  Configuring vSphere Integration within vRealize Log Insight does not capture events that occur on the Platform Services Controller.</t>
  </si>
  <si>
    <t>Provides additional granular monitoring on the virtual infrastructure.
You skip the installation of the following content packs because they are installed by default in vRealize Log Insight:
-  General
-  VMware - vSphere
-  VMware - vSAN
-  VMware - vRops</t>
  </si>
  <si>
    <t>Configure the following agent groups that are related to content packs:
-  vRealize Automation (Linux)
-  vRealize Automation (Windows)
-  VMware Virtual Appliances
-  vRealize Orchestrator
-  VMware Site Recover Manager
-  Microsoft SQL Server
-  Linux</t>
  </si>
  <si>
    <t>-  Provides a standardized configuration that is pushed to the all vRealize Log Insight Agents in each of the groups.
-  Supports collection according to the context of the applications and parsing of the logs generated from the SDDC components by the vRealize Log Insight agent such as specific log directories, log files, and logging formats</t>
  </si>
  <si>
    <t>-  If the event forwarder of vRealize Log Insight is restarted during the cross-region communication outage, messages that reside in the non-persistent cache are cleared.
-  If a cross-region communication outage exceeds 2 hours, the newest local events are dropped and not forwarded to the remote destination even after the cross-region connection is restored.</t>
  </si>
  <si>
    <t>Use Site Recovery Manager and vSphere Replication together to automate the recovery of the following management components:
-  vRealize Operations analytics cluster
-  vRealize Automation appliance instances
-  vRealize Automation IaaS components
-  vRealize Business server
-  vRealize Suite Lifecycle Manager appliance</t>
  </si>
  <si>
    <t>-  Provides an automated run book for the recovery of the management components in the event of a disaster.
-  Ensures that the recovery of management applications can be delivered in a recovery time objective (RTO) of 4 hours or less.</t>
  </si>
  <si>
    <t>0430-000582-000635</t>
  </si>
  <si>
    <t>0430-000215-000637</t>
  </si>
  <si>
    <t>0430-000218-000640</t>
  </si>
  <si>
    <t>0430-000488-000642</t>
  </si>
  <si>
    <t>0430-000304-000645</t>
  </si>
  <si>
    <t>0430-000305-000646</t>
  </si>
  <si>
    <t>0430-000031-000647</t>
  </si>
  <si>
    <t>0430-00034-000648</t>
  </si>
  <si>
    <t>0430-000312-000650</t>
  </si>
  <si>
    <t>0430-000048-000651</t>
  </si>
  <si>
    <t>0430-000053-000652</t>
  </si>
  <si>
    <t>0430-000593-000653</t>
  </si>
  <si>
    <t>0430-000594-000654</t>
  </si>
  <si>
    <t>0430-000223-000655</t>
  </si>
  <si>
    <t>0430-000230-000656</t>
  </si>
  <si>
    <t>0430-000598-000657</t>
  </si>
  <si>
    <t>0430-000356-000658</t>
  </si>
  <si>
    <t>0430-000000-000659</t>
  </si>
  <si>
    <t>0430-000249-000661</t>
  </si>
  <si>
    <t>0430-000357-000662</t>
  </si>
  <si>
    <t>You must use jumbo frames across the regions.</t>
  </si>
  <si>
    <t>0430-000462-000663</t>
  </si>
  <si>
    <t>0430-000600-000664</t>
  </si>
  <si>
    <t>0430-000362-000665</t>
  </si>
  <si>
    <t>0430-000062-000666</t>
  </si>
  <si>
    <t>0430-000604-000667</t>
  </si>
  <si>
    <t>0430-000603-000668</t>
  </si>
  <si>
    <t>0430-000000-000671</t>
  </si>
  <si>
    <t>0430-000437-000672</t>
  </si>
  <si>
    <t>0430-000511-000673</t>
  </si>
  <si>
    <t>0430-000512-000674</t>
  </si>
  <si>
    <t>0430-000000-000675</t>
  </si>
  <si>
    <t>0430-000000-000678</t>
  </si>
  <si>
    <t>Application Virtual Network for vRealize Automation</t>
  </si>
  <si>
    <t>0430-000000-000679</t>
  </si>
  <si>
    <t>0430-000150-000680</t>
  </si>
  <si>
    <t>Authorization and Authentication Management for vRealize Automation</t>
  </si>
  <si>
    <t>0430-000000-000682</t>
  </si>
  <si>
    <t>0430-000372-000681</t>
  </si>
  <si>
    <t>0430-000467-000683</t>
  </si>
  <si>
    <t>CA-Signed Certificates in vRealize Automation</t>
  </si>
  <si>
    <t>0430-000000-000685</t>
  </si>
  <si>
    <t>0430-000468-000684</t>
  </si>
  <si>
    <t>0430-000151-000686</t>
  </si>
  <si>
    <t>0430-000152-000687</t>
  </si>
  <si>
    <t>0430-000159-000688</t>
  </si>
  <si>
    <t>0430-000376-000689</t>
  </si>
  <si>
    <t>0430-000162-000690</t>
  </si>
  <si>
    <t>0430-000514-000691</t>
  </si>
  <si>
    <t>0430-000377-000692</t>
  </si>
  <si>
    <t>0430-000165-000693</t>
  </si>
  <si>
    <t>0430-000378-000694</t>
  </si>
  <si>
    <t>0430-000379-000695</t>
  </si>
  <si>
    <t>0430-000494-000696</t>
  </si>
  <si>
    <t>0430-000495-000697</t>
  </si>
  <si>
    <t>0430-000332-000698</t>
  </si>
  <si>
    <t>0430-000382-000699</t>
  </si>
  <si>
    <t>0430-000383-000670</t>
  </si>
  <si>
    <t>0430-000171-000671</t>
  </si>
  <si>
    <t>0430-000384-000672</t>
  </si>
  <si>
    <t>0430-00020-000673</t>
  </si>
  <si>
    <t>0430-000272-000674</t>
  </si>
  <si>
    <t>0430-000373-000675</t>
  </si>
  <si>
    <t>0430-000374-000676</t>
  </si>
  <si>
    <t>0430-000266-000677</t>
  </si>
  <si>
    <t>0430-000267-000678</t>
  </si>
  <si>
    <t>0430-000269-000679</t>
  </si>
  <si>
    <t>0430-000516-000680</t>
  </si>
  <si>
    <t xml:space="preserve">Introduces improved accountability in tracking request-response interactions between the components of the SDDC. </t>
  </si>
  <si>
    <t>0430-000519-000683</t>
  </si>
  <si>
    <t>0430-000520-000684</t>
  </si>
  <si>
    <t>0430-000113-000685</t>
  </si>
  <si>
    <t>0430-000555-000688</t>
  </si>
  <si>
    <t>0430-000421-000687</t>
  </si>
  <si>
    <t>0430-000481-000689</t>
  </si>
  <si>
    <t>0430-000540-000691</t>
  </si>
  <si>
    <t>0430-000116-000690</t>
  </si>
  <si>
    <t>0430-000123-000692</t>
  </si>
  <si>
    <t>0430-000505-000693</t>
  </si>
  <si>
    <t>0430-000541-000694</t>
  </si>
  <si>
    <t>0430-000000-000695</t>
  </si>
  <si>
    <t>0430-000000-000696</t>
  </si>
  <si>
    <t>0430-000000-000697</t>
  </si>
  <si>
    <t>0430-000000-000698</t>
  </si>
  <si>
    <t>0430-000000-000699</t>
  </si>
  <si>
    <t>0430-000000-000700</t>
  </si>
  <si>
    <t>0430-000000-000706</t>
  </si>
  <si>
    <t>0430-000000-000707</t>
  </si>
  <si>
    <t>0430-000000-000708</t>
  </si>
  <si>
    <t>0430-000000-000709</t>
  </si>
  <si>
    <t>0430-000000-000710</t>
  </si>
  <si>
    <t>0430-000000-000711</t>
  </si>
  <si>
    <t>0430-000000-000712</t>
  </si>
  <si>
    <t>0430-000000-000713</t>
  </si>
  <si>
    <t>0430-000000-000714</t>
  </si>
  <si>
    <t>0430-000000-000715</t>
  </si>
  <si>
    <t>0430-000000-000716</t>
  </si>
  <si>
    <t>Compute Resources for vRealize Suite Lifecycle Manager</t>
  </si>
  <si>
    <t>Lifecycle Management Design</t>
  </si>
  <si>
    <t>Application Virtual Network for vRealize Suite Lifecycle Manager</t>
  </si>
  <si>
    <t>DNS Configuration of vRealize Suite Lifecycle Manager</t>
  </si>
  <si>
    <t>Design Decisions on Downloading Product Binaries in vRealize Suite Lifecycle Manager</t>
  </si>
  <si>
    <t>Design Decisions on the Environment Configuration in vRealize Suite Lifecycle Manager</t>
  </si>
  <si>
    <t>Design Decisions on the Configuration Drift Interval in vRealize Suite Lifecycle Manager</t>
  </si>
  <si>
    <t>Design Decisions on vRealize Suite Lifecycle Manager Encryption</t>
  </si>
  <si>
    <t>Design Decisions on Authentication and Authorization in vRealize Suite Lifecycle Manager</t>
  </si>
  <si>
    <t>0430-000499-000717</t>
  </si>
  <si>
    <t>0430-000606-000718</t>
  </si>
  <si>
    <t>0430-000408-000719</t>
  </si>
  <si>
    <t>0430-000529-000720</t>
  </si>
  <si>
    <t>0430-000477-000721</t>
  </si>
  <si>
    <t>- Transmission traffic is not secure.
- Agent presence increases the overall resources used on the system.</t>
  </si>
  <si>
    <t>0430-000000-000722</t>
  </si>
  <si>
    <t>0430-000414-000723</t>
  </si>
  <si>
    <t>0430-000570-000724</t>
  </si>
  <si>
    <t>0430-000571-000725</t>
  </si>
  <si>
    <t>0430-000418-000726</t>
  </si>
  <si>
    <t>0430-000393-000727</t>
  </si>
  <si>
    <t>0430-000395-000728</t>
  </si>
  <si>
    <t xml:space="preserve">Provides additional granular monitoring for all virtual infrastructure and cloud management applications.
You do not have the install the following management packs because they are installed by default in vRealize Operations Manager:
- Management Pack for VMware vCenter Server
- Management Pack for vRealize Log Insight
- Management Pack for vSAN
- Mangement Pack for vRealize Automation
- Management Pack for vRealize Business for Cloud
</t>
  </si>
  <si>
    <t xml:space="preserve">Configure the following management pack adapter instances to the default collector group:
• vRealize Automation
• vRealize Business for Cloud
</t>
  </si>
  <si>
    <t>Configure the following management pack adapter instances to use the remote collector group:
• vCenter Server
• NSX for vSphere
• Network Devices
• Storage Devices
• vSAN
• vRealize Log Insight
• Site Recovery Manager</t>
  </si>
  <si>
    <t>0430-000426-000729</t>
  </si>
  <si>
    <t>0430-000548-000730</t>
  </si>
  <si>
    <t>0430-000436-000731</t>
  </si>
  <si>
    <t>0430-000610-000669</t>
  </si>
  <si>
    <t xml:space="preserve">Mounting the compute resources for the management cluster together can ease physical datacenter design, deployment and troubleshooting. </t>
  </si>
  <si>
    <t xml:space="preserve">Mounting the compute resources for the shared edge and compute cluster together can ease physical datacenter design, deployment and troubleshooting. </t>
  </si>
  <si>
    <t>It is critical to maintain accurate and synchronized time between management nodes.</t>
  </si>
  <si>
    <t>When using a single availability zone, provide NFS storage.</t>
  </si>
  <si>
    <t>To support backup and restore operations in the event of an availability zone failure, backup targets must be available in both availability zones.</t>
  </si>
  <si>
    <t>Add each ESXi host to the Active Directory domain for the region in which ESXi host resides.</t>
  </si>
  <si>
    <t xml:space="preserve">Using Active Directory membership provides greater flexibility in granting access to ESXi hosts.
Ensuring that users log in with a unique user account allows greater visibility for auditing. </t>
  </si>
  <si>
    <t>Adding ESXi hosts to the domain can add some administrative overhead.</t>
  </si>
  <si>
    <t>Having an SDDC-Admins group is more secure because it removes a known administrative access point. In addition, you can separate management tasks using different groups.</t>
  </si>
  <si>
    <t>Additional changes to the ESXi host's advanced settings are required.</t>
  </si>
  <si>
    <t>Lockdown Mode settings are not part of vSphere host profiles and must be manually enabled on all hosts.</t>
  </si>
  <si>
    <t>You increase the security of ESXi hosts by requiring that administrative operations be performed only from vCenter Server.</t>
  </si>
  <si>
    <t>When all Platform Services Controller instances are joined in to a single vCenter Single Sign-On domain, they can share authentication and license data across all components and regions.</t>
  </si>
  <si>
    <t>You use command-line interface commands to configure the ring replication topology.</t>
  </si>
  <si>
    <t xml:space="preserve">Use an NSX Edge Services Gateway as a load balancer for the Platform Services Controller instances. </t>
  </si>
  <si>
    <t>Using a load balancer increases the availability of the Platform Services Controller instances for all applications.</t>
  </si>
  <si>
    <t>Supports the availability objectives for vCenter Server appliances without a required manual intervention during a failure event.</t>
  </si>
  <si>
    <t xml:space="preserve">vCenter Server be comes unavailable during a vSphere HA failover. </t>
  </si>
  <si>
    <t>You must provide sufficient resources on the remaining hosts so that virtual machines can be migrated to those hosts in the event of a host outage.</t>
  </si>
  <si>
    <t>vSAN requires that the HA Isolation Response be set to Power Off and to restart VMs on available ESXi hosts.</t>
  </si>
  <si>
    <t>VMs are powered off in case of a false positive and an ESXi host is declared isolated incorrectly.</t>
  </si>
  <si>
    <t>In Region A, create a management cluster with a minimum of 4 ESXi hosts for a single availability zone or with a minimum of 8 ESXi hosts for two availability zones (minimum of 4 ESXi hosts in each availability zone).</t>
  </si>
  <si>
    <t>When using a single availability zone, configure Admission Control for 1 ESXi host failure and percentage based failover capacity.</t>
  </si>
  <si>
    <t>When using two availability zones, configure Admission Control for percentage-based failover based on half of the ESXi hosts in the cluster.</t>
  </si>
  <si>
    <t>Allocating only half of a stretched cluster ensures that all VMs have enough resources if an availability zone outage occurs.</t>
  </si>
  <si>
    <t>When using two availability zones, set the cluster isolation addresses for the cluster to the gateway IP address for the vSAN network in both availability zones.</t>
  </si>
  <si>
    <t>When using two availability zones, set the advanced cluster setting das.usedefaultisolationaddress to false.</t>
  </si>
  <si>
    <t>When using a single availability zone, create a host profile for the Management Cluster.</t>
  </si>
  <si>
    <t xml:space="preserve">Using host profiles simplifies configuration of hosts and ensures that the settings are uniform across the cluster. </t>
  </si>
  <si>
    <t>When using two availability zones, create a host profile for each availability zone in the Management Cluster.</t>
  </si>
  <si>
    <t>Using host profiles simplifies configuration of ESXi hosts and ensures that the settings are uniform across the availability zones in the cluster.</t>
  </si>
  <si>
    <t>Anytime an authorized change to an ESXi host is made, the host profile must be updated to reflect the change or the status will show non-compliant.
Because of configuration differences between availability zones, two host profiles are required and must be applied on each ESXi host.</t>
  </si>
  <si>
    <t>Create a shared edge and compute cluster for the NSX Controller instances and NSX Edge gateway devices.</t>
  </si>
  <si>
    <t>NSX Manager requires a one-to-one relationship with a vCenter Server system.</t>
  </si>
  <si>
    <t>When using a single availability zone, configure Admission Control for 1 ESXi host failure and percentage-based failover capacity.</t>
  </si>
  <si>
    <t>vSphere HA protects the NSX Controller instances and edge services gateway devices in the event of an ESXi host failure. vSphere HA powers on virtual machines from the failed ESXi hosts on any remaining ESXi hosts.
Only half of a stretched cluster should be used to ensure there are enough resources for all VMs in an availability zone outage.</t>
  </si>
  <si>
    <t>When using two availability zones, configure Admission Control for percentage-based failover based on half of the ESXi hosts in the cluster.
For example, in a cluster with 8 ESXi hosts you configure admission control for 4 ESXi hosts failure and percentage-based failover capacity.</t>
  </si>
  <si>
    <t>In Region A, create a shared edge and compute cluster with a minimum of 4 ESXi hosts for a single availability zone or with a minimum of 8 ESXi hosts for two availability zones (minimum of 4 ESXi hosts in each availability zone).</t>
  </si>
  <si>
    <t>In Region B, create a shared edge and compute cluster with a minimum of 4 hosts.</t>
  </si>
  <si>
    <t>4 ESXi hosts is the smallest starting point for the shared edge and compute cluster for redundancy and performance thus increasing cost over a 3 node cluster.</t>
  </si>
  <si>
    <t>Set up VLAN-backed port groups for external access and management on the shared edge and compute cluster ESXi hosts.</t>
  </si>
  <si>
    <t>Creating virtual machines outside of a resource pool will have a negative impact on all other viritual machines during contention. In a shared edge and compute cluster, the SDDC edge devices must be guaranteed resources before all other workloads as to retain network connectivity. Setting the share values to normal gives the SDDC edges more shares of resources during contention ensuring network traffic is not impacted.</t>
  </si>
  <si>
    <t>When using two availability zones, set the cluster isolation addresses for the cluster to the gateway IP addresses for the vSAN network in both availability zones.</t>
  </si>
  <si>
    <t>When using a single availability zone, create a host profile for the shared edge and compute cluster.</t>
  </si>
  <si>
    <t>When using two availability zones, create a host profile for each availability zone in the cluster.</t>
  </si>
  <si>
    <t>For a single availability zone, configure vSphere HA to use percentage-based failover capacity to ensure n+1 availability.</t>
  </si>
  <si>
    <t>When using two availability zones, configure Admission Control for percentage-based failover based on half of the ESXi hosts in the cluster.
For example, in a cluster with 8 ESXi hosts you configure admission control for 4 ESXi hosts failure and percentage based failover capacity.</t>
  </si>
  <si>
    <t>Only half of a stretched cluster should be used to ensure that all VMs have enough resources in the event of an availability zone outage.</t>
  </si>
  <si>
    <t>Enable VM Monitoring for each cluster.</t>
  </si>
  <si>
    <t>VM Monitoring provides adequate in-guest protection for most VM workloads.</t>
  </si>
  <si>
    <t>When using two availability zones, create a host group and add the ESXi hosts in Region A - Availability Zone 1 to it.</t>
  </si>
  <si>
    <t>When using two availability zones, create a host group and add the ESXi hosts in Region A - Availability Zone 2 to it.</t>
  </si>
  <si>
    <t>When using two availability zones, create a virtual machine group and add the Virtual Machines in Region A - Availability Zone 1 to it.</t>
  </si>
  <si>
    <t>When using two availability zones, create a virtual machine group and add the Virtual Machines in Region A - Availability Zone 2 to it.</t>
  </si>
  <si>
    <t>Supports cluster upgrades without virtual machine downtime.</t>
  </si>
  <si>
    <t>vSphere Distributed Switch Health Check verifies that all VLANS are trunked to all ESXi hosts attached to the vSphere Distributed Switch and MTU sizes match the physical network.</t>
  </si>
  <si>
    <t>If configured incorrectly, Network I/O Control might impact network performance for critical traffic types.</t>
  </si>
  <si>
    <t>Set the share value for vSphere vMotion traffic to Low.</t>
  </si>
  <si>
    <t>During times of network contention, vSphere vMotion traffic is not as important as virtual machine or storage traffic.</t>
  </si>
  <si>
    <t>During times of network contention, vMotion takes longer then usual to complete.</t>
  </si>
  <si>
    <t>During times of network contention, vSphere Replication traffic is not as important as virtual machine or storage traffic.</t>
  </si>
  <si>
    <t>During times of network contention, vSphere Replication takes longer and might violate the defined SLA.</t>
  </si>
  <si>
    <t>During times of network contention, vSAN traffic needs a guaranteed bandwidth to support virtual machine performance.</t>
  </si>
  <si>
    <t>Because NFS is used for secondary storage, such as backups and vRealize Log Insight archives it is not as important as vSAN traffic, by prioritizing it lower vSAN is not impacted.</t>
  </si>
  <si>
    <t>Virtual machines are the most important asset in the SDDC. Leaving the default setting of High ensures that they always have access to the network resources they need.</t>
  </si>
  <si>
    <t>This design does not use vSphere Fault Tolerance. Fault tolerance traffic can be set the lowest priority.</t>
  </si>
  <si>
    <t>This design does not use iSCSI. iSCSI traffic can be set the lowest priority.</t>
  </si>
  <si>
    <t xml:space="preserve">Use NSX for vSphere to introduce VXLANs for the use of virtual application networks and tenant networks. </t>
  </si>
  <si>
    <t xml:space="preserve">Requires additional compute and storage resources to deploy NSX components.
Additional training on NSX for vSphere might be needed. </t>
  </si>
  <si>
    <t>Requires installation and configuration of an NSX for vSphere instance in the management cluster.</t>
  </si>
  <si>
    <t>Use the vMotion TCP/IP stack for vSphere vMotion traffic.</t>
  </si>
  <si>
    <t>By using the vMotion TCP/IP stack, vSphere vMotion traffic can be assigned a default gateway on its own subnet and can go over Layer 3 networks.</t>
  </si>
  <si>
    <t>For the shared edge and compute cluster NSX instance, end-user access is accomplished by using vRealize Automation services. Administrators use both the vSphere Web Client and the NSX REST API.</t>
  </si>
  <si>
    <t>For the management cluster NSX instance, consumption is only by provider staff using the vSphere Web Client and the API.</t>
  </si>
  <si>
    <t>Ensures that infrastructure components are not modified by tenants or non-provider staff.</t>
  </si>
  <si>
    <t>A larger size might also provide the required performance but at the expense of extra resources that cannot be used.</t>
  </si>
  <si>
    <t>For the compute stack, do not use a dedicated edge cluster.</t>
  </si>
  <si>
    <t>Simplifies configuration and minimizes the number of ESXi hosts required for initial deployment.</t>
  </si>
  <si>
    <t>The NSX Controller instances, NSX Edge services gateways, and DLR control VMs of the compute stack are deployed in the shared edge and compute cluster.
Because of the shared nature of the cluster, you must scale out the cluster as compute workloads are added to avoid an impact on network performance.</t>
  </si>
  <si>
    <t xml:space="preserve">vRealize Automation is not able to deploy on-demand network objects against a Secondary NSX Manager. You must consider that you can pair up to eight NSX Manager instances. If the solution expands past eight NSX Manager instances, you must deploy a new primary manager and new transport zone. </t>
  </si>
  <si>
    <t>For the compute stack, use a global transport zone in each region that encompasses all shared edge and compute, and compute clusters for use with vRealize Automation on-demand network provisioning.</t>
  </si>
  <si>
    <t xml:space="preserve">Shared Edge and Compute, and Compute clusters have two transport zones. </t>
  </si>
  <si>
    <t xml:space="preserve">Enable Controller Disconnected Operation (CDO) mode on the management stack.
</t>
  </si>
  <si>
    <t>Enable Controller Disconnected Operation (CDO) mode on the shared edge and compute stack.</t>
  </si>
  <si>
    <t>During times when the NSX controllers are unable to communicate with ESXi hosts data plane updates, such as VNIs becoming active on an ESXi host, still occur.</t>
  </si>
  <si>
    <t>Deploy a single NSX UDLR for the management cluster to provide East-West routing across all regions.</t>
  </si>
  <si>
    <t>Deploy a single NSX UDLR  for the shared edge and compute, and compute clusters to provide East-West routing across all regions for workloads that require mobility across regions.</t>
  </si>
  <si>
    <t>Configure BGP Keep Alive Timer to 1 and Hold Down Timer to 3 between the UDLR and all ESGs that provide North-South routing.</t>
  </si>
  <si>
    <t>When the UDLR or DLR control VM fails over router adjacency is lost and routes from upstream devices such as ToR switches to subnets behind the UDLR are lost.</t>
  </si>
  <si>
    <t>UDLRs are limited to 1,000 logical interfaces. If that limit is reached, you must deploy a new UDLR.</t>
  </si>
  <si>
    <t>DLRs are limited to 1,000 logical interfaces. If that limit is reached, you must deploy a new UDLR.</t>
  </si>
  <si>
    <t>For all ESGs deployed as ECMP North-South routers, disable the firewall.</t>
  </si>
  <si>
    <t>The NSX load balancer can support the needs of the management applications. Using another load balancer would increase cost and adds another component to be managed as part of the SDDC.</t>
  </si>
  <si>
    <t>One management application owner might make changes to the load balancer that impact another application.</t>
  </si>
  <si>
    <t>Place all management and tenant virtual machines on VXLAN logical switches, unless you must satisfy an explicit requirement to use VLAN backed port groups for these virtual machines. Where VLAN backed portgroups are used, configure routing from VXLAN to VLAN networks.
If a Layer 2 adjacency between networks is a technical requirement, then connect VXLAN logical switches to VLAN backed portgroups using NSX L2 Bridging.</t>
  </si>
  <si>
    <t>Use NSX Layer 2 Bridging only where virtual machines need to be on the same network segment as VLAN backed workloads and routing cannot be used, such as a dedicated backup network or physical resources.
Both Layer 2 Bridging and Distributed Logical Routing are supported on the same VXLAN logical switch.</t>
  </si>
  <si>
    <t>Network traffic from virtual machines on VXLAN logical switches generally is routed. Where bridging is required, the data path is through the ESXi host that is running the active Distributed Logical Router Control VM. As such, all bridged traffic flows through this ESXi host at the hypervisor level.
As scale-out is required, you may add multiple bridges per DLR instance that share an ESXi host or multiple DLR instances to distribute bridging across ESXi hosts.</t>
  </si>
  <si>
    <t xml:space="preserve">Provide a connection between regions that is capable of routing between each cluster. </t>
  </si>
  <si>
    <t xml:space="preserve">Configuring NSX for cross-vCenter to enable universal objects requires connectivity between NSX managers, ESXi host VTEPs and NSX controllers to ESXi hosts management interface.
To support cross-region authentication, the vCenter Server and Platform Services Controller design requires a single vCenter Single Sign-On domain.
Portability of management and tenant workloads requires connectivity between regions. </t>
  </si>
  <si>
    <t>Because these clusters contain four hosts, creating an anti-affinity rule that contains four virtual machines will result in not being able to enter maintenance mode to perform life cycle activities. Also, during a host failure the virtual machine that was on that host will not be able to be restarted due to the anti-afinity rule.</t>
  </si>
  <si>
    <t>If the active Logical Router Control Virtual Machine and an ECMP edge reside on the same host and that host crashes, there will be a dead path in the routing table until the standby Logical Router Control Virtual Machine starts its routing process and updates the routing tables.
To avoid this situation, add an additional host to the cluster and create an anti-affinity rule to keep these virtual machines separated.</t>
  </si>
  <si>
    <t>A single /24 subnet is used for each application virtual network. IP management becomes critical to ensure no shortage of IP addresses occurs.</t>
  </si>
  <si>
    <t>SDDC-VI-SDN-043</t>
  </si>
  <si>
    <t>Replace the NSX Manager certificate with a certificate signed by a third-party Public Key Infrastructure.</t>
  </si>
  <si>
    <t xml:space="preserve">By using vSAN as the primary shared storage solution, you can take advantage of more cost-effective local storage.
NFS is used primarily for archival and the need to maintain historical data. Leveraging NFS provides large, low cost volumes that have the flexibility to be expanded on a regular basis depending on capacity needs. </t>
  </si>
  <si>
    <t>The use of two different storage technologies increases the complexity and operational overhead.
You cannot configure multiple availability zones to use an NFS array in the event an availability zone fails.</t>
  </si>
  <si>
    <t xml:space="preserve">Enable Storage I/O Control with the default values on all non-vSAN datastores. </t>
  </si>
  <si>
    <t>Virtual machines that use more I/O access the datastore with priority. Other virtual machines can access the datastore only when an I/O contention occurs on the datastore</t>
  </si>
  <si>
    <t>Use the existing vSphere Distributed Switch instances in the management cluster in each region.</t>
  </si>
  <si>
    <t xml:space="preserve">VLANs provide traffic isolation. </t>
  </si>
  <si>
    <t xml:space="preserve">VLANs span only a single cluster.
Enough VLANs are available in each cluster and are to be used for traffic segregation. </t>
  </si>
  <si>
    <t>VLANs provide traffic isolation. vSAN traffic between availability zones is routed. An additional stretched VLAN is not required.</t>
  </si>
  <si>
    <t>Use a vSAN witness appliance located in the management cluster of Region B.</t>
  </si>
  <si>
    <t>Region B is isolated from both availability zones in Region A and can function as an appropriate quorum location.</t>
  </si>
  <si>
    <t>When vSAN reaches 80% usage, a rebalance task is started which can be resource intensive.</t>
  </si>
  <si>
    <t>The availability requirements for the management cluster might cause under utilization of the cluster ESXi hosts.</t>
  </si>
  <si>
    <t>The availability requirements for the management cluster might cause underutilization of the cluster's ESXi hosts.</t>
  </si>
  <si>
    <t xml:space="preserve">Losing an SSD in an ESXi host will take the disk group offline.
Using two or more disk groups can increase availability and performance. </t>
  </si>
  <si>
    <t>Use a prioritized startup order for vRealize
Automation and vRealize Business
nodes.</t>
  </si>
  <si>
    <t>Do not enable guest OS quiescing on the management virtual machine policies in vSphere Replication.</t>
  </si>
  <si>
    <t>- Ensures that in the event of a disaster in a single availability zone, replication traffic to and from Region B is not interrupted.
- Because of the unique VLANs and port groups for vSphere Replication traffic per availability zone, a virtual adapter must be bound to each port group to receive data.</t>
  </si>
  <si>
    <t>- Allows for flexibility in storage usage and vendor selection between the two disaster recovery regions.
- Minimizes administrative overhead required to maintain Storage Replication Adapter compatibility between two regions of disaster recovery.</t>
  </si>
  <si>
    <t>Provides the following access control features:
-  Provide the VADP-compatible backup solution with a minimum set of permissions that are required to perform backup and restore operations.
-  In the event of a compromised account, the accessibility in the destination application remains restricted.
-  You can introduce improved accountability in tracking request-response interactions between the components of the SDDC.</t>
  </si>
  <si>
    <t>Use a backup solution that is compatible with vSphere Storage APIs - Data Protection (VADP) and can perform image level backups of the management components.</t>
  </si>
  <si>
    <t>Configure the vCenter Server plug-in to control communication with the vCenter Server instances.</t>
  </si>
  <si>
    <t>Required for communication to vCenter Server instances, and as such required for workflows.</t>
  </si>
  <si>
    <t>SDDC-CMP-VRO-003</t>
  </si>
  <si>
    <t>Each region has one shared edge and compute cluster and one compute resource is required for each such cluster.</t>
  </si>
  <si>
    <t>To enable region-specific provisioning, you must create a fabric group in each region.</t>
  </si>
  <si>
    <t>The NSX endpoint is required to connect to the NSX Manager instance and enable all the NSX related operations supported in vRealize Automation blueprints.</t>
  </si>
  <si>
    <t>Create separate fabric groups for each deployment region. Each fabric group represent region-specific data center resources. Each of the business groups has reservations in each of the fabric groups.</t>
  </si>
  <si>
    <t>Uses vRealize Automation business groups for separate business units instead of separate tenants.</t>
  </si>
  <si>
    <t>Provides transparency across the environments, and some level of sharing of resources and services such as blueprints.</t>
  </si>
  <si>
    <t>you must prepare the SMTP/IMAP server and necessary firewall access and create a mailbox for inbound emails (IMAP), and anonymous access can be used with outbound emails</t>
  </si>
  <si>
    <t>You must consult with the Microsoft SQL database administrators of your organization for guidance about production deployment in your environment.</t>
  </si>
  <si>
    <t>The performance of vRealize Automation cluster is lower than when you use asynchronous replication.</t>
  </si>
  <si>
    <t xml:space="preserve">During deployment, configure the vRealize Automation appliances with 18 GB vRAM. </t>
  </si>
  <si>
    <t>Supports deployment of vRealize Automation in environments with up to 95,000 Active Directory users.</t>
  </si>
  <si>
    <t>In this active/passive configuration, automatic failover between the three instances is enabled.</t>
  </si>
  <si>
    <t>vRealize Automation can manage one or more regions and provides a single consumption portal regardless of region.
Because of the isolation of the vRealize Automation application over virtual networking, it is independent from any physical site locations or hardware.</t>
  </si>
  <si>
    <t>You must set up a custom CA-signed SSL certificate.
Event forwarding with SSL does not work with the self-signed certificate that is installed on the destination servers by default.
If you add more vRealize Log Insight nodes to a region's cluster, the SSL certificate used by the vRealize Log Insight cluster in the other region must be installed in that the Java keystore of the nodes before SSL can be used.</t>
  </si>
  <si>
    <t>Supports the forwarding protocol  operations:
- Structured and unstructured
data for client-side compression
- Event throttling from one vRealize Log Insight cluster to the other.
During a disaster recovery situation, the administrator has access to all logs from the two regions although one region is offline.</t>
  </si>
  <si>
    <t xml:space="preserve">• You must configure each region to forward log data to the other. The configuration introduces administrative overhead to prevent recursion of logging between regions using inclusion and exclusion tagging.
• Log forwarding adds more load on each region. You must consider log forwarding in the sizing calculations for the vRealize Log Insight cluster in each region.
• You must configure identical size on both source and destination clusters. </t>
  </si>
  <si>
    <t>Do not configure vRealize Log Insight to automatically update all deployed Agents.</t>
  </si>
  <si>
    <t>Manually install updated versions of the Log Insight Agents for each of the specified components in the SDDC for precise maintenance.</t>
  </si>
  <si>
    <t>Include the syslog configuration for vRealize Log Insight in the host profile for the following clusters:
- Management
- Shared edge and compute
- Any additional compute</t>
  </si>
  <si>
    <t xml:space="preserve">Every time you make an authorized change to a host regarding the syslog configuration, you must update the host profile to reflect the change or the status will show non-compliant. </t>
  </si>
  <si>
    <t>Configure vRealize Log Insight to ingest events, tasks, and alarms from the Management vCenter Server and Compute vCenter Server instances.</t>
  </si>
  <si>
    <t xml:space="preserve">Configure vCenter Server Appliances and Platform Services Controller Appliances as direct syslog sources to send log data directly to vRealize Log Insight. </t>
  </si>
  <si>
    <t xml:space="preserve">• You must manually configure syslog sources to forward logs to the vRealize Log Insight VIP.
• Certain dashboards within vRealize Log Insight require the use of the vRealize Log Insight Agent for proper ingestion.
• Not all operating system level events are forwarded to vRealize Log Insight. </t>
  </si>
  <si>
    <t>Simplifies configuration of log sources in the SDDC that are pre-packaged with the vRealize Log Insight agent.</t>
  </si>
  <si>
    <t>Allows for future scale-out without reconfiguring all log sources with a new destination address.
Simplifies the configuration of log sources within the SDDC.</t>
  </si>
  <si>
    <t xml:space="preserve">Provides the following access control features: 
- vRealize Log Insight and vRealize Operations Manager access each other with the minimum set of required permissions.
- If there is a compromised account, the accessibility in the destination application remains restricted.
- You can introduce improved accountability in tracking request-response interactions between the components of the SDDC. </t>
  </si>
  <si>
    <t>Provides central access to vRealize Log Insight user interface for improved context-based monitoring on an object in vRealize Operations Manager.</t>
  </si>
  <si>
    <t xml:space="preserve">Provides access to vRealize Log Insight for context-based monitoring of an object in vRealize Operations Manager. </t>
  </si>
  <si>
    <t xml:space="preserve">You can register only one vRealize Log Insight cluster with vRealize Operations Manager for launch in context at a time. </t>
  </si>
  <si>
    <t>Provides monitoring and alerting information that is pushed from vRealize Log Insight to vRealize Operations Manager for centralized administration.</t>
  </si>
  <si>
    <t>All nodes are accessible by using fully qualified domain names instead of by using IP addresses only.</t>
  </si>
  <si>
    <t>You must manually provide a DNS record for each node and the VIP.</t>
  </si>
  <si>
    <t xml:space="preserve">Ensures centralized access to log data per region if a cross-region network outage occurs.
Co-locates log collection to the region-local SDDC applications using the region-specific application virtual networks.
Provides a consistent deployment model for management applications. </t>
  </si>
  <si>
    <t>Interruption in the cross-region network would compromise event forwarding between vRealize Log Insight Clusters resulting in gaps in log data.
You must use NSX to support this network configuration.</t>
  </si>
  <si>
    <t>Accommodates the number of expected syslog and vRealize Log Insight Agent connections from the following sources:
-  Management vCenter Server and Compute vCenter Server, and connected Platform Services Controller pair
-  Management ESXi hosts, and shared edge and compute ESXi hosts
-  Management Site Recovery Manager components
-  Management and compute components of NSX for vSphere
-  vRealize Suite Lifecycle Manager
-  vRealize Automation components
-  vRealize Business components
-  vRealize Operations Manager components
-  Cross- vRealize Log Insight cluster event forwarding.
These sources approximately generate about 225 syslog and vRealize Log Insight Agent sources.
Using medium-size appliances ensures that the storage space for the vRealize Log Insight cluster is sufficient for 7 days of data retention.</t>
  </si>
  <si>
    <t>Prevents the vRealize Log Insight nodes from running on the same ESXi host and risking the high availability of the cluster.</t>
  </si>
  <si>
    <t xml:space="preserve">You must install and configure each non-default management pack manually. </t>
  </si>
  <si>
    <t>You must manually configure the dashboards.</t>
  </si>
  <si>
    <t>You must provide vRealize Operations Manager with access to an external SMTP server.</t>
  </si>
  <si>
    <t>Enables administrators and operators to receive alerts from vRealize Operations Manager by e-mail .</t>
  </si>
  <si>
    <t>-You must maintain the service account's life cycle outside of the SDDC stack to ensure its availability.
-If you add more tenants to vRealize Automation, you must maintain the service account permissions to guarantee that metric uptake in vRealize Operations Manager is not compromised.</t>
  </si>
  <si>
    <t>Provides the following access control features:
  The adapters in vRealize Operations Manager access vSphere and Site Recovery Manager with the minimum set of permissions that are required to collect metrics.
  In the event of a compromised account, the accessibility in the destination application remains restricted.
  You can introduce improved accountability in tracking request-response interactions between the components of the SDDC.</t>
  </si>
  <si>
    <t xml:space="preserve">Provides the following access control features:
- The adapters in vRealize Operations Manager access NSX for vSphere with the minimum set of permissions that are required for metric collection and topology mapping.
- In the event of a compromised account, the accessibility in the destination application remains restricted.
- You can introduce improved accountability in tracking request-response interactions between the components of the SDDC. </t>
  </si>
  <si>
    <t>Remote collector nodes must directly access the systems that they are monitoring.
Remote collectors do not require access to and from the public network.</t>
  </si>
  <si>
    <t xml:space="preserve">Ensures collections of metrics locally per region in the event of a cross-region network outage. It also co-locates metric collection with the region-specific applications using the virtual networks Mgmt-RegionA01-VXLAN and Mgmt-RegionB01-VXLAN. </t>
  </si>
  <si>
    <t xml:space="preserve">Use the existing cross-region application virtual networks for the vRealize Operations Manager analytics cluster. </t>
  </si>
  <si>
    <t xml:space="preserve">Supports disaster recovery by isolating vRealize Operations Manager analytics cluster on the application virtual network Mgmt-xRegion01-VXLAN. </t>
  </si>
  <si>
    <t xml:space="preserve">You must use an implementation in NSX to support this network configuration. </t>
  </si>
  <si>
    <t>Add a virtual disk of 1 TB for each analytics cluster node.</t>
  </si>
  <si>
    <t xml:space="preserve">You must add the 1-TB disk manually while the virtual machine for the analytics node is powered off. </t>
  </si>
  <si>
    <t>Enables metric collection for the expected number of objects in the SDDC when at full capacity.</t>
  </si>
  <si>
    <t>The capacity of the physical ESXi hosts must be large enough to accommodate virtual machines that require 32 GB RAM without bridging NUMA node boundaries.
The management cluster must have enough ESXi hosts so that vRealize Operations Manager can run according to vSphere DRS anti-affinity rules. 
The number of nodes should not exceed number of ESXi hosts in the management cluster - 1.
For example, if the management cluster contains 6 ESXi hosts, you deploy a maximum of 5 vRealize Operations Manager nodes in the analytics cluster.</t>
  </si>
  <si>
    <t xml:space="preserve">Provides the scale required to monitor the SDDC when at full capacity.
If you use fewer large-size vRealize Operations Manager nodes, you must increase the minimum host memory size to handle the increased performance that is the result from stretching NUMA node boundaries. </t>
  </si>
  <si>
    <t xml:space="preserve">ESXi hosts used in the management cluster must have physical CPU processor with a minimum of 8 cores per socket. In total, vRealize Operations Manager uses 24 vCPUs and 96 GB of memory in the management cluster. </t>
  </si>
  <si>
    <t>Using vSphere DRS prevents the vRealize Operations Manager remote collector nodes from running on the same ESXi host and risking the high availability of the cluster.</t>
  </si>
  <si>
    <t>Using vSphere DRS prevents the vRealize Operations Manager analytics cluster nodes from running on the same ESXi host and risking the high availability of the cluster.</t>
  </si>
  <si>
    <t>You must assign a collector group when configuring the monitoring of a solution.</t>
  </si>
  <si>
    <t>Enables the integration of vSphere Update Manager with the vSAN Hardware Compatibility List (HCL) for more precision and optimization when you patch with a specific vSphere release ESXi hosts that participate in a vSAN datastore.</t>
  </si>
  <si>
    <r>
      <t xml:space="preserve">You cannot perform upgrades between major revisions, for example, from ESXi 6.0 to ESXi 6.5, because of the NSX integration. You must maintain a custom baseline group when performing a major upgrade.
To access the available binaries, you must have an active account on </t>
    </r>
    <r>
      <rPr>
        <i/>
        <sz val="12"/>
        <color theme="1"/>
        <rFont val="Arial"/>
        <family val="2"/>
      </rPr>
      <t>My VMware</t>
    </r>
    <r>
      <rPr>
        <sz val="12"/>
        <color theme="1"/>
        <rFont val="Arial"/>
        <family val="2"/>
      </rPr>
      <t>.</t>
    </r>
  </si>
  <si>
    <t>Simplifies the configuration because you can use the default baselines without customization.</t>
  </si>
  <si>
    <t xml:space="preserve">Enable migration of powered-off virtual machines and templates. </t>
  </si>
  <si>
    <t xml:space="preserve">Enable parallel remediation of hosts assuming enough resources are available to update multiple hosts at the same time. </t>
  </si>
  <si>
    <t xml:space="preserve">Less resources are available at the same time during remediation. </t>
  </si>
  <si>
    <t xml:space="preserve">Ensures longest uptime of management components and tenant workload virtual machines. </t>
  </si>
  <si>
    <t xml:space="preserve">Simplifies the configuration because you use only the pre-defined sources. </t>
  </si>
  <si>
    <t xml:space="preserve">Provides local storage and access to the repository data of vSphere Update Manager 
Avoids cross-region bandwidth usage for repository access.
Provides a consistent deployment model for management applications. </t>
  </si>
  <si>
    <t>Reduces the number of management virtual machines that you deploy and maintain in the SDDC.
Enables centralized, automated patch and version management for VMware vSphere and offers support for VMware ESXi hosts, virtual machines, and virtual appliances managed by each vCenter Server.</t>
  </si>
  <si>
    <t>The physical design decisions for vCenter Server determine the setup for vSphere Update Manager.
The mapping between vCenter Server and vSphere Update Manager is one-to-one. Each Management vCenter Server or Compute vCenter Server instance in each region must have its own vSphere Update Manager.</t>
  </si>
  <si>
    <t>For each export, limit access to only the application VMs or hosts requiring the ability to mount the storage only.</t>
  </si>
  <si>
    <t>Backup activities are I/O intensive. Backup applications experience resource deficiency if they are placed on a shared volume.</t>
  </si>
  <si>
    <t>Supports all SDDC management and compute components for a region.
Supports stretched clusters and application-aware failover for high availability between two physical locations.</t>
  </si>
  <si>
    <t>Using a single availability zone results in limited redundancy of the overall solution.
The single availability zone can become a single point of failure and prevent high-availability design solutions in a region.
Implementing two availability zones increases the solution footprint and can complicate the operational procedures.</t>
  </si>
  <si>
    <t>Supports the technical requirement of multi-region failover capability according to the design objectives.</t>
  </si>
  <si>
    <t>Having multiple regions requires an increased solution footprint and associated costs.</t>
  </si>
  <si>
    <t>In Region B, deploy one availability zone to support disaster recovery of the SDDC management components.</t>
  </si>
  <si>
    <t>Supports all SDDC management and tenant components for a region.
You can later add another availability zone to extend and scale the management and tenant capabilities of the SDDC.</t>
  </si>
  <si>
    <t>Using a single avaiability zone results in limited redundancy of the overall solution.
The single availability zone can become a single point of failure and prevent high-availability design solutions in a region.</t>
  </si>
  <si>
    <t>The number of required compute resources for the management cluster (4 ESXi servers) and shared edge and compute cluster (4 ESXi servers) is low and does not justify a dedicated rack for each cluster.
You provide on-ramp and off-ramp connectivity to physical networks (for example, North-South Layer 3 routing on NSX Edge virtual appliances) to both the management and shared edge and compute clusters by using this management and edge rack.
Edge resources require external connectivity to physical network devices. Placing edge resources for management and compute in the same rack minimizes VLAN spread.</t>
  </si>
  <si>
    <t>The data centers must include sufficient power and cooling to operate the server equipment according to the selected vendor and products.
If the equipment in this entire rack fails, to reduce downtime associated with such an event, you must have a second availability zone or region.</t>
  </si>
  <si>
    <t>All equipment used must support two separate power feeds. The equipment must keep running if one power feed fails.
If the equipment of an entire rack fails, the cause, such as flooding or an earthquake, also affects neighboring racks. Use a second region to reduce downtime associated with such an event.</t>
  </si>
  <si>
    <t>This design utilizes BGP as its routing protocol. Supports flexibility in network design for routing mutli-site and mutli-tenancy workloads.</t>
  </si>
  <si>
    <t>Templates and ISO files are on the primary vSAN storage.</t>
  </si>
  <si>
    <t>10K SAS drives provide a balance between performance and capacity. You can use faster drives.
vStorage API for Data Protection-based backups require high-performance datastores to meet backup SLAs.
vRealize Automation uses NFS datastores for its content catalog which requires high-performance datastores.
vRealize Log Insight uses NFS datastores for its archive storage which, depending on compliance regulations, can use a large amount of disk space.</t>
  </si>
  <si>
    <t>The deployment of vCenter Server Appliance on an ESXi host might fail if the host is not using NTP.</t>
  </si>
  <si>
    <t>All firewalls located between the ESXi host and the NTP servers must allow NTP traffic on the required network ports.</t>
  </si>
  <si>
    <t>Deploy two vCenter Server systems in the first availability zone of each region.
One vCenter Server supporting the SDDC management components.
One vCenter Server supporting the edge components and tenant workloads.</t>
  </si>
  <si>
    <t xml:space="preserve">Isolates vCenter Server failures to management or tenant workloads.
Isolates vCenter Server operations between management and tenants.
Supports a scalable cluster design where you might reuse the management components as more tenant workloads are added to the SDDC.
Simplifies capacity planning for tenant workloads because you do not consider management workloads for the Compute vCenter Server.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Supports clear separation of roles and responsibilities to ensure that only those administrators with proper authorization can attend to the management workloads.
Facilitates quicker troubleshooting and problem resolution.
Simplifies disaster recovery operations by supporting a clear demarcation between recovery of the management components and tenant workloads.
Enables the use of two NSX Manager instances, one for the management cluster and one for the shared edge and compute. </t>
  </si>
  <si>
    <t>Supports fast deployment, enables scalability, and reduces Microsoft licensing costs.</t>
  </si>
  <si>
    <t xml:space="preserve">Management of multiple clusters and vCenter Server instances increases operational overhead.
Because of the shared nature of the cluster, when you add tenant workloads, the cluster must be scaled out to keep high level of network performance.
Due to the shared nature of the cluster, resource pools are required to provide all required resources to edge components .
</t>
  </si>
  <si>
    <t xml:space="preserve">The NSX components control all network traffic in and out of the SDDC and update route information for inter-SDDC communication. In a contention situation, these virtual machines must receive all the resources required. </t>
  </si>
  <si>
    <t>During contention these NSX edges will receive fewer resources than the SDDC edge devices. As a result, monitoring and capacity management must be a proactive activity.</t>
  </si>
  <si>
    <t>The resources of one ESXi host in the cluster is reserved which can cause provisioning failure if resources are exhausted.</t>
  </si>
  <si>
    <t xml:space="preserve">Create virtual machine groups for use in startup rules in the management and shared edge and compute clusters. </t>
  </si>
  <si>
    <t xml:space="preserve">Create virtual machine rules to specify the startup order of the SDDC management components. </t>
  </si>
  <si>
    <t xml:space="preserve">By creating virtual machine groups, you can use rules to configure the startup order of the SDDC management components. </t>
  </si>
  <si>
    <t xml:space="preserve">Rules enforce the startup order of virtual machine groups, hence, the startup order of the SDDC management components. </t>
  </si>
  <si>
    <t>You must have a minimum of two physical uplinks to use this feature.
In a multiple availability zone configuration, some VLANs are not available to all ESXi hosts in the cluster which triggers alarms.</t>
  </si>
  <si>
    <t>By keeping the default setting of Normal, management traffic is prioritized higher than vSphere vMotion and vSphere Replication but lower than vSAN traffic. Management traffic is important because it ensures that the hosts can still be managed during times of network contention.</t>
  </si>
  <si>
    <t>During times of contention, backups and log archiving are slower than usual.</t>
  </si>
  <si>
    <t xml:space="preserve">Simplifies the network configuration for each tenant using centralized virtual network management. </t>
  </si>
  <si>
    <t xml:space="preserve">The high availability of NSX Controller reduces the downtime period in case of failure of one physical ESXi host. </t>
  </si>
  <si>
    <t>Use large-size NSX Edge service gateways.</t>
  </si>
  <si>
    <t>0430-000149-000677</t>
  </si>
  <si>
    <t>0430</t>
  </si>
  <si>
    <t>0500</t>
  </si>
  <si>
    <t>0510</t>
  </si>
  <si>
    <t>Select Target Release Number</t>
  </si>
  <si>
    <t>New UUID</t>
  </si>
  <si>
    <t>Highest current UUID</t>
  </si>
  <si>
    <t>VVD Versions</t>
  </si>
  <si>
    <t>0520</t>
  </si>
  <si>
    <t>UUID Being Updated</t>
  </si>
  <si>
    <t>New UUID Partial</t>
  </si>
  <si>
    <t>Select Type</t>
  </si>
  <si>
    <t>Types</t>
  </si>
  <si>
    <t>New</t>
  </si>
  <si>
    <t>Enter current UUID if updating existing</t>
  </si>
  <si>
    <t>Existing</t>
  </si>
  <si>
    <t>Partial Calculations</t>
  </si>
  <si>
    <t>0430-000471-000732</t>
  </si>
  <si>
    <t>0500-000636-000733</t>
  </si>
  <si>
    <t xml:space="preserve">Using vSAN ReadyNodes ensures seamless compatibility with vSAN at deployment.
</t>
  </si>
  <si>
    <t>0500-000638-000734</t>
  </si>
  <si>
    <t>Set up each ESXi host in the management cluster with a minimum of 256 GB RAM.</t>
  </si>
  <si>
    <t>The management and edge VMs in this cluster require a total of 453 GB RAM.
The remaining RAM is available for new capabilities of the SDDC such as deployment of VMware NSX-T or VMware PKS.</t>
  </si>
  <si>
    <t>In a four-node cluster, only 768 GB is available for use due to the n+1 vSphere HA setting.</t>
  </si>
  <si>
    <t>0500-000639-000735</t>
  </si>
  <si>
    <t>Implement the following physical network architecture:
- A minimum of one 10-GbE port (one 25 GbE port recommended) on each ToR switch for ESXi host uplinks
- No EtherChannel (LAG/vPC) configuration for ESXi host uplinks
- Layer 3 device with BGP and IGMP support</t>
  </si>
  <si>
    <t>0500-000217-000736</t>
  </si>
  <si>
    <t>This design uses a minimum of two 10-GbE links, with two 25-GbE links recommended, to each ESXi host and provides redundancy and reduces the overall design complexity.</t>
  </si>
  <si>
    <t>0500-000641-000737</t>
  </si>
  <si>
    <t>Assign static IP addresses to all management components in the SDDC infrastructure except for NSX VTEPs.
NSX VTEPs are assigned by using a DHCP server. Set the lease duration for the VTEP DHCP scope to at least 7 days.</t>
  </si>
  <si>
    <t>Requires precise IP address management.</t>
  </si>
  <si>
    <t>0500-000643-000738</t>
  </si>
  <si>
    <t>Provides performance that is good enough for the VMs in the management cluster that are hosted on vSAN.</t>
  </si>
  <si>
    <t>0500-000644-000739</t>
  </si>
  <si>
    <t>Use one or more 400 GB or greater SSDs and two or more traditional 4 TB or greater HDDs to create at least a single disk group in the management cluster.</t>
  </si>
  <si>
    <t>Provides enough capacity for the management VMs with a minimum of 10% flash-based caching, 30% of overhead, and 20% growth when using Failures to Tolerate = 1.</t>
  </si>
  <si>
    <t>0500-000457-000740</t>
  </si>
  <si>
    <t>Limits hardware choice. Using slower and potentially cheaper HDDs areis not availablerecommended.</t>
  </si>
  <si>
    <t>0500-000297-000741</t>
  </si>
  <si>
    <t>Dedicated volumes add management overhead to storage administrators. Dedicated volumes might use more disks, according to the array and type of RAID.</t>
  </si>
  <si>
    <t>0500-000027-000742</t>
  </si>
  <si>
    <t>Only one Single Sign-On domain exists.</t>
  </si>
  <si>
    <t>0500-000029-000743</t>
  </si>
  <si>
    <t>By default, one Platform Service Controller replicates only with one other Platform Services Controller, that creates a single point of failure for replication. A ring topology ensures that each Platform Service Controller has two replication partners and eliminates any single point of failure.</t>
  </si>
  <si>
    <t xml:space="preserve">Configuring the load balancer creates administrative overhead. </t>
  </si>
  <si>
    <t>0500-000339-000744</t>
  </si>
  <si>
    <t>Use vSphere HA to protect all clustersvirtual machines against failures.</t>
  </si>
  <si>
    <t>0500-000034-000745</t>
  </si>
  <si>
    <t>0500-000649-000746</t>
  </si>
  <si>
    <t>Simplifies configuration by isolating management workloads from tenant workloads.
Ensures that tenant workloads have no impact on the management stack.
You can add ESXi hosts to the cluster as needed.</t>
  </si>
  <si>
    <t>Creating a shared cluster for tenant edge devices and tenant virtual machines simplifies configuration and minimizes the number of ESXi hosts required for initial deployment.
The management stack has no impact on compute workloads.
You can add ESXi hosts to the cluster as needed.</t>
  </si>
  <si>
    <t>Allocating 4 ESXi hosts provides full redundancy for each availability zone in the cluster.
Having 4 ESXi hosts in each availability zone guarantees vSAN and NSX redundancy during availability zone outages or maintenance operations.</t>
  </si>
  <si>
    <t>Allocating 4 ESXi hosts provides full redundancy for the cluster. Having four ESXi hosts guarantees vSAN and NSX redundancy during maintenance operations.</t>
  </si>
  <si>
    <t>0500-000613-000747</t>
  </si>
  <si>
    <t>Using the percentage-based reservation works well in situations where virtual machines have varying and sometime significant CPU or memory reservations.
vSphere automatically calculates the reserved percentage based on ESXi host failures to tolerate and the number of ESXi hosts in the cluster.</t>
  </si>
  <si>
    <t>In a management cluster of 4 ESXi hosts, only the resources of 3 ESXi hosts are available for use.</t>
  </si>
  <si>
    <t>In a management cluster of 8 ESXi hosts, only the resources of 4 ESXi hosts are available for use.
If you add more ESXi hosts to the management cluster, add them in pairs, one in each availability zone.</t>
  </si>
  <si>
    <t xml:space="preserve">Anytime an authorized change to an ESXi host is made, you must update the host profile to reflect the change or the status will show non-compliant. </t>
  </si>
  <si>
    <t>Each time you provision a Compute vCenter Server system, a new NSX Manager is required.
You set anti-affinity rules to keep each controller on a separate ESXi host.
A 4-node cluster supports maintenance while ensuring that the 3 controllers remain on separate ESXi hosts.</t>
  </si>
  <si>
    <t>You must add ESXi hosts are added to the cluster, they will need to be added in pairs, one in each availability zone.</t>
  </si>
  <si>
    <t>Allocating 4 ESXi hosts provides full redundancy for each availability zone within the cluster.
Having 4 ESXi hosts in each availability zone guarantees vSAN and NSX redundancy during availability zone outages or maintenance operations.</t>
  </si>
  <si>
    <t>3 NSX Controller nodes are required for sufficient redundancy and majority decisions.
1 ESXi host is available for failover and to allow for scheduled maintenance. </t>
  </si>
  <si>
    <t>During contention, SDDC NSX components receive more resources than all other workloads as such monitoring and capacity management of tenant workloads must be a proactive activity.</t>
  </si>
  <si>
    <t>During contention, tenant virtual machines might require resources and experience poor performance. Proactively perform monitoring and capacity management, add capacity or dedicate an edge cluster before contention occurs.</t>
  </si>
  <si>
    <t>0500-000622-000748</t>
  </si>
  <si>
    <t>vSphere HA can validate complete network isolation in the case of a connection failure between availability zones.</t>
  </si>
  <si>
    <t>Simplifies configuration of ESXi hosts and ensures that the settings are uniform across the cluster.</t>
  </si>
  <si>
    <t>Anytime an authorized change to an ESXi host is made, you must update the host profile to reflect the change or the status will show non-compliant.</t>
  </si>
  <si>
    <t>Simplifies the configuration of ESXi hosts and ensures that the settings are uniform across the availability zones in the cluster.</t>
  </si>
  <si>
    <t>Anytime an authorized change to an ESXi host is made, you must update the host profile to reflect the change or the status will show non-compliant.
Because of configuration differences between availability zones, two host profiles are required and must be applied on each ESXi host.</t>
  </si>
  <si>
    <t>You must add VMs to the allocated group manually to ensure they are not powered-on in or migrated to the wrong availability zone.</t>
  </si>
  <si>
    <t>Use VXLAN along with NSX Edge gateways, the Universal Distributed Logical Router (UDLR) and Distributed Logical Router (DLR) to provide tenant network capabilities.</t>
  </si>
  <si>
    <t>Creates isolated broadcast domains across data center fabrics to create elastic, logical networks that span physical network boundaries for management applications. This approach also enables encapsulation and transportability of management components.</t>
  </si>
  <si>
    <t>0500-000235-000749</t>
  </si>
  <si>
    <t>The vMotion TCP/IP stack is not available in the vDS VMkernel creation wizard, and as such the VMkernel adapter must be created directly on the ESXi host.</t>
  </si>
  <si>
    <t>End-users typically interact only indirectly with NSX from the vRealize Automation portal. Administrators interact with NSX from the vSphere Web Client and API.</t>
  </si>
  <si>
    <t>Supports the use of the two uplinks of the distributed switch resulting in better bandwidth utilization and faster recovery from network path failures.</t>
  </si>
  <si>
    <t>NSX Manager instances with a secondary role cannot deploy universal objects. To enable all regions to deploy on-demand network objects, a global transport zone is required.</t>
  </si>
  <si>
    <t xml:space="preserve">A universal transport zone supports extending networks and security policies across regions. As a result, migration of applications across regions either by cross vCenter vMotion or by failover recovery with Site Recovery Manager is seamless.
</t>
  </si>
  <si>
    <t>A single Universal Transport zone supports extending networks and security policies across regions. You implement seamless migration of the management applications across regions either by cross-vCenter vMotion or by failover recovery with Site Recovery Manager.</t>
  </si>
  <si>
    <t>You must consider that you can pair up to eight NSX Manager instances. If the solution expands past eight NSX Manager instances, you must deploy a new primary NSX manager and new transport zone.</t>
  </si>
  <si>
    <t>Enabling CDO mode adds an overhead to the hypervisors when the control cluster is down.</t>
  </si>
  <si>
    <t>During times when the NSX controllers are unable to communicate with ESXi hosts, data plane updates, such as VNIs becoming active on an ESXi host, still occur.</t>
  </si>
  <si>
    <t>Using the UDLR reduces the hop count between nodes attached to it to 1. It reduces latency and improves performance.</t>
  </si>
  <si>
    <t>Using the DLR reduces the hop count between nodes attached to it to 1. It reduces latency and improves performance.</t>
  </si>
  <si>
    <t>When local egress is enabled, control of ingress traffic is also necessary, for example using NAT. This configuration is hard to manage for little to no benefit.</t>
  </si>
  <si>
    <t>All North-South traffic is routed through Region A until those routes are no longer available. At that time, all traffic dynamically moves to Region B.</t>
  </si>
  <si>
    <t>0500-000248-000750</t>
  </si>
  <si>
    <t>Configure BGP Keep Alive Timer to 4 and Hold Down Timer to 12 between the layer 3 devices and all ESGs providing North-South routing.</t>
  </si>
  <si>
    <t>This provides a good balance between failure detection between the layer 3 devices and the ESGs and overburdening the layer 3 devices with keep alive traffic.</t>
  </si>
  <si>
    <t>The UDLR and all ESGs across regions can exchange routing information. The UDLR provides East-West routing in both compute and management stacks while the ESGs provide North-South routing.</t>
  </si>
  <si>
    <t>The DLR and ESGs in each region can exchange routing information. The DLR provides East-West routing in the compute stack while the ESGs provide North-South routing.</t>
  </si>
  <si>
    <t>Create two VLANs in each availability zone. Use those VLANs to enable ECMP between the North-South ESGs and the Layer 3 device.
The Layer 3 devices have an SVI on one of the two VLANS and each North-South ESG has an interface on each VLAN.</t>
  </si>
  <si>
    <t>The ESGs tocan have multiple equal-cost routes and provides. You also have more resiliency and better bandwidth use in the network.</t>
  </si>
  <si>
    <t xml:space="preserve">Only authorized administrators can access the administrative interfaces of management applications. </t>
  </si>
  <si>
    <t>Using a load balancer increases the availability of the Platform Services Controllers for all applications.</t>
  </si>
  <si>
    <t>0500-000065-000751</t>
  </si>
  <si>
    <t>Use a minimum of 10 GbE (25 GbE recommended) for vSAN traffic.</t>
  </si>
  <si>
    <t>Performance with 10 GbE is sufficient, while with 25 GbE is optimal. If the bandwidth is less than 10 GbE,  array performance significantly decreases.</t>
  </si>
  <si>
    <t>The physical network must support 10 Gb or 25 Gb networking between every ESXi host in the vSAN cluster.</t>
  </si>
  <si>
    <t>Provide the Management cluster with a minimum of 29TB of raw capacity for vSAN.</t>
  </si>
  <si>
    <t>0500-000452-000752</t>
  </si>
  <si>
    <t>Management cluster virtual machines require at least 9 TB of raw storage (prior to FTT=1) and 18 TB when using the default vSAN storage policy.
By allocating at least 29 TB, initially there is 20% free space that you can use for additional management virtual machines.
NFS is used as secondary shared storage for some management components, for example, for backups and log archives.</t>
  </si>
  <si>
    <t>Leave the default virtual machine swap file as a sparse object on VMware vSAN.</t>
  </si>
  <si>
    <t>Creates virtual swap files as a sparse object on the vSAN datastore. Sparse virtual swap files only consume capacity on vSAN as they are accessed. As a result, you can reduce the consumption on the vSAN datastore if virtual machines do not experience memory over-commitment which requires the use of the virtual swap file.</t>
  </si>
  <si>
    <t>0500-000670-000753</t>
  </si>
  <si>
    <t>Create one export to support the archival functionality of vRealize Log Insight for log persistence.</t>
  </si>
  <si>
    <t xml:space="preserve">Dedicated exports can add management overhead to storage administrators in the following areas:
-	Creating and maintaining the export
-	Maintaining access to the vRealize Log Insight nodes if you expand the cluster outside the original design. </t>
  </si>
  <si>
    <t>0500-000368-000754</t>
  </si>
  <si>
    <t>For environments with more then 95,000 Active Directory users of vRealize Automation, vRAM must be increased to 30 GB.</t>
  </si>
  <si>
    <t>0500-000260-000755</t>
  </si>
  <si>
    <t>vRealize Automation installer enables the automatic failover of IaaS Manager server in an outage of the first node. Automatic failover eliminates single point of failure for the Manager Service.
The DEM Orchestrator must have strong network connectivity to the Model Manager at all the time.</t>
  </si>
  <si>
    <t>0500-000676-000756</t>
  </si>
  <si>
    <t>You can use a dedicated or shared Microsoft SQL server if it meets the requirements of vRealize Automation.</t>
  </si>
  <si>
    <t>Set up a Microsoft SQL server instance with separate OS volumes for SQL Data, Transaction Logs, TempDB, and Backup.</t>
  </si>
  <si>
    <t>Use vRealize Automation authentication with the embedded vRealize Orchestrator.</t>
  </si>
  <si>
    <t>vRealize Automation authentication is the only authentication method available.</t>
  </si>
  <si>
    <t>0500-000681-000757</t>
  </si>
  <si>
    <t>The vRealize Automation default tenant users are only administrative users. By connecting to the customer tenant, workflows running on vRealize Orchestrator can run with end-user permissions.</t>
  </si>
  <si>
    <t>End users who run vRealize Orchestrator workflows are required to have permissions on the vRealize Orchestrator server.
Some plug-ins may not support vRealize Automation authentication.</t>
  </si>
  <si>
    <t>0500-000518-000758</t>
  </si>
  <si>
    <t>Configure the load balancer for the management applications for network access to the control center of the embedded vRealize Orchestrator instance.</t>
  </si>
  <si>
    <t>0500-000000-000759</t>
  </si>
  <si>
    <t>If required by your organization, enable the multi-tenancy feature of vRealize Orchestrator.</t>
  </si>
  <si>
    <t>Multiple vRealize Automation tenants can share the embedded vRealize Orchestrator cluster.
To provide isolation between tenant objects, the objects that Orchestrator manages are assigned a system scope or a tenant-specific scope.</t>
  </si>
  <si>
    <t>Enabling the multi-tenancy feature of vRealize Orchestrator is irreversible.</t>
  </si>
  <si>
    <t>When you organise the vRealize Automation appliances in a cluster, the vRealize Orchestrator instances embedded in them are automatically clustered.</t>
  </si>
  <si>
    <t>vRealize Orchestrator servers equally balance workflow execution.</t>
  </si>
  <si>
    <t xml:space="preserve">Allocate a dedicated datastore for the VADP-compatible backup solution and the backup data according to the NFS Physical Storage Design. </t>
  </si>
  <si>
    <t>0500-000554-000759</t>
  </si>
  <si>
    <t>All ESXi hosts must be connected to the virtual machine datastores. </t>
  </si>
  <si>
    <t>The non-peak time to complete backups might be limited.
Backup duration also depends on storage I/O throughput.</t>
  </si>
  <si>
    <t>0500-000686-000760</t>
  </si>
  <si>
    <t>Configure a service account  in vCenter Server for application-to-application communication from VADP-compatible backup solution with vSphere.</t>
  </si>
  <si>
    <t>Use global permissions when you create the service account in vCenter Server.</t>
  </si>
  <si>
    <t>Accommodates the protection of management components to supply the highest levels of availability. This size further accommodates the following setup:
-  The number of protected management virtual machines as defined in SDDC Nodes with Failover Support
-  Two protection groups
-  Two recovery plans</t>
  </si>
  <si>
    <t xml:space="preserve">Configure a service account in vCenter Server for application-to-application communication from Site Recovery Manager with vSphere. </t>
  </si>
  <si>
    <t>Configure a service account in vCenter Server for application-to-application communication from vSphere Replication with vSphere</t>
  </si>
  <si>
    <t xml:space="preserve">Use global permissions when you create the Site Recovery Manager and vSphere Replication service accounts in vCenter Server. </t>
  </si>
  <si>
    <t>0500-000483-000761</t>
  </si>
  <si>
    <t>Accommodates the replication of the expected number of virtual machines that are a part of the following components:
-  vRealize Automation
-  vRealize Operations Manager
- vRealize Lifecycle Manager</t>
  </si>
  <si>
    <t>Use a prioritized startup order for vRealize Operations Manager and vRealize Suite Lifecycle Manager nodes.</t>
  </si>
  <si>
    <t>Ensures that the individual nodes in the vRealize Operations Manager analytics cluster are started in such an order that the operational monitoring services are restored after a disaster.
Ensures that the vRealize Suite Lifecycle Manager is started in such an order that the lifecycle management services are restored after a disaster.
Ensures that the vRealize Operations Manager and vRealize Suite Lifecycle Manager services are restored in the target of 4 hours.</t>
  </si>
  <si>
    <t>You must have VMware Tools running on each vRealize Operations Manager and vRealize Suite Lifecycle Manager node.
You must maintain the customized recovery plan if you increase the number of analytics nodes in the vRealize Operations Manager cluster.</t>
  </si>
  <si>
    <t>0500-000545-000762</t>
  </si>
  <si>
    <t>Enable point- in-time (PIT) instances, keeping 3 copies over a 24-hour period on the management virtual machine policies in vSphere Replication.</t>
  </si>
  <si>
    <t>During recovery testing, a management application is not reachable using its production FQDN. Access the application using its VIP address or assign a temporary FQDN for testing. Note that this approach results in certificate warnings because the assigned temporary host name and the host name in the certificate mismatch.</t>
  </si>
  <si>
    <t>The design of the application virtual networks supports their use as recovery plan test networks.
This allows the re-use of existing networks.</t>
  </si>
  <si>
    <t>In Region A, deploy one or two availability zones to support all the SDDC management components and their SLAs.</t>
  </si>
  <si>
    <t>0430-000000-000660</t>
  </si>
  <si>
    <t>Ensures that interfaces such as management and storage always have the same IP address. In this way, you provide support for continuous management of ESXi hosts using vCenter Server and for provisioning IP storage by storage administrators.
NSX VTEPs do not have an administrative endpoint. As a result, they can use DHCP for automatic IP address assignment. You are also unable to assign directly a static IP address to the VMkernel port of an NSX VTEP. IP pools are an option but the NSX administrator must create them. If you must change or expand the subnet, changing the DHCP scope is simpler than creating an IP pool and assigning it to the ESXi hosts.
In a vSAN stretched configuration, the VLAN ID is the same in both availability zones. If you use IP pools, VTEPs in different availability zones will be unable to communicate. By using DHCP, each availability zone can have a different subnet associated with the same VLAN ID. As a result, the NSX VTEPs can communicate over Layer 3.</t>
  </si>
  <si>
    <t xml:space="preserve">Enable Enhanced vMotion Compatibility (EVC) on all clusters. </t>
  </si>
  <si>
    <t>Set the cluster EVC mode to the highest available baseline that is supported for the lowest CPU architecture on the hosts in the cluster.</t>
  </si>
  <si>
    <t>SDDC-VI-VC-048</t>
  </si>
  <si>
    <t>0500-000000-000763</t>
  </si>
  <si>
    <t>Static binding ensures a virtual machine connects to the same port on the vSphere Distributed Switch. This allows for historical data and port level monitoring.</t>
  </si>
  <si>
    <t>Place the following management applications on an application virtual network.
-  Update Manager Download Service
-  vRealize Suite Lifecyle Manager
-  vRealize Operations Manager
-  vRealize Operations Manager remote collectors
-  vRealize Log Insight
-  VMware Skyline Collectors
-  vRealize Automation
-  vRealize Automation Proxy Agents
-  vRealize Business
-  vRealize Business data collectors</t>
  </si>
  <si>
    <t>When using a single availability zone in the management cluster, use vSAN and NFS shared storage:
• Use vSAN as the primary shared storage platform.
• Use NFS as the secondary shared storage platform for the management cluster.</t>
  </si>
  <si>
    <t>When using a single availability zone, configure a dedicated VLAN for vSAN traffic for each vSAN enabled cluster.</t>
  </si>
  <si>
    <t>When using a single availability zone, the Management cluster requires a minimum of 4 ESXi hosts to support vSAN.</t>
  </si>
  <si>
    <t>When using a single availability zone, use the default VMware vSAN storage policy.</t>
  </si>
  <si>
    <t>When using two availability zones, add the following setting to the default vSAN storage policy:
Secondary Failures to Tolerate = 1</t>
  </si>
  <si>
    <t>Provides hosts with large memory, that is, greater than 512 GB, with enough space for the core dump partition while using vSAN.</t>
  </si>
  <si>
    <t>Deploy two external Platform Services Controller instances.</t>
  </si>
  <si>
    <t>You can implement high availability of their services by
placing a load balancer in front of the external Platform
Services Controller instances. As a result, the replication
between the Platform Services Controller instances is
still available after you add or remove vCenter Servers.</t>
  </si>
  <si>
    <t>In Region B, create a management cluster with a minimum of 4 ESXi hosts.</t>
  </si>
  <si>
    <t>Enable vSphere Distributed Switch Health Check on all distributed switches.</t>
  </si>
  <si>
    <t>When using two availability zones, configure a dedicated VLAN in each availability zone for each vSAN enabled cluster.</t>
  </si>
  <si>
    <t>Restricts the direct access to the Internet from vSphere Update Manager on multiple vCenter Server instances, and reduces the storage requirements on each instance.
vSphere Update Manager Download Service is a
64-bit application and requires a 64-bit operating system.
Reduces Microsoft Server licensing costs</t>
  </si>
  <si>
    <t>Operational staff need Linux experience to troubleshoot the Linux- based systems.
You must maintain the host operating system used by the UMDS.</t>
  </si>
  <si>
    <t>SDDC-OPS-VUM-016</t>
  </si>
  <si>
    <t>Deploy the vRealize Suite Lifecycle Manager appliance with the content management feature disabled.</t>
  </si>
  <si>
    <t>Register vRealize Suite Lifecycle Manager with My VMware.</t>
  </si>
  <si>
    <t>Provides the following capabilities:
-  Download vRealize product install, patch, and upgrade binaries from My VMware for day-two operations.
-  Download VMware Marketplace to the repository for day-two operations.</t>
  </si>
  <si>
    <t>Download product binaries from My VMware to vRealize Suite Lifecycle Manager.</t>
  </si>
  <si>
    <t xml:space="preserve">Supports download and organization of product binaries for install, patch, and upgrade of each vRealize product in this
design to the vRealize Suite Lifecycle Manager repository.
Reduces the administrative overhead of downloading, uploading, and importing media to the vRealize Suite Lifecycle Manager repository.
</t>
  </si>
  <si>
    <t>Create an environment in vRealize Suite Lifecycle Manager for SDDC solutions that are cross-region:
-  vRealize Operations Manager Analytics Nodes
-  vRealize Operations Remote Collectors
-  vRealize Automation Appliances
-  vRealize Automation IaaS Web Servers
-  vRealize Automation IaaS Managers
-  vRealize Automation IaaS DEM Workers
-  vRealize Automation IaaS Proxy Agents
-  vRealize Business for Cloud Server
-  vRealize Business for Cloud Data Collectors</t>
  </si>
  <si>
    <t>Configure a service account in vCenter Server for application-to-application communication from vRealize Suite Lifecycle Manager to vSphere.</t>
  </si>
  <si>
    <t>Assign permissions for the vRealize Suite Lifecycle Manager service account svc-vrslcm-vsphere in vCenter Server using the custom role at the cluster level to the management cluster in the management domain for each region.</t>
  </si>
  <si>
    <t>Provides the initial scale capacity required for monitoring up to 10,000 VMs.
Supports scale-up with more data nodes.</t>
  </si>
  <si>
    <t>Deploy initially 3 medium-size nodes for the first 10,000 virtual machines in the shared edge and compute workload domain.</t>
  </si>
  <si>
    <t>Provides enough capacity forthe metrics and objects generated by up to 12,500 objects while having high availability in the analytics
cluster enabled. Metrics are collected from the following
components.
-  vCenter Server and Platform Services Controller
-  ESXi hosts
-  NSX for vSphere components
-  Cloud Management Platform components
-  vRealize Log Insight components</t>
  </si>
  <si>
    <t>You must manually deploy additional nodes once you exceed 12,000 objects.</t>
  </si>
  <si>
    <t>Add more medium-size nodes to the analytics cluster if the number of virtual machines in the SDDC exceeds 10,000.</t>
  </si>
  <si>
    <t>Ensures that the analytics cluster has enough capacity to meet the virtual machine object and metrics growth up to 10,000 virtual machines.</t>
  </si>
  <si>
    <t>Allocate separate subnets for each application virtual network.</t>
  </si>
  <si>
    <t>Configure forward and reverse DNS records for all vRealize Operations Manager nodes and VIP address.</t>
  </si>
  <si>
    <t>Configure a service account in vCenter Server for application-to-application communication from vRealize Operations Manager with vSphere.</t>
  </si>
  <si>
    <t>Configure a service account in vCenter Server for application-to-application communication from vRealize Operations Manager with NSX for vSphere</t>
  </si>
  <si>
    <t>Configure a service account in vCenter Server for application-to-application communication from the Storage Devices Adapters in vRealize Operations Manager with vSphere.</t>
  </si>
  <si>
    <t>Con gure a service account in vCenter Server for application-to-application communication from the vSAN Adapters in vRealize Operations Manager with vSphere.</t>
  </si>
  <si>
    <t>Configure a service account in vCenter Server for application-to-application communication from the Site Recovery Manager Adapters in vRealize Operations Manager with vSphere and Site Recovery Manager.</t>
  </si>
  <si>
    <t>Use global permissions when you create the service accounts in vCenter Server.</t>
  </si>
  <si>
    <t xml:space="preserve">Configure a service account in vRealize Automation for application-to-application communication from the vRealize Automation Adapter in vRealize Operations Manager with vRealize Automation. </t>
  </si>
  <si>
    <t xml:space="preserve">Configure a local service account in each NSX instance for application-to-application communication from the NSX-vSphere Adapters in vRealize Operations Manager with NSX. </t>
  </si>
  <si>
    <t>Components that are failed over between regions are configured to use the default collector group. This provides monitoring of components during a failover.</t>
  </si>
  <si>
    <t>Components that are not failed over between regions are configured to use the remote collector group. This offloads data collection for local management components from the analytics cluster.</t>
  </si>
  <si>
    <t>In each region, deploy vRealize Log Insight in a cluster configuration of three nodes with an integrated load balancer: one master and two worker nodes.</t>
  </si>
  <si>
    <t>Logging continues when not all management applications are failed over to Region B. For example, only one application is moved to Region B.</t>
  </si>
  <si>
    <t>Configure a service account on vCenter Server for application-to-application communication from vRealize Log Insight with vSphere.</t>
  </si>
  <si>
    <t xml:space="preserve">Use global permissions when you create the service account in vCenter Server. </t>
  </si>
  <si>
    <t xml:space="preserve">Configure a service account on vRealize Operations Manager for application-to-application communication from vRealize Log Insight for a two-way launch in context. </t>
  </si>
  <si>
    <t>Configure the vRealize Log Insight agent on the Site Recovery Manager appliance.</t>
  </si>
  <si>
    <t>Simplifies configuration of log sources in the SDDC that are pre- packaged with the vRealize Log Insight agent.</t>
  </si>
  <si>
    <t>Install the following content packs:
-  VMware - Linux
-  VMware - NSX-vSphere
-  VMware - Orchestrator
-  VMware - vRA
-  VMware - vRealize Business for Cloud
-  Microsoft - SQL Server</t>
  </si>
  <si>
    <t>SDDC-OPS-SKY-001</t>
  </si>
  <si>
    <t>0510-000000-000764</t>
  </si>
  <si>
    <t>0510-000000-000765</t>
  </si>
  <si>
    <t>0510-000000-000766</t>
  </si>
  <si>
    <t>0510-000000-000767</t>
  </si>
  <si>
    <t>0510-000000-000768</t>
  </si>
  <si>
    <t>0510-000000-000769</t>
  </si>
  <si>
    <t>0510-000000-000770</t>
  </si>
  <si>
    <t>0510-000000-000771</t>
  </si>
  <si>
    <t>0510-000000-000773</t>
  </si>
  <si>
    <t>0510-000000-000774</t>
  </si>
  <si>
    <t>0510-000000-000775</t>
  </si>
  <si>
    <t>0510-000000-000776</t>
  </si>
  <si>
    <t>SDDC-OPS-SKY-016</t>
  </si>
  <si>
    <t>SDDC-OPS-SKY-002</t>
  </si>
  <si>
    <t>SDDC-OPS-SKY-003</t>
  </si>
  <si>
    <t>SDDC-OPS-SKY-004</t>
  </si>
  <si>
    <t>SDDC-OPS-SKY-005</t>
  </si>
  <si>
    <t>SDDC-OPS-SKY-006</t>
  </si>
  <si>
    <t>SDDC-OPS-SKY-007</t>
  </si>
  <si>
    <t>SDDC-OPS-SKY-008</t>
  </si>
  <si>
    <t>SDDC-OPS-SKY-010</t>
  </si>
  <si>
    <t>SDDC-OPS-SKY-011</t>
  </si>
  <si>
    <t>SDDC-OPS-SKY-012</t>
  </si>
  <si>
    <t>SDDC-OPS-SKY-013</t>
  </si>
  <si>
    <t>SDDC-OPS-SKY-014</t>
  </si>
  <si>
    <t>SDDC-OPS-SKY-015</t>
  </si>
  <si>
    <t>0510-000000-000777</t>
  </si>
  <si>
    <t>0510-000000-000778</t>
  </si>
  <si>
    <t>0510-000000-000779</t>
  </si>
  <si>
    <t>In each region, deploy a Skyline Collector appliance in the management cluster.</t>
  </si>
  <si>
    <t>Supports collecting product use data from the endpoints in each region</t>
  </si>
  <si>
    <t>Deploy the Skyline Collector appliance with the default virtual appliance sizing.</t>
  </si>
  <si>
    <t>Accommodates the expected amount of product usage data from the endpoints in a region.</t>
  </si>
  <si>
    <t>Deploy the Skyline Collector instances on the region- specific application virtual networks.</t>
  </si>
  <si>
    <t>Ensures localized collection of diagnostic data per region if a cross- region network outage occurs.
Avoids cross-region bandwidth usage for data collection.
Provides a consistent deployment model for management applications.</t>
  </si>
  <si>
    <t>You must use NSX to support this network configuration.</t>
  </si>
  <si>
    <t>Configure forward and reverse DNS records for each Skyline Collector appliance.</t>
  </si>
  <si>
    <t>Each Skyline Collector instance is accessible by using а fully qualified domain name instead of by using IP addresses only.</t>
  </si>
  <si>
    <t>You must provide forward and reverse DNS records for each Skyline Collector appliance.</t>
  </si>
  <si>
    <t>Provide direct or proxied HTTPS access to the external endpoints for the Skyline Collector instances.</t>
  </si>
  <si>
    <t>Skyline Collector instances require outbound network connectivity to the external VMware Skyline systems to upload diagnostic data.</t>
  </si>
  <si>
    <t>You must provide the Skyline Collector instances with direct or proxied HTTPS access to the external VMware Skyline systems.</t>
  </si>
  <si>
    <t>Register the Management vCenter Server and Compute vCenter Server with the Skyline Collector instance in the local region.</t>
  </si>
  <si>
    <t>Enables collection of product usage data for the following operations:
Proactive identification of potential issues
Research analysis for service requests that improve the stability and reliability of your VMware environment</t>
  </si>
  <si>
    <t>You must manually register each vCenter Server endpoint with the Skyline Collector instance by using the user interface.</t>
  </si>
  <si>
    <t>Enable vSAN Support Insight for each vSAN enabled cluster.</t>
  </si>
  <si>
    <t>Starts uploading vSAN health, performance, and configuration information to VMware Cloud Services on a regular cadence. In the cloud, the data it is analyzed and matched with the product usage data from the Skyline Collector instances.</t>
  </si>
  <si>
    <t>You must enable vSAN Support Insight on each vSAN-enabled cluster.
If the SDDC requires the use of firewall or proxy exceptions to connect to the Internet, you must configure a firewall or proxy rule allowing outbound traffic through to https:// vcsa.vmware.com:443/p h/api/* for each Management vCenter Server and Compute vCenter Server.
By enabling vSAN Support Insight on each vSAN enabled cluster, you also enable CEIP.</t>
  </si>
  <si>
    <t>Register the NSX Manager instances for the management cluster and for the shared edge and compute cluster with the Skyline Collector instance in the local region.</t>
  </si>
  <si>
    <t>Enables collection of product usage data for the following operations:
Proactive identification of potential issues
Research analysis for service requests that improves the overall stability and reliability of your VMware environment</t>
  </si>
  <si>
    <t>You must manually register each NSX Manager endpoint with the Skyline Collector instance by using the user interface.</t>
  </si>
  <si>
    <t>Replace the default self- signed certificates on the Skyline Collector appliances with CA-signed certificates.</t>
  </si>
  <si>
    <t>Ensures that the communication to the user interface of the Skyline Collector instances and between the SDDC endpoints is encrypted.</t>
  </si>
  <si>
    <t>Replacing the default certificates with a CA-signed certificate from a trusted certificate authority increases the deployment preparation time as certificate requests are generated and delivered.</t>
  </si>
  <si>
    <t>Use local authentication for the Skyline Collector appliances.</t>
  </si>
  <si>
    <t>Although Skyline Collector supports the use of Active Directory as an authentication source and access control, you must use anonymous LDAP operations to use the Active Directory integrate, which is non- default.</t>
  </si>
  <si>
    <t>The accountability in tracking administrative interactions between the Skyline Collector and SDDC endpoints is limited.
You must control the access to the administrator account for Skyline Collector.</t>
  </si>
  <si>
    <t>Define a custom vCenter Server role for Skyline Collector that has the minimum privileges required to support the collection of data from the vSphere endpoints across the SDDC.</t>
  </si>
  <si>
    <t>Skyline Collector instances access vSphere with the minimum set of permissions that are required to support the collection of diagnostic data from the management cluster and shared edge and compute clusters.</t>
  </si>
  <si>
    <t>Configure a service account in vCenter Server for application-to-application communication from Skyline Collector to vSphere.</t>
  </si>
  <si>
    <t>Provides the following access control features:
Skyline Collector instances access vSphere endpoints with the minimum set of
required permissions.
If there is a compromised account, the accessibility in the destination application remains restricted.
You can introduce improved accountability in tracking request- response interactions between the components of the SDDC.</t>
  </si>
  <si>
    <t>You must maintain the life cycle and availability of the service account outside of the SDDC stack.</t>
  </si>
  <si>
    <t>Assign global permissions to the Skyline Collector service account in vCenter Server by using the custom role.</t>
  </si>
  <si>
    <t>Skyline Collector instances access vSphere with the minimum set of permissions.
Simplifies and standardizes the deployment of the service account across all vCenter Servers in the same vSphere domain.
Provides a consistent authorization layer.</t>
  </si>
  <si>
    <t>Assign permissions for the Skyline Collector service account in the NSX Manager instance for the management cluster and shared edge and compute cluster for each region by using the default NSX Administrator role.</t>
  </si>
  <si>
    <t>Provides the following access control features:
Skyline Collector instances access NSX endpoints with the minimum set of required permissions.
If there is a compromised account, the accessibility in the destination application remains restricted.
You can introduce improved accountability in tracking request- response interactions between the components of the SDDC.</t>
  </si>
  <si>
    <t>Assign permissions for the Skyline Collector service account in vRealize Operations Manager by using the default read-only role.</t>
  </si>
  <si>
    <t>Provides the following access control features:
Skyline Collector instances access vRealize Operations Manager endpoints with the minimum set of
required permissions.
If there is a compromised account, the accessibility in the destination application remains restricted.
You can introduce improved accountability in tracking request- response interactions between the components of the SDDC.</t>
  </si>
  <si>
    <t>Enable synchronous replication mode for the vRealize Automation appliance database.</t>
  </si>
  <si>
    <t>Provides automatic failover between the master and active replica database on the vRealize Automation virtual appliances.</t>
  </si>
  <si>
    <t>Deploy two virtual machines designated to run the vRealize Automation IaaS Web Server component.</t>
  </si>
  <si>
    <t>0510-000000-000780</t>
  </si>
  <si>
    <t>Deploy two virtual machines designated to run as vRealize Automation IaaS DEM Worker component.</t>
  </si>
  <si>
    <t>Provides the ability to run multiple DEM Worker virtual machines and instances for increase workflow capacity and availability.</t>
  </si>
  <si>
    <t>In each region, deploy two virtual machines designated to run the vRealize Automation IaaS Proxy Agent component.</t>
  </si>
  <si>
    <t>Provides redundant connectivity to vSphere endpoints for vRealize Automation IaaS components.</t>
  </si>
  <si>
    <t>Place the following components of vRealize Automation on the existing cross-region application virtual network:
-  vRealize Automation appliances
-  vRealize Automation IaaS Web Server virtual machines
-  vRealize Automation IaaS Manager Service virtual machines
-  vRealize Automation IaaS DEM Worker virtual machines</t>
  </si>
  <si>
    <t xml:space="preserve">Least Connections ensures a good balance of
clients between appliances and Source-IP
ensures that individual clients remain
connected to the same appliance.
1800-second timeout aligns with the vRealize Automation Appliance Server sessions timeout value. Sessions that transfer to a different vRealize Automation Appliance may result in a poor user experience. </t>
  </si>
  <si>
    <t>Configure the load balancer for the vRealize Automation appliance, Remote Console Proxy, and IaaS Web Server to use the Least Connection algorithm with Source-IP based persistence with an 1800 second timeout.</t>
  </si>
  <si>
    <t>Configure the load balancer for vRealize IaaS Manager Service to use Least Connection algorithm without persistence.</t>
  </si>
  <si>
    <t>The vRealize Automation Manager Service does not need session persistence.</t>
  </si>
  <si>
    <t>Join the vRealize Automation IaaS virtual machines to Active Directory</t>
  </si>
  <si>
    <t xml:space="preserve">Configure a service account on vRealize Operations Manager for application-to-application communication from vRealize Automation for collecting health and resource metrics for tenant workload reclamation. </t>
  </si>
  <si>
    <t>Only allow the system administrator to access the default tenant for managing tenants and modifying system-wide configurations.</t>
  </si>
  <si>
    <t>Do not use storage tiers.</t>
  </si>
  <si>
    <t>Use the vSphere Content Library to synchronize templates across regions.</t>
  </si>
  <si>
    <t>Integrated Windows Authentication supports establishing trust relationships in a multi-domain or multi-forest Active Directory environment.</t>
  </si>
  <si>
    <t>Configure second and third connectors that correspond to the second and third vRealize Automation appliances to support Directory Service high availability.</t>
  </si>
  <si>
    <t>SDDC-CMP-VRBC-001</t>
  </si>
  <si>
    <t>SDDC-CMP-VRBC-002</t>
  </si>
  <si>
    <t>SDDC-CMP-VRBC-003</t>
  </si>
  <si>
    <t>SDDC-CMP-VRBC-004</t>
  </si>
  <si>
    <t>SDDC-CMP-VRBC-005</t>
  </si>
  <si>
    <t>SDDC-CMP-VRBC-006</t>
  </si>
  <si>
    <t>Deploy vRealize Business for Cloud and integrate it with vRealize Automation.</t>
  </si>
  <si>
    <t>SDDC-CMP-VRBC-007</t>
  </si>
  <si>
    <t>Ensures that all communications to the externally facing vRealize Business for Cloud browser-based UIs and services as well as between the vRealize Automation components is encrypted.</t>
  </si>
  <si>
    <t>Use the vRealize Orchestrator instances that are embedded in the deployed vRealize Automation appliances.
The embedded vRealize Orchestrator instances will operate in cluster mode.</t>
  </si>
  <si>
    <t>The use of embedded vRealize Orchestrator has the following advantages:
-  Provides faster time to value.
-  Reduces the number of appliances to manage.
-  Provides easier upgrade path and better support-ability.
-  Improves performance.
-  Removes the need for an external database.
-  Overall simplification of the design leading to a reduced number of appliances and enhanced support-ability.
Note: Using the embedded instance of vRealize Orchestrator is applicable in most use cases. However, refer to the product documentation to be aware of the cases where using the external vRealize Orchestrator is applicable.</t>
  </si>
  <si>
    <t>Configure vRealize Orchestrator to use the vRealize Automation customer tenant for authentication.</t>
  </si>
  <si>
    <t>The vRealize Orchestrator Control Center supports customization of vRealize Orchestrator, such as changing the tenant configuration and certificates.</t>
  </si>
  <si>
    <t xml:space="preserve">Configure a service account in vCenter Server for application-to-application communication from vRealize Orchestrator with vSphere. </t>
  </si>
  <si>
    <t>Use local permissions when you create the service account in vCenter Server.</t>
  </si>
  <si>
    <t>Provide secondary storage with a capacity of at least 12 TB on-disk.</t>
  </si>
  <si>
    <t>Secondary storage handles the backup of the management stack of a single region. The management stack consumes approximately 12 TB of disk space, uncompressed and without deduplication.</t>
  </si>
  <si>
    <t>0510-000759-000781</t>
  </si>
  <si>
    <t>PostgreSQL is the only available database option when deploying the Site Recovery Manager appliance.</t>
  </si>
  <si>
    <t>Deploy the Site Recovery Manager virtual appliance according to the following specifications:
- 2 vCPUs
- 8 GB memory
- 20 GB disk
- 1 VMXNET 3 NIC</t>
  </si>
  <si>
    <t>You must have access to a Public Key Infrastructure (PKI) to acquire certificates.</t>
  </si>
  <si>
    <t>Attach a virtual machine NIC of the vSphere Replication VMs to the vSphere Replication port group.</t>
  </si>
  <si>
    <t>When using two availability zones, deploy an additional virtual machine NIC on the vSphere Replication VM to the vSphere Replication port group for the second availability zone.</t>
  </si>
  <si>
    <t>0600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</si>
</sst>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rgb="FF9C5700"/>
      <name val="Calibri"/>
      <family val="2"/>
      <scheme val="minor"/>
    </font>
    <font>
      <b/>
      <sz val="12"/>
      <color theme="0"/>
      <name val="Arial"/>
      <family val="2"/>
    </font>
    <font>
      <sz val="12"/>
      <color theme="0"/>
      <name val="Arial"/>
      <family val="2"/>
    </font>
    <font>
      <sz val="12"/>
      <color theme="1"/>
      <name val="Arial"/>
      <family val="2"/>
    </font>
    <font>
      <sz val="12"/>
      <color rgb="FF000000"/>
      <name val="Arial"/>
      <family val="2"/>
    </font>
    <font>
      <sz val="12"/>
      <color rgb="FF9C5700"/>
      <name val="Arial"/>
      <family val="2"/>
    </font>
    <font>
      <i/>
      <sz val="12"/>
      <color theme="1"/>
      <name val="Arial"/>
      <family val="2"/>
    </font>
    <font>
      <sz val="12"/>
      <color rgb="FF333333"/>
      <name val="Arial"/>
      <family val="2"/>
    </font>
    <font>
      <sz val="14"/>
      <color theme="1"/>
      <name val="Calibri"/>
      <family val="2"/>
      <scheme val="minor"/>
    </font>
    <font>
      <b/>
      <sz val="12"/>
      <color theme="1"/>
      <name val="Calibri"/>
      <family val="2"/>
      <scheme val="minor"/>
    </font>
    <font>
      <sz val="16"/>
      <color rgb="FF0A0101"/>
      <name val="Helvetica Neue"/>
      <family val="2"/>
    </font>
    <font>
      <sz val="14"/>
      <color rgb="FF454545"/>
      <name val="Courier New"/>
      <family val="1"/>
    </font>
    <font>
      <sz val="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EB9C"/>
      </patternFill>
    </fill>
    <fill>
      <patternFill patternType="solid">
        <fgColor theme="9" tint="0.79998168889431442"/>
        <bgColor indexed="64"/>
      </patternFill>
    </fill>
    <fill>
      <patternFill patternType="solid">
        <fgColor theme="3" tint="0.79998168889431442"/>
        <bgColor indexed="64"/>
      </patternFill>
    </fill>
    <fill>
      <patternFill patternType="solid">
        <fgColor rgb="FF6D6C70"/>
        <bgColor indexed="64"/>
      </patternFill>
    </fill>
    <fill>
      <patternFill patternType="solid">
        <fgColor theme="0" tint="-4.9989318521683403E-2"/>
        <bgColor rgb="FF000000"/>
      </patternFill>
    </fill>
  </fills>
  <borders count="9">
    <border>
      <left/>
      <right/>
      <top/>
      <bottom/>
      <diagonal/>
    </border>
    <border>
      <left style="medium">
        <color rgb="FF6D6C70"/>
      </left>
      <right style="hair">
        <color rgb="FF6D6C70"/>
      </right>
      <top style="medium">
        <color rgb="FF6D6C70"/>
      </top>
      <bottom style="hair">
        <color rgb="FF6D6C70"/>
      </bottom>
      <diagonal/>
    </border>
    <border>
      <left style="hair">
        <color rgb="FF6D6C70"/>
      </left>
      <right style="medium">
        <color rgb="FF6D6C70"/>
      </right>
      <top style="medium">
        <color rgb="FF6D6C70"/>
      </top>
      <bottom style="hair">
        <color rgb="FF6D6C70"/>
      </bottom>
      <diagonal/>
    </border>
    <border>
      <left style="medium">
        <color rgb="FF6D6C70"/>
      </left>
      <right style="hair">
        <color rgb="FF6D6C70"/>
      </right>
      <top style="hair">
        <color rgb="FF6D6C70"/>
      </top>
      <bottom style="hair">
        <color rgb="FF6D6C70"/>
      </bottom>
      <diagonal/>
    </border>
    <border>
      <left style="hair">
        <color rgb="FF6D6C70"/>
      </left>
      <right style="medium">
        <color rgb="FF6D6C70"/>
      </right>
      <top style="hair">
        <color rgb="FF6D6C70"/>
      </top>
      <bottom style="hair">
        <color rgb="FF6D6C70"/>
      </bottom>
      <diagonal/>
    </border>
    <border>
      <left style="medium">
        <color rgb="FF6D6C70"/>
      </left>
      <right style="hair">
        <color rgb="FF6D6C70"/>
      </right>
      <top style="hair">
        <color rgb="FF6D6C70"/>
      </top>
      <bottom style="medium">
        <color rgb="FF6D6C70"/>
      </bottom>
      <diagonal/>
    </border>
    <border>
      <left style="hair">
        <color rgb="FF6D6C70"/>
      </left>
      <right style="medium">
        <color rgb="FF6D6C70"/>
      </right>
      <top style="hair">
        <color rgb="FF6D6C70"/>
      </top>
      <bottom style="medium">
        <color rgb="FF6D6C70"/>
      </bottom>
      <diagonal/>
    </border>
    <border>
      <left style="thin">
        <color rgb="FF6D6C70"/>
      </left>
      <right style="thin">
        <color rgb="FF6D6C70"/>
      </right>
      <top style="thin">
        <color rgb="FF6D6C70"/>
      </top>
      <bottom style="thin">
        <color rgb="FF6D6C70"/>
      </bottom>
      <diagonal/>
    </border>
    <border>
      <left style="thin">
        <color indexed="64"/>
      </left>
      <right style="thin">
        <color indexed="64"/>
      </right>
      <top style="thin">
        <color indexed="64"/>
      </top>
      <bottom style="thin">
        <color indexed="64"/>
      </bottom>
      <diagonal/>
    </border>
  </borders>
  <cellStyleXfs count="3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3"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7">
    <xf numFmtId="0" fontId="0" fillId="0" borderId="0" xfId="0"/>
    <xf numFmtId="0" fontId="6" fillId="0" borderId="0" xfId="0" applyFont="1"/>
    <xf numFmtId="0" fontId="6" fillId="0" borderId="0" xfId="0" applyFont="1" applyAlignment="1">
      <alignment vertical="center"/>
    </xf>
    <xf numFmtId="1" fontId="6"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wrapText="1"/>
    </xf>
    <xf numFmtId="0" fontId="6" fillId="2" borderId="0" xfId="0" applyFont="1" applyFill="1" applyAlignment="1"/>
    <xf numFmtId="0" fontId="6" fillId="0" borderId="0" xfId="0" applyFont="1" applyAlignment="1">
      <alignment vertical="top" wrapText="1"/>
    </xf>
    <xf numFmtId="0" fontId="6" fillId="0" borderId="0" xfId="0" applyNumberFormat="1"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center"/>
    </xf>
    <xf numFmtId="0" fontId="0" fillId="0" borderId="0" xfId="0" applyFont="1"/>
    <xf numFmtId="0" fontId="0" fillId="0" borderId="0" xfId="0" applyFont="1" applyAlignment="1">
      <alignment horizontal="center"/>
    </xf>
    <xf numFmtId="0" fontId="11" fillId="2" borderId="1" xfId="0" applyFont="1" applyFill="1" applyBorder="1"/>
    <xf numFmtId="0" fontId="11" fillId="2" borderId="2" xfId="0" applyFont="1" applyFill="1" applyBorder="1" applyAlignment="1">
      <alignment horizontal="center"/>
    </xf>
    <xf numFmtId="0" fontId="11" fillId="4" borderId="3" xfId="0" applyFont="1" applyFill="1" applyBorder="1"/>
    <xf numFmtId="0" fontId="11" fillId="4" borderId="4" xfId="0" applyFont="1" applyFill="1" applyBorder="1" applyAlignment="1">
      <alignment horizontal="center"/>
    </xf>
    <xf numFmtId="0" fontId="11" fillId="5" borderId="3" xfId="0" applyFont="1" applyFill="1" applyBorder="1"/>
    <xf numFmtId="0" fontId="11" fillId="5" borderId="4" xfId="0" applyFont="1" applyFill="1" applyBorder="1" applyAlignment="1">
      <alignment horizontal="center"/>
    </xf>
    <xf numFmtId="0" fontId="11" fillId="0" borderId="5" xfId="0" applyFont="1" applyBorder="1"/>
    <xf numFmtId="0" fontId="11" fillId="0" borderId="6" xfId="0" applyFont="1" applyBorder="1" applyAlignment="1">
      <alignment horizontal="center"/>
    </xf>
    <xf numFmtId="0" fontId="6" fillId="0" borderId="0" xfId="0" applyFont="1" applyAlignment="1">
      <alignment vertical="center" wrapText="1"/>
    </xf>
    <xf numFmtId="1" fontId="4" fillId="6" borderId="7" xfId="0" applyNumberFormat="1" applyFont="1" applyFill="1" applyBorder="1" applyAlignment="1">
      <alignment horizontal="center" vertical="center"/>
    </xf>
    <xf numFmtId="0" fontId="4" fillId="6" borderId="7" xfId="0" applyFont="1" applyFill="1" applyBorder="1" applyAlignment="1">
      <alignment vertical="center" wrapText="1"/>
    </xf>
    <xf numFmtId="0" fontId="4" fillId="6" borderId="7" xfId="0" applyFont="1" applyFill="1" applyBorder="1" applyAlignment="1">
      <alignment horizontal="center" vertical="center"/>
    </xf>
    <xf numFmtId="0" fontId="4" fillId="6" borderId="7" xfId="0" applyFont="1" applyFill="1" applyBorder="1" applyAlignment="1">
      <alignment horizontal="center" wrapText="1"/>
    </xf>
    <xf numFmtId="0" fontId="5" fillId="6" borderId="7" xfId="0" applyFont="1" applyFill="1" applyBorder="1" applyAlignment="1">
      <alignment horizontal="center" vertical="center"/>
    </xf>
    <xf numFmtId="0" fontId="4" fillId="6" borderId="7" xfId="0" applyFont="1" applyFill="1" applyBorder="1" applyAlignment="1">
      <alignment horizontal="center" vertical="center" wrapText="1"/>
    </xf>
    <xf numFmtId="0" fontId="4" fillId="6" borderId="7" xfId="0" applyNumberFormat="1" applyFont="1" applyFill="1" applyBorder="1" applyAlignment="1">
      <alignment horizontal="center" vertical="center" wrapText="1"/>
    </xf>
    <xf numFmtId="0" fontId="6" fillId="6" borderId="7" xfId="0" applyFont="1" applyFill="1" applyBorder="1" applyAlignment="1">
      <alignment horizontal="center" vertical="center"/>
    </xf>
    <xf numFmtId="0" fontId="6" fillId="0" borderId="7" xfId="0" applyFont="1" applyBorder="1"/>
    <xf numFmtId="1" fontId="6" fillId="2" borderId="7" xfId="0" applyNumberFormat="1" applyFont="1" applyFill="1" applyBorder="1" applyAlignment="1">
      <alignment horizontal="center" vertical="center"/>
    </xf>
    <xf numFmtId="0" fontId="6" fillId="2" borderId="7" xfId="0" applyFont="1" applyFill="1" applyBorder="1" applyAlignment="1">
      <alignment vertical="center" wrapText="1"/>
    </xf>
    <xf numFmtId="0" fontId="6" fillId="2" borderId="7" xfId="0" applyFont="1" applyFill="1" applyBorder="1" applyAlignment="1">
      <alignment vertical="center"/>
    </xf>
    <xf numFmtId="0" fontId="6" fillId="2" borderId="7" xfId="0" applyFont="1" applyFill="1" applyBorder="1" applyAlignment="1"/>
    <xf numFmtId="0" fontId="6" fillId="0" borderId="7" xfId="0" applyFont="1" applyBorder="1" applyAlignment="1">
      <alignment vertical="center" wrapText="1"/>
    </xf>
    <xf numFmtId="0" fontId="6" fillId="0" borderId="7" xfId="0" applyFont="1" applyBorder="1" applyAlignment="1">
      <alignment horizontal="center" vertical="center"/>
    </xf>
    <xf numFmtId="0" fontId="6" fillId="0" borderId="7" xfId="0" applyNumberFormat="1" applyFont="1" applyBorder="1" applyAlignment="1">
      <alignment horizontal="left" vertical="top" wrapText="1"/>
    </xf>
    <xf numFmtId="0" fontId="6" fillId="0" borderId="7" xfId="0" applyFont="1" applyBorder="1" applyAlignment="1">
      <alignment horizontal="center" vertical="center" wrapText="1"/>
    </xf>
    <xf numFmtId="0" fontId="6" fillId="0" borderId="7" xfId="0" applyFont="1" applyBorder="1" applyAlignment="1">
      <alignment vertical="center"/>
    </xf>
    <xf numFmtId="0" fontId="6" fillId="0" borderId="7" xfId="0" applyFont="1" applyFill="1" applyBorder="1" applyAlignment="1">
      <alignment horizontal="center" vertical="center"/>
    </xf>
    <xf numFmtId="0" fontId="6" fillId="4" borderId="7" xfId="0" applyFont="1" applyFill="1" applyBorder="1" applyAlignment="1">
      <alignment vertical="center" wrapText="1"/>
    </xf>
    <xf numFmtId="0" fontId="6" fillId="0" borderId="7" xfId="0" applyFont="1" applyBorder="1" applyAlignment="1">
      <alignment horizontal="left" vertical="center"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left" vertical="center" wrapText="1"/>
    </xf>
    <xf numFmtId="0" fontId="7" fillId="2" borderId="7" xfId="0" applyFont="1" applyFill="1" applyBorder="1" applyAlignment="1">
      <alignment vertical="center" wrapText="1"/>
    </xf>
    <xf numFmtId="0" fontId="8" fillId="3" borderId="7" xfId="25" applyFont="1" applyBorder="1" applyAlignment="1">
      <alignment horizontal="center" vertical="center"/>
    </xf>
    <xf numFmtId="0" fontId="7" fillId="2" borderId="7" xfId="0" applyFont="1" applyFill="1" applyBorder="1" applyAlignment="1">
      <alignment horizontal="center" vertical="center" wrapText="1"/>
    </xf>
    <xf numFmtId="0" fontId="8" fillId="0" borderId="7" xfId="25" applyFont="1" applyFill="1" applyBorder="1" applyAlignment="1">
      <alignment horizontal="center" vertical="center"/>
    </xf>
    <xf numFmtId="0" fontId="6" fillId="0" borderId="7" xfId="0" applyFont="1" applyFill="1" applyBorder="1" applyAlignment="1">
      <alignment vertical="center" wrapText="1"/>
    </xf>
    <xf numFmtId="0" fontId="6" fillId="0" borderId="7" xfId="0" applyFont="1" applyFill="1" applyBorder="1" applyAlignment="1">
      <alignment horizontal="center" vertical="center" wrapText="1"/>
    </xf>
    <xf numFmtId="0" fontId="6" fillId="0" borderId="7" xfId="0" applyFont="1" applyBorder="1" applyAlignment="1">
      <alignment vertical="top" wrapText="1"/>
    </xf>
    <xf numFmtId="0" fontId="6" fillId="2" borderId="7" xfId="0" quotePrefix="1" applyFont="1" applyFill="1" applyBorder="1" applyAlignment="1">
      <alignment vertical="center" wrapText="1"/>
    </xf>
    <xf numFmtId="0" fontId="9" fillId="0" borderId="7" xfId="0" applyFont="1" applyFill="1" applyBorder="1" applyAlignment="1">
      <alignment vertical="center" wrapText="1"/>
    </xf>
    <xf numFmtId="0" fontId="9" fillId="0" borderId="7" xfId="0" applyFont="1" applyBorder="1" applyAlignment="1">
      <alignment horizontal="center" vertical="center"/>
    </xf>
    <xf numFmtId="0" fontId="9" fillId="0" borderId="7" xfId="0" applyNumberFormat="1" applyFont="1" applyBorder="1" applyAlignment="1">
      <alignment horizontal="left" vertical="top" wrapText="1"/>
    </xf>
    <xf numFmtId="0" fontId="9" fillId="2" borderId="7" xfId="0" applyFont="1" applyFill="1" applyBorder="1" applyAlignment="1"/>
    <xf numFmtId="0" fontId="9" fillId="0" borderId="7" xfId="0" applyFont="1" applyFill="1" applyBorder="1" applyAlignment="1">
      <alignment horizontal="center" vertical="center" wrapText="1"/>
    </xf>
    <xf numFmtId="0" fontId="6" fillId="0" borderId="7" xfId="0" applyFont="1" applyBorder="1" applyAlignment="1">
      <alignment wrapText="1"/>
    </xf>
    <xf numFmtId="0" fontId="6" fillId="0" borderId="7" xfId="0" applyFont="1" applyBorder="1" applyAlignment="1">
      <alignment horizontal="center" vertical="top" wrapText="1"/>
    </xf>
    <xf numFmtId="0" fontId="6" fillId="0" borderId="7" xfId="0" applyFont="1" applyBorder="1" applyAlignment="1">
      <alignment horizontal="center"/>
    </xf>
    <xf numFmtId="0" fontId="10" fillId="0" borderId="7" xfId="0" applyFont="1" applyFill="1" applyBorder="1" applyAlignment="1">
      <alignment vertical="center" wrapText="1"/>
    </xf>
    <xf numFmtId="0" fontId="7" fillId="0" borderId="7" xfId="0" applyFont="1" applyFill="1" applyBorder="1" applyAlignment="1">
      <alignment vertical="center" wrapText="1"/>
    </xf>
    <xf numFmtId="0" fontId="7" fillId="7" borderId="7" xfId="0" applyFont="1" applyFill="1" applyBorder="1" applyAlignment="1">
      <alignment vertical="center" wrapText="1"/>
    </xf>
    <xf numFmtId="0" fontId="6" fillId="4" borderId="7" xfId="0" applyFont="1" applyFill="1" applyBorder="1" applyAlignment="1">
      <alignment horizontal="center" vertical="center" wrapText="1"/>
    </xf>
    <xf numFmtId="49" fontId="0" fillId="0" borderId="0" xfId="0" applyNumberFormat="1" applyBorder="1"/>
    <xf numFmtId="0" fontId="0" fillId="0" borderId="0" xfId="0" applyBorder="1"/>
    <xf numFmtId="0" fontId="13" fillId="0" borderId="0" xfId="0" applyFont="1" applyBorder="1"/>
    <xf numFmtId="2" fontId="0" fillId="0" borderId="0" xfId="0" applyNumberFormat="1" applyBorder="1"/>
    <xf numFmtId="0" fontId="0" fillId="0" borderId="0" xfId="0" applyNumberFormat="1" applyBorder="1"/>
    <xf numFmtId="0" fontId="12" fillId="0" borderId="0" xfId="0" applyFont="1" applyBorder="1"/>
    <xf numFmtId="0" fontId="0" fillId="0" borderId="0" xfId="0" applyBorder="1" applyAlignment="1">
      <alignment horizontal="right"/>
    </xf>
    <xf numFmtId="0" fontId="0" fillId="0" borderId="0" xfId="0" applyNumberFormat="1" applyBorder="1" applyAlignment="1">
      <alignment horizontal="right"/>
    </xf>
    <xf numFmtId="0" fontId="14" fillId="0" borderId="0" xfId="0" applyFont="1" applyBorder="1"/>
    <xf numFmtId="0" fontId="12" fillId="0" borderId="8" xfId="0" applyNumberFormat="1" applyFont="1" applyBorder="1" applyAlignment="1">
      <alignment horizontal="center"/>
    </xf>
    <xf numFmtId="0" fontId="12" fillId="0" borderId="8" xfId="0" applyFont="1" applyBorder="1" applyAlignment="1">
      <alignment horizontal="center"/>
    </xf>
    <xf numFmtId="0" fontId="0" fillId="0" borderId="8" xfId="0" applyNumberFormat="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xf>
    <xf numFmtId="164" fontId="0" fillId="0" borderId="0" xfId="0" applyNumberFormat="1" applyBorder="1"/>
    <xf numFmtId="0" fontId="0" fillId="0" borderId="0" xfId="0" applyBorder="1" applyAlignment="1">
      <alignment horizontal="center"/>
    </xf>
    <xf numFmtId="0" fontId="12" fillId="0" borderId="0" xfId="0" applyFont="1" applyFill="1" applyBorder="1" applyAlignment="1">
      <alignment horizontal="center"/>
    </xf>
    <xf numFmtId="1" fontId="6" fillId="2" borderId="7" xfId="0" applyNumberFormat="1"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pplyAlignment="1">
      <alignment vertical="center"/>
    </xf>
    <xf numFmtId="0" fontId="11" fillId="5" borderId="3" xfId="0" applyFont="1" applyFill="1" applyBorder="1" applyAlignment="1">
      <alignment vertical="center" wrapText="1"/>
    </xf>
    <xf numFmtId="0" fontId="12" fillId="0" borderId="0" xfId="0" applyFont="1" applyBorder="1" applyAlignment="1">
      <alignment horizontal="center"/>
    </xf>
  </cellXfs>
  <cellStyles count="36">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Hyperlink" xfId="1" builtinId="8" hidden="1"/>
    <cellStyle name="Hyperlink" xfId="3" builtinId="8" hidden="1"/>
    <cellStyle name="Hyperlink" xfId="19" builtinId="8" hidden="1"/>
    <cellStyle name="Hyperlink" xfId="21" builtinId="8" hidden="1"/>
    <cellStyle name="Hyperlink" xfId="23"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Neutral" xfId="25" builtinId="28"/>
    <cellStyle name="Normal" xfId="0" builtinId="0"/>
  </cellStyles>
  <dxfs count="553">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s>
  <tableStyles count="0" defaultTableStyle="TableStyleMedium9" defaultPivotStyle="PivotStyleMedium4"/>
  <colors>
    <mruColors>
      <color rgb="FF6D6C70"/>
      <color rgb="FF0074B2"/>
      <color rgb="FF002662"/>
      <color rgb="FF529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etropolis" pitchFamily="2" charset="77"/>
                <a:ea typeface="+mn-ea"/>
                <a:cs typeface="+mn-cs"/>
              </a:defRPr>
            </a:pPr>
            <a:r>
              <a:rPr lang="en-US">
                <a:latin typeface="Metropolis" pitchFamily="2" charset="77"/>
              </a:rPr>
              <a:t>VVD 5.1</a:t>
            </a:r>
            <a:r>
              <a:rPr lang="en-US" baseline="0">
                <a:latin typeface="Metropolis" pitchFamily="2" charset="77"/>
              </a:rPr>
              <a:t> </a:t>
            </a:r>
            <a:r>
              <a:rPr lang="en-US">
                <a:latin typeface="Metropolis" pitchFamily="2" charset="77"/>
              </a:rPr>
              <a:t>Design Decision Changes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etropolis" pitchFamily="2" charset="77"/>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w="12700">
              <a:solidFill>
                <a:schemeClr val="bg1"/>
              </a:solidFill>
            </a:ln>
          </c:spPr>
          <c:dPt>
            <c:idx val="0"/>
            <c:bubble3D val="0"/>
            <c:spPr>
              <a:solidFill>
                <a:schemeClr val="bg1">
                  <a:lumMod val="95000"/>
                </a:schemeClr>
              </a:solidFill>
              <a:ln w="15875">
                <a:solidFill>
                  <a:srgbClr val="6D6C70"/>
                </a:solidFill>
              </a:ln>
              <a:effectLst/>
              <a:scene3d>
                <a:camera prst="orthographicFront"/>
                <a:lightRig rig="threePt" dir="t"/>
              </a:scene3d>
              <a:sp3d contourW="15875">
                <a:bevelT w="127000" h="127000"/>
                <a:bevelB w="127000" h="127000"/>
                <a:contourClr>
                  <a:srgbClr val="6D6C70"/>
                </a:contourClr>
              </a:sp3d>
            </c:spPr>
            <c:extLst>
              <c:ext xmlns:c16="http://schemas.microsoft.com/office/drawing/2014/chart" uri="{C3380CC4-5D6E-409C-BE32-E72D297353CC}">
                <c16:uniqueId val="{00000001-5DDD-5C4B-81E7-E1E15FF530ED}"/>
              </c:ext>
            </c:extLst>
          </c:dPt>
          <c:dPt>
            <c:idx val="1"/>
            <c:bubble3D val="0"/>
            <c:spPr>
              <a:solidFill>
                <a:schemeClr val="accent6">
                  <a:lumMod val="20000"/>
                  <a:lumOff val="80000"/>
                </a:schemeClr>
              </a:solidFill>
              <a:ln w="12700">
                <a:solidFill>
                  <a:schemeClr val="bg1"/>
                </a:solidFill>
              </a:ln>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3-5DDD-5C4B-81E7-E1E15FF530ED}"/>
              </c:ext>
            </c:extLst>
          </c:dPt>
          <c:dPt>
            <c:idx val="2"/>
            <c:bubble3D val="0"/>
            <c:spPr>
              <a:solidFill>
                <a:schemeClr val="tx2">
                  <a:lumMod val="20000"/>
                  <a:lumOff val="80000"/>
                </a:schemeClr>
              </a:solidFill>
              <a:ln w="12700">
                <a:solidFill>
                  <a:schemeClr val="bg1"/>
                </a:solidFill>
              </a:ln>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5-5DDD-5C4B-81E7-E1E15FF530ED}"/>
              </c:ext>
            </c:extLst>
          </c:dPt>
          <c:dPt>
            <c:idx val="3"/>
            <c:bubble3D val="0"/>
            <c:spPr>
              <a:solidFill>
                <a:schemeClr val="accent1">
                  <a:lumMod val="60000"/>
                </a:schemeClr>
              </a:solidFill>
              <a:ln w="12700">
                <a:solidFill>
                  <a:schemeClr val="bg1"/>
                </a:solidFill>
              </a:ln>
              <a:effectLst>
                <a:outerShdw blurRad="88900" sx="102000" sy="102000" algn="ctr" rotWithShape="0">
                  <a:prstClr val="black">
                    <a:alpha val="10000"/>
                  </a:prstClr>
                </a:outerShdw>
              </a:effectLst>
              <a:scene3d>
                <a:camera prst="orthographicFront"/>
                <a:lightRig rig="threePt" dir="t"/>
              </a:scene3d>
              <a:sp3d contourW="12700">
                <a:bevelT w="127000" h="127000"/>
                <a:bevelB w="127000" h="127000"/>
                <a:contourClr>
                  <a:schemeClr val="bg1"/>
                </a:contourClr>
              </a:sp3d>
            </c:spPr>
            <c:extLst>
              <c:ext xmlns:c16="http://schemas.microsoft.com/office/drawing/2014/chart" uri="{C3380CC4-5D6E-409C-BE32-E72D297353CC}">
                <c16:uniqueId val="{00000007-5DDD-5C4B-81E7-E1E15FF530ED}"/>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DDD-5C4B-81E7-E1E15FF530ED}"/>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DDD-5C4B-81E7-E1E15FF530ED}"/>
                </c:ext>
              </c:extLst>
            </c:dLbl>
            <c:dLbl>
              <c:idx val="2"/>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DDD-5C4B-81E7-E1E15FF530ED}"/>
                </c:ext>
              </c:extLst>
            </c:dLbl>
            <c:dLbl>
              <c:idx val="3"/>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DDD-5C4B-81E7-E1E15FF530E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rgbClr val="6D6C70"/>
                    </a:solidFill>
                    <a:latin typeface="Metropolis" pitchFamily="2" charset="77"/>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Metrics!$B$2:$B$4</c:f>
              <c:strCache>
                <c:ptCount val="3"/>
                <c:pt idx="0">
                  <c:v>Unchanged DDs</c:v>
                </c:pt>
                <c:pt idx="1">
                  <c:v>Modified DDs</c:v>
                </c:pt>
                <c:pt idx="2">
                  <c:v>New DDs</c:v>
                </c:pt>
              </c:strCache>
            </c:strRef>
          </c:cat>
          <c:val>
            <c:numRef>
              <c:f>Metrics!$C$2:$C$4</c:f>
              <c:numCache>
                <c:formatCode>General</c:formatCode>
                <c:ptCount val="3"/>
                <c:pt idx="0">
                  <c:v>369</c:v>
                </c:pt>
                <c:pt idx="1">
                  <c:v>1</c:v>
                </c:pt>
                <c:pt idx="2">
                  <c:v>17</c:v>
                </c:pt>
              </c:numCache>
            </c:numRef>
          </c:val>
          <c:extLst>
            <c:ext xmlns:c16="http://schemas.microsoft.com/office/drawing/2014/chart" uri="{C3380CC4-5D6E-409C-BE32-E72D297353CC}">
              <c16:uniqueId val="{00000008-5DDD-5C4B-81E7-E1E15FF530E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15875" cap="flat" cmpd="sng" algn="ctr">
      <a:solidFill>
        <a:srgbClr val="6D6C7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12700</xdr:colOff>
      <xdr:row>1</xdr:row>
      <xdr:rowOff>0</xdr:rowOff>
    </xdr:from>
    <xdr:to>
      <xdr:col>12</xdr:col>
      <xdr:colOff>393700</xdr:colOff>
      <xdr:row>21</xdr:row>
      <xdr:rowOff>127000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388"/>
  <sheetViews>
    <sheetView topLeftCell="F1" zoomScaleNormal="100" zoomScalePageLayoutView="90" workbookViewId="0">
      <pane ySplit="1" topLeftCell="A2" activePane="bottomLeft" state="frozen"/>
      <selection pane="bottomLeft" activeCell="B90" sqref="B90"/>
    </sheetView>
  </sheetViews>
  <sheetFormatPr baseColWidth="10" defaultColWidth="8.83203125" defaultRowHeight="16" x14ac:dyDescent="0.2"/>
  <cols>
    <col min="1" max="1" width="6.83203125" style="3" bestFit="1" customWidth="1"/>
    <col min="2" max="2" width="28.1640625" style="2" customWidth="1"/>
    <col min="3" max="3" width="13" style="4" customWidth="1"/>
    <col min="4" max="4" width="23.33203125" style="2" customWidth="1"/>
    <col min="5" max="7" width="60.6640625" style="21" customWidth="1"/>
    <col min="8" max="8" width="3.5" style="6" customWidth="1"/>
    <col min="9" max="9" width="23.83203125" style="5" customWidth="1"/>
    <col min="10" max="11" width="23.83203125" style="7" customWidth="1"/>
    <col min="12" max="12" width="26.6640625" style="4" customWidth="1"/>
    <col min="13" max="13" width="58.6640625" style="8" bestFit="1" customWidth="1"/>
    <col min="14" max="14" width="3.5" style="6" customWidth="1"/>
    <col min="15" max="15" width="15.6640625" style="9" customWidth="1"/>
    <col min="16" max="19" width="15.6640625" style="10" customWidth="1"/>
    <col min="20" max="20" width="15.6640625" style="4" customWidth="1"/>
    <col min="21" max="26" width="15.6640625" style="4" hidden="1" customWidth="1"/>
    <col min="27" max="31" width="15.83203125" style="4" hidden="1" customWidth="1"/>
    <col min="32" max="16384" width="8.83203125" style="1"/>
  </cols>
  <sheetData>
    <row r="1" spans="1:37" s="30" customFormat="1" ht="17" x14ac:dyDescent="0.2">
      <c r="A1" s="22" t="s">
        <v>516</v>
      </c>
      <c r="B1" s="23" t="s">
        <v>0</v>
      </c>
      <c r="C1" s="24" t="s">
        <v>696</v>
      </c>
      <c r="D1" s="24" t="s">
        <v>427</v>
      </c>
      <c r="E1" s="25" t="s">
        <v>1</v>
      </c>
      <c r="F1" s="25" t="s">
        <v>695</v>
      </c>
      <c r="G1" s="25" t="s">
        <v>2</v>
      </c>
      <c r="H1" s="26"/>
      <c r="I1" s="27" t="s">
        <v>325</v>
      </c>
      <c r="J1" s="27" t="s">
        <v>327</v>
      </c>
      <c r="K1" s="27" t="s">
        <v>326</v>
      </c>
      <c r="L1" s="27" t="s">
        <v>801</v>
      </c>
      <c r="M1" s="28" t="s">
        <v>324</v>
      </c>
      <c r="N1" s="29"/>
      <c r="O1" s="27" t="s">
        <v>328</v>
      </c>
      <c r="P1" s="27" t="s">
        <v>306</v>
      </c>
      <c r="Q1" s="27" t="s">
        <v>307</v>
      </c>
      <c r="R1" s="27" t="s">
        <v>320</v>
      </c>
      <c r="S1" s="27" t="s">
        <v>321</v>
      </c>
      <c r="T1" s="27" t="s">
        <v>705</v>
      </c>
      <c r="U1" s="27" t="s">
        <v>704</v>
      </c>
      <c r="V1" s="27" t="s">
        <v>713</v>
      </c>
      <c r="W1" s="27" t="s">
        <v>706</v>
      </c>
      <c r="X1" s="27" t="s">
        <v>1098</v>
      </c>
      <c r="Y1" s="27" t="s">
        <v>707</v>
      </c>
      <c r="Z1" s="27" t="s">
        <v>714</v>
      </c>
      <c r="AA1" s="27" t="s">
        <v>708</v>
      </c>
      <c r="AB1" s="27" t="s">
        <v>709</v>
      </c>
      <c r="AC1" s="27" t="s">
        <v>710</v>
      </c>
      <c r="AD1" s="27" t="s">
        <v>711</v>
      </c>
      <c r="AE1" s="27" t="s">
        <v>712</v>
      </c>
    </row>
    <row r="2" spans="1:37" s="30" customFormat="1" ht="136" x14ac:dyDescent="0.2">
      <c r="A2" s="31">
        <v>1</v>
      </c>
      <c r="B2" s="32" t="s">
        <v>3</v>
      </c>
      <c r="C2" s="43" t="s">
        <v>697</v>
      </c>
      <c r="D2" s="33" t="s">
        <v>1048</v>
      </c>
      <c r="E2" s="32" t="s">
        <v>1892</v>
      </c>
      <c r="F2" s="32" t="s">
        <v>1712</v>
      </c>
      <c r="G2" s="32" t="s">
        <v>1713</v>
      </c>
      <c r="H2" s="34"/>
      <c r="I2" s="35" t="s">
        <v>133</v>
      </c>
      <c r="J2" s="35" t="s">
        <v>134</v>
      </c>
      <c r="K2" s="35" t="s">
        <v>135</v>
      </c>
      <c r="L2" s="36"/>
      <c r="M2" s="37"/>
      <c r="N2" s="33"/>
      <c r="O2" s="38" t="s">
        <v>315</v>
      </c>
      <c r="P2" s="36" t="s">
        <v>315</v>
      </c>
      <c r="Q2" s="36" t="s">
        <v>315</v>
      </c>
      <c r="R2" s="36" t="s">
        <v>315</v>
      </c>
      <c r="S2" s="36" t="s">
        <v>315</v>
      </c>
      <c r="T2" s="36" t="s">
        <v>315</v>
      </c>
      <c r="U2" s="36"/>
      <c r="V2" s="36" t="s">
        <v>315</v>
      </c>
      <c r="W2" s="36" t="s">
        <v>316</v>
      </c>
      <c r="X2" s="36" t="s">
        <v>316</v>
      </c>
      <c r="Y2" s="36" t="s">
        <v>316</v>
      </c>
      <c r="Z2" s="36" t="s">
        <v>316</v>
      </c>
      <c r="AA2" s="36" t="s">
        <v>316</v>
      </c>
      <c r="AB2" s="36" t="s">
        <v>316</v>
      </c>
      <c r="AC2" s="36" t="s">
        <v>316</v>
      </c>
      <c r="AD2" s="36" t="s">
        <v>316</v>
      </c>
      <c r="AE2" s="36" t="s">
        <v>316</v>
      </c>
    </row>
    <row r="3" spans="1:37" s="30" customFormat="1" ht="51" x14ac:dyDescent="0.2">
      <c r="A3" s="31">
        <f t="shared" ref="A3:A34" si="0">A2+1</f>
        <v>2</v>
      </c>
      <c r="B3" s="32" t="s">
        <v>4</v>
      </c>
      <c r="C3" s="43" t="s">
        <v>697</v>
      </c>
      <c r="D3" s="33" t="s">
        <v>428</v>
      </c>
      <c r="E3" s="32" t="s">
        <v>56</v>
      </c>
      <c r="F3" s="32" t="s">
        <v>1714</v>
      </c>
      <c r="G3" s="32" t="s">
        <v>1715</v>
      </c>
      <c r="H3" s="34"/>
      <c r="I3" s="35" t="s">
        <v>133</v>
      </c>
      <c r="J3" s="35" t="s">
        <v>134</v>
      </c>
      <c r="K3" s="35" t="s">
        <v>135</v>
      </c>
      <c r="L3" s="36"/>
      <c r="M3" s="37"/>
      <c r="N3" s="33"/>
      <c r="O3" s="38" t="s">
        <v>315</v>
      </c>
      <c r="P3" s="36" t="s">
        <v>316</v>
      </c>
      <c r="Q3" s="36" t="s">
        <v>315</v>
      </c>
      <c r="R3" s="36" t="s">
        <v>316</v>
      </c>
      <c r="S3" s="36" t="s">
        <v>316</v>
      </c>
      <c r="T3" s="36" t="s">
        <v>315</v>
      </c>
      <c r="U3" s="36"/>
      <c r="V3" s="36" t="s">
        <v>315</v>
      </c>
      <c r="W3" s="36" t="s">
        <v>316</v>
      </c>
      <c r="X3" s="36" t="s">
        <v>316</v>
      </c>
      <c r="Y3" s="36" t="s">
        <v>316</v>
      </c>
      <c r="Z3" s="36" t="s">
        <v>316</v>
      </c>
      <c r="AA3" s="36" t="s">
        <v>316</v>
      </c>
      <c r="AB3" s="36" t="s">
        <v>316</v>
      </c>
      <c r="AC3" s="36" t="s">
        <v>316</v>
      </c>
      <c r="AD3" s="36" t="s">
        <v>316</v>
      </c>
      <c r="AE3" s="36" t="s">
        <v>316</v>
      </c>
      <c r="AF3" s="39"/>
      <c r="AG3" s="39"/>
      <c r="AH3" s="39"/>
      <c r="AI3" s="39"/>
      <c r="AJ3" s="39"/>
      <c r="AK3" s="39"/>
    </row>
    <row r="4" spans="1:37" s="30" customFormat="1" ht="85" x14ac:dyDescent="0.2">
      <c r="A4" s="31">
        <f t="shared" si="0"/>
        <v>3</v>
      </c>
      <c r="B4" s="32" t="s">
        <v>5</v>
      </c>
      <c r="C4" s="43" t="s">
        <v>697</v>
      </c>
      <c r="D4" s="32" t="s">
        <v>1049</v>
      </c>
      <c r="E4" s="32" t="s">
        <v>1716</v>
      </c>
      <c r="F4" s="32" t="s">
        <v>1717</v>
      </c>
      <c r="G4" s="32" t="s">
        <v>1718</v>
      </c>
      <c r="H4" s="34"/>
      <c r="I4" s="35" t="s">
        <v>133</v>
      </c>
      <c r="J4" s="35" t="s">
        <v>134</v>
      </c>
      <c r="K4" s="35" t="s">
        <v>135</v>
      </c>
      <c r="L4" s="36"/>
      <c r="AF4" s="39"/>
      <c r="AG4" s="39"/>
      <c r="AH4" s="39"/>
      <c r="AI4" s="39"/>
      <c r="AJ4" s="39"/>
      <c r="AK4" s="39"/>
    </row>
    <row r="5" spans="1:37" s="30" customFormat="1" ht="238" x14ac:dyDescent="0.2">
      <c r="A5" s="31">
        <f t="shared" si="0"/>
        <v>4</v>
      </c>
      <c r="B5" s="32" t="s">
        <v>7</v>
      </c>
      <c r="C5" s="43" t="s">
        <v>697</v>
      </c>
      <c r="D5" s="33" t="s">
        <v>1050</v>
      </c>
      <c r="E5" s="32" t="s">
        <v>923</v>
      </c>
      <c r="F5" s="32" t="s">
        <v>1719</v>
      </c>
      <c r="G5" s="32" t="s">
        <v>1720</v>
      </c>
      <c r="H5" s="34"/>
      <c r="I5" s="35" t="s">
        <v>133</v>
      </c>
      <c r="J5" s="35" t="s">
        <v>134</v>
      </c>
      <c r="K5" s="35" t="s">
        <v>136</v>
      </c>
      <c r="L5" s="36"/>
      <c r="M5" s="37"/>
      <c r="N5" s="33"/>
      <c r="O5" s="38" t="s">
        <v>315</v>
      </c>
      <c r="P5" s="36" t="s">
        <v>315</v>
      </c>
      <c r="Q5" s="36" t="s">
        <v>315</v>
      </c>
      <c r="R5" s="36" t="s">
        <v>315</v>
      </c>
      <c r="S5" s="40" t="s">
        <v>315</v>
      </c>
      <c r="AF5" s="39"/>
      <c r="AG5" s="39"/>
      <c r="AH5" s="39"/>
      <c r="AI5" s="39"/>
      <c r="AJ5" s="39"/>
      <c r="AK5" s="39"/>
    </row>
    <row r="6" spans="1:37" s="30" customFormat="1" ht="102" x14ac:dyDescent="0.2">
      <c r="A6" s="31">
        <f t="shared" si="0"/>
        <v>5</v>
      </c>
      <c r="B6" s="33" t="s">
        <v>8</v>
      </c>
      <c r="C6" s="43" t="s">
        <v>697</v>
      </c>
      <c r="D6" s="33" t="s">
        <v>1389</v>
      </c>
      <c r="E6" s="32" t="s">
        <v>1104</v>
      </c>
      <c r="F6" s="32" t="s">
        <v>1337</v>
      </c>
      <c r="G6" s="32" t="s">
        <v>1105</v>
      </c>
      <c r="H6" s="34"/>
      <c r="I6" s="35" t="s">
        <v>133</v>
      </c>
      <c r="J6" s="35" t="s">
        <v>134</v>
      </c>
      <c r="K6" s="35" t="s">
        <v>136</v>
      </c>
      <c r="L6" s="36"/>
      <c r="M6" s="37"/>
      <c r="N6" s="33"/>
      <c r="O6" s="38" t="s">
        <v>315</v>
      </c>
      <c r="P6" s="36" t="s">
        <v>315</v>
      </c>
      <c r="Q6" s="36" t="s">
        <v>315</v>
      </c>
      <c r="R6" s="36" t="s">
        <v>315</v>
      </c>
      <c r="S6" s="40" t="s">
        <v>315</v>
      </c>
      <c r="AF6" s="39"/>
      <c r="AG6" s="39"/>
      <c r="AH6" s="39"/>
      <c r="AI6" s="39"/>
      <c r="AJ6" s="39"/>
      <c r="AK6" s="39"/>
    </row>
    <row r="7" spans="1:37" s="30" customFormat="1" ht="119" x14ac:dyDescent="0.2">
      <c r="A7" s="31">
        <f t="shared" si="0"/>
        <v>6</v>
      </c>
      <c r="B7" s="32" t="s">
        <v>9</v>
      </c>
      <c r="C7" s="43" t="s">
        <v>697</v>
      </c>
      <c r="D7" s="33" t="s">
        <v>1051</v>
      </c>
      <c r="E7" s="32" t="s">
        <v>924</v>
      </c>
      <c r="F7" s="32" t="s">
        <v>329</v>
      </c>
      <c r="G7" s="32" t="s">
        <v>1721</v>
      </c>
      <c r="H7" s="34"/>
      <c r="I7" s="35" t="s">
        <v>133</v>
      </c>
      <c r="J7" s="42" t="s">
        <v>134</v>
      </c>
      <c r="K7" s="42" t="s">
        <v>136</v>
      </c>
      <c r="L7" s="36"/>
      <c r="M7" s="37"/>
      <c r="N7" s="33"/>
      <c r="O7" s="38" t="s">
        <v>315</v>
      </c>
      <c r="P7" s="36" t="s">
        <v>315</v>
      </c>
      <c r="Q7" s="36" t="s">
        <v>315</v>
      </c>
      <c r="R7" s="36" t="s">
        <v>315</v>
      </c>
      <c r="S7" s="36" t="s">
        <v>315</v>
      </c>
      <c r="T7" s="36" t="s">
        <v>315</v>
      </c>
      <c r="U7" s="36"/>
      <c r="V7" s="36" t="s">
        <v>315</v>
      </c>
      <c r="W7" s="36" t="s">
        <v>316</v>
      </c>
      <c r="X7" s="36" t="s">
        <v>316</v>
      </c>
      <c r="Y7" s="36" t="s">
        <v>316</v>
      </c>
      <c r="Z7" s="36" t="s">
        <v>316</v>
      </c>
      <c r="AA7" s="36" t="s">
        <v>316</v>
      </c>
      <c r="AB7" s="36" t="s">
        <v>316</v>
      </c>
      <c r="AC7" s="36" t="s">
        <v>316</v>
      </c>
      <c r="AD7" s="36" t="s">
        <v>316</v>
      </c>
      <c r="AE7" s="36" t="s">
        <v>316</v>
      </c>
      <c r="AF7" s="39"/>
      <c r="AG7" s="39"/>
      <c r="AH7" s="39"/>
      <c r="AI7" s="39"/>
      <c r="AJ7" s="39"/>
      <c r="AK7" s="39"/>
    </row>
    <row r="8" spans="1:37" s="30" customFormat="1" ht="51" x14ac:dyDescent="0.2">
      <c r="A8" s="43">
        <f t="shared" si="0"/>
        <v>7</v>
      </c>
      <c r="B8" s="32" t="s">
        <v>10</v>
      </c>
      <c r="C8" s="43" t="s">
        <v>697</v>
      </c>
      <c r="D8" s="44" t="s">
        <v>1052</v>
      </c>
      <c r="E8" s="32" t="s">
        <v>925</v>
      </c>
      <c r="F8" s="32" t="s">
        <v>1515</v>
      </c>
      <c r="G8" s="32" t="s">
        <v>6</v>
      </c>
      <c r="H8" s="34"/>
      <c r="I8" s="35" t="s">
        <v>133</v>
      </c>
      <c r="J8" s="42" t="s">
        <v>134</v>
      </c>
      <c r="K8" s="42" t="s">
        <v>136</v>
      </c>
      <c r="L8" s="36"/>
      <c r="M8" s="37"/>
      <c r="N8" s="33"/>
      <c r="O8" s="38" t="s">
        <v>315</v>
      </c>
      <c r="P8" s="36" t="s">
        <v>315</v>
      </c>
      <c r="Q8" s="36" t="s">
        <v>315</v>
      </c>
      <c r="R8" s="36" t="s">
        <v>315</v>
      </c>
      <c r="S8" s="40" t="s">
        <v>315</v>
      </c>
      <c r="T8" s="36" t="s">
        <v>315</v>
      </c>
      <c r="U8" s="36"/>
      <c r="V8" s="36" t="s">
        <v>315</v>
      </c>
      <c r="W8" s="36" t="s">
        <v>316</v>
      </c>
      <c r="X8" s="36" t="s">
        <v>316</v>
      </c>
      <c r="Y8" s="36" t="s">
        <v>316</v>
      </c>
      <c r="Z8" s="36" t="s">
        <v>316</v>
      </c>
      <c r="AA8" s="36" t="s">
        <v>316</v>
      </c>
      <c r="AB8" s="36" t="s">
        <v>316</v>
      </c>
      <c r="AC8" s="36" t="s">
        <v>316</v>
      </c>
      <c r="AD8" s="36" t="s">
        <v>316</v>
      </c>
      <c r="AE8" s="36" t="s">
        <v>316</v>
      </c>
    </row>
    <row r="9" spans="1:37" s="30" customFormat="1" ht="51" x14ac:dyDescent="0.2">
      <c r="A9" s="43">
        <f t="shared" si="0"/>
        <v>8</v>
      </c>
      <c r="B9" s="32" t="s">
        <v>11</v>
      </c>
      <c r="C9" s="43" t="s">
        <v>697</v>
      </c>
      <c r="D9" s="44" t="s">
        <v>1053</v>
      </c>
      <c r="E9" s="32" t="s">
        <v>926</v>
      </c>
      <c r="F9" s="32" t="s">
        <v>1516</v>
      </c>
      <c r="G9" s="32" t="s">
        <v>6</v>
      </c>
      <c r="H9" s="34"/>
      <c r="I9" s="35" t="s">
        <v>133</v>
      </c>
      <c r="J9" s="42" t="s">
        <v>134</v>
      </c>
      <c r="K9" s="42" t="s">
        <v>136</v>
      </c>
      <c r="L9" s="36"/>
      <c r="M9" s="37"/>
      <c r="N9" s="33"/>
      <c r="O9" s="38" t="s">
        <v>315</v>
      </c>
      <c r="P9" s="36" t="s">
        <v>315</v>
      </c>
      <c r="Q9" s="36" t="s">
        <v>315</v>
      </c>
      <c r="R9" s="36" t="s">
        <v>315</v>
      </c>
      <c r="S9" s="40" t="s">
        <v>315</v>
      </c>
      <c r="T9" s="36" t="s">
        <v>315</v>
      </c>
      <c r="U9" s="36"/>
      <c r="V9" s="36" t="s">
        <v>315</v>
      </c>
      <c r="W9" s="36" t="s">
        <v>316</v>
      </c>
      <c r="X9" s="36" t="s">
        <v>316</v>
      </c>
      <c r="Y9" s="36" t="s">
        <v>316</v>
      </c>
      <c r="Z9" s="36" t="s">
        <v>316</v>
      </c>
      <c r="AA9" s="36" t="s">
        <v>316</v>
      </c>
      <c r="AB9" s="36" t="s">
        <v>316</v>
      </c>
      <c r="AC9" s="36" t="s">
        <v>316</v>
      </c>
      <c r="AD9" s="36" t="s">
        <v>316</v>
      </c>
      <c r="AE9" s="36" t="s">
        <v>316</v>
      </c>
    </row>
    <row r="10" spans="1:37" s="30" customFormat="1" ht="68" x14ac:dyDescent="0.2">
      <c r="A10" s="43">
        <f t="shared" si="0"/>
        <v>9</v>
      </c>
      <c r="B10" s="32" t="s">
        <v>330</v>
      </c>
      <c r="C10" s="43" t="s">
        <v>697</v>
      </c>
      <c r="D10" s="44" t="s">
        <v>1762</v>
      </c>
      <c r="E10" s="32" t="s">
        <v>1106</v>
      </c>
      <c r="F10" s="32" t="s">
        <v>1763</v>
      </c>
      <c r="G10" s="32" t="s">
        <v>1107</v>
      </c>
      <c r="H10" s="34"/>
      <c r="I10" s="35" t="s">
        <v>133</v>
      </c>
      <c r="J10" s="42" t="s">
        <v>134</v>
      </c>
      <c r="K10" s="42" t="s">
        <v>332</v>
      </c>
      <c r="L10" s="36"/>
      <c r="M10" s="37"/>
      <c r="N10" s="33"/>
      <c r="O10" s="38" t="s">
        <v>315</v>
      </c>
      <c r="P10" s="36" t="s">
        <v>315</v>
      </c>
      <c r="Q10" s="36" t="s">
        <v>315</v>
      </c>
      <c r="R10" s="36" t="s">
        <v>315</v>
      </c>
      <c r="S10" s="40" t="s">
        <v>315</v>
      </c>
      <c r="T10" s="36" t="s">
        <v>315</v>
      </c>
      <c r="U10" s="36"/>
      <c r="V10" s="36" t="s">
        <v>315</v>
      </c>
      <c r="W10" s="36" t="s">
        <v>316</v>
      </c>
      <c r="X10" s="36" t="s">
        <v>315</v>
      </c>
      <c r="Y10" s="36" t="s">
        <v>316</v>
      </c>
      <c r="Z10" s="36" t="s">
        <v>316</v>
      </c>
      <c r="AA10" s="36" t="s">
        <v>316</v>
      </c>
      <c r="AB10" s="36" t="s">
        <v>316</v>
      </c>
      <c r="AC10" s="36" t="s">
        <v>316</v>
      </c>
      <c r="AD10" s="36" t="s">
        <v>316</v>
      </c>
      <c r="AE10" s="36" t="s">
        <v>316</v>
      </c>
    </row>
    <row r="11" spans="1:37" s="30" customFormat="1" ht="51" x14ac:dyDescent="0.2">
      <c r="A11" s="31">
        <f t="shared" si="0"/>
        <v>10</v>
      </c>
      <c r="B11" s="33" t="s">
        <v>331</v>
      </c>
      <c r="C11" s="43" t="s">
        <v>697</v>
      </c>
      <c r="D11" s="33" t="s">
        <v>1390</v>
      </c>
      <c r="E11" s="32" t="s">
        <v>1108</v>
      </c>
      <c r="F11" s="32" t="s">
        <v>1109</v>
      </c>
      <c r="G11" s="32" t="s">
        <v>1110</v>
      </c>
      <c r="H11" s="34"/>
      <c r="I11" s="35" t="s">
        <v>133</v>
      </c>
      <c r="J11" s="35" t="s">
        <v>134</v>
      </c>
      <c r="K11" s="35" t="s">
        <v>332</v>
      </c>
      <c r="L11" s="36"/>
      <c r="M11" s="37"/>
      <c r="N11" s="33"/>
      <c r="O11" s="38" t="s">
        <v>315</v>
      </c>
      <c r="P11" s="36" t="s">
        <v>315</v>
      </c>
      <c r="Q11" s="36" t="s">
        <v>315</v>
      </c>
      <c r="R11" s="36" t="s">
        <v>315</v>
      </c>
      <c r="S11" s="40" t="s">
        <v>315</v>
      </c>
      <c r="T11" s="36" t="s">
        <v>315</v>
      </c>
      <c r="U11" s="36"/>
      <c r="V11" s="36" t="s">
        <v>315</v>
      </c>
      <c r="W11" s="36" t="s">
        <v>315</v>
      </c>
      <c r="X11" s="36" t="s">
        <v>316</v>
      </c>
      <c r="Y11" s="36" t="s">
        <v>316</v>
      </c>
      <c r="Z11" s="36" t="s">
        <v>316</v>
      </c>
      <c r="AA11" s="36" t="s">
        <v>316</v>
      </c>
      <c r="AB11" s="36" t="s">
        <v>316</v>
      </c>
      <c r="AC11" s="36" t="s">
        <v>316</v>
      </c>
      <c r="AD11" s="36" t="s">
        <v>316</v>
      </c>
      <c r="AE11" s="36" t="s">
        <v>316</v>
      </c>
    </row>
    <row r="12" spans="1:37" s="30" customFormat="1" ht="85" x14ac:dyDescent="0.2">
      <c r="A12" s="31">
        <f t="shared" si="0"/>
        <v>11</v>
      </c>
      <c r="B12" s="33" t="s">
        <v>927</v>
      </c>
      <c r="C12" s="43" t="s">
        <v>697</v>
      </c>
      <c r="D12" s="33" t="s">
        <v>1764</v>
      </c>
      <c r="E12" s="32" t="s">
        <v>1765</v>
      </c>
      <c r="F12" s="32" t="s">
        <v>1766</v>
      </c>
      <c r="G12" s="32" t="s">
        <v>1767</v>
      </c>
      <c r="H12" s="34"/>
      <c r="I12" s="35" t="s">
        <v>133</v>
      </c>
      <c r="J12" s="35" t="s">
        <v>134</v>
      </c>
      <c r="K12" s="35" t="s">
        <v>137</v>
      </c>
      <c r="L12" s="36"/>
      <c r="M12" s="37"/>
      <c r="N12" s="33"/>
      <c r="O12" s="38" t="s">
        <v>315</v>
      </c>
      <c r="P12" s="36" t="s">
        <v>315</v>
      </c>
      <c r="Q12" s="36" t="s">
        <v>315</v>
      </c>
      <c r="R12" s="36" t="s">
        <v>315</v>
      </c>
      <c r="S12" s="40" t="s">
        <v>315</v>
      </c>
      <c r="T12" s="36" t="s">
        <v>315</v>
      </c>
      <c r="U12" s="36"/>
      <c r="V12" s="36" t="s">
        <v>315</v>
      </c>
      <c r="W12" s="36" t="s">
        <v>315</v>
      </c>
      <c r="X12" s="36" t="s">
        <v>316</v>
      </c>
      <c r="Y12" s="36" t="s">
        <v>316</v>
      </c>
      <c r="Z12" s="36" t="s">
        <v>316</v>
      </c>
      <c r="AA12" s="36" t="s">
        <v>316</v>
      </c>
      <c r="AB12" s="36" t="s">
        <v>316</v>
      </c>
      <c r="AC12" s="36" t="s">
        <v>316</v>
      </c>
      <c r="AD12" s="36" t="s">
        <v>316</v>
      </c>
      <c r="AE12" s="36" t="s">
        <v>316</v>
      </c>
    </row>
    <row r="13" spans="1:37" s="30" customFormat="1" ht="102" x14ac:dyDescent="0.2">
      <c r="A13" s="31">
        <f t="shared" si="0"/>
        <v>12</v>
      </c>
      <c r="B13" s="33" t="s">
        <v>59</v>
      </c>
      <c r="C13" s="43" t="s">
        <v>697</v>
      </c>
      <c r="D13" s="33" t="s">
        <v>1768</v>
      </c>
      <c r="E13" s="32" t="s">
        <v>1769</v>
      </c>
      <c r="F13" s="32" t="s">
        <v>1338</v>
      </c>
      <c r="G13" s="32" t="s">
        <v>1339</v>
      </c>
      <c r="H13" s="34"/>
      <c r="I13" s="35" t="s">
        <v>133</v>
      </c>
      <c r="J13" s="35" t="s">
        <v>134</v>
      </c>
      <c r="K13" s="35" t="s">
        <v>138</v>
      </c>
      <c r="L13" s="36"/>
      <c r="M13" s="37"/>
      <c r="N13" s="33"/>
      <c r="O13" s="38" t="s">
        <v>315</v>
      </c>
      <c r="P13" s="36" t="s">
        <v>315</v>
      </c>
      <c r="Q13" s="36" t="s">
        <v>315</v>
      </c>
      <c r="R13" s="36" t="s">
        <v>315</v>
      </c>
      <c r="S13" s="40" t="s">
        <v>315</v>
      </c>
      <c r="T13" s="36" t="s">
        <v>315</v>
      </c>
      <c r="U13" s="36"/>
      <c r="V13" s="36" t="s">
        <v>315</v>
      </c>
      <c r="W13" s="36" t="s">
        <v>316</v>
      </c>
      <c r="X13" s="36" t="s">
        <v>316</v>
      </c>
      <c r="Y13" s="36" t="s">
        <v>316</v>
      </c>
      <c r="Z13" s="36" t="s">
        <v>316</v>
      </c>
      <c r="AA13" s="36" t="s">
        <v>316</v>
      </c>
      <c r="AB13" s="36" t="s">
        <v>316</v>
      </c>
      <c r="AC13" s="36" t="s">
        <v>316</v>
      </c>
      <c r="AD13" s="36" t="s">
        <v>316</v>
      </c>
      <c r="AE13" s="36" t="s">
        <v>316</v>
      </c>
    </row>
    <row r="14" spans="1:37" s="30" customFormat="1" ht="51" x14ac:dyDescent="0.2">
      <c r="A14" s="43">
        <f t="shared" si="0"/>
        <v>13</v>
      </c>
      <c r="B14" s="32" t="s">
        <v>58</v>
      </c>
      <c r="C14" s="43" t="s">
        <v>697</v>
      </c>
      <c r="D14" s="32" t="s">
        <v>1054</v>
      </c>
      <c r="E14" s="32" t="s">
        <v>928</v>
      </c>
      <c r="F14" s="32" t="s">
        <v>1722</v>
      </c>
      <c r="G14" s="32" t="s">
        <v>810</v>
      </c>
      <c r="H14" s="34"/>
      <c r="I14" s="35" t="s">
        <v>133</v>
      </c>
      <c r="J14" s="35" t="s">
        <v>134</v>
      </c>
      <c r="K14" s="35" t="s">
        <v>138</v>
      </c>
      <c r="L14" s="36"/>
      <c r="M14" s="37"/>
      <c r="N14" s="33"/>
      <c r="O14" s="38" t="s">
        <v>315</v>
      </c>
      <c r="P14" s="36" t="s">
        <v>315</v>
      </c>
      <c r="Q14" s="36" t="s">
        <v>315</v>
      </c>
      <c r="R14" s="36" t="s">
        <v>315</v>
      </c>
      <c r="S14" s="36" t="s">
        <v>315</v>
      </c>
      <c r="T14" s="36" t="s">
        <v>315</v>
      </c>
      <c r="U14" s="36"/>
      <c r="V14" s="36" t="s">
        <v>315</v>
      </c>
      <c r="W14" s="36" t="s">
        <v>315</v>
      </c>
      <c r="X14" s="36" t="s">
        <v>316</v>
      </c>
      <c r="Y14" s="36" t="s">
        <v>315</v>
      </c>
      <c r="Z14" s="36" t="s">
        <v>316</v>
      </c>
      <c r="AA14" s="36" t="s">
        <v>316</v>
      </c>
      <c r="AB14" s="36" t="s">
        <v>316</v>
      </c>
      <c r="AC14" s="36" t="s">
        <v>316</v>
      </c>
      <c r="AD14" s="36" t="s">
        <v>316</v>
      </c>
      <c r="AE14" s="36" t="s">
        <v>316</v>
      </c>
    </row>
    <row r="15" spans="1:37" s="30" customFormat="1" ht="51" x14ac:dyDescent="0.2">
      <c r="A15" s="43">
        <f t="shared" si="0"/>
        <v>14</v>
      </c>
      <c r="B15" s="32" t="s">
        <v>334</v>
      </c>
      <c r="C15" s="43" t="s">
        <v>697</v>
      </c>
      <c r="D15" s="32" t="s">
        <v>1770</v>
      </c>
      <c r="E15" s="32" t="s">
        <v>929</v>
      </c>
      <c r="F15" s="32" t="s">
        <v>1771</v>
      </c>
      <c r="G15" s="32" t="s">
        <v>333</v>
      </c>
      <c r="H15" s="34"/>
      <c r="I15" s="35" t="s">
        <v>133</v>
      </c>
      <c r="J15" s="35" t="s">
        <v>134</v>
      </c>
      <c r="K15" s="35" t="s">
        <v>138</v>
      </c>
      <c r="L15" s="36"/>
      <c r="M15" s="37"/>
      <c r="N15" s="33"/>
      <c r="O15" s="38" t="s">
        <v>315</v>
      </c>
      <c r="P15" s="36" t="s">
        <v>315</v>
      </c>
      <c r="Q15" s="36" t="s">
        <v>315</v>
      </c>
      <c r="R15" s="36" t="s">
        <v>315</v>
      </c>
      <c r="S15" s="36" t="s">
        <v>315</v>
      </c>
      <c r="T15" s="36" t="s">
        <v>315</v>
      </c>
      <c r="U15" s="36"/>
      <c r="V15" s="36" t="s">
        <v>315</v>
      </c>
      <c r="W15" s="36" t="s">
        <v>316</v>
      </c>
      <c r="X15" s="36" t="s">
        <v>316</v>
      </c>
      <c r="Y15" s="36" t="s">
        <v>316</v>
      </c>
      <c r="Z15" s="36" t="s">
        <v>316</v>
      </c>
      <c r="AA15" s="36" t="s">
        <v>316</v>
      </c>
      <c r="AB15" s="36" t="s">
        <v>316</v>
      </c>
      <c r="AC15" s="36" t="s">
        <v>316</v>
      </c>
      <c r="AD15" s="36" t="s">
        <v>316</v>
      </c>
      <c r="AE15" s="36" t="s">
        <v>316</v>
      </c>
    </row>
    <row r="16" spans="1:37" s="30" customFormat="1" ht="85" x14ac:dyDescent="0.2">
      <c r="A16" s="31">
        <f t="shared" si="0"/>
        <v>15</v>
      </c>
      <c r="B16" s="33" t="s">
        <v>335</v>
      </c>
      <c r="C16" s="43" t="s">
        <v>697</v>
      </c>
      <c r="D16" s="33" t="s">
        <v>1391</v>
      </c>
      <c r="E16" s="32" t="s">
        <v>287</v>
      </c>
      <c r="F16" s="32" t="s">
        <v>1340</v>
      </c>
      <c r="G16" s="32" t="s">
        <v>1111</v>
      </c>
      <c r="H16" s="34"/>
      <c r="I16" s="35" t="s">
        <v>133</v>
      </c>
      <c r="J16" s="35" t="s">
        <v>134</v>
      </c>
      <c r="K16" s="35" t="s">
        <v>138</v>
      </c>
      <c r="L16" s="36"/>
      <c r="M16" s="37"/>
      <c r="N16" s="33"/>
      <c r="O16" s="38" t="s">
        <v>315</v>
      </c>
      <c r="P16" s="36" t="s">
        <v>315</v>
      </c>
      <c r="Q16" s="36" t="s">
        <v>315</v>
      </c>
      <c r="R16" s="36" t="s">
        <v>315</v>
      </c>
      <c r="S16" s="36" t="s">
        <v>315</v>
      </c>
      <c r="T16" s="36" t="s">
        <v>315</v>
      </c>
      <c r="U16" s="36"/>
      <c r="V16" s="36" t="s">
        <v>315</v>
      </c>
      <c r="W16" s="36" t="s">
        <v>315</v>
      </c>
      <c r="X16" s="36" t="s">
        <v>316</v>
      </c>
      <c r="Y16" s="36" t="s">
        <v>316</v>
      </c>
      <c r="Z16" s="36" t="s">
        <v>316</v>
      </c>
      <c r="AA16" s="36" t="s">
        <v>316</v>
      </c>
      <c r="AB16" s="36" t="s">
        <v>316</v>
      </c>
      <c r="AC16" s="36" t="s">
        <v>316</v>
      </c>
      <c r="AD16" s="36" t="s">
        <v>316</v>
      </c>
      <c r="AE16" s="36" t="s">
        <v>316</v>
      </c>
    </row>
    <row r="17" spans="1:31" s="30" customFormat="1" ht="340" x14ac:dyDescent="0.2">
      <c r="A17" s="31">
        <f t="shared" si="0"/>
        <v>16</v>
      </c>
      <c r="B17" s="33" t="s">
        <v>336</v>
      </c>
      <c r="C17" s="43" t="s">
        <v>697</v>
      </c>
      <c r="D17" s="33" t="s">
        <v>1772</v>
      </c>
      <c r="E17" s="32" t="s">
        <v>1773</v>
      </c>
      <c r="F17" s="32" t="s">
        <v>1894</v>
      </c>
      <c r="G17" s="32" t="s">
        <v>1774</v>
      </c>
      <c r="H17" s="34"/>
      <c r="I17" s="35" t="s">
        <v>133</v>
      </c>
      <c r="J17" s="35" t="s">
        <v>134</v>
      </c>
      <c r="K17" s="35" t="s">
        <v>340</v>
      </c>
      <c r="L17" s="36"/>
      <c r="M17" s="37"/>
      <c r="N17" s="33"/>
      <c r="O17" s="38" t="s">
        <v>315</v>
      </c>
      <c r="P17" s="36" t="s">
        <v>315</v>
      </c>
      <c r="Q17" s="36" t="s">
        <v>315</v>
      </c>
      <c r="R17" s="36" t="s">
        <v>315</v>
      </c>
      <c r="S17" s="36" t="s">
        <v>315</v>
      </c>
      <c r="T17" s="36" t="s">
        <v>315</v>
      </c>
      <c r="U17" s="36"/>
      <c r="V17" s="36" t="s">
        <v>315</v>
      </c>
      <c r="W17" s="36" t="s">
        <v>316</v>
      </c>
      <c r="X17" s="36" t="s">
        <v>316</v>
      </c>
      <c r="Y17" s="36" t="s">
        <v>316</v>
      </c>
      <c r="Z17" s="36" t="s">
        <v>316</v>
      </c>
      <c r="AA17" s="36" t="s">
        <v>316</v>
      </c>
      <c r="AB17" s="36" t="s">
        <v>316</v>
      </c>
      <c r="AC17" s="36" t="s">
        <v>316</v>
      </c>
      <c r="AD17" s="36" t="s">
        <v>316</v>
      </c>
      <c r="AE17" s="36" t="s">
        <v>316</v>
      </c>
    </row>
    <row r="18" spans="1:31" s="30" customFormat="1" ht="34" x14ac:dyDescent="0.2">
      <c r="A18" s="31">
        <f t="shared" si="0"/>
        <v>17</v>
      </c>
      <c r="B18" s="32" t="s">
        <v>339</v>
      </c>
      <c r="C18" s="43" t="s">
        <v>697</v>
      </c>
      <c r="D18" s="33" t="s">
        <v>457</v>
      </c>
      <c r="E18" s="32" t="s">
        <v>750</v>
      </c>
      <c r="F18" s="32" t="s">
        <v>341</v>
      </c>
      <c r="G18" s="32" t="s">
        <v>6</v>
      </c>
      <c r="H18" s="34"/>
      <c r="I18" s="35" t="s">
        <v>133</v>
      </c>
      <c r="J18" s="35" t="s">
        <v>134</v>
      </c>
      <c r="K18" s="35" t="s">
        <v>340</v>
      </c>
      <c r="L18" s="36"/>
      <c r="M18" s="37"/>
      <c r="N18" s="33"/>
      <c r="O18" s="38" t="s">
        <v>315</v>
      </c>
      <c r="P18" s="36" t="s">
        <v>315</v>
      </c>
      <c r="Q18" s="36" t="s">
        <v>315</v>
      </c>
      <c r="R18" s="36" t="s">
        <v>315</v>
      </c>
      <c r="S18" s="36" t="s">
        <v>315</v>
      </c>
      <c r="T18" s="36" t="s">
        <v>315</v>
      </c>
      <c r="U18" s="36"/>
      <c r="V18" s="36" t="s">
        <v>315</v>
      </c>
      <c r="W18" s="36" t="s">
        <v>316</v>
      </c>
      <c r="X18" s="36" t="s">
        <v>316</v>
      </c>
      <c r="Y18" s="36" t="s">
        <v>316</v>
      </c>
      <c r="Z18" s="36" t="s">
        <v>316</v>
      </c>
      <c r="AA18" s="36" t="s">
        <v>316</v>
      </c>
      <c r="AB18" s="36" t="s">
        <v>316</v>
      </c>
      <c r="AC18" s="36" t="s">
        <v>316</v>
      </c>
      <c r="AD18" s="36" t="s">
        <v>316</v>
      </c>
      <c r="AE18" s="36" t="s">
        <v>316</v>
      </c>
    </row>
    <row r="19" spans="1:31" s="30" customFormat="1" ht="34" x14ac:dyDescent="0.2">
      <c r="A19" s="31">
        <f t="shared" si="0"/>
        <v>18</v>
      </c>
      <c r="B19" s="32" t="s">
        <v>338</v>
      </c>
      <c r="C19" s="43" t="s">
        <v>697</v>
      </c>
      <c r="D19" s="33" t="s">
        <v>436</v>
      </c>
      <c r="E19" s="32" t="s">
        <v>751</v>
      </c>
      <c r="F19" s="45" t="s">
        <v>1517</v>
      </c>
      <c r="G19" s="32" t="s">
        <v>6</v>
      </c>
      <c r="H19" s="34"/>
      <c r="I19" s="35" t="s">
        <v>133</v>
      </c>
      <c r="J19" s="35" t="s">
        <v>134</v>
      </c>
      <c r="K19" s="35" t="s">
        <v>340</v>
      </c>
      <c r="L19" s="36"/>
      <c r="M19" s="37"/>
      <c r="N19" s="33"/>
      <c r="O19" s="38" t="s">
        <v>315</v>
      </c>
      <c r="P19" s="36" t="s">
        <v>315</v>
      </c>
      <c r="Q19" s="36" t="s">
        <v>315</v>
      </c>
      <c r="R19" s="36" t="s">
        <v>315</v>
      </c>
      <c r="S19" s="36" t="s">
        <v>315</v>
      </c>
      <c r="T19" s="36" t="s">
        <v>315</v>
      </c>
      <c r="U19" s="36"/>
      <c r="V19" s="36" t="s">
        <v>315</v>
      </c>
      <c r="W19" s="36" t="s">
        <v>316</v>
      </c>
      <c r="X19" s="36" t="s">
        <v>316</v>
      </c>
      <c r="Y19" s="36" t="s">
        <v>316</v>
      </c>
      <c r="Z19" s="36" t="s">
        <v>316</v>
      </c>
      <c r="AA19" s="36" t="s">
        <v>316</v>
      </c>
      <c r="AB19" s="36" t="s">
        <v>316</v>
      </c>
      <c r="AC19" s="36" t="s">
        <v>316</v>
      </c>
      <c r="AD19" s="36" t="s">
        <v>316</v>
      </c>
      <c r="AE19" s="36" t="s">
        <v>316</v>
      </c>
    </row>
    <row r="20" spans="1:31" s="30" customFormat="1" ht="153" x14ac:dyDescent="0.2">
      <c r="A20" s="31">
        <f t="shared" si="0"/>
        <v>19</v>
      </c>
      <c r="B20" s="33" t="s">
        <v>337</v>
      </c>
      <c r="C20" s="43" t="s">
        <v>697</v>
      </c>
      <c r="D20" s="33" t="s">
        <v>1392</v>
      </c>
      <c r="E20" s="32" t="s">
        <v>1355</v>
      </c>
      <c r="F20" s="32" t="s">
        <v>1341</v>
      </c>
      <c r="G20" s="32" t="s">
        <v>1112</v>
      </c>
      <c r="H20" s="34"/>
      <c r="I20" s="35" t="s">
        <v>133</v>
      </c>
      <c r="J20" s="35" t="s">
        <v>134</v>
      </c>
      <c r="K20" s="35" t="s">
        <v>175</v>
      </c>
      <c r="L20" s="36"/>
      <c r="M20" s="37"/>
      <c r="N20" s="33"/>
      <c r="O20" s="38" t="s">
        <v>315</v>
      </c>
      <c r="P20" s="36" t="s">
        <v>315</v>
      </c>
      <c r="Q20" s="36" t="s">
        <v>315</v>
      </c>
      <c r="R20" s="36" t="s">
        <v>315</v>
      </c>
      <c r="S20" s="36" t="s">
        <v>315</v>
      </c>
      <c r="T20" s="36" t="s">
        <v>315</v>
      </c>
      <c r="U20" s="36"/>
      <c r="V20" s="36" t="s">
        <v>315</v>
      </c>
      <c r="W20" s="36" t="s">
        <v>315</v>
      </c>
      <c r="X20" s="36" t="s">
        <v>316</v>
      </c>
      <c r="Y20" s="36" t="s">
        <v>315</v>
      </c>
      <c r="Z20" s="36" t="s">
        <v>316</v>
      </c>
      <c r="AA20" s="36" t="s">
        <v>316</v>
      </c>
      <c r="AB20" s="36" t="s">
        <v>316</v>
      </c>
      <c r="AC20" s="36" t="s">
        <v>316</v>
      </c>
      <c r="AD20" s="36" t="s">
        <v>316</v>
      </c>
      <c r="AE20" s="36" t="s">
        <v>316</v>
      </c>
    </row>
    <row r="21" spans="1:31" s="30" customFormat="1" ht="51" x14ac:dyDescent="0.2">
      <c r="A21" s="31">
        <f t="shared" si="0"/>
        <v>20</v>
      </c>
      <c r="B21" s="33" t="s">
        <v>57</v>
      </c>
      <c r="C21" s="43" t="s">
        <v>697</v>
      </c>
      <c r="D21" s="33" t="s">
        <v>1775</v>
      </c>
      <c r="E21" s="32" t="s">
        <v>811</v>
      </c>
      <c r="F21" s="32" t="s">
        <v>1776</v>
      </c>
      <c r="G21" s="32" t="s">
        <v>813</v>
      </c>
      <c r="H21" s="34"/>
      <c r="I21" s="35" t="s">
        <v>133</v>
      </c>
      <c r="J21" s="35" t="s">
        <v>139</v>
      </c>
      <c r="K21" s="35" t="s">
        <v>814</v>
      </c>
      <c r="L21" s="36"/>
      <c r="M21" s="37"/>
      <c r="N21" s="33"/>
      <c r="O21" s="38" t="s">
        <v>315</v>
      </c>
      <c r="P21" s="36" t="s">
        <v>315</v>
      </c>
      <c r="Q21" s="36" t="s">
        <v>315</v>
      </c>
      <c r="R21" s="36" t="s">
        <v>315</v>
      </c>
      <c r="S21" s="36" t="s">
        <v>315</v>
      </c>
      <c r="T21" s="36" t="s">
        <v>315</v>
      </c>
      <c r="U21" s="36"/>
      <c r="V21" s="36" t="s">
        <v>315</v>
      </c>
      <c r="W21" s="36" t="s">
        <v>316</v>
      </c>
      <c r="X21" s="36" t="s">
        <v>315</v>
      </c>
      <c r="Y21" s="36" t="s">
        <v>316</v>
      </c>
      <c r="Z21" s="36" t="s">
        <v>316</v>
      </c>
      <c r="AA21" s="36" t="s">
        <v>316</v>
      </c>
      <c r="AB21" s="36" t="s">
        <v>316</v>
      </c>
      <c r="AC21" s="36" t="s">
        <v>316</v>
      </c>
      <c r="AD21" s="36" t="s">
        <v>316</v>
      </c>
      <c r="AE21" s="36" t="s">
        <v>316</v>
      </c>
    </row>
    <row r="22" spans="1:31" s="30" customFormat="1" ht="51" x14ac:dyDescent="0.2">
      <c r="A22" s="31">
        <f t="shared" si="0"/>
        <v>21</v>
      </c>
      <c r="B22" s="33" t="s">
        <v>60</v>
      </c>
      <c r="C22" s="43" t="s">
        <v>697</v>
      </c>
      <c r="D22" s="33" t="s">
        <v>1777</v>
      </c>
      <c r="E22" s="32" t="s">
        <v>1778</v>
      </c>
      <c r="F22" s="32" t="s">
        <v>1779</v>
      </c>
      <c r="G22" s="32" t="s">
        <v>1113</v>
      </c>
      <c r="H22" s="34"/>
      <c r="I22" s="35" t="s">
        <v>133</v>
      </c>
      <c r="J22" s="35" t="s">
        <v>139</v>
      </c>
      <c r="K22" s="35" t="s">
        <v>812</v>
      </c>
      <c r="L22" s="36"/>
      <c r="M22" s="37"/>
      <c r="N22" s="33"/>
      <c r="O22" s="38" t="s">
        <v>315</v>
      </c>
      <c r="P22" s="36" t="s">
        <v>315</v>
      </c>
      <c r="Q22" s="36" t="s">
        <v>315</v>
      </c>
      <c r="R22" s="36" t="s">
        <v>315</v>
      </c>
      <c r="S22" s="36" t="s">
        <v>315</v>
      </c>
      <c r="T22" s="36" t="s">
        <v>315</v>
      </c>
      <c r="U22" s="36"/>
      <c r="V22" s="36" t="s">
        <v>315</v>
      </c>
      <c r="W22" s="36" t="s">
        <v>316</v>
      </c>
      <c r="X22" s="36" t="s">
        <v>315</v>
      </c>
      <c r="Y22" s="36" t="s">
        <v>316</v>
      </c>
      <c r="Z22" s="36" t="s">
        <v>316</v>
      </c>
      <c r="AA22" s="36" t="s">
        <v>316</v>
      </c>
      <c r="AB22" s="36" t="s">
        <v>316</v>
      </c>
      <c r="AC22" s="36" t="s">
        <v>316</v>
      </c>
      <c r="AD22" s="36" t="s">
        <v>316</v>
      </c>
      <c r="AE22" s="36" t="s">
        <v>316</v>
      </c>
    </row>
    <row r="23" spans="1:31" s="30" customFormat="1" ht="51" x14ac:dyDescent="0.2">
      <c r="A23" s="31">
        <f t="shared" si="0"/>
        <v>22</v>
      </c>
      <c r="B23" s="33" t="s">
        <v>61</v>
      </c>
      <c r="C23" s="43" t="s">
        <v>697</v>
      </c>
      <c r="D23" s="33" t="s">
        <v>1393</v>
      </c>
      <c r="E23" s="32" t="s">
        <v>1114</v>
      </c>
      <c r="F23" s="32" t="s">
        <v>1115</v>
      </c>
      <c r="G23" s="32" t="s">
        <v>1116</v>
      </c>
      <c r="H23" s="34"/>
      <c r="I23" s="35" t="s">
        <v>133</v>
      </c>
      <c r="J23" s="35" t="s">
        <v>139</v>
      </c>
      <c r="K23" s="35" t="s">
        <v>140</v>
      </c>
      <c r="L23" s="36"/>
      <c r="M23" s="37"/>
      <c r="N23" s="34"/>
      <c r="O23" s="38" t="s">
        <v>315</v>
      </c>
      <c r="P23" s="36" t="s">
        <v>315</v>
      </c>
      <c r="Q23" s="36" t="s">
        <v>315</v>
      </c>
      <c r="R23" s="36" t="s">
        <v>315</v>
      </c>
      <c r="S23" s="36" t="s">
        <v>315</v>
      </c>
      <c r="T23" s="36" t="s">
        <v>315</v>
      </c>
      <c r="U23" s="36"/>
      <c r="V23" s="36" t="s">
        <v>315</v>
      </c>
      <c r="W23" s="36" t="s">
        <v>316</v>
      </c>
      <c r="X23" s="36" t="s">
        <v>315</v>
      </c>
      <c r="Y23" s="36" t="s">
        <v>316</v>
      </c>
      <c r="Z23" s="36" t="s">
        <v>316</v>
      </c>
      <c r="AA23" s="36" t="s">
        <v>316</v>
      </c>
      <c r="AB23" s="36" t="s">
        <v>316</v>
      </c>
      <c r="AC23" s="36" t="s">
        <v>316</v>
      </c>
      <c r="AD23" s="36" t="s">
        <v>316</v>
      </c>
      <c r="AE23" s="36" t="s">
        <v>316</v>
      </c>
    </row>
    <row r="24" spans="1:31" s="30" customFormat="1" ht="34" x14ac:dyDescent="0.2">
      <c r="A24" s="31">
        <f t="shared" si="0"/>
        <v>23</v>
      </c>
      <c r="B24" s="33" t="s">
        <v>62</v>
      </c>
      <c r="C24" s="43" t="s">
        <v>697</v>
      </c>
      <c r="D24" s="33" t="s">
        <v>1394</v>
      </c>
      <c r="E24" s="32" t="s">
        <v>819</v>
      </c>
      <c r="F24" s="32" t="s">
        <v>1117</v>
      </c>
      <c r="G24" s="32" t="s">
        <v>1118</v>
      </c>
      <c r="H24" s="34"/>
      <c r="I24" s="35" t="s">
        <v>133</v>
      </c>
      <c r="J24" s="35" t="s">
        <v>139</v>
      </c>
      <c r="K24" s="35" t="s">
        <v>141</v>
      </c>
      <c r="L24" s="36"/>
      <c r="M24" s="37"/>
      <c r="N24" s="34"/>
      <c r="O24" s="38" t="s">
        <v>315</v>
      </c>
      <c r="P24" s="36" t="s">
        <v>315</v>
      </c>
      <c r="Q24" s="36" t="s">
        <v>315</v>
      </c>
      <c r="R24" s="36" t="s">
        <v>315</v>
      </c>
      <c r="S24" s="36" t="s">
        <v>315</v>
      </c>
      <c r="T24" s="36" t="s">
        <v>315</v>
      </c>
      <c r="U24" s="36"/>
      <c r="V24" s="36" t="s">
        <v>315</v>
      </c>
      <c r="W24" s="36" t="s">
        <v>316</v>
      </c>
      <c r="X24" s="36" t="s">
        <v>315</v>
      </c>
      <c r="Y24" s="36" t="s">
        <v>316</v>
      </c>
      <c r="Z24" s="36" t="s">
        <v>316</v>
      </c>
      <c r="AA24" s="36" t="s">
        <v>316</v>
      </c>
      <c r="AB24" s="36" t="s">
        <v>316</v>
      </c>
      <c r="AC24" s="36" t="s">
        <v>316</v>
      </c>
      <c r="AD24" s="36" t="s">
        <v>316</v>
      </c>
      <c r="AE24" s="36" t="s">
        <v>316</v>
      </c>
    </row>
    <row r="25" spans="1:31" s="30" customFormat="1" ht="102" x14ac:dyDescent="0.2">
      <c r="A25" s="31">
        <f t="shared" si="0"/>
        <v>24</v>
      </c>
      <c r="B25" s="33" t="s">
        <v>63</v>
      </c>
      <c r="C25" s="43" t="s">
        <v>697</v>
      </c>
      <c r="D25" s="33" t="s">
        <v>1780</v>
      </c>
      <c r="E25" s="32" t="s">
        <v>820</v>
      </c>
      <c r="F25" s="32" t="s">
        <v>821</v>
      </c>
      <c r="G25" s="32" t="s">
        <v>1781</v>
      </c>
      <c r="H25" s="34"/>
      <c r="I25" s="35" t="s">
        <v>133</v>
      </c>
      <c r="J25" s="35" t="s">
        <v>139</v>
      </c>
      <c r="K25" s="35" t="s">
        <v>142</v>
      </c>
      <c r="L25" s="36"/>
      <c r="M25" s="37"/>
      <c r="N25" s="34"/>
      <c r="O25" s="38" t="s">
        <v>315</v>
      </c>
      <c r="P25" s="36" t="s">
        <v>315</v>
      </c>
      <c r="Q25" s="36" t="s">
        <v>315</v>
      </c>
      <c r="R25" s="36" t="s">
        <v>315</v>
      </c>
      <c r="S25" s="36" t="s">
        <v>315</v>
      </c>
      <c r="T25" s="36" t="s">
        <v>315</v>
      </c>
      <c r="U25" s="36"/>
      <c r="V25" s="36" t="s">
        <v>315</v>
      </c>
      <c r="W25" s="36" t="s">
        <v>316</v>
      </c>
      <c r="X25" s="36" t="s">
        <v>315</v>
      </c>
      <c r="Y25" s="36" t="s">
        <v>316</v>
      </c>
      <c r="Z25" s="36" t="s">
        <v>316</v>
      </c>
      <c r="AA25" s="36" t="s">
        <v>316</v>
      </c>
      <c r="AB25" s="36" t="s">
        <v>316</v>
      </c>
      <c r="AC25" s="36" t="s">
        <v>316</v>
      </c>
      <c r="AD25" s="36" t="s">
        <v>316</v>
      </c>
      <c r="AE25" s="36" t="s">
        <v>316</v>
      </c>
    </row>
    <row r="26" spans="1:31" s="30" customFormat="1" ht="153" x14ac:dyDescent="0.2">
      <c r="A26" s="31">
        <f t="shared" si="0"/>
        <v>25</v>
      </c>
      <c r="B26" s="32" t="s">
        <v>64</v>
      </c>
      <c r="C26" s="43" t="s">
        <v>697</v>
      </c>
      <c r="D26" s="33" t="s">
        <v>1056</v>
      </c>
      <c r="E26" s="32" t="s">
        <v>1518</v>
      </c>
      <c r="F26" s="32" t="s">
        <v>1055</v>
      </c>
      <c r="G26" s="32" t="s">
        <v>930</v>
      </c>
      <c r="H26" s="34"/>
      <c r="I26" s="35" t="s">
        <v>133</v>
      </c>
      <c r="J26" s="35" t="s">
        <v>139</v>
      </c>
      <c r="K26" s="35" t="s">
        <v>143</v>
      </c>
      <c r="L26" s="36"/>
      <c r="M26" s="37"/>
      <c r="N26" s="34"/>
      <c r="O26" s="38" t="s">
        <v>315</v>
      </c>
      <c r="P26" s="36" t="s">
        <v>315</v>
      </c>
      <c r="Q26" s="36" t="s">
        <v>315</v>
      </c>
      <c r="R26" s="36" t="s">
        <v>315</v>
      </c>
      <c r="S26" s="36" t="s">
        <v>315</v>
      </c>
      <c r="T26" s="36" t="s">
        <v>315</v>
      </c>
      <c r="U26" s="36"/>
      <c r="V26" s="36" t="s">
        <v>315</v>
      </c>
      <c r="W26" s="36" t="s">
        <v>316</v>
      </c>
      <c r="X26" s="36" t="s">
        <v>316</v>
      </c>
      <c r="Y26" s="36" t="s">
        <v>316</v>
      </c>
      <c r="Z26" s="36" t="s">
        <v>316</v>
      </c>
      <c r="AA26" s="36" t="s">
        <v>315</v>
      </c>
      <c r="AB26" s="36" t="s">
        <v>316</v>
      </c>
      <c r="AC26" s="36" t="s">
        <v>315</v>
      </c>
      <c r="AD26" s="36" t="s">
        <v>315</v>
      </c>
      <c r="AE26" s="36" t="s">
        <v>316</v>
      </c>
    </row>
    <row r="27" spans="1:31" s="30" customFormat="1" ht="51" x14ac:dyDescent="0.2">
      <c r="A27" s="31">
        <f t="shared" si="0"/>
        <v>26</v>
      </c>
      <c r="B27" s="32" t="s">
        <v>65</v>
      </c>
      <c r="C27" s="43" t="s">
        <v>697</v>
      </c>
      <c r="D27" s="32" t="s">
        <v>1057</v>
      </c>
      <c r="E27" s="32" t="s">
        <v>931</v>
      </c>
      <c r="F27" s="32" t="s">
        <v>932</v>
      </c>
      <c r="G27" s="32" t="s">
        <v>1723</v>
      </c>
      <c r="H27" s="34"/>
      <c r="I27" s="35" t="s">
        <v>133</v>
      </c>
      <c r="J27" s="35" t="s">
        <v>139</v>
      </c>
      <c r="K27" s="35" t="s">
        <v>143</v>
      </c>
      <c r="L27" s="36"/>
      <c r="N27" s="34"/>
      <c r="O27" s="38" t="s">
        <v>315</v>
      </c>
      <c r="P27" s="36" t="s">
        <v>315</v>
      </c>
      <c r="Q27" s="36" t="s">
        <v>315</v>
      </c>
      <c r="R27" s="36" t="s">
        <v>315</v>
      </c>
      <c r="S27" s="36" t="s">
        <v>315</v>
      </c>
    </row>
    <row r="28" spans="1:31" s="30" customFormat="1" ht="51" x14ac:dyDescent="0.2">
      <c r="A28" s="31">
        <f t="shared" si="0"/>
        <v>27</v>
      </c>
      <c r="B28" s="32" t="s">
        <v>67</v>
      </c>
      <c r="C28" s="43" t="s">
        <v>697</v>
      </c>
      <c r="D28" s="32" t="s">
        <v>1058</v>
      </c>
      <c r="E28" s="32" t="s">
        <v>933</v>
      </c>
      <c r="F28" s="32" t="s">
        <v>1519</v>
      </c>
      <c r="G28" s="32" t="s">
        <v>934</v>
      </c>
      <c r="H28" s="34"/>
      <c r="I28" s="35" t="s">
        <v>133</v>
      </c>
      <c r="J28" s="35" t="s">
        <v>139</v>
      </c>
      <c r="K28" s="35" t="s">
        <v>145</v>
      </c>
      <c r="L28" s="36"/>
      <c r="M28" s="37"/>
      <c r="N28" s="34"/>
      <c r="O28" s="38" t="s">
        <v>315</v>
      </c>
      <c r="P28" s="36" t="s">
        <v>315</v>
      </c>
      <c r="Q28" s="36" t="s">
        <v>315</v>
      </c>
      <c r="R28" s="36" t="s">
        <v>315</v>
      </c>
      <c r="S28" s="36" t="s">
        <v>315</v>
      </c>
      <c r="T28" s="36" t="s">
        <v>315</v>
      </c>
      <c r="U28" s="36"/>
      <c r="V28" s="36" t="s">
        <v>315</v>
      </c>
      <c r="W28" s="36" t="s">
        <v>316</v>
      </c>
      <c r="X28" s="36" t="s">
        <v>316</v>
      </c>
      <c r="Y28" s="36" t="s">
        <v>316</v>
      </c>
      <c r="Z28" s="36" t="s">
        <v>316</v>
      </c>
      <c r="AA28" s="36" t="s">
        <v>315</v>
      </c>
      <c r="AB28" s="36" t="s">
        <v>316</v>
      </c>
      <c r="AC28" s="36" t="s">
        <v>316</v>
      </c>
      <c r="AD28" s="36" t="s">
        <v>316</v>
      </c>
      <c r="AE28" s="36" t="s">
        <v>316</v>
      </c>
    </row>
    <row r="29" spans="1:31" s="30" customFormat="1" ht="204" x14ac:dyDescent="0.2">
      <c r="A29" s="31">
        <f t="shared" si="0"/>
        <v>28</v>
      </c>
      <c r="B29" s="32" t="s">
        <v>68</v>
      </c>
      <c r="C29" s="43" t="s">
        <v>697</v>
      </c>
      <c r="D29" s="33" t="s">
        <v>429</v>
      </c>
      <c r="E29" s="32" t="s">
        <v>822</v>
      </c>
      <c r="F29" s="32" t="s">
        <v>1724</v>
      </c>
      <c r="G29" s="32" t="s">
        <v>66</v>
      </c>
      <c r="H29" s="34"/>
      <c r="I29" s="35" t="s">
        <v>133</v>
      </c>
      <c r="J29" s="35" t="s">
        <v>139</v>
      </c>
      <c r="K29" s="35" t="s">
        <v>145</v>
      </c>
      <c r="L29" s="36"/>
      <c r="M29" s="37"/>
      <c r="N29" s="34"/>
      <c r="O29" s="38" t="s">
        <v>315</v>
      </c>
      <c r="P29" s="36" t="s">
        <v>315</v>
      </c>
      <c r="Q29" s="36" t="s">
        <v>315</v>
      </c>
      <c r="R29" s="36" t="s">
        <v>315</v>
      </c>
      <c r="S29" s="36" t="s">
        <v>315</v>
      </c>
      <c r="T29" s="36" t="s">
        <v>315</v>
      </c>
      <c r="U29" s="36"/>
      <c r="V29" s="36" t="s">
        <v>315</v>
      </c>
      <c r="W29" s="36" t="s">
        <v>316</v>
      </c>
      <c r="X29" s="36" t="s">
        <v>316</v>
      </c>
      <c r="Y29" s="36" t="s">
        <v>316</v>
      </c>
      <c r="Z29" s="36" t="s">
        <v>316</v>
      </c>
      <c r="AA29" s="36" t="s">
        <v>316</v>
      </c>
      <c r="AB29" s="36" t="s">
        <v>316</v>
      </c>
      <c r="AC29" s="36" t="s">
        <v>316</v>
      </c>
      <c r="AD29" s="36" t="s">
        <v>316</v>
      </c>
      <c r="AE29" s="36" t="s">
        <v>316</v>
      </c>
    </row>
    <row r="30" spans="1:31" s="30" customFormat="1" ht="51" x14ac:dyDescent="0.2">
      <c r="A30" s="31">
        <f t="shared" si="0"/>
        <v>29</v>
      </c>
      <c r="B30" s="32" t="s">
        <v>935</v>
      </c>
      <c r="C30" s="43" t="s">
        <v>697</v>
      </c>
      <c r="D30" s="33" t="s">
        <v>1782</v>
      </c>
      <c r="E30" s="32" t="s">
        <v>483</v>
      </c>
      <c r="F30" s="32" t="s">
        <v>484</v>
      </c>
      <c r="G30" s="32" t="s">
        <v>1783</v>
      </c>
      <c r="H30" s="34"/>
      <c r="I30" s="35" t="s">
        <v>146</v>
      </c>
      <c r="J30" s="35" t="s">
        <v>147</v>
      </c>
      <c r="K30" s="35" t="s">
        <v>148</v>
      </c>
      <c r="L30" s="36"/>
      <c r="M30" s="37"/>
      <c r="N30" s="34"/>
      <c r="O30" s="38" t="s">
        <v>315</v>
      </c>
      <c r="P30" s="36" t="s">
        <v>315</v>
      </c>
      <c r="Q30" s="36" t="s">
        <v>315</v>
      </c>
      <c r="R30" s="36" t="s">
        <v>315</v>
      </c>
      <c r="S30" s="36" t="s">
        <v>315</v>
      </c>
      <c r="T30" s="36" t="s">
        <v>315</v>
      </c>
      <c r="U30" s="36"/>
      <c r="V30" s="36" t="s">
        <v>315</v>
      </c>
      <c r="W30" s="36" t="s">
        <v>315</v>
      </c>
      <c r="X30" s="36" t="s">
        <v>316</v>
      </c>
      <c r="Y30" s="36" t="s">
        <v>316</v>
      </c>
      <c r="Z30" s="36" t="s">
        <v>316</v>
      </c>
      <c r="AA30" s="36" t="s">
        <v>316</v>
      </c>
      <c r="AB30" s="36" t="s">
        <v>316</v>
      </c>
      <c r="AC30" s="36" t="s">
        <v>316</v>
      </c>
      <c r="AD30" s="36" t="s">
        <v>316</v>
      </c>
      <c r="AE30" s="36" t="s">
        <v>316</v>
      </c>
    </row>
    <row r="31" spans="1:31" s="30" customFormat="1" ht="51" x14ac:dyDescent="0.2">
      <c r="A31" s="31">
        <f t="shared" si="0"/>
        <v>30</v>
      </c>
      <c r="B31" s="32" t="s">
        <v>936</v>
      </c>
      <c r="C31" s="43" t="s">
        <v>697</v>
      </c>
      <c r="D31" s="33" t="s">
        <v>550</v>
      </c>
      <c r="E31" s="32" t="s">
        <v>69</v>
      </c>
      <c r="F31" s="32" t="s">
        <v>517</v>
      </c>
      <c r="G31" s="32" t="s">
        <v>70</v>
      </c>
      <c r="H31" s="34"/>
      <c r="I31" s="35" t="s">
        <v>146</v>
      </c>
      <c r="J31" s="35" t="s">
        <v>147</v>
      </c>
      <c r="K31" s="35" t="s">
        <v>149</v>
      </c>
      <c r="L31" s="36"/>
      <c r="M31" s="37"/>
      <c r="N31" s="34"/>
      <c r="O31" s="38" t="s">
        <v>315</v>
      </c>
      <c r="P31" s="36" t="s">
        <v>315</v>
      </c>
      <c r="Q31" s="36" t="s">
        <v>315</v>
      </c>
      <c r="R31" s="36" t="s">
        <v>315</v>
      </c>
      <c r="S31" s="36" t="s">
        <v>315</v>
      </c>
      <c r="T31" s="36" t="s">
        <v>315</v>
      </c>
      <c r="U31" s="36"/>
      <c r="V31" s="36" t="s">
        <v>316</v>
      </c>
      <c r="W31" s="36" t="s">
        <v>315</v>
      </c>
      <c r="X31" s="36" t="s">
        <v>316</v>
      </c>
      <c r="Y31" s="36" t="s">
        <v>316</v>
      </c>
      <c r="Z31" s="36" t="s">
        <v>316</v>
      </c>
      <c r="AA31" s="36" t="s">
        <v>316</v>
      </c>
      <c r="AB31" s="36" t="s">
        <v>316</v>
      </c>
      <c r="AC31" s="36" t="s">
        <v>316</v>
      </c>
      <c r="AD31" s="36" t="s">
        <v>316</v>
      </c>
      <c r="AE31" s="36" t="s">
        <v>316</v>
      </c>
    </row>
    <row r="32" spans="1:31" s="30" customFormat="1" ht="51" x14ac:dyDescent="0.2">
      <c r="A32" s="43">
        <f t="shared" si="0"/>
        <v>31</v>
      </c>
      <c r="B32" s="32" t="s">
        <v>12</v>
      </c>
      <c r="C32" s="43" t="s">
        <v>697</v>
      </c>
      <c r="D32" s="32" t="s">
        <v>567</v>
      </c>
      <c r="E32" s="32" t="s">
        <v>563</v>
      </c>
      <c r="F32" s="32" t="s">
        <v>1906</v>
      </c>
      <c r="G32" s="32" t="s">
        <v>564</v>
      </c>
      <c r="H32" s="34"/>
      <c r="I32" s="35" t="s">
        <v>133</v>
      </c>
      <c r="J32" s="35" t="s">
        <v>139</v>
      </c>
      <c r="K32" s="35" t="s">
        <v>143</v>
      </c>
      <c r="L32" s="36"/>
      <c r="N32" s="34"/>
      <c r="O32" s="38" t="s">
        <v>315</v>
      </c>
      <c r="P32" s="36" t="s">
        <v>315</v>
      </c>
      <c r="Q32" s="36" t="s">
        <v>315</v>
      </c>
      <c r="R32" s="36" t="s">
        <v>315</v>
      </c>
      <c r="S32" s="36" t="s">
        <v>315</v>
      </c>
    </row>
    <row r="33" spans="1:37" s="30" customFormat="1" ht="85" x14ac:dyDescent="0.2">
      <c r="A33" s="43">
        <f t="shared" si="0"/>
        <v>32</v>
      </c>
      <c r="B33" s="32" t="s">
        <v>13</v>
      </c>
      <c r="C33" s="43" t="s">
        <v>697</v>
      </c>
      <c r="D33" s="32" t="s">
        <v>725</v>
      </c>
      <c r="E33" s="32" t="s">
        <v>1520</v>
      </c>
      <c r="F33" s="32" t="s">
        <v>1521</v>
      </c>
      <c r="G33" s="32" t="s">
        <v>1522</v>
      </c>
      <c r="H33" s="34"/>
      <c r="I33" s="35" t="s">
        <v>133</v>
      </c>
      <c r="J33" s="35" t="s">
        <v>139</v>
      </c>
      <c r="K33" s="35" t="s">
        <v>144</v>
      </c>
      <c r="L33" s="36"/>
      <c r="M33" s="37"/>
      <c r="N33" s="34"/>
      <c r="O33" s="38" t="s">
        <v>315</v>
      </c>
      <c r="P33" s="36" t="s">
        <v>315</v>
      </c>
      <c r="Q33" s="36" t="s">
        <v>315</v>
      </c>
      <c r="R33" s="36" t="s">
        <v>315</v>
      </c>
      <c r="S33" s="40" t="s">
        <v>315</v>
      </c>
      <c r="T33" s="36" t="s">
        <v>315</v>
      </c>
      <c r="U33" s="36"/>
      <c r="V33" s="36" t="s">
        <v>315</v>
      </c>
      <c r="W33" s="36" t="s">
        <v>316</v>
      </c>
      <c r="X33" s="36" t="s">
        <v>316</v>
      </c>
      <c r="Y33" s="36" t="s">
        <v>316</v>
      </c>
      <c r="Z33" s="36" t="s">
        <v>316</v>
      </c>
      <c r="AA33" s="36" t="s">
        <v>315</v>
      </c>
      <c r="AB33" s="36" t="s">
        <v>316</v>
      </c>
      <c r="AC33" s="36" t="s">
        <v>315</v>
      </c>
      <c r="AD33" s="36" t="s">
        <v>315</v>
      </c>
      <c r="AE33" s="36" t="s">
        <v>316</v>
      </c>
    </row>
    <row r="34" spans="1:37" s="30" customFormat="1" ht="51" x14ac:dyDescent="0.2">
      <c r="A34" s="31">
        <f t="shared" si="0"/>
        <v>33</v>
      </c>
      <c r="B34" s="32" t="s">
        <v>14</v>
      </c>
      <c r="C34" s="43" t="s">
        <v>697</v>
      </c>
      <c r="D34" s="33" t="s">
        <v>430</v>
      </c>
      <c r="E34" s="32" t="s">
        <v>71</v>
      </c>
      <c r="F34" s="32" t="s">
        <v>1523</v>
      </c>
      <c r="G34" s="32" t="s">
        <v>1524</v>
      </c>
      <c r="H34" s="34"/>
      <c r="I34" s="35" t="s">
        <v>146</v>
      </c>
      <c r="J34" s="35" t="s">
        <v>147</v>
      </c>
      <c r="K34" s="35" t="s">
        <v>149</v>
      </c>
      <c r="L34" s="36"/>
      <c r="M34" s="37"/>
      <c r="N34" s="34"/>
      <c r="O34" s="38" t="s">
        <v>315</v>
      </c>
      <c r="P34" s="36" t="s">
        <v>315</v>
      </c>
      <c r="Q34" s="36" t="s">
        <v>315</v>
      </c>
      <c r="R34" s="36" t="s">
        <v>315</v>
      </c>
      <c r="S34" s="40" t="s">
        <v>315</v>
      </c>
      <c r="T34" s="36" t="s">
        <v>315</v>
      </c>
      <c r="U34" s="36"/>
      <c r="V34" s="36" t="s">
        <v>316</v>
      </c>
      <c r="W34" s="36" t="s">
        <v>315</v>
      </c>
      <c r="X34" s="36" t="s">
        <v>316</v>
      </c>
      <c r="Y34" s="36" t="s">
        <v>316</v>
      </c>
      <c r="Z34" s="36" t="s">
        <v>316</v>
      </c>
      <c r="AA34" s="36" t="s">
        <v>316</v>
      </c>
      <c r="AB34" s="36" t="s">
        <v>316</v>
      </c>
      <c r="AC34" s="36" t="s">
        <v>316</v>
      </c>
      <c r="AD34" s="36" t="s">
        <v>316</v>
      </c>
      <c r="AE34" s="36" t="s">
        <v>316</v>
      </c>
    </row>
    <row r="35" spans="1:37" s="30" customFormat="1" ht="34" x14ac:dyDescent="0.2">
      <c r="A35" s="31">
        <f t="shared" ref="A35:A114" si="1">A34+1</f>
        <v>34</v>
      </c>
      <c r="B35" s="32" t="s">
        <v>15</v>
      </c>
      <c r="C35" s="43" t="s">
        <v>697</v>
      </c>
      <c r="D35" s="33" t="s">
        <v>431</v>
      </c>
      <c r="E35" s="32" t="s">
        <v>72</v>
      </c>
      <c r="F35" s="32" t="s">
        <v>1725</v>
      </c>
      <c r="G35" s="32" t="s">
        <v>1726</v>
      </c>
      <c r="H35" s="34"/>
      <c r="I35" s="35" t="s">
        <v>146</v>
      </c>
      <c r="J35" s="35" t="s">
        <v>147</v>
      </c>
      <c r="K35" s="35" t="s">
        <v>150</v>
      </c>
      <c r="L35" s="36"/>
      <c r="M35" s="37"/>
      <c r="N35" s="34"/>
      <c r="O35" s="38" t="s">
        <v>315</v>
      </c>
      <c r="P35" s="36" t="s">
        <v>315</v>
      </c>
      <c r="Q35" s="36" t="s">
        <v>315</v>
      </c>
      <c r="R35" s="36" t="s">
        <v>315</v>
      </c>
      <c r="S35" s="36" t="s">
        <v>315</v>
      </c>
      <c r="T35" s="36" t="s">
        <v>315</v>
      </c>
      <c r="U35" s="36"/>
      <c r="V35" s="36" t="s">
        <v>316</v>
      </c>
      <c r="W35" s="36" t="s">
        <v>315</v>
      </c>
      <c r="X35" s="36" t="s">
        <v>316</v>
      </c>
      <c r="Y35" s="36" t="s">
        <v>316</v>
      </c>
      <c r="Z35" s="36" t="s">
        <v>316</v>
      </c>
      <c r="AA35" s="36" t="s">
        <v>316</v>
      </c>
      <c r="AB35" s="36" t="s">
        <v>316</v>
      </c>
      <c r="AC35" s="36" t="s">
        <v>316</v>
      </c>
      <c r="AD35" s="36" t="s">
        <v>316</v>
      </c>
      <c r="AE35" s="36" t="s">
        <v>316</v>
      </c>
    </row>
    <row r="36" spans="1:37" s="30" customFormat="1" ht="51" x14ac:dyDescent="0.2">
      <c r="A36" s="31">
        <f t="shared" si="1"/>
        <v>35</v>
      </c>
      <c r="B36" s="32" t="s">
        <v>937</v>
      </c>
      <c r="C36" s="43" t="s">
        <v>697</v>
      </c>
      <c r="D36" s="32" t="s">
        <v>1059</v>
      </c>
      <c r="E36" s="32" t="s">
        <v>938</v>
      </c>
      <c r="F36" s="32" t="s">
        <v>1526</v>
      </c>
      <c r="G36" s="32" t="s">
        <v>1525</v>
      </c>
      <c r="H36" s="34"/>
      <c r="I36" s="35" t="s">
        <v>146</v>
      </c>
      <c r="J36" s="35" t="s">
        <v>147</v>
      </c>
      <c r="K36" s="35" t="s">
        <v>150</v>
      </c>
      <c r="L36" s="36"/>
      <c r="M36" s="37"/>
      <c r="N36" s="34"/>
      <c r="O36" s="38" t="s">
        <v>315</v>
      </c>
      <c r="P36" s="36" t="s">
        <v>315</v>
      </c>
      <c r="Q36" s="36" t="s">
        <v>315</v>
      </c>
      <c r="R36" s="36" t="s">
        <v>315</v>
      </c>
      <c r="S36" s="36" t="s">
        <v>315</v>
      </c>
    </row>
    <row r="37" spans="1:37" s="30" customFormat="1" ht="409.5" x14ac:dyDescent="0.2">
      <c r="A37" s="31">
        <f t="shared" ref="A37:A43" si="2">A36+1</f>
        <v>36</v>
      </c>
      <c r="B37" s="32" t="s">
        <v>73</v>
      </c>
      <c r="C37" s="43" t="s">
        <v>697</v>
      </c>
      <c r="D37" s="33" t="s">
        <v>551</v>
      </c>
      <c r="E37" s="32" t="s">
        <v>1727</v>
      </c>
      <c r="F37" s="32" t="s">
        <v>1728</v>
      </c>
      <c r="G37" s="32" t="s">
        <v>74</v>
      </c>
      <c r="H37" s="34"/>
      <c r="I37" s="35" t="s">
        <v>146</v>
      </c>
      <c r="J37" s="35" t="s">
        <v>519</v>
      </c>
      <c r="K37" s="35" t="s">
        <v>151</v>
      </c>
      <c r="L37" s="36"/>
      <c r="M37" s="37"/>
      <c r="N37" s="34"/>
      <c r="O37" s="38" t="s">
        <v>315</v>
      </c>
      <c r="P37" s="36" t="s">
        <v>315</v>
      </c>
      <c r="Q37" s="36" t="s">
        <v>315</v>
      </c>
      <c r="R37" s="36" t="s">
        <v>315</v>
      </c>
      <c r="S37" s="40" t="s">
        <v>315</v>
      </c>
      <c r="T37" s="36" t="s">
        <v>315</v>
      </c>
      <c r="U37" s="36"/>
      <c r="V37" s="36" t="s">
        <v>316</v>
      </c>
      <c r="W37" s="36" t="s">
        <v>315</v>
      </c>
      <c r="X37" s="36" t="s">
        <v>316</v>
      </c>
      <c r="Y37" s="36" t="s">
        <v>316</v>
      </c>
      <c r="Z37" s="36" t="s">
        <v>316</v>
      </c>
      <c r="AA37" s="36" t="s">
        <v>316</v>
      </c>
      <c r="AB37" s="36" t="s">
        <v>316</v>
      </c>
      <c r="AC37" s="36" t="s">
        <v>316</v>
      </c>
      <c r="AD37" s="36" t="s">
        <v>316</v>
      </c>
      <c r="AE37" s="36" t="s">
        <v>316</v>
      </c>
    </row>
    <row r="38" spans="1:37" s="30" customFormat="1" ht="34" x14ac:dyDescent="0.2">
      <c r="A38" s="31">
        <f t="shared" si="2"/>
        <v>37</v>
      </c>
      <c r="B38" s="32" t="s">
        <v>75</v>
      </c>
      <c r="C38" s="43" t="s">
        <v>697</v>
      </c>
      <c r="D38" s="33" t="s">
        <v>432</v>
      </c>
      <c r="E38" s="32" t="s">
        <v>153</v>
      </c>
      <c r="F38" s="32" t="s">
        <v>1729</v>
      </c>
      <c r="G38" s="32" t="s">
        <v>76</v>
      </c>
      <c r="H38" s="34"/>
      <c r="I38" s="35" t="s">
        <v>146</v>
      </c>
      <c r="J38" s="35" t="s">
        <v>519</v>
      </c>
      <c r="K38" s="35" t="s">
        <v>152</v>
      </c>
      <c r="L38" s="36"/>
      <c r="M38" s="37"/>
      <c r="N38" s="34"/>
      <c r="O38" s="38" t="s">
        <v>315</v>
      </c>
      <c r="P38" s="36" t="s">
        <v>315</v>
      </c>
      <c r="Q38" s="36" t="s">
        <v>315</v>
      </c>
      <c r="R38" s="36" t="s">
        <v>315</v>
      </c>
      <c r="S38" s="36" t="s">
        <v>315</v>
      </c>
      <c r="T38" s="36" t="s">
        <v>315</v>
      </c>
      <c r="U38" s="36"/>
      <c r="V38" s="36" t="s">
        <v>316</v>
      </c>
      <c r="W38" s="36" t="s">
        <v>315</v>
      </c>
      <c r="X38" s="36" t="s">
        <v>316</v>
      </c>
      <c r="Y38" s="36" t="s">
        <v>316</v>
      </c>
      <c r="Z38" s="36" t="s">
        <v>316</v>
      </c>
      <c r="AA38" s="36" t="s">
        <v>316</v>
      </c>
      <c r="AB38" s="36" t="s">
        <v>316</v>
      </c>
      <c r="AC38" s="36" t="s">
        <v>316</v>
      </c>
      <c r="AD38" s="36" t="s">
        <v>316</v>
      </c>
      <c r="AE38" s="36" t="s">
        <v>316</v>
      </c>
      <c r="AF38" s="39"/>
      <c r="AG38" s="39"/>
      <c r="AH38" s="39"/>
      <c r="AI38" s="39"/>
      <c r="AJ38" s="39"/>
      <c r="AK38" s="39"/>
    </row>
    <row r="39" spans="1:37" s="30" customFormat="1" ht="85" x14ac:dyDescent="0.2">
      <c r="A39" s="31">
        <f t="shared" si="2"/>
        <v>38</v>
      </c>
      <c r="B39" s="32" t="s">
        <v>77</v>
      </c>
      <c r="C39" s="43" t="s">
        <v>697</v>
      </c>
      <c r="D39" s="33" t="s">
        <v>1784</v>
      </c>
      <c r="E39" s="32" t="s">
        <v>1907</v>
      </c>
      <c r="F39" s="32" t="s">
        <v>1908</v>
      </c>
      <c r="G39" s="32" t="s">
        <v>155</v>
      </c>
      <c r="H39" s="34"/>
      <c r="I39" s="35" t="s">
        <v>146</v>
      </c>
      <c r="J39" s="35" t="s">
        <v>519</v>
      </c>
      <c r="K39" s="35" t="s">
        <v>154</v>
      </c>
      <c r="L39" s="36"/>
      <c r="M39" s="37"/>
      <c r="N39" s="34"/>
      <c r="O39" s="38" t="s">
        <v>315</v>
      </c>
      <c r="P39" s="36" t="s">
        <v>315</v>
      </c>
      <c r="Q39" s="36" t="s">
        <v>315</v>
      </c>
      <c r="R39" s="36" t="s">
        <v>315</v>
      </c>
      <c r="S39" s="40" t="s">
        <v>315</v>
      </c>
      <c r="T39" s="36" t="s">
        <v>315</v>
      </c>
      <c r="U39" s="36"/>
      <c r="V39" s="36" t="s">
        <v>316</v>
      </c>
      <c r="W39" s="36" t="s">
        <v>315</v>
      </c>
      <c r="X39" s="36" t="s">
        <v>316</v>
      </c>
      <c r="Y39" s="36" t="s">
        <v>316</v>
      </c>
      <c r="Z39" s="36" t="s">
        <v>316</v>
      </c>
      <c r="AA39" s="36" t="s">
        <v>316</v>
      </c>
      <c r="AB39" s="36" t="s">
        <v>316</v>
      </c>
      <c r="AC39" s="36" t="s">
        <v>316</v>
      </c>
      <c r="AD39" s="36" t="s">
        <v>316</v>
      </c>
      <c r="AE39" s="36" t="s">
        <v>316</v>
      </c>
    </row>
    <row r="40" spans="1:37" s="30" customFormat="1" ht="68" x14ac:dyDescent="0.2">
      <c r="A40" s="31">
        <f t="shared" si="2"/>
        <v>39</v>
      </c>
      <c r="B40" s="32" t="s">
        <v>78</v>
      </c>
      <c r="C40" s="43" t="s">
        <v>697</v>
      </c>
      <c r="D40" s="33" t="s">
        <v>1786</v>
      </c>
      <c r="E40" s="32" t="s">
        <v>81</v>
      </c>
      <c r="F40" s="32" t="s">
        <v>1527</v>
      </c>
      <c r="G40" s="32" t="s">
        <v>1785</v>
      </c>
      <c r="H40" s="34"/>
      <c r="I40" s="35" t="s">
        <v>146</v>
      </c>
      <c r="J40" s="35" t="s">
        <v>519</v>
      </c>
      <c r="K40" s="35" t="s">
        <v>154</v>
      </c>
      <c r="L40" s="36"/>
      <c r="M40" s="37"/>
      <c r="N40" s="34"/>
      <c r="O40" s="38" t="s">
        <v>315</v>
      </c>
      <c r="P40" s="36" t="s">
        <v>315</v>
      </c>
      <c r="Q40" s="36" t="s">
        <v>315</v>
      </c>
      <c r="R40" s="36" t="s">
        <v>315</v>
      </c>
      <c r="S40" s="40" t="s">
        <v>315</v>
      </c>
      <c r="T40" s="36" t="s">
        <v>315</v>
      </c>
      <c r="U40" s="36"/>
      <c r="V40" s="36" t="s">
        <v>316</v>
      </c>
      <c r="W40" s="36" t="s">
        <v>315</v>
      </c>
      <c r="X40" s="36" t="s">
        <v>316</v>
      </c>
      <c r="Y40" s="36" t="s">
        <v>316</v>
      </c>
      <c r="Z40" s="36" t="s">
        <v>316</v>
      </c>
      <c r="AA40" s="36" t="s">
        <v>316</v>
      </c>
      <c r="AB40" s="36" t="s">
        <v>316</v>
      </c>
      <c r="AC40" s="36" t="s">
        <v>316</v>
      </c>
      <c r="AD40" s="36" t="s">
        <v>316</v>
      </c>
      <c r="AE40" s="36" t="s">
        <v>316</v>
      </c>
    </row>
    <row r="41" spans="1:37" s="30" customFormat="1" ht="85" x14ac:dyDescent="0.2">
      <c r="A41" s="31">
        <f t="shared" si="2"/>
        <v>40</v>
      </c>
      <c r="B41" s="32" t="s">
        <v>79</v>
      </c>
      <c r="C41" s="43" t="s">
        <v>697</v>
      </c>
      <c r="D41" s="33" t="s">
        <v>552</v>
      </c>
      <c r="E41" s="32" t="s">
        <v>518</v>
      </c>
      <c r="F41" s="32" t="s">
        <v>1787</v>
      </c>
      <c r="G41" s="32" t="s">
        <v>1528</v>
      </c>
      <c r="H41" s="34"/>
      <c r="I41" s="35" t="s">
        <v>146</v>
      </c>
      <c r="J41" s="35" t="s">
        <v>519</v>
      </c>
      <c r="K41" s="35" t="s">
        <v>154</v>
      </c>
      <c r="L41" s="36"/>
      <c r="M41" s="37"/>
      <c r="N41" s="34"/>
      <c r="O41" s="38" t="s">
        <v>315</v>
      </c>
      <c r="P41" s="36" t="s">
        <v>315</v>
      </c>
      <c r="Q41" s="36" t="s">
        <v>315</v>
      </c>
      <c r="R41" s="36" t="s">
        <v>315</v>
      </c>
      <c r="S41" s="36" t="s">
        <v>315</v>
      </c>
      <c r="T41" s="36" t="s">
        <v>315</v>
      </c>
      <c r="U41" s="36"/>
      <c r="V41" s="36" t="s">
        <v>316</v>
      </c>
      <c r="W41" s="36" t="s">
        <v>315</v>
      </c>
      <c r="X41" s="36" t="s">
        <v>316</v>
      </c>
      <c r="Y41" s="36" t="s">
        <v>316</v>
      </c>
      <c r="Z41" s="36" t="s">
        <v>316</v>
      </c>
      <c r="AA41" s="36" t="s">
        <v>316</v>
      </c>
      <c r="AB41" s="36" t="s">
        <v>316</v>
      </c>
      <c r="AC41" s="36" t="s">
        <v>316</v>
      </c>
      <c r="AD41" s="36" t="s">
        <v>316</v>
      </c>
      <c r="AE41" s="36" t="s">
        <v>316</v>
      </c>
      <c r="AF41" s="39"/>
      <c r="AG41" s="39"/>
      <c r="AH41" s="39"/>
      <c r="AI41" s="39"/>
      <c r="AJ41" s="39"/>
      <c r="AK41" s="39"/>
    </row>
    <row r="42" spans="1:37" s="30" customFormat="1" ht="51" x14ac:dyDescent="0.2">
      <c r="A42" s="31">
        <f t="shared" si="2"/>
        <v>41</v>
      </c>
      <c r="B42" s="32" t="s">
        <v>80</v>
      </c>
      <c r="C42" s="43" t="s">
        <v>697</v>
      </c>
      <c r="D42" s="33" t="s">
        <v>1789</v>
      </c>
      <c r="E42" s="32" t="s">
        <v>1529</v>
      </c>
      <c r="F42" s="32" t="s">
        <v>1530</v>
      </c>
      <c r="G42" s="32" t="s">
        <v>1788</v>
      </c>
      <c r="H42" s="34"/>
      <c r="I42" s="35" t="s">
        <v>146</v>
      </c>
      <c r="J42" s="35" t="s">
        <v>519</v>
      </c>
      <c r="K42" s="35" t="s">
        <v>154</v>
      </c>
      <c r="L42" s="36"/>
      <c r="M42" s="37"/>
      <c r="N42" s="34"/>
      <c r="O42" s="38" t="s">
        <v>315</v>
      </c>
      <c r="P42" s="36" t="s">
        <v>315</v>
      </c>
      <c r="Q42" s="36" t="s">
        <v>315</v>
      </c>
      <c r="R42" s="36" t="s">
        <v>315</v>
      </c>
      <c r="S42" s="36" t="s">
        <v>315</v>
      </c>
      <c r="T42" s="36" t="s">
        <v>315</v>
      </c>
      <c r="U42" s="36"/>
      <c r="V42" s="36" t="s">
        <v>316</v>
      </c>
      <c r="W42" s="36" t="s">
        <v>315</v>
      </c>
      <c r="X42" s="36" t="s">
        <v>316</v>
      </c>
      <c r="Y42" s="36" t="s">
        <v>315</v>
      </c>
      <c r="Z42" s="36" t="s">
        <v>316</v>
      </c>
      <c r="AA42" s="36" t="s">
        <v>316</v>
      </c>
      <c r="AB42" s="36" t="s">
        <v>316</v>
      </c>
      <c r="AC42" s="36" t="s">
        <v>316</v>
      </c>
      <c r="AD42" s="36" t="s">
        <v>316</v>
      </c>
      <c r="AE42" s="36" t="s">
        <v>316</v>
      </c>
      <c r="AF42" s="39"/>
      <c r="AG42" s="39"/>
      <c r="AH42" s="39"/>
      <c r="AI42" s="39"/>
      <c r="AJ42" s="39"/>
      <c r="AK42" s="39"/>
    </row>
    <row r="43" spans="1:37" s="30" customFormat="1" ht="51" x14ac:dyDescent="0.2">
      <c r="A43" s="43">
        <f t="shared" si="2"/>
        <v>42</v>
      </c>
      <c r="B43" s="32" t="s">
        <v>82</v>
      </c>
      <c r="C43" s="43" t="s">
        <v>697</v>
      </c>
      <c r="D43" s="32" t="s">
        <v>569</v>
      </c>
      <c r="E43" s="32" t="s">
        <v>568</v>
      </c>
      <c r="F43" s="32" t="s">
        <v>1531</v>
      </c>
      <c r="G43" s="32" t="s">
        <v>1532</v>
      </c>
      <c r="H43" s="34"/>
      <c r="I43" s="35" t="s">
        <v>146</v>
      </c>
      <c r="J43" s="35" t="s">
        <v>519</v>
      </c>
      <c r="K43" s="35" t="s">
        <v>520</v>
      </c>
      <c r="L43" s="36"/>
      <c r="M43" s="37"/>
      <c r="N43" s="34"/>
      <c r="O43" s="38" t="s">
        <v>315</v>
      </c>
      <c r="P43" s="36" t="s">
        <v>315</v>
      </c>
      <c r="Q43" s="36" t="s">
        <v>315</v>
      </c>
      <c r="R43" s="36" t="s">
        <v>315</v>
      </c>
      <c r="S43" s="36" t="s">
        <v>315</v>
      </c>
      <c r="T43" s="36" t="s">
        <v>315</v>
      </c>
      <c r="U43" s="36"/>
      <c r="V43" s="36" t="s">
        <v>316</v>
      </c>
      <c r="W43" s="36" t="s">
        <v>315</v>
      </c>
      <c r="X43" s="36" t="s">
        <v>316</v>
      </c>
      <c r="Y43" s="36" t="s">
        <v>316</v>
      </c>
      <c r="Z43" s="36" t="s">
        <v>316</v>
      </c>
      <c r="AA43" s="36" t="s">
        <v>316</v>
      </c>
      <c r="AB43" s="36" t="s">
        <v>316</v>
      </c>
      <c r="AC43" s="36" t="s">
        <v>316</v>
      </c>
      <c r="AD43" s="36" t="s">
        <v>316</v>
      </c>
      <c r="AE43" s="36" t="s">
        <v>316</v>
      </c>
      <c r="AF43" s="39"/>
      <c r="AG43" s="39"/>
      <c r="AH43" s="39"/>
      <c r="AI43" s="39"/>
      <c r="AJ43" s="39"/>
      <c r="AK43" s="39"/>
    </row>
    <row r="44" spans="1:37" s="30" customFormat="1" ht="34" x14ac:dyDescent="0.2">
      <c r="A44" s="31">
        <f t="shared" ref="A44:A67" si="3">A43+1</f>
        <v>43</v>
      </c>
      <c r="B44" s="33" t="s">
        <v>83</v>
      </c>
      <c r="C44" s="43" t="s">
        <v>697</v>
      </c>
      <c r="D44" s="33" t="s">
        <v>1395</v>
      </c>
      <c r="E44" s="32" t="s">
        <v>1119</v>
      </c>
      <c r="F44" s="32" t="s">
        <v>1120</v>
      </c>
      <c r="G44" s="32" t="s">
        <v>1121</v>
      </c>
      <c r="H44" s="34"/>
      <c r="I44" s="35" t="s">
        <v>146</v>
      </c>
      <c r="J44" s="35" t="s">
        <v>519</v>
      </c>
      <c r="K44" s="35" t="s">
        <v>156</v>
      </c>
      <c r="L44" s="36"/>
      <c r="M44" s="37"/>
      <c r="N44" s="34"/>
      <c r="O44" s="38" t="s">
        <v>315</v>
      </c>
      <c r="P44" s="36" t="s">
        <v>315</v>
      </c>
      <c r="Q44" s="36" t="s">
        <v>315</v>
      </c>
      <c r="R44" s="36" t="s">
        <v>315</v>
      </c>
      <c r="S44" s="36" t="s">
        <v>315</v>
      </c>
      <c r="T44" s="36" t="s">
        <v>315</v>
      </c>
      <c r="U44" s="36"/>
      <c r="V44" s="36" t="s">
        <v>316</v>
      </c>
      <c r="W44" s="36" t="s">
        <v>315</v>
      </c>
      <c r="X44" s="36" t="s">
        <v>316</v>
      </c>
      <c r="Y44" s="36" t="s">
        <v>316</v>
      </c>
      <c r="Z44" s="36" t="s">
        <v>316</v>
      </c>
      <c r="AA44" s="36" t="s">
        <v>316</v>
      </c>
      <c r="AB44" s="36" t="s">
        <v>316</v>
      </c>
      <c r="AC44" s="36" t="s">
        <v>316</v>
      </c>
      <c r="AD44" s="36" t="s">
        <v>316</v>
      </c>
      <c r="AE44" s="36" t="s">
        <v>316</v>
      </c>
      <c r="AF44" s="39"/>
      <c r="AG44" s="39"/>
      <c r="AH44" s="39"/>
      <c r="AI44" s="39"/>
      <c r="AJ44" s="39"/>
      <c r="AK44" s="39"/>
    </row>
    <row r="45" spans="1:37" s="30" customFormat="1" ht="51" x14ac:dyDescent="0.2">
      <c r="A45" s="31">
        <f t="shared" si="3"/>
        <v>44</v>
      </c>
      <c r="B45" s="33" t="s">
        <v>84</v>
      </c>
      <c r="C45" s="43" t="s">
        <v>697</v>
      </c>
      <c r="D45" s="33" t="s">
        <v>1396</v>
      </c>
      <c r="E45" s="32" t="s">
        <v>1122</v>
      </c>
      <c r="F45" s="32" t="s">
        <v>1123</v>
      </c>
      <c r="G45" s="32" t="s">
        <v>1124</v>
      </c>
      <c r="H45" s="34"/>
      <c r="I45" s="35" t="s">
        <v>146</v>
      </c>
      <c r="J45" s="35" t="s">
        <v>519</v>
      </c>
      <c r="K45" s="35" t="s">
        <v>156</v>
      </c>
      <c r="L45" s="36"/>
      <c r="M45" s="37"/>
      <c r="N45" s="34"/>
      <c r="O45" s="38" t="s">
        <v>315</v>
      </c>
      <c r="P45" s="36" t="s">
        <v>315</v>
      </c>
      <c r="Q45" s="36" t="s">
        <v>315</v>
      </c>
      <c r="R45" s="36" t="s">
        <v>315</v>
      </c>
      <c r="S45" s="36" t="s">
        <v>315</v>
      </c>
      <c r="T45" s="36" t="s">
        <v>315</v>
      </c>
      <c r="U45" s="36"/>
      <c r="V45" s="36" t="s">
        <v>316</v>
      </c>
      <c r="W45" s="36" t="s">
        <v>315</v>
      </c>
      <c r="X45" s="36" t="s">
        <v>316</v>
      </c>
      <c r="Y45" s="36" t="s">
        <v>316</v>
      </c>
      <c r="Z45" s="36" t="s">
        <v>316</v>
      </c>
      <c r="AA45" s="36" t="s">
        <v>316</v>
      </c>
      <c r="AB45" s="36" t="s">
        <v>316</v>
      </c>
      <c r="AC45" s="36" t="s">
        <v>316</v>
      </c>
      <c r="AD45" s="36" t="s">
        <v>316</v>
      </c>
      <c r="AE45" s="36" t="s">
        <v>316</v>
      </c>
      <c r="AF45" s="39"/>
      <c r="AG45" s="39"/>
      <c r="AH45" s="39"/>
      <c r="AI45" s="39"/>
      <c r="AJ45" s="39"/>
      <c r="AK45" s="39"/>
    </row>
    <row r="46" spans="1:37" s="30" customFormat="1" ht="51" x14ac:dyDescent="0.2">
      <c r="A46" s="31">
        <f t="shared" si="3"/>
        <v>45</v>
      </c>
      <c r="B46" s="33" t="s">
        <v>85</v>
      </c>
      <c r="C46" s="43" t="s">
        <v>697</v>
      </c>
      <c r="D46" s="33" t="s">
        <v>1791</v>
      </c>
      <c r="E46" s="32" t="s">
        <v>1790</v>
      </c>
      <c r="F46" s="32" t="s">
        <v>158</v>
      </c>
      <c r="G46" s="32" t="s">
        <v>1533</v>
      </c>
      <c r="H46" s="34"/>
      <c r="I46" s="35" t="s">
        <v>146</v>
      </c>
      <c r="J46" s="35" t="s">
        <v>519</v>
      </c>
      <c r="K46" s="35" t="s">
        <v>157</v>
      </c>
      <c r="L46" s="36"/>
      <c r="M46" s="37"/>
      <c r="N46" s="34"/>
      <c r="O46" s="38" t="s">
        <v>315</v>
      </c>
      <c r="P46" s="36" t="s">
        <v>315</v>
      </c>
      <c r="Q46" s="36" t="s">
        <v>315</v>
      </c>
      <c r="R46" s="36" t="s">
        <v>315</v>
      </c>
      <c r="S46" s="36" t="s">
        <v>315</v>
      </c>
      <c r="T46" s="36" t="s">
        <v>315</v>
      </c>
      <c r="U46" s="36"/>
      <c r="V46" s="36" t="s">
        <v>316</v>
      </c>
      <c r="W46" s="36" t="s">
        <v>315</v>
      </c>
      <c r="X46" s="36" t="s">
        <v>316</v>
      </c>
      <c r="Y46" s="36" t="s">
        <v>316</v>
      </c>
      <c r="Z46" s="36" t="s">
        <v>316</v>
      </c>
      <c r="AA46" s="36" t="s">
        <v>316</v>
      </c>
      <c r="AB46" s="36" t="s">
        <v>316</v>
      </c>
      <c r="AC46" s="36" t="s">
        <v>316</v>
      </c>
      <c r="AD46" s="36" t="s">
        <v>316</v>
      </c>
      <c r="AE46" s="36" t="s">
        <v>316</v>
      </c>
      <c r="AF46" s="39"/>
      <c r="AG46" s="39"/>
      <c r="AH46" s="39"/>
      <c r="AI46" s="39"/>
      <c r="AJ46" s="39"/>
      <c r="AK46" s="39"/>
    </row>
    <row r="47" spans="1:37" s="30" customFormat="1" ht="34" x14ac:dyDescent="0.2">
      <c r="A47" s="31">
        <f t="shared" si="3"/>
        <v>46</v>
      </c>
      <c r="B47" s="32" t="s">
        <v>86</v>
      </c>
      <c r="C47" s="43" t="s">
        <v>697</v>
      </c>
      <c r="D47" s="33" t="s">
        <v>433</v>
      </c>
      <c r="E47" s="32" t="s">
        <v>87</v>
      </c>
      <c r="F47" s="32" t="s">
        <v>1534</v>
      </c>
      <c r="G47" s="32" t="s">
        <v>1535</v>
      </c>
      <c r="H47" s="34"/>
      <c r="I47" s="35" t="s">
        <v>146</v>
      </c>
      <c r="J47" s="35" t="s">
        <v>519</v>
      </c>
      <c r="K47" s="35" t="s">
        <v>157</v>
      </c>
      <c r="L47" s="36"/>
      <c r="M47" s="37"/>
      <c r="N47" s="34"/>
      <c r="O47" s="38" t="s">
        <v>315</v>
      </c>
      <c r="P47" s="36" t="s">
        <v>315</v>
      </c>
      <c r="Q47" s="36" t="s">
        <v>315</v>
      </c>
      <c r="R47" s="36" t="s">
        <v>315</v>
      </c>
      <c r="S47" s="36" t="s">
        <v>315</v>
      </c>
      <c r="T47" s="36" t="s">
        <v>315</v>
      </c>
      <c r="U47" s="36"/>
      <c r="V47" s="36" t="s">
        <v>316</v>
      </c>
      <c r="W47" s="36" t="s">
        <v>315</v>
      </c>
      <c r="X47" s="36" t="s">
        <v>316</v>
      </c>
      <c r="Y47" s="36" t="s">
        <v>316</v>
      </c>
      <c r="Z47" s="36" t="s">
        <v>316</v>
      </c>
      <c r="AA47" s="36" t="s">
        <v>316</v>
      </c>
      <c r="AB47" s="36" t="s">
        <v>316</v>
      </c>
      <c r="AC47" s="36" t="s">
        <v>316</v>
      </c>
      <c r="AD47" s="36" t="s">
        <v>316</v>
      </c>
      <c r="AE47" s="36" t="s">
        <v>316</v>
      </c>
      <c r="AF47" s="39"/>
      <c r="AG47" s="39"/>
      <c r="AH47" s="39"/>
      <c r="AI47" s="39"/>
      <c r="AJ47" s="39"/>
      <c r="AK47" s="39"/>
    </row>
    <row r="48" spans="1:37" s="30" customFormat="1" ht="119" x14ac:dyDescent="0.2">
      <c r="A48" s="31">
        <f t="shared" si="3"/>
        <v>47</v>
      </c>
      <c r="B48" s="32" t="s">
        <v>88</v>
      </c>
      <c r="C48" s="43" t="s">
        <v>697</v>
      </c>
      <c r="D48" s="33" t="s">
        <v>1792</v>
      </c>
      <c r="E48" s="32" t="s">
        <v>1125</v>
      </c>
      <c r="F48" s="32" t="s">
        <v>1793</v>
      </c>
      <c r="G48" s="32" t="s">
        <v>89</v>
      </c>
      <c r="H48" s="34"/>
      <c r="I48" s="35" t="s">
        <v>146</v>
      </c>
      <c r="J48" s="35" t="s">
        <v>519</v>
      </c>
      <c r="K48" s="35" t="s">
        <v>159</v>
      </c>
      <c r="L48" s="36"/>
      <c r="M48" s="37"/>
      <c r="N48" s="34"/>
      <c r="O48" s="38" t="s">
        <v>315</v>
      </c>
      <c r="P48" s="36" t="s">
        <v>315</v>
      </c>
      <c r="Q48" s="36" t="s">
        <v>315</v>
      </c>
      <c r="R48" s="36" t="s">
        <v>315</v>
      </c>
      <c r="S48" s="36" t="s">
        <v>315</v>
      </c>
      <c r="T48" s="36" t="s">
        <v>315</v>
      </c>
      <c r="U48" s="36"/>
      <c r="V48" s="36" t="s">
        <v>316</v>
      </c>
      <c r="W48" s="36" t="s">
        <v>315</v>
      </c>
      <c r="X48" s="36" t="s">
        <v>316</v>
      </c>
      <c r="Y48" s="36" t="s">
        <v>316</v>
      </c>
      <c r="Z48" s="36" t="s">
        <v>316</v>
      </c>
      <c r="AA48" s="36" t="s">
        <v>316</v>
      </c>
      <c r="AB48" s="36" t="s">
        <v>316</v>
      </c>
      <c r="AC48" s="36" t="s">
        <v>316</v>
      </c>
      <c r="AD48" s="36" t="s">
        <v>316</v>
      </c>
      <c r="AE48" s="36" t="s">
        <v>316</v>
      </c>
      <c r="AF48" s="39"/>
      <c r="AG48" s="39"/>
      <c r="AH48" s="39"/>
      <c r="AI48" s="39"/>
      <c r="AJ48" s="39"/>
      <c r="AK48" s="39"/>
    </row>
    <row r="49" spans="1:37" s="30" customFormat="1" ht="136" x14ac:dyDescent="0.2">
      <c r="A49" s="31">
        <f t="shared" si="3"/>
        <v>48</v>
      </c>
      <c r="B49" s="33" t="s">
        <v>90</v>
      </c>
      <c r="C49" s="43" t="s">
        <v>697</v>
      </c>
      <c r="D49" s="33" t="s">
        <v>1397</v>
      </c>
      <c r="E49" s="32" t="s">
        <v>1126</v>
      </c>
      <c r="F49" s="32" t="s">
        <v>1794</v>
      </c>
      <c r="G49" s="32" t="s">
        <v>1730</v>
      </c>
      <c r="H49" s="34"/>
      <c r="I49" s="35" t="s">
        <v>146</v>
      </c>
      <c r="J49" s="35" t="s">
        <v>519</v>
      </c>
      <c r="K49" s="35" t="s">
        <v>159</v>
      </c>
      <c r="L49" s="36"/>
      <c r="M49" s="37"/>
      <c r="N49" s="34"/>
      <c r="O49" s="38" t="s">
        <v>315</v>
      </c>
      <c r="P49" s="36" t="s">
        <v>315</v>
      </c>
      <c r="Q49" s="36" t="s">
        <v>315</v>
      </c>
      <c r="R49" s="36" t="s">
        <v>315</v>
      </c>
      <c r="S49" s="40" t="s">
        <v>315</v>
      </c>
      <c r="T49" s="36" t="s">
        <v>315</v>
      </c>
      <c r="U49" s="36"/>
      <c r="V49" s="36" t="s">
        <v>316</v>
      </c>
      <c r="W49" s="36" t="s">
        <v>315</v>
      </c>
      <c r="X49" s="36" t="s">
        <v>316</v>
      </c>
      <c r="Y49" s="36" t="s">
        <v>315</v>
      </c>
      <c r="Z49" s="36" t="s">
        <v>316</v>
      </c>
      <c r="AA49" s="36" t="s">
        <v>316</v>
      </c>
      <c r="AB49" s="36" t="s">
        <v>316</v>
      </c>
      <c r="AC49" s="36" t="s">
        <v>316</v>
      </c>
      <c r="AD49" s="36" t="s">
        <v>316</v>
      </c>
      <c r="AE49" s="36" t="s">
        <v>316</v>
      </c>
      <c r="AF49" s="39"/>
      <c r="AG49" s="39"/>
      <c r="AH49" s="39"/>
      <c r="AI49" s="39"/>
      <c r="AJ49" s="39"/>
      <c r="AK49" s="39"/>
    </row>
    <row r="50" spans="1:37" s="30" customFormat="1" ht="102" x14ac:dyDescent="0.2">
      <c r="A50" s="43">
        <f t="shared" si="3"/>
        <v>49</v>
      </c>
      <c r="B50" s="32" t="s">
        <v>91</v>
      </c>
      <c r="C50" s="43" t="s">
        <v>697</v>
      </c>
      <c r="D50" s="32" t="s">
        <v>1091</v>
      </c>
      <c r="E50" s="32" t="s">
        <v>1536</v>
      </c>
      <c r="F50" s="32" t="s">
        <v>1795</v>
      </c>
      <c r="G50" s="32" t="s">
        <v>939</v>
      </c>
      <c r="H50" s="34"/>
      <c r="I50" s="35" t="s">
        <v>146</v>
      </c>
      <c r="J50" s="35" t="s">
        <v>519</v>
      </c>
      <c r="K50" s="35" t="s">
        <v>160</v>
      </c>
      <c r="L50" s="36"/>
      <c r="M50" s="37"/>
      <c r="N50" s="34"/>
      <c r="O50" s="38" t="s">
        <v>315</v>
      </c>
      <c r="P50" s="36" t="s">
        <v>315</v>
      </c>
      <c r="Q50" s="36" t="s">
        <v>315</v>
      </c>
      <c r="R50" s="36" t="s">
        <v>315</v>
      </c>
      <c r="S50" s="40" t="s">
        <v>315</v>
      </c>
      <c r="T50" s="36" t="s">
        <v>315</v>
      </c>
      <c r="U50" s="36"/>
      <c r="V50" s="36" t="s">
        <v>316</v>
      </c>
      <c r="W50" s="36" t="s">
        <v>315</v>
      </c>
      <c r="X50" s="36" t="s">
        <v>316</v>
      </c>
      <c r="Y50" s="36" t="s">
        <v>316</v>
      </c>
      <c r="Z50" s="36" t="s">
        <v>316</v>
      </c>
      <c r="AA50" s="36" t="s">
        <v>316</v>
      </c>
      <c r="AB50" s="36" t="s">
        <v>316</v>
      </c>
      <c r="AC50" s="36" t="s">
        <v>316</v>
      </c>
      <c r="AD50" s="36" t="s">
        <v>316</v>
      </c>
      <c r="AE50" s="36" t="s">
        <v>316</v>
      </c>
      <c r="AF50" s="39"/>
      <c r="AG50" s="39"/>
      <c r="AH50" s="39"/>
      <c r="AI50" s="39"/>
      <c r="AJ50" s="39"/>
      <c r="AK50" s="39"/>
    </row>
    <row r="51" spans="1:37" s="30" customFormat="1" ht="51" x14ac:dyDescent="0.2">
      <c r="A51" s="43">
        <f t="shared" si="3"/>
        <v>50</v>
      </c>
      <c r="B51" s="32" t="s">
        <v>92</v>
      </c>
      <c r="C51" s="43" t="s">
        <v>697</v>
      </c>
      <c r="D51" s="32" t="s">
        <v>1069</v>
      </c>
      <c r="E51" s="32" t="s">
        <v>1909</v>
      </c>
      <c r="F51" s="32" t="s">
        <v>1796</v>
      </c>
      <c r="G51" s="32" t="s">
        <v>939</v>
      </c>
      <c r="H51" s="34"/>
      <c r="I51" s="35" t="s">
        <v>146</v>
      </c>
      <c r="J51" s="35" t="s">
        <v>519</v>
      </c>
      <c r="K51" s="35" t="s">
        <v>160</v>
      </c>
      <c r="L51" s="36"/>
      <c r="M51" s="37"/>
      <c r="N51" s="34"/>
      <c r="O51" s="38" t="s">
        <v>315</v>
      </c>
      <c r="P51" s="36" t="s">
        <v>315</v>
      </c>
      <c r="Q51" s="36" t="s">
        <v>315</v>
      </c>
      <c r="R51" s="36" t="s">
        <v>315</v>
      </c>
      <c r="S51" s="40" t="s">
        <v>315</v>
      </c>
      <c r="AF51" s="39"/>
      <c r="AG51" s="39"/>
      <c r="AH51" s="39"/>
      <c r="AI51" s="39"/>
      <c r="AJ51" s="39"/>
      <c r="AK51" s="39"/>
    </row>
    <row r="52" spans="1:37" s="30" customFormat="1" ht="119" x14ac:dyDescent="0.2">
      <c r="A52" s="43">
        <f t="shared" si="3"/>
        <v>51</v>
      </c>
      <c r="B52" s="32" t="s">
        <v>93</v>
      </c>
      <c r="C52" s="43" t="s">
        <v>697</v>
      </c>
      <c r="D52" s="32" t="s">
        <v>1797</v>
      </c>
      <c r="E52" s="32" t="s">
        <v>1537</v>
      </c>
      <c r="F52" s="32" t="s">
        <v>1798</v>
      </c>
      <c r="G52" s="32" t="s">
        <v>1799</v>
      </c>
      <c r="H52" s="34"/>
      <c r="I52" s="35" t="s">
        <v>146</v>
      </c>
      <c r="J52" s="35" t="s">
        <v>519</v>
      </c>
      <c r="K52" s="35" t="s">
        <v>160</v>
      </c>
      <c r="L52" s="36"/>
      <c r="M52" s="37"/>
      <c r="N52" s="34"/>
      <c r="O52" s="38" t="s">
        <v>315</v>
      </c>
      <c r="P52" s="36" t="s">
        <v>315</v>
      </c>
      <c r="Q52" s="36" t="s">
        <v>315</v>
      </c>
      <c r="R52" s="36" t="s">
        <v>315</v>
      </c>
      <c r="S52" s="40" t="s">
        <v>315</v>
      </c>
      <c r="T52" s="30" t="s">
        <v>315</v>
      </c>
      <c r="V52" s="30" t="s">
        <v>316</v>
      </c>
      <c r="W52" s="30" t="s">
        <v>315</v>
      </c>
      <c r="X52" s="30" t="s">
        <v>316</v>
      </c>
      <c r="Y52" s="30" t="s">
        <v>316</v>
      </c>
      <c r="Z52" s="30" t="s">
        <v>316</v>
      </c>
      <c r="AA52" s="30" t="s">
        <v>316</v>
      </c>
      <c r="AB52" s="30" t="s">
        <v>316</v>
      </c>
      <c r="AC52" s="30" t="s">
        <v>316</v>
      </c>
      <c r="AD52" s="30" t="s">
        <v>316</v>
      </c>
      <c r="AE52" s="30" t="s">
        <v>316</v>
      </c>
      <c r="AF52" s="39"/>
      <c r="AG52" s="39"/>
      <c r="AH52" s="39"/>
      <c r="AI52" s="39"/>
      <c r="AJ52" s="39"/>
      <c r="AK52" s="39"/>
    </row>
    <row r="53" spans="1:37" s="30" customFormat="1" ht="85" x14ac:dyDescent="0.2">
      <c r="A53" s="43">
        <f t="shared" si="3"/>
        <v>52</v>
      </c>
      <c r="B53" s="32" t="s">
        <v>94</v>
      </c>
      <c r="C53" s="43" t="s">
        <v>697</v>
      </c>
      <c r="D53" s="32" t="s">
        <v>1070</v>
      </c>
      <c r="E53" s="32" t="s">
        <v>1538</v>
      </c>
      <c r="F53" s="32" t="s">
        <v>1539</v>
      </c>
      <c r="G53" s="32" t="s">
        <v>1800</v>
      </c>
      <c r="H53" s="34"/>
      <c r="I53" s="35" t="s">
        <v>146</v>
      </c>
      <c r="J53" s="35" t="s">
        <v>519</v>
      </c>
      <c r="K53" s="35" t="s">
        <v>160</v>
      </c>
      <c r="L53" s="36"/>
      <c r="M53" s="37"/>
      <c r="N53" s="34"/>
      <c r="O53" s="38" t="s">
        <v>315</v>
      </c>
      <c r="P53" s="36" t="s">
        <v>315</v>
      </c>
      <c r="Q53" s="36" t="s">
        <v>315</v>
      </c>
      <c r="R53" s="36" t="s">
        <v>315</v>
      </c>
      <c r="S53" s="40" t="s">
        <v>315</v>
      </c>
      <c r="AF53" s="39"/>
      <c r="AG53" s="39"/>
      <c r="AH53" s="39"/>
      <c r="AI53" s="39"/>
      <c r="AJ53" s="39"/>
      <c r="AK53" s="39"/>
    </row>
    <row r="54" spans="1:37" s="30" customFormat="1" ht="51" x14ac:dyDescent="0.2">
      <c r="A54" s="43">
        <f t="shared" si="3"/>
        <v>53</v>
      </c>
      <c r="B54" s="32" t="s">
        <v>95</v>
      </c>
      <c r="C54" s="43" t="s">
        <v>697</v>
      </c>
      <c r="D54" s="32" t="s">
        <v>1071</v>
      </c>
      <c r="E54" s="32" t="s">
        <v>1540</v>
      </c>
      <c r="F54" s="32" t="s">
        <v>940</v>
      </c>
      <c r="G54" s="32" t="s">
        <v>941</v>
      </c>
      <c r="H54" s="34"/>
      <c r="I54" s="35" t="s">
        <v>146</v>
      </c>
      <c r="J54" s="35" t="s">
        <v>519</v>
      </c>
      <c r="K54" s="35" t="s">
        <v>160</v>
      </c>
      <c r="L54" s="36"/>
      <c r="M54" s="37"/>
      <c r="N54" s="34"/>
      <c r="O54" s="38" t="s">
        <v>315</v>
      </c>
      <c r="P54" s="36" t="s">
        <v>315</v>
      </c>
      <c r="Q54" s="36" t="s">
        <v>315</v>
      </c>
      <c r="R54" s="36" t="s">
        <v>315</v>
      </c>
      <c r="S54" s="40" t="s">
        <v>315</v>
      </c>
      <c r="AF54" s="39"/>
      <c r="AG54" s="39"/>
      <c r="AH54" s="39"/>
      <c r="AI54" s="39"/>
      <c r="AJ54" s="39"/>
      <c r="AK54" s="39"/>
    </row>
    <row r="55" spans="1:37" s="30" customFormat="1" ht="34" x14ac:dyDescent="0.2">
      <c r="A55" s="31">
        <f t="shared" si="3"/>
        <v>54</v>
      </c>
      <c r="B55" s="32" t="s">
        <v>96</v>
      </c>
      <c r="C55" s="43" t="s">
        <v>697</v>
      </c>
      <c r="D55" s="32" t="s">
        <v>1092</v>
      </c>
      <c r="E55" s="32" t="s">
        <v>1541</v>
      </c>
      <c r="F55" s="32" t="s">
        <v>942</v>
      </c>
      <c r="G55" s="32" t="s">
        <v>16</v>
      </c>
      <c r="H55" s="34"/>
      <c r="I55" s="35" t="s">
        <v>146</v>
      </c>
      <c r="J55" s="35" t="s">
        <v>519</v>
      </c>
      <c r="K55" s="35" t="s">
        <v>160</v>
      </c>
      <c r="L55" s="36"/>
      <c r="M55" s="37"/>
      <c r="N55" s="34"/>
      <c r="O55" s="38" t="s">
        <v>315</v>
      </c>
      <c r="P55" s="36" t="s">
        <v>315</v>
      </c>
      <c r="Q55" s="36" t="s">
        <v>315</v>
      </c>
      <c r="R55" s="36" t="s">
        <v>315</v>
      </c>
      <c r="S55" s="40" t="s">
        <v>315</v>
      </c>
      <c r="AF55" s="39"/>
      <c r="AG55" s="39"/>
      <c r="AH55" s="39"/>
      <c r="AI55" s="39"/>
      <c r="AJ55" s="39"/>
      <c r="AK55" s="39"/>
    </row>
    <row r="56" spans="1:37" s="30" customFormat="1" ht="51" x14ac:dyDescent="0.2">
      <c r="A56" s="43">
        <f t="shared" si="3"/>
        <v>55</v>
      </c>
      <c r="B56" s="32" t="s">
        <v>97</v>
      </c>
      <c r="C56" s="43" t="s">
        <v>697</v>
      </c>
      <c r="D56" s="32" t="s">
        <v>1086</v>
      </c>
      <c r="E56" s="32" t="s">
        <v>1542</v>
      </c>
      <c r="F56" s="32" t="s">
        <v>1543</v>
      </c>
      <c r="G56" s="32" t="s">
        <v>1801</v>
      </c>
      <c r="H56" s="34"/>
      <c r="I56" s="35" t="s">
        <v>146</v>
      </c>
      <c r="J56" s="35" t="s">
        <v>519</v>
      </c>
      <c r="K56" s="35" t="s">
        <v>160</v>
      </c>
      <c r="L56" s="36"/>
      <c r="M56" s="37"/>
      <c r="N56" s="34"/>
      <c r="O56" s="38" t="s">
        <v>315</v>
      </c>
      <c r="P56" s="36" t="s">
        <v>315</v>
      </c>
      <c r="Q56" s="36" t="s">
        <v>315</v>
      </c>
      <c r="R56" s="36" t="s">
        <v>315</v>
      </c>
      <c r="S56" s="40" t="s">
        <v>315</v>
      </c>
      <c r="T56" s="36" t="s">
        <v>315</v>
      </c>
      <c r="U56" s="36"/>
      <c r="V56" s="36" t="s">
        <v>316</v>
      </c>
      <c r="W56" s="36" t="s">
        <v>315</v>
      </c>
      <c r="X56" s="36" t="s">
        <v>316</v>
      </c>
      <c r="Y56" s="36" t="s">
        <v>316</v>
      </c>
      <c r="Z56" s="36" t="s">
        <v>316</v>
      </c>
      <c r="AA56" s="36" t="s">
        <v>316</v>
      </c>
      <c r="AB56" s="36" t="s">
        <v>316</v>
      </c>
      <c r="AC56" s="36" t="s">
        <v>316</v>
      </c>
      <c r="AD56" s="36" t="s">
        <v>316</v>
      </c>
      <c r="AE56" s="36" t="s">
        <v>316</v>
      </c>
      <c r="AF56" s="39"/>
      <c r="AG56" s="39"/>
      <c r="AH56" s="39"/>
      <c r="AI56" s="39"/>
      <c r="AJ56" s="39"/>
      <c r="AK56" s="39"/>
    </row>
    <row r="57" spans="1:37" s="30" customFormat="1" ht="119" x14ac:dyDescent="0.2">
      <c r="A57" s="31">
        <f t="shared" si="3"/>
        <v>56</v>
      </c>
      <c r="B57" s="32" t="s">
        <v>99</v>
      </c>
      <c r="C57" s="43" t="s">
        <v>697</v>
      </c>
      <c r="D57" s="32" t="s">
        <v>1072</v>
      </c>
      <c r="E57" s="32" t="s">
        <v>1544</v>
      </c>
      <c r="F57" s="32" t="s">
        <v>1545</v>
      </c>
      <c r="G57" s="32" t="s">
        <v>1546</v>
      </c>
      <c r="H57" s="34"/>
      <c r="I57" s="35" t="s">
        <v>146</v>
      </c>
      <c r="J57" s="35" t="s">
        <v>519</v>
      </c>
      <c r="K57" s="35" t="s">
        <v>160</v>
      </c>
      <c r="L57" s="36"/>
      <c r="M57" s="37"/>
      <c r="N57" s="34"/>
      <c r="O57" s="38" t="s">
        <v>315</v>
      </c>
      <c r="P57" s="36" t="s">
        <v>315</v>
      </c>
      <c r="Q57" s="36" t="s">
        <v>315</v>
      </c>
      <c r="R57" s="36" t="s">
        <v>315</v>
      </c>
      <c r="S57" s="40" t="s">
        <v>315</v>
      </c>
      <c r="AF57" s="39"/>
      <c r="AG57" s="39"/>
      <c r="AH57" s="39"/>
      <c r="AI57" s="39"/>
      <c r="AJ57" s="39"/>
      <c r="AK57" s="39"/>
    </row>
    <row r="58" spans="1:37" s="30" customFormat="1" ht="136" x14ac:dyDescent="0.2">
      <c r="A58" s="31">
        <f t="shared" si="3"/>
        <v>57</v>
      </c>
      <c r="B58" s="32" t="s">
        <v>100</v>
      </c>
      <c r="C58" s="43" t="s">
        <v>697</v>
      </c>
      <c r="D58" s="33" t="s">
        <v>553</v>
      </c>
      <c r="E58" s="32" t="s">
        <v>1547</v>
      </c>
      <c r="F58" s="32" t="s">
        <v>1548</v>
      </c>
      <c r="G58" s="32" t="s">
        <v>1802</v>
      </c>
      <c r="H58" s="34"/>
      <c r="I58" s="35" t="s">
        <v>146</v>
      </c>
      <c r="J58" s="35" t="s">
        <v>519</v>
      </c>
      <c r="K58" s="35" t="s">
        <v>521</v>
      </c>
      <c r="L58" s="36"/>
      <c r="M58" s="37"/>
      <c r="N58" s="34"/>
      <c r="O58" s="38" t="s">
        <v>315</v>
      </c>
      <c r="P58" s="36" t="s">
        <v>315</v>
      </c>
      <c r="Q58" s="36" t="s">
        <v>315</v>
      </c>
      <c r="R58" s="36" t="s">
        <v>315</v>
      </c>
      <c r="S58" s="40" t="s">
        <v>315</v>
      </c>
      <c r="T58" s="36" t="s">
        <v>315</v>
      </c>
      <c r="U58" s="36"/>
      <c r="V58" s="36" t="s">
        <v>316</v>
      </c>
      <c r="W58" s="36" t="s">
        <v>315</v>
      </c>
      <c r="X58" s="36" t="s">
        <v>316</v>
      </c>
      <c r="Y58" s="36" t="s">
        <v>315</v>
      </c>
      <c r="Z58" s="36" t="s">
        <v>316</v>
      </c>
      <c r="AA58" s="36" t="s">
        <v>316</v>
      </c>
      <c r="AB58" s="36" t="s">
        <v>316</v>
      </c>
      <c r="AC58" s="36" t="s">
        <v>316</v>
      </c>
      <c r="AD58" s="36" t="s">
        <v>316</v>
      </c>
      <c r="AE58" s="36" t="s">
        <v>316</v>
      </c>
      <c r="AF58" s="39"/>
      <c r="AG58" s="39"/>
      <c r="AH58" s="39"/>
      <c r="AI58" s="39"/>
      <c r="AJ58" s="39"/>
      <c r="AK58" s="39"/>
    </row>
    <row r="59" spans="1:37" s="30" customFormat="1" ht="68" x14ac:dyDescent="0.2">
      <c r="A59" s="31">
        <f t="shared" si="3"/>
        <v>58</v>
      </c>
      <c r="B59" s="32" t="s">
        <v>101</v>
      </c>
      <c r="C59" s="43" t="s">
        <v>697</v>
      </c>
      <c r="D59" s="32" t="s">
        <v>1087</v>
      </c>
      <c r="E59" s="32" t="s">
        <v>1549</v>
      </c>
      <c r="F59" s="32" t="s">
        <v>943</v>
      </c>
      <c r="G59" s="32" t="s">
        <v>944</v>
      </c>
      <c r="H59" s="34"/>
      <c r="I59" s="35" t="s">
        <v>146</v>
      </c>
      <c r="J59" s="35" t="s">
        <v>519</v>
      </c>
      <c r="K59" s="35" t="s">
        <v>521</v>
      </c>
      <c r="L59" s="36"/>
      <c r="M59" s="37"/>
      <c r="N59" s="34"/>
      <c r="O59" s="38" t="s">
        <v>315</v>
      </c>
      <c r="P59" s="36" t="s">
        <v>315</v>
      </c>
      <c r="Q59" s="36" t="s">
        <v>315</v>
      </c>
      <c r="R59" s="36" t="s">
        <v>315</v>
      </c>
      <c r="S59" s="40" t="s">
        <v>315</v>
      </c>
      <c r="AF59" s="39"/>
      <c r="AG59" s="39"/>
      <c r="AH59" s="39"/>
      <c r="AI59" s="39"/>
      <c r="AJ59" s="39"/>
      <c r="AK59" s="39"/>
    </row>
    <row r="60" spans="1:37" s="30" customFormat="1" ht="119" x14ac:dyDescent="0.2">
      <c r="A60" s="43">
        <f t="shared" si="3"/>
        <v>59</v>
      </c>
      <c r="B60" s="32" t="s">
        <v>102</v>
      </c>
      <c r="C60" s="43" t="s">
        <v>697</v>
      </c>
      <c r="D60" s="32" t="s">
        <v>1088</v>
      </c>
      <c r="E60" s="32" t="s">
        <v>1551</v>
      </c>
      <c r="F60" s="32" t="s">
        <v>1550</v>
      </c>
      <c r="G60" s="32" t="s">
        <v>1803</v>
      </c>
      <c r="H60" s="34"/>
      <c r="I60" s="35" t="s">
        <v>146</v>
      </c>
      <c r="J60" s="35" t="s">
        <v>519</v>
      </c>
      <c r="K60" s="35" t="s">
        <v>521</v>
      </c>
      <c r="L60" s="36"/>
      <c r="M60" s="37"/>
      <c r="N60" s="34"/>
      <c r="O60" s="38" t="s">
        <v>315</v>
      </c>
      <c r="P60" s="36" t="s">
        <v>315</v>
      </c>
      <c r="Q60" s="36" t="s">
        <v>315</v>
      </c>
      <c r="R60" s="36" t="s">
        <v>315</v>
      </c>
      <c r="S60" s="40" t="s">
        <v>315</v>
      </c>
      <c r="T60" s="36" t="s">
        <v>315</v>
      </c>
      <c r="U60" s="36"/>
      <c r="V60" s="36" t="s">
        <v>316</v>
      </c>
      <c r="W60" s="36" t="s">
        <v>315</v>
      </c>
      <c r="X60" s="36" t="s">
        <v>316</v>
      </c>
      <c r="Y60" s="36" t="s">
        <v>315</v>
      </c>
      <c r="Z60" s="36" t="s">
        <v>316</v>
      </c>
      <c r="AA60" s="36" t="s">
        <v>316</v>
      </c>
      <c r="AB60" s="36" t="s">
        <v>316</v>
      </c>
      <c r="AC60" s="36" t="s">
        <v>316</v>
      </c>
      <c r="AD60" s="36" t="s">
        <v>316</v>
      </c>
      <c r="AE60" s="36" t="s">
        <v>316</v>
      </c>
      <c r="AF60" s="39"/>
      <c r="AG60" s="39"/>
      <c r="AH60" s="39"/>
      <c r="AI60" s="39"/>
      <c r="AJ60" s="39"/>
      <c r="AK60" s="39"/>
    </row>
    <row r="61" spans="1:37" s="30" customFormat="1" ht="102" x14ac:dyDescent="0.2">
      <c r="A61" s="31">
        <f t="shared" si="3"/>
        <v>60</v>
      </c>
      <c r="B61" s="32" t="s">
        <v>524</v>
      </c>
      <c r="C61" s="43" t="s">
        <v>697</v>
      </c>
      <c r="D61" s="32" t="s">
        <v>1073</v>
      </c>
      <c r="E61" s="32" t="s">
        <v>1552</v>
      </c>
      <c r="F61" s="32" t="s">
        <v>1804</v>
      </c>
      <c r="G61" s="32" t="s">
        <v>945</v>
      </c>
      <c r="H61" s="34"/>
      <c r="I61" s="35" t="s">
        <v>146</v>
      </c>
      <c r="J61" s="35" t="s">
        <v>519</v>
      </c>
      <c r="K61" s="35" t="s">
        <v>162</v>
      </c>
      <c r="L61" s="36"/>
      <c r="M61" s="37"/>
      <c r="N61" s="34"/>
      <c r="O61" s="38" t="s">
        <v>315</v>
      </c>
      <c r="P61" s="36" t="s">
        <v>315</v>
      </c>
      <c r="Q61" s="36" t="s">
        <v>315</v>
      </c>
      <c r="R61" s="36" t="s">
        <v>315</v>
      </c>
      <c r="S61" s="36" t="s">
        <v>315</v>
      </c>
      <c r="AF61" s="39"/>
      <c r="AG61" s="39"/>
      <c r="AH61" s="39"/>
      <c r="AI61" s="39"/>
      <c r="AJ61" s="39"/>
      <c r="AK61" s="39"/>
    </row>
    <row r="62" spans="1:37" s="30" customFormat="1" ht="85" x14ac:dyDescent="0.2">
      <c r="A62" s="31">
        <f t="shared" si="3"/>
        <v>61</v>
      </c>
      <c r="B62" s="32" t="s">
        <v>525</v>
      </c>
      <c r="C62" s="43" t="s">
        <v>697</v>
      </c>
      <c r="D62" s="33" t="s">
        <v>1089</v>
      </c>
      <c r="E62" s="32" t="s">
        <v>1553</v>
      </c>
      <c r="F62" s="45" t="s">
        <v>1805</v>
      </c>
      <c r="G62" s="32" t="s">
        <v>1554</v>
      </c>
      <c r="H62" s="34"/>
      <c r="I62" s="35" t="s">
        <v>146</v>
      </c>
      <c r="J62" s="35" t="s">
        <v>519</v>
      </c>
      <c r="K62" s="35" t="s">
        <v>521</v>
      </c>
      <c r="L62" s="36"/>
      <c r="M62" s="37"/>
      <c r="N62" s="34"/>
      <c r="O62" s="38" t="s">
        <v>315</v>
      </c>
      <c r="P62" s="36" t="s">
        <v>315</v>
      </c>
      <c r="Q62" s="36" t="s">
        <v>315</v>
      </c>
      <c r="R62" s="36" t="s">
        <v>315</v>
      </c>
      <c r="S62" s="40" t="s">
        <v>315</v>
      </c>
      <c r="T62" s="36" t="s">
        <v>315</v>
      </c>
      <c r="U62" s="36"/>
      <c r="V62" s="36" t="s">
        <v>316</v>
      </c>
      <c r="W62" s="36" t="s">
        <v>315</v>
      </c>
      <c r="X62" s="36" t="s">
        <v>316</v>
      </c>
      <c r="Y62" s="36" t="s">
        <v>315</v>
      </c>
      <c r="Z62" s="36" t="s">
        <v>316</v>
      </c>
      <c r="AA62" s="36" t="s">
        <v>316</v>
      </c>
      <c r="AB62" s="36" t="s">
        <v>316</v>
      </c>
      <c r="AC62" s="36" t="s">
        <v>316</v>
      </c>
      <c r="AD62" s="36" t="s">
        <v>316</v>
      </c>
      <c r="AE62" s="36" t="s">
        <v>316</v>
      </c>
      <c r="AF62" s="39"/>
      <c r="AG62" s="39"/>
      <c r="AH62" s="39"/>
      <c r="AI62" s="39"/>
      <c r="AJ62" s="39"/>
      <c r="AK62" s="39"/>
    </row>
    <row r="63" spans="1:37" s="30" customFormat="1" ht="51" x14ac:dyDescent="0.2">
      <c r="A63" s="31">
        <f t="shared" si="3"/>
        <v>62</v>
      </c>
      <c r="B63" s="32" t="s">
        <v>526</v>
      </c>
      <c r="C63" s="43" t="s">
        <v>697</v>
      </c>
      <c r="D63" s="33" t="s">
        <v>554</v>
      </c>
      <c r="E63" s="32" t="s">
        <v>1555</v>
      </c>
      <c r="F63" s="32" t="s">
        <v>98</v>
      </c>
      <c r="G63" s="32" t="s">
        <v>161</v>
      </c>
      <c r="H63" s="34"/>
      <c r="I63" s="35" t="s">
        <v>146</v>
      </c>
      <c r="J63" s="35" t="s">
        <v>519</v>
      </c>
      <c r="K63" s="35" t="s">
        <v>521</v>
      </c>
      <c r="L63" s="36"/>
      <c r="M63" s="37"/>
      <c r="N63" s="34"/>
      <c r="O63" s="38" t="s">
        <v>315</v>
      </c>
      <c r="P63" s="36" t="s">
        <v>315</v>
      </c>
      <c r="Q63" s="36" t="s">
        <v>315</v>
      </c>
      <c r="R63" s="36" t="s">
        <v>315</v>
      </c>
      <c r="S63" s="40" t="s">
        <v>315</v>
      </c>
      <c r="T63" s="36" t="s">
        <v>315</v>
      </c>
      <c r="U63" s="36"/>
      <c r="V63" s="46" t="s">
        <v>315</v>
      </c>
      <c r="W63" s="36" t="s">
        <v>315</v>
      </c>
      <c r="X63" s="36" t="s">
        <v>316</v>
      </c>
      <c r="Y63" s="36" t="s">
        <v>315</v>
      </c>
      <c r="Z63" s="36" t="s">
        <v>316</v>
      </c>
      <c r="AA63" s="36" t="s">
        <v>316</v>
      </c>
      <c r="AB63" s="36" t="s">
        <v>316</v>
      </c>
      <c r="AC63" s="36" t="s">
        <v>316</v>
      </c>
      <c r="AD63" s="36" t="s">
        <v>316</v>
      </c>
      <c r="AE63" s="36" t="s">
        <v>316</v>
      </c>
      <c r="AF63" s="39"/>
      <c r="AG63" s="39"/>
      <c r="AH63" s="39"/>
      <c r="AI63" s="39"/>
      <c r="AJ63" s="39"/>
      <c r="AK63" s="39"/>
    </row>
    <row r="64" spans="1:37" s="30" customFormat="1" ht="68" x14ac:dyDescent="0.2">
      <c r="A64" s="43">
        <f t="shared" si="3"/>
        <v>63</v>
      </c>
      <c r="B64" s="32" t="s">
        <v>527</v>
      </c>
      <c r="C64" s="43" t="s">
        <v>697</v>
      </c>
      <c r="D64" s="32" t="s">
        <v>570</v>
      </c>
      <c r="E64" s="32" t="s">
        <v>571</v>
      </c>
      <c r="F64" s="32" t="s">
        <v>1731</v>
      </c>
      <c r="G64" s="32" t="s">
        <v>1806</v>
      </c>
      <c r="H64" s="34"/>
      <c r="I64" s="35" t="s">
        <v>146</v>
      </c>
      <c r="J64" s="35" t="s">
        <v>519</v>
      </c>
      <c r="K64" s="35" t="s">
        <v>521</v>
      </c>
      <c r="L64" s="36"/>
      <c r="M64" s="37"/>
      <c r="N64" s="34"/>
      <c r="O64" s="38" t="s">
        <v>315</v>
      </c>
      <c r="P64" s="36" t="s">
        <v>315</v>
      </c>
      <c r="Q64" s="36" t="s">
        <v>315</v>
      </c>
      <c r="R64" s="36" t="s">
        <v>315</v>
      </c>
      <c r="S64" s="40" t="s">
        <v>315</v>
      </c>
      <c r="T64" s="36" t="s">
        <v>315</v>
      </c>
      <c r="U64" s="36"/>
      <c r="V64" s="36" t="s">
        <v>316</v>
      </c>
      <c r="W64" s="36" t="s">
        <v>315</v>
      </c>
      <c r="X64" s="36" t="s">
        <v>316</v>
      </c>
      <c r="Y64" s="36" t="s">
        <v>315</v>
      </c>
      <c r="Z64" s="36" t="s">
        <v>316</v>
      </c>
      <c r="AA64" s="36" t="s">
        <v>316</v>
      </c>
      <c r="AB64" s="36" t="s">
        <v>316</v>
      </c>
      <c r="AC64" s="36" t="s">
        <v>316</v>
      </c>
      <c r="AD64" s="36" t="s">
        <v>316</v>
      </c>
      <c r="AE64" s="36" t="s">
        <v>316</v>
      </c>
      <c r="AF64" s="39"/>
      <c r="AG64" s="39"/>
      <c r="AH64" s="39"/>
      <c r="AI64" s="39"/>
      <c r="AJ64" s="39"/>
      <c r="AK64" s="39"/>
    </row>
    <row r="65" spans="1:37" s="30" customFormat="1" ht="68" x14ac:dyDescent="0.2">
      <c r="A65" s="31">
        <f t="shared" si="3"/>
        <v>64</v>
      </c>
      <c r="B65" s="32" t="s">
        <v>576</v>
      </c>
      <c r="C65" s="43" t="s">
        <v>697</v>
      </c>
      <c r="D65" s="33" t="s">
        <v>555</v>
      </c>
      <c r="E65" s="32" t="s">
        <v>823</v>
      </c>
      <c r="F65" s="32" t="s">
        <v>522</v>
      </c>
      <c r="G65" s="32" t="s">
        <v>1732</v>
      </c>
      <c r="H65" s="34"/>
      <c r="I65" s="35" t="s">
        <v>146</v>
      </c>
      <c r="J65" s="35" t="s">
        <v>519</v>
      </c>
      <c r="K65" s="35" t="s">
        <v>521</v>
      </c>
      <c r="L65" s="36"/>
      <c r="M65" s="37"/>
      <c r="N65" s="34"/>
      <c r="O65" s="38" t="s">
        <v>315</v>
      </c>
      <c r="P65" s="36" t="s">
        <v>315</v>
      </c>
      <c r="Q65" s="36" t="s">
        <v>315</v>
      </c>
      <c r="R65" s="36" t="s">
        <v>315</v>
      </c>
      <c r="S65" s="36" t="s">
        <v>315</v>
      </c>
      <c r="T65" s="36" t="s">
        <v>315</v>
      </c>
      <c r="U65" s="36"/>
      <c r="V65" s="36" t="s">
        <v>316</v>
      </c>
      <c r="W65" s="36" t="s">
        <v>315</v>
      </c>
      <c r="X65" s="36" t="s">
        <v>316</v>
      </c>
      <c r="Y65" s="36" t="s">
        <v>315</v>
      </c>
      <c r="Z65" s="36" t="s">
        <v>316</v>
      </c>
      <c r="AA65" s="36" t="s">
        <v>316</v>
      </c>
      <c r="AB65" s="36" t="s">
        <v>316</v>
      </c>
      <c r="AC65" s="36" t="s">
        <v>316</v>
      </c>
      <c r="AD65" s="36" t="s">
        <v>316</v>
      </c>
      <c r="AE65" s="36" t="s">
        <v>316</v>
      </c>
      <c r="AF65" s="39"/>
      <c r="AG65" s="39"/>
      <c r="AH65" s="39"/>
      <c r="AI65" s="39"/>
      <c r="AJ65" s="39"/>
      <c r="AK65" s="39"/>
    </row>
    <row r="66" spans="1:37" s="30" customFormat="1" ht="119" x14ac:dyDescent="0.2">
      <c r="A66" s="43">
        <f t="shared" si="3"/>
        <v>65</v>
      </c>
      <c r="B66" s="32" t="s">
        <v>577</v>
      </c>
      <c r="C66" s="43" t="s">
        <v>697</v>
      </c>
      <c r="D66" s="32" t="s">
        <v>556</v>
      </c>
      <c r="E66" s="32" t="s">
        <v>523</v>
      </c>
      <c r="F66" s="32" t="s">
        <v>1556</v>
      </c>
      <c r="G66" s="32" t="s">
        <v>1807</v>
      </c>
      <c r="H66" s="34"/>
      <c r="I66" s="35" t="s">
        <v>146</v>
      </c>
      <c r="J66" s="35" t="s">
        <v>519</v>
      </c>
      <c r="K66" s="35" t="s">
        <v>521</v>
      </c>
      <c r="L66" s="36"/>
      <c r="M66" s="37"/>
      <c r="N66" s="34"/>
      <c r="O66" s="38" t="s">
        <v>315</v>
      </c>
      <c r="P66" s="36" t="s">
        <v>315</v>
      </c>
      <c r="Q66" s="36" t="s">
        <v>315</v>
      </c>
      <c r="R66" s="36" t="s">
        <v>315</v>
      </c>
      <c r="S66" s="36" t="s">
        <v>315</v>
      </c>
      <c r="T66" s="36" t="s">
        <v>315</v>
      </c>
      <c r="U66" s="36"/>
      <c r="V66" s="36" t="s">
        <v>316</v>
      </c>
      <c r="W66" s="36" t="s">
        <v>315</v>
      </c>
      <c r="X66" s="36" t="s">
        <v>316</v>
      </c>
      <c r="Y66" s="36" t="s">
        <v>315</v>
      </c>
      <c r="Z66" s="36" t="s">
        <v>316</v>
      </c>
      <c r="AA66" s="36" t="s">
        <v>316</v>
      </c>
      <c r="AB66" s="36" t="s">
        <v>316</v>
      </c>
      <c r="AC66" s="36" t="s">
        <v>316</v>
      </c>
      <c r="AD66" s="36" t="s">
        <v>316</v>
      </c>
      <c r="AE66" s="36" t="s">
        <v>316</v>
      </c>
      <c r="AF66" s="39"/>
      <c r="AG66" s="39"/>
      <c r="AH66" s="39"/>
      <c r="AI66" s="39"/>
      <c r="AJ66" s="39"/>
      <c r="AK66" s="39"/>
    </row>
    <row r="67" spans="1:37" s="30" customFormat="1" ht="51" x14ac:dyDescent="0.2">
      <c r="A67" s="43">
        <f t="shared" si="3"/>
        <v>66</v>
      </c>
      <c r="B67" s="32" t="s">
        <v>578</v>
      </c>
      <c r="C67" s="43" t="s">
        <v>697</v>
      </c>
      <c r="D67" s="32" t="s">
        <v>1808</v>
      </c>
      <c r="E67" s="32" t="s">
        <v>1557</v>
      </c>
      <c r="F67" s="32" t="s">
        <v>1809</v>
      </c>
      <c r="G67" s="32" t="s">
        <v>941</v>
      </c>
      <c r="H67" s="34"/>
      <c r="I67" s="35" t="s">
        <v>146</v>
      </c>
      <c r="J67" s="35" t="s">
        <v>519</v>
      </c>
      <c r="K67" s="35" t="s">
        <v>521</v>
      </c>
      <c r="L67" s="36"/>
      <c r="M67" s="37"/>
      <c r="N67" s="34"/>
      <c r="O67" s="38" t="s">
        <v>315</v>
      </c>
      <c r="P67" s="36" t="s">
        <v>315</v>
      </c>
      <c r="Q67" s="36" t="s">
        <v>315</v>
      </c>
      <c r="R67" s="36" t="s">
        <v>315</v>
      </c>
      <c r="S67" s="36" t="s">
        <v>315</v>
      </c>
      <c r="T67" s="36"/>
      <c r="U67" s="36"/>
      <c r="V67" s="36"/>
      <c r="W67" s="36"/>
      <c r="X67" s="36"/>
      <c r="Y67" s="36"/>
      <c r="Z67" s="36"/>
      <c r="AA67" s="36"/>
      <c r="AB67" s="36"/>
      <c r="AC67" s="36"/>
      <c r="AD67" s="36"/>
      <c r="AE67" s="36"/>
      <c r="AF67" s="39"/>
      <c r="AG67" s="39"/>
      <c r="AH67" s="39"/>
      <c r="AI67" s="39"/>
      <c r="AJ67" s="39"/>
      <c r="AK67" s="39"/>
    </row>
    <row r="68" spans="1:37" s="30" customFormat="1" ht="51" x14ac:dyDescent="0.2">
      <c r="A68" s="31">
        <f t="shared" ref="A68:A75" si="4">A67+1</f>
        <v>67</v>
      </c>
      <c r="B68" s="32" t="s">
        <v>946</v>
      </c>
      <c r="C68" s="43" t="s">
        <v>697</v>
      </c>
      <c r="D68" s="32" t="s">
        <v>1074</v>
      </c>
      <c r="E68" s="32" t="s">
        <v>1541</v>
      </c>
      <c r="F68" s="32" t="s">
        <v>942</v>
      </c>
      <c r="G68" s="32" t="s">
        <v>16</v>
      </c>
      <c r="H68" s="34"/>
      <c r="I68" s="35" t="s">
        <v>146</v>
      </c>
      <c r="J68" s="35" t="s">
        <v>519</v>
      </c>
      <c r="K68" s="35" t="s">
        <v>521</v>
      </c>
      <c r="L68" s="36"/>
      <c r="M68" s="37"/>
      <c r="N68" s="34"/>
      <c r="O68" s="38" t="s">
        <v>315</v>
      </c>
      <c r="P68" s="36" t="s">
        <v>315</v>
      </c>
      <c r="Q68" s="36" t="s">
        <v>315</v>
      </c>
      <c r="R68" s="36" t="s">
        <v>315</v>
      </c>
      <c r="S68" s="36" t="s">
        <v>315</v>
      </c>
      <c r="AF68" s="39"/>
      <c r="AG68" s="39"/>
      <c r="AH68" s="39"/>
      <c r="AI68" s="39"/>
      <c r="AJ68" s="39"/>
      <c r="AK68" s="39"/>
    </row>
    <row r="69" spans="1:37" s="30" customFormat="1" ht="51" x14ac:dyDescent="0.2">
      <c r="A69" s="31">
        <f t="shared" si="4"/>
        <v>68</v>
      </c>
      <c r="B69" s="32" t="s">
        <v>947</v>
      </c>
      <c r="C69" s="43" t="s">
        <v>697</v>
      </c>
      <c r="D69" s="32" t="s">
        <v>1075</v>
      </c>
      <c r="E69" s="32" t="s">
        <v>1558</v>
      </c>
      <c r="F69" s="32" t="s">
        <v>1810</v>
      </c>
      <c r="G69" s="32" t="s">
        <v>1811</v>
      </c>
      <c r="H69" s="34"/>
      <c r="I69" s="35" t="s">
        <v>146</v>
      </c>
      <c r="J69" s="35" t="s">
        <v>519</v>
      </c>
      <c r="K69" s="35" t="s">
        <v>521</v>
      </c>
      <c r="L69" s="36"/>
      <c r="M69" s="37"/>
      <c r="N69" s="34"/>
      <c r="O69" s="38" t="s">
        <v>315</v>
      </c>
      <c r="P69" s="36" t="s">
        <v>315</v>
      </c>
      <c r="Q69" s="36" t="s">
        <v>315</v>
      </c>
      <c r="R69" s="36" t="s">
        <v>315</v>
      </c>
      <c r="S69" s="36" t="s">
        <v>315</v>
      </c>
      <c r="AF69" s="39"/>
      <c r="AG69" s="39"/>
      <c r="AH69" s="39"/>
      <c r="AI69" s="39"/>
      <c r="AJ69" s="39"/>
      <c r="AK69" s="39"/>
    </row>
    <row r="70" spans="1:37" s="30" customFormat="1" ht="119" x14ac:dyDescent="0.2">
      <c r="A70" s="31">
        <f t="shared" si="4"/>
        <v>69</v>
      </c>
      <c r="B70" s="32" t="s">
        <v>948</v>
      </c>
      <c r="C70" s="43" t="s">
        <v>697</v>
      </c>
      <c r="D70" s="32" t="s">
        <v>1076</v>
      </c>
      <c r="E70" s="32" t="s">
        <v>1559</v>
      </c>
      <c r="F70" s="32" t="s">
        <v>1812</v>
      </c>
      <c r="G70" s="32" t="s">
        <v>1813</v>
      </c>
      <c r="H70" s="34"/>
      <c r="I70" s="35" t="s">
        <v>146</v>
      </c>
      <c r="J70" s="35" t="s">
        <v>519</v>
      </c>
      <c r="K70" s="35" t="s">
        <v>521</v>
      </c>
      <c r="L70" s="36"/>
      <c r="M70" s="37"/>
      <c r="N70" s="34"/>
      <c r="O70" s="38" t="s">
        <v>315</v>
      </c>
      <c r="P70" s="36" t="s">
        <v>315</v>
      </c>
      <c r="Q70" s="36" t="s">
        <v>315</v>
      </c>
      <c r="R70" s="36" t="s">
        <v>315</v>
      </c>
      <c r="S70" s="36" t="s">
        <v>315</v>
      </c>
      <c r="AF70" s="39"/>
      <c r="AG70" s="39"/>
      <c r="AH70" s="39"/>
      <c r="AI70" s="39"/>
      <c r="AJ70" s="39"/>
      <c r="AK70" s="39"/>
    </row>
    <row r="71" spans="1:37" s="30" customFormat="1" ht="34" x14ac:dyDescent="0.2">
      <c r="A71" s="31">
        <f t="shared" si="4"/>
        <v>70</v>
      </c>
      <c r="B71" s="32" t="s">
        <v>949</v>
      </c>
      <c r="C71" s="43" t="s">
        <v>697</v>
      </c>
      <c r="D71" s="32" t="s">
        <v>1077</v>
      </c>
      <c r="E71" s="32" t="s">
        <v>1560</v>
      </c>
      <c r="F71" s="32" t="s">
        <v>950</v>
      </c>
      <c r="G71" s="32" t="s">
        <v>1733</v>
      </c>
      <c r="H71" s="34"/>
      <c r="I71" s="35" t="s">
        <v>146</v>
      </c>
      <c r="J71" s="35" t="s">
        <v>519</v>
      </c>
      <c r="K71" s="35" t="s">
        <v>162</v>
      </c>
      <c r="L71" s="36"/>
      <c r="M71" s="37"/>
      <c r="N71" s="34"/>
      <c r="O71" s="38" t="s">
        <v>315</v>
      </c>
      <c r="P71" s="36" t="s">
        <v>315</v>
      </c>
      <c r="Q71" s="36" t="s">
        <v>315</v>
      </c>
      <c r="R71" s="36" t="s">
        <v>315</v>
      </c>
      <c r="S71" s="36" t="s">
        <v>315</v>
      </c>
      <c r="AF71" s="39"/>
      <c r="AG71" s="39"/>
      <c r="AH71" s="39"/>
      <c r="AI71" s="39"/>
      <c r="AJ71" s="39"/>
      <c r="AK71" s="39"/>
    </row>
    <row r="72" spans="1:37" s="30" customFormat="1" ht="119" x14ac:dyDescent="0.2">
      <c r="A72" s="31">
        <f t="shared" si="4"/>
        <v>71</v>
      </c>
      <c r="B72" s="32" t="s">
        <v>951</v>
      </c>
      <c r="C72" s="43" t="s">
        <v>697</v>
      </c>
      <c r="D72" s="32" t="s">
        <v>1078</v>
      </c>
      <c r="E72" s="32" t="s">
        <v>1561</v>
      </c>
      <c r="F72" s="32" t="s">
        <v>1562</v>
      </c>
      <c r="G72" s="32" t="s">
        <v>952</v>
      </c>
      <c r="H72" s="34"/>
      <c r="I72" s="35" t="s">
        <v>146</v>
      </c>
      <c r="J72" s="35" t="s">
        <v>519</v>
      </c>
      <c r="K72" s="35" t="s">
        <v>162</v>
      </c>
      <c r="L72" s="36"/>
      <c r="M72" s="37"/>
      <c r="N72" s="34"/>
      <c r="O72" s="38" t="s">
        <v>315</v>
      </c>
      <c r="P72" s="36" t="s">
        <v>315</v>
      </c>
      <c r="Q72" s="36" t="s">
        <v>315</v>
      </c>
      <c r="R72" s="36" t="s">
        <v>315</v>
      </c>
      <c r="S72" s="36" t="s">
        <v>315</v>
      </c>
      <c r="AF72" s="39"/>
      <c r="AG72" s="39"/>
      <c r="AH72" s="39"/>
      <c r="AI72" s="39"/>
      <c r="AJ72" s="39"/>
      <c r="AK72" s="39"/>
    </row>
    <row r="73" spans="1:37" s="30" customFormat="1" ht="51" x14ac:dyDescent="0.2">
      <c r="A73" s="31">
        <f t="shared" si="4"/>
        <v>72</v>
      </c>
      <c r="B73" s="32" t="s">
        <v>953</v>
      </c>
      <c r="C73" s="43" t="s">
        <v>697</v>
      </c>
      <c r="D73" s="33" t="s">
        <v>434</v>
      </c>
      <c r="E73" s="32" t="s">
        <v>1563</v>
      </c>
      <c r="F73" s="32" t="s">
        <v>1564</v>
      </c>
      <c r="G73" s="32" t="s">
        <v>16</v>
      </c>
      <c r="H73" s="34"/>
      <c r="I73" s="35" t="s">
        <v>146</v>
      </c>
      <c r="J73" s="35" t="s">
        <v>519</v>
      </c>
      <c r="K73" s="35" t="s">
        <v>163</v>
      </c>
      <c r="L73" s="36"/>
      <c r="M73" s="37"/>
      <c r="N73" s="34"/>
      <c r="O73" s="38" t="s">
        <v>315</v>
      </c>
      <c r="P73" s="36" t="s">
        <v>315</v>
      </c>
      <c r="Q73" s="36" t="s">
        <v>315</v>
      </c>
      <c r="R73" s="36" t="s">
        <v>315</v>
      </c>
      <c r="S73" s="36" t="s">
        <v>315</v>
      </c>
      <c r="T73" s="36" t="s">
        <v>315</v>
      </c>
      <c r="U73" s="36"/>
      <c r="V73" s="36" t="s">
        <v>316</v>
      </c>
      <c r="W73" s="36" t="s">
        <v>315</v>
      </c>
      <c r="X73" s="36" t="s">
        <v>316</v>
      </c>
      <c r="Y73" s="36" t="s">
        <v>316</v>
      </c>
      <c r="Z73" s="36" t="s">
        <v>316</v>
      </c>
      <c r="AA73" s="36" t="s">
        <v>316</v>
      </c>
      <c r="AB73" s="36" t="s">
        <v>316</v>
      </c>
      <c r="AC73" s="36" t="s">
        <v>316</v>
      </c>
      <c r="AD73" s="36" t="s">
        <v>316</v>
      </c>
      <c r="AE73" s="36" t="s">
        <v>316</v>
      </c>
      <c r="AF73" s="39"/>
      <c r="AG73" s="39"/>
      <c r="AH73" s="39"/>
      <c r="AI73" s="39"/>
      <c r="AJ73" s="39"/>
      <c r="AK73" s="39"/>
    </row>
    <row r="74" spans="1:37" s="30" customFormat="1" ht="51" x14ac:dyDescent="0.2">
      <c r="A74" s="43">
        <f t="shared" si="4"/>
        <v>73</v>
      </c>
      <c r="B74" s="32" t="s">
        <v>954</v>
      </c>
      <c r="C74" s="43" t="s">
        <v>697</v>
      </c>
      <c r="D74" s="32" t="s">
        <v>572</v>
      </c>
      <c r="E74" s="32" t="s">
        <v>1734</v>
      </c>
      <c r="F74" s="32" t="s">
        <v>1736</v>
      </c>
      <c r="G74" s="32" t="s">
        <v>574</v>
      </c>
      <c r="H74" s="34"/>
      <c r="I74" s="35" t="s">
        <v>146</v>
      </c>
      <c r="J74" s="35" t="s">
        <v>519</v>
      </c>
      <c r="K74" s="35" t="s">
        <v>163</v>
      </c>
      <c r="L74" s="36"/>
      <c r="M74" s="37"/>
      <c r="N74" s="34"/>
      <c r="O74" s="38" t="s">
        <v>315</v>
      </c>
      <c r="P74" s="36" t="s">
        <v>315</v>
      </c>
      <c r="Q74" s="36" t="s">
        <v>315</v>
      </c>
      <c r="R74" s="36" t="s">
        <v>315</v>
      </c>
      <c r="S74" s="36" t="s">
        <v>315</v>
      </c>
      <c r="T74" s="36" t="s">
        <v>315</v>
      </c>
      <c r="U74" s="36"/>
      <c r="V74" s="36" t="s">
        <v>316</v>
      </c>
      <c r="W74" s="36" t="s">
        <v>315</v>
      </c>
      <c r="X74" s="36" t="s">
        <v>316</v>
      </c>
      <c r="Y74" s="36" t="s">
        <v>315</v>
      </c>
      <c r="Z74" s="36" t="s">
        <v>316</v>
      </c>
      <c r="AA74" s="36" t="s">
        <v>316</v>
      </c>
      <c r="AB74" s="36" t="s">
        <v>316</v>
      </c>
      <c r="AC74" s="36" t="s">
        <v>316</v>
      </c>
      <c r="AD74" s="36" t="s">
        <v>316</v>
      </c>
      <c r="AE74" s="36" t="s">
        <v>316</v>
      </c>
      <c r="AF74" s="39"/>
      <c r="AG74" s="39"/>
      <c r="AH74" s="39"/>
      <c r="AI74" s="39"/>
      <c r="AJ74" s="39"/>
      <c r="AK74" s="39"/>
    </row>
    <row r="75" spans="1:37" s="30" customFormat="1" ht="51" x14ac:dyDescent="0.2">
      <c r="A75" s="43">
        <f t="shared" si="4"/>
        <v>74</v>
      </c>
      <c r="B75" s="32" t="s">
        <v>955</v>
      </c>
      <c r="C75" s="43" t="s">
        <v>697</v>
      </c>
      <c r="D75" s="32" t="s">
        <v>573</v>
      </c>
      <c r="E75" s="32" t="s">
        <v>1735</v>
      </c>
      <c r="F75" s="32" t="s">
        <v>1737</v>
      </c>
      <c r="G75" s="32" t="s">
        <v>575</v>
      </c>
      <c r="H75" s="34"/>
      <c r="I75" s="35" t="s">
        <v>146</v>
      </c>
      <c r="J75" s="35" t="s">
        <v>519</v>
      </c>
      <c r="K75" s="35" t="s">
        <v>163</v>
      </c>
      <c r="L75" s="36"/>
      <c r="M75" s="37"/>
      <c r="N75" s="34"/>
      <c r="O75" s="38" t="s">
        <v>315</v>
      </c>
      <c r="P75" s="36" t="s">
        <v>315</v>
      </c>
      <c r="Q75" s="36" t="s">
        <v>315</v>
      </c>
      <c r="R75" s="36" t="s">
        <v>315</v>
      </c>
      <c r="S75" s="36" t="s">
        <v>315</v>
      </c>
      <c r="T75" s="36" t="s">
        <v>315</v>
      </c>
      <c r="U75" s="36"/>
      <c r="V75" s="36" t="s">
        <v>316</v>
      </c>
      <c r="W75" s="36" t="s">
        <v>315</v>
      </c>
      <c r="X75" s="36" t="s">
        <v>316</v>
      </c>
      <c r="Y75" s="36" t="s">
        <v>315</v>
      </c>
      <c r="Z75" s="36" t="s">
        <v>315</v>
      </c>
      <c r="AA75" s="36" t="s">
        <v>315</v>
      </c>
      <c r="AB75" s="36" t="s">
        <v>315</v>
      </c>
      <c r="AC75" s="36" t="s">
        <v>315</v>
      </c>
      <c r="AD75" s="36" t="s">
        <v>315</v>
      </c>
      <c r="AE75" s="36" t="s">
        <v>315</v>
      </c>
      <c r="AF75" s="39"/>
      <c r="AG75" s="39"/>
      <c r="AH75" s="39"/>
      <c r="AI75" s="39"/>
      <c r="AJ75" s="39"/>
      <c r="AK75" s="39"/>
    </row>
    <row r="76" spans="1:37" s="30" customFormat="1" ht="51" x14ac:dyDescent="0.2">
      <c r="A76" s="31">
        <f t="shared" ref="A76:A84" si="5">A75+1</f>
        <v>75</v>
      </c>
      <c r="B76" s="33" t="s">
        <v>956</v>
      </c>
      <c r="C76" s="43" t="s">
        <v>697</v>
      </c>
      <c r="D76" s="33" t="s">
        <v>1398</v>
      </c>
      <c r="E76" s="32" t="s">
        <v>1127</v>
      </c>
      <c r="F76" s="32" t="s">
        <v>1128</v>
      </c>
      <c r="G76" s="32" t="s">
        <v>1129</v>
      </c>
      <c r="H76" s="34"/>
      <c r="I76" s="35" t="s">
        <v>146</v>
      </c>
      <c r="J76" s="35" t="s">
        <v>519</v>
      </c>
      <c r="K76" s="35" t="s">
        <v>164</v>
      </c>
      <c r="L76" s="36"/>
      <c r="M76" s="37"/>
      <c r="N76" s="34"/>
      <c r="O76" s="38" t="s">
        <v>315</v>
      </c>
      <c r="P76" s="36" t="s">
        <v>315</v>
      </c>
      <c r="Q76" s="36" t="s">
        <v>315</v>
      </c>
      <c r="R76" s="36" t="s">
        <v>315</v>
      </c>
      <c r="S76" s="36" t="s">
        <v>315</v>
      </c>
      <c r="T76" s="36" t="s">
        <v>315</v>
      </c>
      <c r="U76" s="36"/>
      <c r="V76" s="36" t="s">
        <v>316</v>
      </c>
      <c r="W76" s="36" t="s">
        <v>315</v>
      </c>
      <c r="X76" s="36" t="s">
        <v>316</v>
      </c>
      <c r="Y76" s="36" t="s">
        <v>316</v>
      </c>
      <c r="Z76" s="36" t="s">
        <v>316</v>
      </c>
      <c r="AA76" s="36" t="s">
        <v>316</v>
      </c>
      <c r="AB76" s="36" t="s">
        <v>316</v>
      </c>
      <c r="AC76" s="36" t="s">
        <v>316</v>
      </c>
      <c r="AD76" s="36" t="s">
        <v>316</v>
      </c>
      <c r="AE76" s="36" t="s">
        <v>316</v>
      </c>
      <c r="AF76" s="39"/>
      <c r="AG76" s="39"/>
      <c r="AH76" s="39"/>
      <c r="AI76" s="39"/>
      <c r="AJ76" s="39"/>
      <c r="AK76" s="39"/>
    </row>
    <row r="77" spans="1:37" s="30" customFormat="1" ht="51" x14ac:dyDescent="0.2">
      <c r="A77" s="31">
        <f t="shared" si="5"/>
        <v>76</v>
      </c>
      <c r="B77" s="32" t="s">
        <v>957</v>
      </c>
      <c r="C77" s="43" t="s">
        <v>697</v>
      </c>
      <c r="D77" s="32" t="s">
        <v>1079</v>
      </c>
      <c r="E77" s="32" t="s">
        <v>1565</v>
      </c>
      <c r="F77" s="32" t="s">
        <v>958</v>
      </c>
      <c r="G77" s="32" t="s">
        <v>959</v>
      </c>
      <c r="H77" s="34"/>
      <c r="I77" s="35" t="s">
        <v>146</v>
      </c>
      <c r="J77" s="35" t="s">
        <v>519</v>
      </c>
      <c r="K77" s="35" t="s">
        <v>164</v>
      </c>
      <c r="L77" s="36"/>
      <c r="M77" s="37"/>
      <c r="N77" s="34"/>
      <c r="O77" s="38" t="s">
        <v>315</v>
      </c>
      <c r="P77" s="36" t="s">
        <v>315</v>
      </c>
      <c r="Q77" s="36" t="s">
        <v>315</v>
      </c>
      <c r="R77" s="36" t="s">
        <v>315</v>
      </c>
      <c r="S77" s="36" t="s">
        <v>315</v>
      </c>
    </row>
    <row r="78" spans="1:37" s="30" customFormat="1" ht="51" x14ac:dyDescent="0.2">
      <c r="A78" s="31">
        <f t="shared" si="5"/>
        <v>77</v>
      </c>
      <c r="B78" s="32" t="s">
        <v>960</v>
      </c>
      <c r="C78" s="43" t="s">
        <v>697</v>
      </c>
      <c r="D78" s="32" t="s">
        <v>1080</v>
      </c>
      <c r="E78" s="32" t="s">
        <v>1566</v>
      </c>
      <c r="F78" s="32" t="s">
        <v>958</v>
      </c>
      <c r="G78" s="32" t="s">
        <v>959</v>
      </c>
      <c r="H78" s="34"/>
      <c r="I78" s="35" t="s">
        <v>146</v>
      </c>
      <c r="J78" s="35" t="s">
        <v>519</v>
      </c>
      <c r="K78" s="35" t="s">
        <v>164</v>
      </c>
      <c r="L78" s="36"/>
      <c r="M78" s="37"/>
      <c r="N78" s="34"/>
      <c r="O78" s="38" t="s">
        <v>315</v>
      </c>
      <c r="P78" s="36" t="s">
        <v>315</v>
      </c>
      <c r="Q78" s="36" t="s">
        <v>315</v>
      </c>
      <c r="R78" s="36" t="s">
        <v>315</v>
      </c>
      <c r="S78" s="36" t="s">
        <v>315</v>
      </c>
    </row>
    <row r="79" spans="1:37" s="30" customFormat="1" ht="51" x14ac:dyDescent="0.2">
      <c r="A79" s="31">
        <f t="shared" si="5"/>
        <v>78</v>
      </c>
      <c r="B79" s="32" t="s">
        <v>961</v>
      </c>
      <c r="C79" s="43" t="s">
        <v>697</v>
      </c>
      <c r="D79" s="32" t="s">
        <v>1081</v>
      </c>
      <c r="E79" s="32" t="s">
        <v>1567</v>
      </c>
      <c r="F79" s="32" t="s">
        <v>962</v>
      </c>
      <c r="G79" s="32" t="s">
        <v>1814</v>
      </c>
      <c r="H79" s="34"/>
      <c r="I79" s="35" t="s">
        <v>146</v>
      </c>
      <c r="J79" s="35" t="s">
        <v>519</v>
      </c>
      <c r="K79" s="35" t="s">
        <v>164</v>
      </c>
      <c r="L79" s="36"/>
      <c r="M79" s="37"/>
      <c r="N79" s="34"/>
      <c r="O79" s="38" t="s">
        <v>315</v>
      </c>
      <c r="P79" s="36" t="s">
        <v>315</v>
      </c>
      <c r="Q79" s="36" t="s">
        <v>315</v>
      </c>
      <c r="R79" s="36" t="s">
        <v>315</v>
      </c>
      <c r="S79" s="36" t="s">
        <v>315</v>
      </c>
    </row>
    <row r="80" spans="1:37" s="30" customFormat="1" ht="51" x14ac:dyDescent="0.2">
      <c r="A80" s="31">
        <f t="shared" si="5"/>
        <v>79</v>
      </c>
      <c r="B80" s="32" t="s">
        <v>963</v>
      </c>
      <c r="C80" s="43" t="s">
        <v>697</v>
      </c>
      <c r="D80" s="32" t="s">
        <v>1090</v>
      </c>
      <c r="E80" s="32" t="s">
        <v>1568</v>
      </c>
      <c r="F80" s="32" t="s">
        <v>962</v>
      </c>
      <c r="G80" s="32" t="s">
        <v>1814</v>
      </c>
      <c r="H80" s="34"/>
      <c r="I80" s="35" t="s">
        <v>146</v>
      </c>
      <c r="J80" s="35" t="s">
        <v>519</v>
      </c>
      <c r="K80" s="35" t="s">
        <v>164</v>
      </c>
      <c r="L80" s="36"/>
      <c r="M80" s="37"/>
      <c r="N80" s="34"/>
      <c r="O80" s="38" t="s">
        <v>315</v>
      </c>
      <c r="P80" s="36" t="s">
        <v>315</v>
      </c>
      <c r="Q80" s="36" t="s">
        <v>315</v>
      </c>
      <c r="R80" s="36" t="s">
        <v>315</v>
      </c>
      <c r="S80" s="36" t="s">
        <v>315</v>
      </c>
    </row>
    <row r="81" spans="1:31" s="30" customFormat="1" ht="51" x14ac:dyDescent="0.2">
      <c r="A81" s="31">
        <f t="shared" si="5"/>
        <v>80</v>
      </c>
      <c r="B81" s="32" t="s">
        <v>964</v>
      </c>
      <c r="C81" s="43" t="s">
        <v>697</v>
      </c>
      <c r="D81" s="33" t="s">
        <v>435</v>
      </c>
      <c r="E81" s="32" t="s">
        <v>1895</v>
      </c>
      <c r="F81" s="32" t="s">
        <v>1569</v>
      </c>
      <c r="G81" s="32" t="s">
        <v>103</v>
      </c>
      <c r="H81" s="34"/>
      <c r="I81" s="35" t="s">
        <v>146</v>
      </c>
      <c r="J81" s="35" t="s">
        <v>519</v>
      </c>
      <c r="K81" s="35" t="s">
        <v>165</v>
      </c>
      <c r="L81" s="36"/>
      <c r="M81" s="37"/>
      <c r="N81" s="34"/>
      <c r="O81" s="38" t="s">
        <v>315</v>
      </c>
      <c r="P81" s="36" t="s">
        <v>315</v>
      </c>
      <c r="Q81" s="36" t="s">
        <v>315</v>
      </c>
      <c r="R81" s="36" t="s">
        <v>315</v>
      </c>
      <c r="S81" s="36" t="s">
        <v>315</v>
      </c>
      <c r="T81" s="36" t="s">
        <v>315</v>
      </c>
      <c r="U81" s="36"/>
      <c r="V81" s="36" t="s">
        <v>316</v>
      </c>
      <c r="W81" s="36" t="s">
        <v>315</v>
      </c>
      <c r="X81" s="36" t="s">
        <v>316</v>
      </c>
      <c r="Y81" s="36" t="s">
        <v>316</v>
      </c>
      <c r="Z81" s="36" t="s">
        <v>316</v>
      </c>
      <c r="AA81" s="36" t="s">
        <v>316</v>
      </c>
      <c r="AB81" s="36" t="s">
        <v>316</v>
      </c>
      <c r="AC81" s="36" t="s">
        <v>316</v>
      </c>
      <c r="AD81" s="36" t="s">
        <v>316</v>
      </c>
      <c r="AE81" s="36" t="s">
        <v>316</v>
      </c>
    </row>
    <row r="82" spans="1:31" s="30" customFormat="1" ht="51" x14ac:dyDescent="0.2">
      <c r="A82" s="82">
        <f>A81+1</f>
        <v>81</v>
      </c>
      <c r="B82" s="32" t="s">
        <v>965</v>
      </c>
      <c r="C82" s="43" t="s">
        <v>697</v>
      </c>
      <c r="D82" s="33" t="s">
        <v>1898</v>
      </c>
      <c r="E82" s="32" t="s">
        <v>1896</v>
      </c>
      <c r="F82" s="32" t="s">
        <v>1569</v>
      </c>
      <c r="G82" s="32" t="s">
        <v>6</v>
      </c>
      <c r="H82" s="34"/>
      <c r="I82" s="35"/>
      <c r="J82" s="35"/>
      <c r="K82" s="35"/>
      <c r="L82" s="36"/>
      <c r="M82" s="37"/>
      <c r="N82" s="34"/>
      <c r="O82" s="38"/>
      <c r="P82" s="36"/>
      <c r="Q82" s="36"/>
      <c r="R82" s="36"/>
      <c r="S82" s="36"/>
      <c r="T82" s="36"/>
      <c r="U82" s="36"/>
      <c r="V82" s="36"/>
      <c r="W82" s="36"/>
      <c r="X82" s="36"/>
      <c r="Y82" s="36"/>
      <c r="Z82" s="36"/>
      <c r="AA82" s="36"/>
      <c r="AB82" s="36"/>
      <c r="AC82" s="36"/>
      <c r="AD82" s="36"/>
      <c r="AE82" s="36"/>
    </row>
    <row r="83" spans="1:31" s="30" customFormat="1" ht="85" x14ac:dyDescent="0.2">
      <c r="A83" s="82">
        <f>A82+1</f>
        <v>82</v>
      </c>
      <c r="B83" s="32" t="s">
        <v>966</v>
      </c>
      <c r="C83" s="43" t="s">
        <v>697</v>
      </c>
      <c r="D83" s="32" t="s">
        <v>580</v>
      </c>
      <c r="E83" s="32" t="s">
        <v>1130</v>
      </c>
      <c r="F83" s="32" t="s">
        <v>1131</v>
      </c>
      <c r="G83" s="32" t="s">
        <v>579</v>
      </c>
      <c r="H83" s="34"/>
      <c r="I83" s="35" t="s">
        <v>146</v>
      </c>
      <c r="J83" s="35" t="s">
        <v>519</v>
      </c>
      <c r="K83" s="35" t="s">
        <v>166</v>
      </c>
      <c r="L83" s="36"/>
      <c r="M83" s="37"/>
      <c r="N83" s="34"/>
      <c r="O83" s="38" t="s">
        <v>315</v>
      </c>
      <c r="P83" s="36" t="s">
        <v>315</v>
      </c>
      <c r="Q83" s="36" t="s">
        <v>315</v>
      </c>
      <c r="R83" s="36" t="s">
        <v>315</v>
      </c>
      <c r="S83" s="36" t="s">
        <v>315</v>
      </c>
      <c r="T83" s="36" t="s">
        <v>315</v>
      </c>
      <c r="U83" s="36"/>
      <c r="V83" s="36" t="s">
        <v>316</v>
      </c>
      <c r="W83" s="36" t="s">
        <v>315</v>
      </c>
      <c r="X83" s="36" t="s">
        <v>316</v>
      </c>
      <c r="Y83" s="36" t="s">
        <v>316</v>
      </c>
      <c r="Z83" s="36" t="s">
        <v>316</v>
      </c>
      <c r="AA83" s="36" t="s">
        <v>316</v>
      </c>
      <c r="AB83" s="36" t="s">
        <v>316</v>
      </c>
      <c r="AC83" s="36" t="s">
        <v>316</v>
      </c>
      <c r="AD83" s="36" t="s">
        <v>316</v>
      </c>
      <c r="AE83" s="36" t="s">
        <v>316</v>
      </c>
    </row>
    <row r="84" spans="1:31" s="30" customFormat="1" ht="51" x14ac:dyDescent="0.2">
      <c r="A84" s="43">
        <f t="shared" si="5"/>
        <v>83</v>
      </c>
      <c r="B84" s="32" t="s">
        <v>1897</v>
      </c>
      <c r="C84" s="43" t="s">
        <v>697</v>
      </c>
      <c r="D84" s="32" t="s">
        <v>581</v>
      </c>
      <c r="E84" s="32" t="s">
        <v>582</v>
      </c>
      <c r="F84" s="32" t="s">
        <v>583</v>
      </c>
      <c r="G84" s="32" t="s">
        <v>584</v>
      </c>
      <c r="H84" s="34"/>
      <c r="I84" s="35" t="s">
        <v>146</v>
      </c>
      <c r="J84" s="35" t="s">
        <v>519</v>
      </c>
      <c r="K84" s="35" t="s">
        <v>166</v>
      </c>
      <c r="L84" s="36"/>
      <c r="M84" s="37"/>
      <c r="N84" s="34"/>
      <c r="O84" s="38" t="s">
        <v>315</v>
      </c>
      <c r="P84" s="36" t="s">
        <v>315</v>
      </c>
      <c r="Q84" s="36" t="s">
        <v>315</v>
      </c>
      <c r="R84" s="36" t="s">
        <v>315</v>
      </c>
      <c r="S84" s="36" t="s">
        <v>315</v>
      </c>
      <c r="T84" s="36" t="s">
        <v>315</v>
      </c>
      <c r="U84" s="36"/>
      <c r="V84" s="36" t="s">
        <v>316</v>
      </c>
      <c r="W84" s="36" t="s">
        <v>315</v>
      </c>
      <c r="X84" s="36" t="s">
        <v>316</v>
      </c>
      <c r="Y84" s="36" t="s">
        <v>315</v>
      </c>
      <c r="Z84" s="46" t="s">
        <v>316</v>
      </c>
      <c r="AA84" s="46" t="s">
        <v>316</v>
      </c>
      <c r="AB84" s="36" t="s">
        <v>315</v>
      </c>
      <c r="AC84" s="36" t="s">
        <v>315</v>
      </c>
      <c r="AD84" s="36" t="s">
        <v>315</v>
      </c>
      <c r="AE84" s="36" t="s">
        <v>315</v>
      </c>
    </row>
    <row r="85" spans="1:31" s="30" customFormat="1" ht="34" x14ac:dyDescent="0.2">
      <c r="A85" s="31">
        <f>A84+1</f>
        <v>84</v>
      </c>
      <c r="B85" s="33" t="s">
        <v>585</v>
      </c>
      <c r="C85" s="43" t="s">
        <v>697</v>
      </c>
      <c r="D85" s="33" t="s">
        <v>1399</v>
      </c>
      <c r="E85" s="32" t="s">
        <v>1132</v>
      </c>
      <c r="F85" s="32" t="s">
        <v>1133</v>
      </c>
      <c r="G85" s="32" t="s">
        <v>1134</v>
      </c>
      <c r="H85" s="34"/>
      <c r="I85" s="35" t="s">
        <v>146</v>
      </c>
      <c r="J85" s="35" t="s">
        <v>17</v>
      </c>
      <c r="K85" s="35" t="s">
        <v>167</v>
      </c>
      <c r="L85" s="36"/>
      <c r="M85" s="37"/>
      <c r="N85" s="34"/>
      <c r="O85" s="38" t="s">
        <v>315</v>
      </c>
      <c r="P85" s="36" t="s">
        <v>315</v>
      </c>
      <c r="Q85" s="36" t="s">
        <v>315</v>
      </c>
      <c r="R85" s="36" t="s">
        <v>315</v>
      </c>
      <c r="S85" s="36" t="s">
        <v>315</v>
      </c>
      <c r="T85" s="36" t="s">
        <v>315</v>
      </c>
      <c r="U85" s="36"/>
      <c r="V85" s="36" t="s">
        <v>316</v>
      </c>
      <c r="W85" s="36" t="s">
        <v>315</v>
      </c>
      <c r="X85" s="36" t="s">
        <v>316</v>
      </c>
      <c r="Y85" s="36" t="s">
        <v>316</v>
      </c>
      <c r="Z85" s="36" t="s">
        <v>316</v>
      </c>
      <c r="AA85" s="36" t="s">
        <v>316</v>
      </c>
      <c r="AB85" s="36" t="s">
        <v>316</v>
      </c>
      <c r="AC85" s="36" t="s">
        <v>316</v>
      </c>
      <c r="AD85" s="36" t="s">
        <v>316</v>
      </c>
      <c r="AE85" s="36" t="s">
        <v>316</v>
      </c>
    </row>
    <row r="86" spans="1:31" s="30" customFormat="1" ht="51" x14ac:dyDescent="0.2">
      <c r="A86" s="31">
        <f t="shared" si="1"/>
        <v>85</v>
      </c>
      <c r="B86" s="45" t="s">
        <v>586</v>
      </c>
      <c r="C86" s="43" t="s">
        <v>697</v>
      </c>
      <c r="D86" s="33" t="s">
        <v>918</v>
      </c>
      <c r="E86" s="45" t="s">
        <v>1135</v>
      </c>
      <c r="F86" s="45" t="s">
        <v>824</v>
      </c>
      <c r="G86" s="45" t="s">
        <v>590</v>
      </c>
      <c r="H86" s="34"/>
      <c r="I86" s="35" t="s">
        <v>146</v>
      </c>
      <c r="J86" s="35" t="s">
        <v>17</v>
      </c>
      <c r="K86" s="35" t="s">
        <v>167</v>
      </c>
      <c r="L86" s="36"/>
      <c r="M86" s="37"/>
      <c r="N86" s="34"/>
      <c r="O86" s="38" t="s">
        <v>315</v>
      </c>
      <c r="P86" s="36" t="s">
        <v>315</v>
      </c>
      <c r="Q86" s="36" t="s">
        <v>315</v>
      </c>
      <c r="R86" s="36" t="s">
        <v>315</v>
      </c>
      <c r="S86" s="36" t="s">
        <v>315</v>
      </c>
      <c r="T86" s="36" t="s">
        <v>315</v>
      </c>
      <c r="U86" s="36"/>
      <c r="V86" s="46" t="s">
        <v>316</v>
      </c>
      <c r="W86" s="36" t="s">
        <v>315</v>
      </c>
      <c r="X86" s="36" t="s">
        <v>316</v>
      </c>
      <c r="Y86" s="36" t="s">
        <v>316</v>
      </c>
      <c r="Z86" s="36" t="s">
        <v>316</v>
      </c>
      <c r="AA86" s="36" t="s">
        <v>316</v>
      </c>
      <c r="AB86" s="36" t="s">
        <v>316</v>
      </c>
      <c r="AC86" s="36" t="s">
        <v>316</v>
      </c>
      <c r="AD86" s="36" t="s">
        <v>316</v>
      </c>
      <c r="AE86" s="36" t="s">
        <v>316</v>
      </c>
    </row>
    <row r="87" spans="1:31" s="30" customFormat="1" ht="51" x14ac:dyDescent="0.2">
      <c r="A87" s="31">
        <f t="shared" si="1"/>
        <v>86</v>
      </c>
      <c r="B87" s="33" t="s">
        <v>587</v>
      </c>
      <c r="C87" s="43" t="s">
        <v>697</v>
      </c>
      <c r="D87" s="33" t="s">
        <v>1400</v>
      </c>
      <c r="E87" s="32" t="s">
        <v>1136</v>
      </c>
      <c r="F87" s="32" t="s">
        <v>1137</v>
      </c>
      <c r="G87" s="32" t="s">
        <v>1138</v>
      </c>
      <c r="H87" s="34"/>
      <c r="I87" s="35" t="s">
        <v>146</v>
      </c>
      <c r="J87" s="35" t="s">
        <v>17</v>
      </c>
      <c r="K87" s="35" t="s">
        <v>167</v>
      </c>
      <c r="L87" s="36"/>
      <c r="M87" s="37"/>
      <c r="N87" s="34"/>
      <c r="O87" s="38" t="s">
        <v>315</v>
      </c>
      <c r="P87" s="36" t="s">
        <v>315</v>
      </c>
      <c r="Q87" s="36" t="s">
        <v>315</v>
      </c>
      <c r="R87" s="36" t="s">
        <v>315</v>
      </c>
      <c r="S87" s="36" t="s">
        <v>315</v>
      </c>
    </row>
    <row r="88" spans="1:31" s="30" customFormat="1" ht="51" x14ac:dyDescent="0.2">
      <c r="A88" s="31">
        <f t="shared" si="1"/>
        <v>87</v>
      </c>
      <c r="B88" s="33" t="s">
        <v>344</v>
      </c>
      <c r="C88" s="43" t="s">
        <v>697</v>
      </c>
      <c r="D88" s="33" t="s">
        <v>1401</v>
      </c>
      <c r="E88" s="32" t="s">
        <v>1139</v>
      </c>
      <c r="F88" s="32" t="s">
        <v>1899</v>
      </c>
      <c r="G88" s="32" t="s">
        <v>16</v>
      </c>
      <c r="H88" s="34"/>
      <c r="I88" s="35" t="s">
        <v>146</v>
      </c>
      <c r="J88" s="35" t="s">
        <v>17</v>
      </c>
      <c r="K88" s="35" t="s">
        <v>167</v>
      </c>
      <c r="L88" s="36"/>
      <c r="M88" s="37"/>
      <c r="N88" s="34"/>
      <c r="O88" s="38" t="s">
        <v>315</v>
      </c>
      <c r="P88" s="36" t="s">
        <v>315</v>
      </c>
      <c r="Q88" s="36" t="s">
        <v>315</v>
      </c>
      <c r="R88" s="36" t="s">
        <v>315</v>
      </c>
      <c r="S88" s="36" t="s">
        <v>315</v>
      </c>
    </row>
    <row r="89" spans="1:31" s="30" customFormat="1" ht="102" x14ac:dyDescent="0.2">
      <c r="A89" s="43">
        <f t="shared" si="1"/>
        <v>88</v>
      </c>
      <c r="B89" s="32" t="s">
        <v>345</v>
      </c>
      <c r="C89" s="43" t="s">
        <v>697</v>
      </c>
      <c r="D89" s="32" t="s">
        <v>588</v>
      </c>
      <c r="E89" s="32" t="s">
        <v>1910</v>
      </c>
      <c r="F89" s="32" t="s">
        <v>1570</v>
      </c>
      <c r="G89" s="32" t="s">
        <v>1738</v>
      </c>
      <c r="H89" s="34"/>
      <c r="I89" s="35" t="s">
        <v>146</v>
      </c>
      <c r="J89" s="35" t="s">
        <v>17</v>
      </c>
      <c r="K89" s="35" t="s">
        <v>589</v>
      </c>
      <c r="L89" s="36"/>
      <c r="M89" s="37"/>
      <c r="N89" s="34"/>
      <c r="O89" s="38" t="s">
        <v>315</v>
      </c>
      <c r="P89" s="36" t="s">
        <v>315</v>
      </c>
      <c r="Q89" s="36" t="s">
        <v>315</v>
      </c>
      <c r="R89" s="36" t="s">
        <v>315</v>
      </c>
      <c r="S89" s="36" t="s">
        <v>315</v>
      </c>
      <c r="T89" s="36" t="s">
        <v>315</v>
      </c>
      <c r="U89" s="36"/>
      <c r="V89" s="36" t="s">
        <v>316</v>
      </c>
      <c r="W89" s="36" t="s">
        <v>315</v>
      </c>
      <c r="X89" s="36" t="s">
        <v>316</v>
      </c>
      <c r="Y89" s="36" t="s">
        <v>316</v>
      </c>
      <c r="Z89" s="36" t="s">
        <v>316</v>
      </c>
      <c r="AA89" s="36" t="s">
        <v>316</v>
      </c>
      <c r="AB89" s="36" t="s">
        <v>316</v>
      </c>
      <c r="AC89" s="36" t="s">
        <v>316</v>
      </c>
      <c r="AD89" s="36" t="s">
        <v>316</v>
      </c>
      <c r="AE89" s="36" t="s">
        <v>316</v>
      </c>
    </row>
    <row r="90" spans="1:31" s="30" customFormat="1" ht="153" x14ac:dyDescent="0.2">
      <c r="A90" s="31">
        <f t="shared" si="1"/>
        <v>89</v>
      </c>
      <c r="B90" s="33" t="s">
        <v>288</v>
      </c>
      <c r="C90" s="43" t="s">
        <v>697</v>
      </c>
      <c r="D90" s="33" t="s">
        <v>1402</v>
      </c>
      <c r="E90" s="32" t="s">
        <v>1342</v>
      </c>
      <c r="F90" s="32" t="s">
        <v>1140</v>
      </c>
      <c r="G90" s="32" t="s">
        <v>1141</v>
      </c>
      <c r="H90" s="34"/>
      <c r="I90" s="35" t="s">
        <v>146</v>
      </c>
      <c r="J90" s="35" t="s">
        <v>17</v>
      </c>
      <c r="K90" s="35" t="s">
        <v>342</v>
      </c>
      <c r="L90" s="36"/>
      <c r="M90" s="37"/>
      <c r="N90" s="34"/>
      <c r="O90" s="38" t="s">
        <v>315</v>
      </c>
      <c r="P90" s="36" t="s">
        <v>315</v>
      </c>
      <c r="Q90" s="36" t="s">
        <v>315</v>
      </c>
      <c r="R90" s="36" t="s">
        <v>315</v>
      </c>
      <c r="S90" s="36" t="s">
        <v>315</v>
      </c>
      <c r="T90" s="36" t="s">
        <v>315</v>
      </c>
      <c r="U90" s="36"/>
      <c r="V90" s="36" t="s">
        <v>316</v>
      </c>
      <c r="W90" s="36" t="s">
        <v>315</v>
      </c>
      <c r="X90" s="46" t="s">
        <v>315</v>
      </c>
      <c r="Y90" s="36" t="s">
        <v>315</v>
      </c>
      <c r="Z90" s="36" t="s">
        <v>316</v>
      </c>
      <c r="AA90" s="36" t="s">
        <v>316</v>
      </c>
      <c r="AB90" s="36" t="s">
        <v>316</v>
      </c>
      <c r="AC90" s="36" t="s">
        <v>316</v>
      </c>
      <c r="AD90" s="36" t="s">
        <v>316</v>
      </c>
      <c r="AE90" s="36" t="s">
        <v>316</v>
      </c>
    </row>
    <row r="91" spans="1:31" s="30" customFormat="1" ht="34" x14ac:dyDescent="0.2">
      <c r="A91" s="31">
        <f t="shared" si="1"/>
        <v>90</v>
      </c>
      <c r="B91" s="45" t="s">
        <v>346</v>
      </c>
      <c r="C91" s="43" t="s">
        <v>697</v>
      </c>
      <c r="D91" s="33" t="s">
        <v>458</v>
      </c>
      <c r="E91" s="45" t="s">
        <v>343</v>
      </c>
      <c r="F91" s="45" t="s">
        <v>105</v>
      </c>
      <c r="G91" s="45" t="s">
        <v>1571</v>
      </c>
      <c r="H91" s="34"/>
      <c r="I91" s="35" t="s">
        <v>146</v>
      </c>
      <c r="J91" s="35" t="s">
        <v>17</v>
      </c>
      <c r="K91" s="35" t="s">
        <v>168</v>
      </c>
      <c r="L91" s="36"/>
      <c r="M91" s="37"/>
      <c r="N91" s="34"/>
      <c r="O91" s="38" t="s">
        <v>315</v>
      </c>
      <c r="P91" s="36" t="s">
        <v>315</v>
      </c>
      <c r="Q91" s="36" t="s">
        <v>315</v>
      </c>
      <c r="R91" s="36" t="s">
        <v>315</v>
      </c>
      <c r="S91" s="36" t="s">
        <v>315</v>
      </c>
      <c r="T91" s="36" t="s">
        <v>315</v>
      </c>
      <c r="U91" s="36"/>
      <c r="V91" s="36" t="s">
        <v>316</v>
      </c>
      <c r="W91" s="36" t="s">
        <v>315</v>
      </c>
      <c r="X91" s="36" t="s">
        <v>316</v>
      </c>
      <c r="Y91" s="36" t="s">
        <v>316</v>
      </c>
      <c r="Z91" s="36" t="s">
        <v>316</v>
      </c>
      <c r="AA91" s="36" t="s">
        <v>316</v>
      </c>
      <c r="AB91" s="36" t="s">
        <v>316</v>
      </c>
      <c r="AC91" s="36" t="s">
        <v>316</v>
      </c>
      <c r="AD91" s="36" t="s">
        <v>316</v>
      </c>
      <c r="AE91" s="36" t="s">
        <v>316</v>
      </c>
    </row>
    <row r="92" spans="1:31" s="30" customFormat="1" ht="34" x14ac:dyDescent="0.2">
      <c r="A92" s="31">
        <f t="shared" si="1"/>
        <v>91</v>
      </c>
      <c r="B92" s="45" t="s">
        <v>347</v>
      </c>
      <c r="C92" s="43" t="s">
        <v>697</v>
      </c>
      <c r="D92" s="33" t="s">
        <v>437</v>
      </c>
      <c r="E92" s="45" t="s">
        <v>1572</v>
      </c>
      <c r="F92" s="45" t="s">
        <v>1573</v>
      </c>
      <c r="G92" s="45" t="s">
        <v>1574</v>
      </c>
      <c r="H92" s="34"/>
      <c r="I92" s="35" t="s">
        <v>146</v>
      </c>
      <c r="J92" s="35" t="s">
        <v>17</v>
      </c>
      <c r="K92" s="35" t="s">
        <v>168</v>
      </c>
      <c r="L92" s="36"/>
      <c r="M92" s="37"/>
      <c r="N92" s="34"/>
      <c r="O92" s="38" t="s">
        <v>315</v>
      </c>
      <c r="P92" s="36" t="s">
        <v>315</v>
      </c>
      <c r="Q92" s="36" t="s">
        <v>315</v>
      </c>
      <c r="R92" s="36" t="s">
        <v>315</v>
      </c>
      <c r="S92" s="36" t="s">
        <v>315</v>
      </c>
      <c r="T92" s="36" t="s">
        <v>315</v>
      </c>
      <c r="U92" s="36"/>
      <c r="V92" s="36" t="s">
        <v>316</v>
      </c>
      <c r="W92" s="36" t="s">
        <v>315</v>
      </c>
      <c r="X92" s="36" t="s">
        <v>316</v>
      </c>
      <c r="Y92" s="36" t="s">
        <v>316</v>
      </c>
      <c r="Z92" s="36" t="s">
        <v>316</v>
      </c>
      <c r="AA92" s="36" t="s">
        <v>316</v>
      </c>
      <c r="AB92" s="36" t="s">
        <v>316</v>
      </c>
      <c r="AC92" s="36" t="s">
        <v>316</v>
      </c>
      <c r="AD92" s="36" t="s">
        <v>316</v>
      </c>
      <c r="AE92" s="36" t="s">
        <v>316</v>
      </c>
    </row>
    <row r="93" spans="1:31" s="30" customFormat="1" ht="34" x14ac:dyDescent="0.2">
      <c r="A93" s="31">
        <f t="shared" si="1"/>
        <v>92</v>
      </c>
      <c r="B93" s="45" t="s">
        <v>348</v>
      </c>
      <c r="C93" s="43" t="s">
        <v>697</v>
      </c>
      <c r="D93" s="33" t="s">
        <v>438</v>
      </c>
      <c r="E93" s="45" t="s">
        <v>353</v>
      </c>
      <c r="F93" s="45" t="s">
        <v>1575</v>
      </c>
      <c r="G93" s="45" t="s">
        <v>1576</v>
      </c>
      <c r="H93" s="34"/>
      <c r="I93" s="35" t="s">
        <v>146</v>
      </c>
      <c r="J93" s="35" t="s">
        <v>17</v>
      </c>
      <c r="K93" s="35" t="s">
        <v>168</v>
      </c>
      <c r="L93" s="36"/>
      <c r="M93" s="37"/>
      <c r="N93" s="34"/>
      <c r="O93" s="38" t="s">
        <v>315</v>
      </c>
      <c r="P93" s="36" t="s">
        <v>315</v>
      </c>
      <c r="Q93" s="36" t="s">
        <v>315</v>
      </c>
      <c r="R93" s="36" t="s">
        <v>315</v>
      </c>
      <c r="S93" s="36" t="s">
        <v>315</v>
      </c>
      <c r="T93" s="36" t="s">
        <v>315</v>
      </c>
      <c r="U93" s="36"/>
      <c r="V93" s="36" t="s">
        <v>316</v>
      </c>
      <c r="W93" s="36" t="s">
        <v>315</v>
      </c>
      <c r="X93" s="36" t="s">
        <v>316</v>
      </c>
      <c r="Y93" s="36" t="s">
        <v>316</v>
      </c>
      <c r="Z93" s="36" t="s">
        <v>315</v>
      </c>
      <c r="AA93" s="36" t="s">
        <v>316</v>
      </c>
      <c r="AB93" s="36" t="s">
        <v>316</v>
      </c>
      <c r="AC93" s="36" t="s">
        <v>316</v>
      </c>
      <c r="AD93" s="36" t="s">
        <v>316</v>
      </c>
      <c r="AE93" s="36" t="s">
        <v>316</v>
      </c>
    </row>
    <row r="94" spans="1:31" s="30" customFormat="1" ht="34" x14ac:dyDescent="0.2">
      <c r="A94" s="31">
        <f t="shared" si="1"/>
        <v>93</v>
      </c>
      <c r="B94" s="45" t="s">
        <v>349</v>
      </c>
      <c r="C94" s="43" t="s">
        <v>697</v>
      </c>
      <c r="D94" s="33" t="s">
        <v>439</v>
      </c>
      <c r="E94" s="45" t="s">
        <v>806</v>
      </c>
      <c r="F94" s="45" t="s">
        <v>1577</v>
      </c>
      <c r="G94" s="45" t="s">
        <v>6</v>
      </c>
      <c r="H94" s="34"/>
      <c r="I94" s="35" t="s">
        <v>146</v>
      </c>
      <c r="J94" s="35" t="s">
        <v>17</v>
      </c>
      <c r="K94" s="35" t="s">
        <v>168</v>
      </c>
      <c r="L94" s="36"/>
      <c r="M94" s="37"/>
      <c r="N94" s="34"/>
      <c r="O94" s="38" t="s">
        <v>315</v>
      </c>
      <c r="P94" s="36" t="s">
        <v>315</v>
      </c>
      <c r="Q94" s="36" t="s">
        <v>315</v>
      </c>
      <c r="R94" s="36" t="s">
        <v>315</v>
      </c>
      <c r="S94" s="36" t="s">
        <v>315</v>
      </c>
      <c r="T94" s="36" t="s">
        <v>315</v>
      </c>
      <c r="U94" s="36"/>
      <c r="V94" s="36" t="s">
        <v>316</v>
      </c>
      <c r="W94" s="36" t="s">
        <v>315</v>
      </c>
      <c r="X94" s="36" t="s">
        <v>315</v>
      </c>
      <c r="Y94" s="36" t="s">
        <v>316</v>
      </c>
      <c r="Z94" s="36" t="s">
        <v>316</v>
      </c>
      <c r="AA94" s="36" t="s">
        <v>316</v>
      </c>
      <c r="AB94" s="36" t="s">
        <v>316</v>
      </c>
      <c r="AC94" s="36" t="s">
        <v>316</v>
      </c>
      <c r="AD94" s="36" t="s">
        <v>316</v>
      </c>
      <c r="AE94" s="36" t="s">
        <v>316</v>
      </c>
    </row>
    <row r="95" spans="1:31" s="30" customFormat="1" ht="85" x14ac:dyDescent="0.2">
      <c r="A95" s="31">
        <f t="shared" si="1"/>
        <v>94</v>
      </c>
      <c r="B95" s="45" t="s">
        <v>350</v>
      </c>
      <c r="C95" s="43" t="s">
        <v>697</v>
      </c>
      <c r="D95" s="33" t="s">
        <v>440</v>
      </c>
      <c r="E95" s="45" t="s">
        <v>354</v>
      </c>
      <c r="F95" s="45" t="s">
        <v>1739</v>
      </c>
      <c r="G95" s="45" t="s">
        <v>6</v>
      </c>
      <c r="H95" s="34"/>
      <c r="I95" s="35" t="s">
        <v>146</v>
      </c>
      <c r="J95" s="35" t="s">
        <v>17</v>
      </c>
      <c r="K95" s="35" t="s">
        <v>168</v>
      </c>
      <c r="L95" s="36"/>
      <c r="M95" s="37"/>
      <c r="N95" s="34"/>
      <c r="O95" s="38" t="s">
        <v>315</v>
      </c>
      <c r="P95" s="36" t="s">
        <v>315</v>
      </c>
      <c r="Q95" s="36" t="s">
        <v>315</v>
      </c>
      <c r="R95" s="36" t="s">
        <v>315</v>
      </c>
      <c r="S95" s="36" t="s">
        <v>315</v>
      </c>
      <c r="T95" s="36" t="s">
        <v>315</v>
      </c>
      <c r="U95" s="36"/>
      <c r="V95" s="36" t="s">
        <v>316</v>
      </c>
      <c r="W95" s="36" t="s">
        <v>315</v>
      </c>
      <c r="X95" s="36" t="s">
        <v>316</v>
      </c>
      <c r="Y95" s="36" t="s">
        <v>316</v>
      </c>
      <c r="Z95" s="36" t="s">
        <v>316</v>
      </c>
      <c r="AA95" s="36" t="s">
        <v>316</v>
      </c>
      <c r="AB95" s="36" t="s">
        <v>316</v>
      </c>
      <c r="AC95" s="36" t="s">
        <v>316</v>
      </c>
      <c r="AD95" s="36" t="s">
        <v>316</v>
      </c>
      <c r="AE95" s="36" t="s">
        <v>316</v>
      </c>
    </row>
    <row r="96" spans="1:31" s="30" customFormat="1" ht="51" x14ac:dyDescent="0.2">
      <c r="A96" s="47">
        <f t="shared" si="1"/>
        <v>95</v>
      </c>
      <c r="B96" s="45" t="s">
        <v>351</v>
      </c>
      <c r="C96" s="43" t="s">
        <v>697</v>
      </c>
      <c r="D96" s="45" t="s">
        <v>809</v>
      </c>
      <c r="E96" s="45" t="s">
        <v>805</v>
      </c>
      <c r="F96" s="45" t="s">
        <v>1578</v>
      </c>
      <c r="G96" s="45" t="s">
        <v>1740</v>
      </c>
      <c r="H96" s="34"/>
      <c r="I96" s="35" t="s">
        <v>146</v>
      </c>
      <c r="J96" s="35" t="s">
        <v>17</v>
      </c>
      <c r="K96" s="35" t="s">
        <v>168</v>
      </c>
      <c r="L96" s="36"/>
      <c r="M96" s="37"/>
      <c r="N96" s="34"/>
      <c r="O96" s="38" t="s">
        <v>315</v>
      </c>
      <c r="P96" s="36" t="s">
        <v>315</v>
      </c>
      <c r="Q96" s="36" t="s">
        <v>315</v>
      </c>
      <c r="R96" s="36" t="s">
        <v>315</v>
      </c>
      <c r="S96" s="36" t="s">
        <v>315</v>
      </c>
      <c r="T96" s="36" t="s">
        <v>315</v>
      </c>
      <c r="U96" s="36"/>
      <c r="V96" s="36" t="s">
        <v>316</v>
      </c>
      <c r="W96" s="36" t="s">
        <v>315</v>
      </c>
      <c r="X96" s="36" t="s">
        <v>316</v>
      </c>
      <c r="Y96" s="36" t="s">
        <v>316</v>
      </c>
      <c r="Z96" s="36" t="s">
        <v>316</v>
      </c>
      <c r="AA96" s="36" t="s">
        <v>315</v>
      </c>
      <c r="AB96" s="36" t="s">
        <v>316</v>
      </c>
      <c r="AC96" s="36" t="s">
        <v>315</v>
      </c>
      <c r="AD96" s="36" t="s">
        <v>315</v>
      </c>
      <c r="AE96" s="36" t="s">
        <v>316</v>
      </c>
    </row>
    <row r="97" spans="1:31" s="30" customFormat="1" ht="51" x14ac:dyDescent="0.2">
      <c r="A97" s="31">
        <f t="shared" si="1"/>
        <v>96</v>
      </c>
      <c r="B97" s="33" t="s">
        <v>352</v>
      </c>
      <c r="C97" s="43" t="s">
        <v>697</v>
      </c>
      <c r="D97" s="33" t="s">
        <v>1403</v>
      </c>
      <c r="E97" s="32" t="s">
        <v>1142</v>
      </c>
      <c r="F97" s="32" t="s">
        <v>1143</v>
      </c>
      <c r="G97" s="32" t="s">
        <v>1144</v>
      </c>
      <c r="H97" s="34"/>
      <c r="I97" s="35" t="s">
        <v>146</v>
      </c>
      <c r="J97" s="35" t="s">
        <v>17</v>
      </c>
      <c r="K97" s="35" t="s">
        <v>168</v>
      </c>
      <c r="L97" s="36"/>
      <c r="M97" s="37"/>
      <c r="N97" s="34"/>
      <c r="O97" s="38" t="s">
        <v>315</v>
      </c>
      <c r="P97" s="36" t="s">
        <v>315</v>
      </c>
      <c r="Q97" s="36" t="s">
        <v>315</v>
      </c>
      <c r="R97" s="36" t="s">
        <v>315</v>
      </c>
      <c r="S97" s="36" t="s">
        <v>315</v>
      </c>
      <c r="T97" s="36" t="s">
        <v>315</v>
      </c>
      <c r="U97" s="36"/>
      <c r="V97" s="36" t="s">
        <v>316</v>
      </c>
      <c r="W97" s="36" t="s">
        <v>315</v>
      </c>
      <c r="X97" s="36" t="s">
        <v>316</v>
      </c>
      <c r="Y97" s="36" t="s">
        <v>316</v>
      </c>
      <c r="Z97" s="36" t="s">
        <v>316</v>
      </c>
      <c r="AA97" s="36" t="s">
        <v>315</v>
      </c>
      <c r="AB97" s="36" t="s">
        <v>316</v>
      </c>
      <c r="AC97" s="36" t="s">
        <v>316</v>
      </c>
      <c r="AD97" s="36" t="s">
        <v>316</v>
      </c>
      <c r="AE97" s="36" t="s">
        <v>316</v>
      </c>
    </row>
    <row r="98" spans="1:31" s="30" customFormat="1" ht="51" x14ac:dyDescent="0.2">
      <c r="A98" s="31">
        <f t="shared" si="1"/>
        <v>97</v>
      </c>
      <c r="B98" s="45" t="s">
        <v>528</v>
      </c>
      <c r="C98" s="43" t="s">
        <v>697</v>
      </c>
      <c r="D98" s="33" t="s">
        <v>441</v>
      </c>
      <c r="E98" s="45" t="s">
        <v>355</v>
      </c>
      <c r="F98" s="45" t="s">
        <v>1579</v>
      </c>
      <c r="G98" s="45" t="s">
        <v>6</v>
      </c>
      <c r="H98" s="34"/>
      <c r="I98" s="35" t="s">
        <v>146</v>
      </c>
      <c r="J98" s="35" t="s">
        <v>17</v>
      </c>
      <c r="K98" s="35" t="s">
        <v>168</v>
      </c>
      <c r="L98" s="36"/>
      <c r="M98" s="37"/>
      <c r="N98" s="34"/>
      <c r="O98" s="38" t="s">
        <v>315</v>
      </c>
      <c r="P98" s="36" t="s">
        <v>315</v>
      </c>
      <c r="Q98" s="36" t="s">
        <v>315</v>
      </c>
      <c r="R98" s="36" t="s">
        <v>315</v>
      </c>
      <c r="S98" s="36" t="s">
        <v>315</v>
      </c>
      <c r="T98" s="36" t="s">
        <v>315</v>
      </c>
      <c r="U98" s="36"/>
      <c r="V98" s="36" t="s">
        <v>316</v>
      </c>
      <c r="W98" s="36" t="s">
        <v>315</v>
      </c>
      <c r="X98" s="36" t="s">
        <v>316</v>
      </c>
      <c r="Y98" s="36" t="s">
        <v>316</v>
      </c>
      <c r="Z98" s="36" t="s">
        <v>316</v>
      </c>
      <c r="AA98" s="36" t="s">
        <v>316</v>
      </c>
      <c r="AB98" s="36" t="s">
        <v>316</v>
      </c>
      <c r="AC98" s="36" t="s">
        <v>316</v>
      </c>
      <c r="AD98" s="36" t="s">
        <v>316</v>
      </c>
      <c r="AE98" s="36" t="s">
        <v>316</v>
      </c>
    </row>
    <row r="99" spans="1:31" s="30" customFormat="1" ht="34" x14ac:dyDescent="0.2">
      <c r="A99" s="31">
        <f t="shared" si="1"/>
        <v>98</v>
      </c>
      <c r="B99" s="45" t="s">
        <v>591</v>
      </c>
      <c r="C99" s="43" t="s">
        <v>697</v>
      </c>
      <c r="D99" s="33" t="s">
        <v>442</v>
      </c>
      <c r="E99" s="45" t="s">
        <v>356</v>
      </c>
      <c r="F99" s="45" t="s">
        <v>1580</v>
      </c>
      <c r="G99" s="45" t="s">
        <v>6</v>
      </c>
      <c r="H99" s="34"/>
      <c r="I99" s="35" t="s">
        <v>146</v>
      </c>
      <c r="J99" s="35" t="s">
        <v>17</v>
      </c>
      <c r="K99" s="35" t="s">
        <v>168</v>
      </c>
      <c r="L99" s="36"/>
      <c r="M99" s="37"/>
      <c r="N99" s="34"/>
      <c r="O99" s="38" t="s">
        <v>315</v>
      </c>
      <c r="P99" s="36" t="s">
        <v>315</v>
      </c>
      <c r="Q99" s="36" t="s">
        <v>315</v>
      </c>
      <c r="R99" s="36" t="s">
        <v>315</v>
      </c>
      <c r="S99" s="36" t="s">
        <v>315</v>
      </c>
      <c r="T99" s="36" t="s">
        <v>315</v>
      </c>
      <c r="U99" s="36"/>
      <c r="V99" s="36" t="s">
        <v>316</v>
      </c>
      <c r="W99" s="36" t="s">
        <v>315</v>
      </c>
      <c r="X99" s="36" t="s">
        <v>316</v>
      </c>
      <c r="Y99" s="36" t="s">
        <v>316</v>
      </c>
      <c r="Z99" s="36" t="s">
        <v>316</v>
      </c>
      <c r="AA99" s="36" t="s">
        <v>316</v>
      </c>
      <c r="AB99" s="36" t="s">
        <v>316</v>
      </c>
      <c r="AC99" s="36" t="s">
        <v>316</v>
      </c>
      <c r="AD99" s="36" t="s">
        <v>316</v>
      </c>
      <c r="AE99" s="36" t="s">
        <v>316</v>
      </c>
    </row>
    <row r="100" spans="1:31" s="30" customFormat="1" ht="34" x14ac:dyDescent="0.2">
      <c r="A100" s="31">
        <f t="shared" si="1"/>
        <v>99</v>
      </c>
      <c r="B100" s="45" t="s">
        <v>592</v>
      </c>
      <c r="C100" s="43" t="s">
        <v>697</v>
      </c>
      <c r="D100" s="33" t="s">
        <v>443</v>
      </c>
      <c r="E100" s="45" t="s">
        <v>357</v>
      </c>
      <c r="F100" s="45" t="s">
        <v>1581</v>
      </c>
      <c r="G100" s="45" t="s">
        <v>6</v>
      </c>
      <c r="H100" s="34"/>
      <c r="I100" s="35" t="s">
        <v>146</v>
      </c>
      <c r="J100" s="35" t="s">
        <v>17</v>
      </c>
      <c r="K100" s="35" t="s">
        <v>168</v>
      </c>
      <c r="L100" s="36"/>
      <c r="M100" s="37"/>
      <c r="N100" s="34"/>
      <c r="O100" s="38" t="s">
        <v>315</v>
      </c>
      <c r="P100" s="36" t="s">
        <v>315</v>
      </c>
      <c r="Q100" s="36" t="s">
        <v>315</v>
      </c>
      <c r="R100" s="36" t="s">
        <v>315</v>
      </c>
      <c r="S100" s="36" t="s">
        <v>315</v>
      </c>
      <c r="T100" s="36" t="s">
        <v>315</v>
      </c>
      <c r="U100" s="36"/>
      <c r="V100" s="36" t="s">
        <v>316</v>
      </c>
      <c r="W100" s="36" t="s">
        <v>315</v>
      </c>
      <c r="X100" s="36" t="s">
        <v>316</v>
      </c>
      <c r="Y100" s="36" t="s">
        <v>316</v>
      </c>
      <c r="Z100" s="36" t="s">
        <v>316</v>
      </c>
      <c r="AA100" s="36" t="s">
        <v>316</v>
      </c>
      <c r="AB100" s="36" t="s">
        <v>316</v>
      </c>
      <c r="AC100" s="36" t="s">
        <v>316</v>
      </c>
      <c r="AD100" s="36" t="s">
        <v>316</v>
      </c>
      <c r="AE100" s="36" t="s">
        <v>316</v>
      </c>
    </row>
    <row r="101" spans="1:31" s="30" customFormat="1" ht="68" x14ac:dyDescent="0.2">
      <c r="A101" s="47">
        <f t="shared" si="1"/>
        <v>100</v>
      </c>
      <c r="B101" s="45" t="s">
        <v>593</v>
      </c>
      <c r="C101" s="43" t="s">
        <v>697</v>
      </c>
      <c r="D101" s="45" t="s">
        <v>726</v>
      </c>
      <c r="E101" s="45" t="s">
        <v>1582</v>
      </c>
      <c r="F101" s="45" t="s">
        <v>1741</v>
      </c>
      <c r="G101" s="45" t="s">
        <v>1583</v>
      </c>
      <c r="H101" s="34"/>
      <c r="I101" s="35" t="s">
        <v>146</v>
      </c>
      <c r="J101" s="35" t="s">
        <v>17</v>
      </c>
      <c r="K101" s="35" t="s">
        <v>169</v>
      </c>
      <c r="L101" s="36"/>
      <c r="M101" s="37"/>
      <c r="N101" s="34"/>
      <c r="O101" s="38" t="s">
        <v>315</v>
      </c>
      <c r="P101" s="36" t="s">
        <v>315</v>
      </c>
      <c r="Q101" s="36" t="s">
        <v>315</v>
      </c>
      <c r="R101" s="36" t="s">
        <v>315</v>
      </c>
      <c r="S101" s="36" t="s">
        <v>315</v>
      </c>
      <c r="T101" s="36" t="s">
        <v>315</v>
      </c>
      <c r="U101" s="36"/>
      <c r="V101" s="36" t="s">
        <v>316</v>
      </c>
      <c r="W101" s="46" t="s">
        <v>316</v>
      </c>
      <c r="X101" s="36" t="s">
        <v>316</v>
      </c>
      <c r="Y101" s="36" t="s">
        <v>315</v>
      </c>
      <c r="Z101" s="36" t="s">
        <v>315</v>
      </c>
      <c r="AA101" s="36" t="s">
        <v>315</v>
      </c>
      <c r="AB101" s="36" t="s">
        <v>315</v>
      </c>
      <c r="AC101" s="36" t="s">
        <v>315</v>
      </c>
      <c r="AD101" s="36" t="s">
        <v>315</v>
      </c>
      <c r="AE101" s="36" t="s">
        <v>315</v>
      </c>
    </row>
    <row r="102" spans="1:31" s="30" customFormat="1" ht="51" x14ac:dyDescent="0.2">
      <c r="A102" s="47">
        <f t="shared" si="1"/>
        <v>101</v>
      </c>
      <c r="B102" s="45" t="s">
        <v>745</v>
      </c>
      <c r="C102" s="43" t="s">
        <v>697</v>
      </c>
      <c r="D102" s="45" t="s">
        <v>919</v>
      </c>
      <c r="E102" s="45" t="s">
        <v>1815</v>
      </c>
      <c r="F102" s="45" t="s">
        <v>18</v>
      </c>
      <c r="G102" s="45" t="s">
        <v>289</v>
      </c>
      <c r="H102" s="34"/>
      <c r="I102" s="35" t="s">
        <v>146</v>
      </c>
      <c r="J102" s="35" t="s">
        <v>17</v>
      </c>
      <c r="K102" s="35" t="s">
        <v>169</v>
      </c>
      <c r="L102" s="36"/>
      <c r="M102" s="37"/>
      <c r="N102" s="34"/>
      <c r="O102" s="38" t="s">
        <v>315</v>
      </c>
      <c r="P102" s="36" t="s">
        <v>315</v>
      </c>
      <c r="Q102" s="36" t="s">
        <v>315</v>
      </c>
      <c r="R102" s="36" t="s">
        <v>315</v>
      </c>
      <c r="S102" s="36" t="s">
        <v>315</v>
      </c>
      <c r="T102" s="36" t="s">
        <v>315</v>
      </c>
      <c r="U102" s="36"/>
      <c r="V102" s="36" t="s">
        <v>316</v>
      </c>
      <c r="W102" s="36" t="s">
        <v>316</v>
      </c>
      <c r="X102" s="36" t="s">
        <v>316</v>
      </c>
      <c r="Y102" s="36" t="s">
        <v>315</v>
      </c>
      <c r="Z102" s="36" t="s">
        <v>316</v>
      </c>
      <c r="AA102" s="36" t="s">
        <v>316</v>
      </c>
      <c r="AB102" s="36" t="s">
        <v>316</v>
      </c>
      <c r="AC102" s="36" t="s">
        <v>316</v>
      </c>
      <c r="AD102" s="36" t="s">
        <v>316</v>
      </c>
      <c r="AE102" s="36" t="s">
        <v>316</v>
      </c>
    </row>
    <row r="103" spans="1:31" s="30" customFormat="1" ht="85" x14ac:dyDescent="0.2">
      <c r="A103" s="47">
        <f t="shared" si="1"/>
        <v>102</v>
      </c>
      <c r="B103" s="45" t="s">
        <v>1060</v>
      </c>
      <c r="C103" s="43" t="s">
        <v>697</v>
      </c>
      <c r="D103" s="45" t="s">
        <v>1817</v>
      </c>
      <c r="E103" s="45" t="s">
        <v>358</v>
      </c>
      <c r="F103" s="45" t="s">
        <v>1816</v>
      </c>
      <c r="G103" s="45" t="s">
        <v>1584</v>
      </c>
      <c r="H103" s="34"/>
      <c r="I103" s="35" t="s">
        <v>146</v>
      </c>
      <c r="J103" s="35" t="s">
        <v>17</v>
      </c>
      <c r="K103" s="35" t="s">
        <v>169</v>
      </c>
      <c r="L103" s="36"/>
      <c r="M103" s="37"/>
      <c r="N103" s="34"/>
      <c r="O103" s="38" t="s">
        <v>315</v>
      </c>
      <c r="P103" s="36" t="s">
        <v>315</v>
      </c>
      <c r="Q103" s="36" t="s">
        <v>315</v>
      </c>
      <c r="R103" s="36" t="s">
        <v>315</v>
      </c>
      <c r="S103" s="36" t="s">
        <v>315</v>
      </c>
      <c r="T103" s="36" t="s">
        <v>315</v>
      </c>
      <c r="U103" s="36"/>
      <c r="V103" s="36" t="s">
        <v>316</v>
      </c>
      <c r="W103" s="36" t="s">
        <v>316</v>
      </c>
      <c r="X103" s="36" t="s">
        <v>316</v>
      </c>
      <c r="Y103" s="36" t="s">
        <v>315</v>
      </c>
      <c r="Z103" s="36" t="s">
        <v>315</v>
      </c>
      <c r="AA103" s="36" t="s">
        <v>315</v>
      </c>
      <c r="AB103" s="36" t="s">
        <v>315</v>
      </c>
      <c r="AC103" s="36" t="s">
        <v>315</v>
      </c>
      <c r="AD103" s="36" t="s">
        <v>315</v>
      </c>
      <c r="AE103" s="36" t="s">
        <v>315</v>
      </c>
    </row>
    <row r="104" spans="1:31" s="30" customFormat="1" ht="51" x14ac:dyDescent="0.2">
      <c r="A104" s="47">
        <f t="shared" si="1"/>
        <v>103</v>
      </c>
      <c r="B104" s="45" t="s">
        <v>1061</v>
      </c>
      <c r="C104" s="43" t="s">
        <v>697</v>
      </c>
      <c r="D104" s="45" t="s">
        <v>747</v>
      </c>
      <c r="E104" s="45" t="s">
        <v>1585</v>
      </c>
      <c r="F104" s="45" t="s">
        <v>1586</v>
      </c>
      <c r="G104" s="45" t="s">
        <v>1818</v>
      </c>
      <c r="H104" s="34"/>
      <c r="I104" s="35" t="s">
        <v>146</v>
      </c>
      <c r="J104" s="35" t="s">
        <v>17</v>
      </c>
      <c r="K104" s="35" t="s">
        <v>746</v>
      </c>
      <c r="L104" s="36"/>
      <c r="M104" s="37"/>
      <c r="N104" s="34"/>
      <c r="O104" s="38" t="s">
        <v>315</v>
      </c>
      <c r="P104" s="36" t="s">
        <v>315</v>
      </c>
      <c r="Q104" s="36" t="s">
        <v>315</v>
      </c>
      <c r="R104" s="36" t="s">
        <v>315</v>
      </c>
      <c r="S104" s="36" t="s">
        <v>315</v>
      </c>
      <c r="T104" s="36" t="s">
        <v>315</v>
      </c>
      <c r="U104" s="36"/>
      <c r="V104" s="36" t="s">
        <v>316</v>
      </c>
      <c r="W104" s="48" t="s">
        <v>315</v>
      </c>
      <c r="X104" s="36" t="s">
        <v>316</v>
      </c>
      <c r="Y104" s="36" t="s">
        <v>315</v>
      </c>
      <c r="Z104" s="36" t="s">
        <v>315</v>
      </c>
      <c r="AA104" s="36" t="s">
        <v>315</v>
      </c>
      <c r="AB104" s="36" t="s">
        <v>315</v>
      </c>
      <c r="AC104" s="36" t="s">
        <v>315</v>
      </c>
      <c r="AD104" s="36" t="s">
        <v>315</v>
      </c>
      <c r="AE104" s="36" t="s">
        <v>315</v>
      </c>
    </row>
    <row r="105" spans="1:31" s="30" customFormat="1" ht="85" x14ac:dyDescent="0.2">
      <c r="A105" s="47">
        <f t="shared" si="1"/>
        <v>104</v>
      </c>
      <c r="B105" s="45" t="s">
        <v>486</v>
      </c>
      <c r="C105" s="43" t="s">
        <v>697</v>
      </c>
      <c r="D105" s="45" t="s">
        <v>727</v>
      </c>
      <c r="E105" s="45" t="s">
        <v>728</v>
      </c>
      <c r="F105" s="45" t="s">
        <v>729</v>
      </c>
      <c r="G105" s="45" t="s">
        <v>730</v>
      </c>
      <c r="H105" s="34"/>
      <c r="I105" s="35" t="s">
        <v>146</v>
      </c>
      <c r="J105" s="35" t="s">
        <v>359</v>
      </c>
      <c r="K105" s="35" t="s">
        <v>387</v>
      </c>
      <c r="L105" s="36"/>
      <c r="M105" s="37"/>
      <c r="N105" s="34"/>
      <c r="O105" s="38" t="s">
        <v>315</v>
      </c>
      <c r="P105" s="36" t="s">
        <v>315</v>
      </c>
      <c r="Q105" s="36" t="s">
        <v>315</v>
      </c>
      <c r="R105" s="36" t="s">
        <v>315</v>
      </c>
      <c r="S105" s="36" t="s">
        <v>315</v>
      </c>
      <c r="T105" s="36" t="s">
        <v>315</v>
      </c>
      <c r="U105" s="36"/>
      <c r="V105" s="36" t="s">
        <v>316</v>
      </c>
      <c r="W105" s="36" t="s">
        <v>316</v>
      </c>
      <c r="X105" s="36" t="s">
        <v>316</v>
      </c>
      <c r="Y105" s="36" t="s">
        <v>315</v>
      </c>
      <c r="Z105" s="36" t="s">
        <v>316</v>
      </c>
      <c r="AA105" s="36" t="s">
        <v>316</v>
      </c>
      <c r="AB105" s="36" t="s">
        <v>316</v>
      </c>
      <c r="AC105" s="36" t="s">
        <v>316</v>
      </c>
      <c r="AD105" s="36" t="s">
        <v>316</v>
      </c>
      <c r="AE105" s="36" t="s">
        <v>316</v>
      </c>
    </row>
    <row r="106" spans="1:31" s="30" customFormat="1" ht="68" x14ac:dyDescent="0.2">
      <c r="A106" s="47">
        <f t="shared" si="1"/>
        <v>105</v>
      </c>
      <c r="B106" s="45" t="s">
        <v>487</v>
      </c>
      <c r="C106" s="43" t="s">
        <v>697</v>
      </c>
      <c r="D106" s="45" t="s">
        <v>459</v>
      </c>
      <c r="E106" s="45" t="s">
        <v>360</v>
      </c>
      <c r="F106" s="45" t="s">
        <v>361</v>
      </c>
      <c r="G106" s="45" t="s">
        <v>362</v>
      </c>
      <c r="H106" s="34"/>
      <c r="I106" s="35" t="s">
        <v>146</v>
      </c>
      <c r="J106" s="35" t="s">
        <v>359</v>
      </c>
      <c r="K106" s="35" t="s">
        <v>387</v>
      </c>
      <c r="L106" s="36"/>
      <c r="M106" s="37"/>
      <c r="N106" s="34"/>
      <c r="O106" s="38" t="s">
        <v>315</v>
      </c>
      <c r="P106" s="36" t="s">
        <v>316</v>
      </c>
      <c r="Q106" s="36" t="s">
        <v>315</v>
      </c>
      <c r="R106" s="36" t="s">
        <v>315</v>
      </c>
      <c r="S106" s="36" t="s">
        <v>315</v>
      </c>
      <c r="T106" s="36" t="s">
        <v>315</v>
      </c>
      <c r="U106" s="36"/>
      <c r="V106" s="36" t="s">
        <v>316</v>
      </c>
      <c r="W106" s="36" t="s">
        <v>316</v>
      </c>
      <c r="X106" s="36" t="s">
        <v>316</v>
      </c>
      <c r="Y106" s="36" t="s">
        <v>315</v>
      </c>
      <c r="Z106" s="36" t="s">
        <v>316</v>
      </c>
      <c r="AA106" s="36" t="s">
        <v>316</v>
      </c>
      <c r="AB106" s="36" t="s">
        <v>316</v>
      </c>
      <c r="AC106" s="36" t="s">
        <v>316</v>
      </c>
      <c r="AD106" s="36" t="s">
        <v>316</v>
      </c>
      <c r="AE106" s="36" t="s">
        <v>316</v>
      </c>
    </row>
    <row r="107" spans="1:31" s="30" customFormat="1" ht="85" x14ac:dyDescent="0.2">
      <c r="A107" s="47">
        <f t="shared" si="1"/>
        <v>106</v>
      </c>
      <c r="B107" s="45" t="s">
        <v>488</v>
      </c>
      <c r="C107" s="43" t="s">
        <v>697</v>
      </c>
      <c r="D107" s="45" t="s">
        <v>1062</v>
      </c>
      <c r="E107" s="32" t="s">
        <v>1587</v>
      </c>
      <c r="F107" s="45" t="s">
        <v>290</v>
      </c>
      <c r="G107" s="45" t="s">
        <v>1819</v>
      </c>
      <c r="H107" s="34"/>
      <c r="I107" s="35" t="s">
        <v>146</v>
      </c>
      <c r="J107" s="35" t="s">
        <v>359</v>
      </c>
      <c r="K107" s="35" t="s">
        <v>186</v>
      </c>
      <c r="L107" s="36"/>
      <c r="M107" s="37"/>
      <c r="N107" s="34"/>
      <c r="O107" s="38" t="s">
        <v>315</v>
      </c>
      <c r="P107" s="36" t="s">
        <v>315</v>
      </c>
      <c r="Q107" s="36" t="s">
        <v>315</v>
      </c>
      <c r="R107" s="36" t="s">
        <v>315</v>
      </c>
      <c r="S107" s="36" t="s">
        <v>315</v>
      </c>
      <c r="T107" s="36" t="s">
        <v>315</v>
      </c>
      <c r="U107" s="36"/>
      <c r="V107" s="36" t="s">
        <v>316</v>
      </c>
      <c r="W107" s="36" t="s">
        <v>316</v>
      </c>
      <c r="X107" s="36" t="s">
        <v>316</v>
      </c>
      <c r="Y107" s="36" t="s">
        <v>315</v>
      </c>
      <c r="Z107" s="36" t="s">
        <v>316</v>
      </c>
      <c r="AA107" s="36" t="s">
        <v>316</v>
      </c>
      <c r="AB107" s="36" t="s">
        <v>316</v>
      </c>
      <c r="AC107" s="36" t="s">
        <v>316</v>
      </c>
      <c r="AD107" s="36" t="s">
        <v>315</v>
      </c>
      <c r="AE107" s="36" t="s">
        <v>315</v>
      </c>
    </row>
    <row r="108" spans="1:31" s="30" customFormat="1" ht="34" x14ac:dyDescent="0.2">
      <c r="A108" s="47">
        <f t="shared" si="1"/>
        <v>107</v>
      </c>
      <c r="B108" s="45" t="s">
        <v>489</v>
      </c>
      <c r="C108" s="43" t="s">
        <v>697</v>
      </c>
      <c r="D108" s="45" t="s">
        <v>444</v>
      </c>
      <c r="E108" s="45" t="s">
        <v>1588</v>
      </c>
      <c r="F108" s="45" t="s">
        <v>1589</v>
      </c>
      <c r="G108" s="45" t="s">
        <v>291</v>
      </c>
      <c r="H108" s="34"/>
      <c r="I108" s="35" t="s">
        <v>146</v>
      </c>
      <c r="J108" s="35" t="s">
        <v>359</v>
      </c>
      <c r="K108" s="35" t="s">
        <v>186</v>
      </c>
      <c r="L108" s="36"/>
      <c r="M108" s="37"/>
      <c r="N108" s="34"/>
      <c r="O108" s="38" t="s">
        <v>315</v>
      </c>
      <c r="P108" s="36" t="s">
        <v>315</v>
      </c>
      <c r="Q108" s="36" t="s">
        <v>315</v>
      </c>
      <c r="R108" s="36" t="s">
        <v>315</v>
      </c>
      <c r="S108" s="36" t="s">
        <v>315</v>
      </c>
      <c r="T108" s="36" t="s">
        <v>315</v>
      </c>
      <c r="U108" s="36"/>
      <c r="V108" s="36" t="s">
        <v>316</v>
      </c>
      <c r="W108" s="36" t="s">
        <v>315</v>
      </c>
      <c r="X108" s="36" t="s">
        <v>316</v>
      </c>
      <c r="Y108" s="36" t="s">
        <v>315</v>
      </c>
      <c r="Z108" s="36" t="s">
        <v>316</v>
      </c>
      <c r="AA108" s="36" t="s">
        <v>316</v>
      </c>
      <c r="AB108" s="36" t="s">
        <v>316</v>
      </c>
      <c r="AC108" s="36" t="s">
        <v>316</v>
      </c>
      <c r="AD108" s="36" t="s">
        <v>316</v>
      </c>
      <c r="AE108" s="36" t="s">
        <v>316</v>
      </c>
    </row>
    <row r="109" spans="1:31" s="30" customFormat="1" ht="68" x14ac:dyDescent="0.2">
      <c r="A109" s="47">
        <f t="shared" si="1"/>
        <v>108</v>
      </c>
      <c r="B109" s="45" t="s">
        <v>490</v>
      </c>
      <c r="C109" s="43" t="s">
        <v>697</v>
      </c>
      <c r="D109" s="45" t="s">
        <v>731</v>
      </c>
      <c r="E109" s="45" t="s">
        <v>732</v>
      </c>
      <c r="F109" s="45" t="s">
        <v>1742</v>
      </c>
      <c r="G109" s="45" t="s">
        <v>733</v>
      </c>
      <c r="H109" s="34"/>
      <c r="I109" s="35" t="s">
        <v>146</v>
      </c>
      <c r="J109" s="35" t="s">
        <v>359</v>
      </c>
      <c r="K109" s="35" t="s">
        <v>292</v>
      </c>
      <c r="L109" s="36"/>
      <c r="M109" s="37"/>
      <c r="N109" s="34"/>
      <c r="O109" s="38" t="s">
        <v>315</v>
      </c>
      <c r="P109" s="36" t="s">
        <v>315</v>
      </c>
      <c r="Q109" s="36" t="s">
        <v>315</v>
      </c>
      <c r="R109" s="36" t="s">
        <v>315</v>
      </c>
      <c r="S109" s="36" t="s">
        <v>315</v>
      </c>
      <c r="T109" s="36" t="s">
        <v>315</v>
      </c>
      <c r="U109" s="36"/>
      <c r="V109" s="36" t="s">
        <v>316</v>
      </c>
      <c r="W109" s="36" t="s">
        <v>316</v>
      </c>
      <c r="X109" s="36" t="s">
        <v>316</v>
      </c>
      <c r="Y109" s="36" t="s">
        <v>315</v>
      </c>
      <c r="Z109" s="36" t="s">
        <v>316</v>
      </c>
      <c r="AA109" s="36" t="s">
        <v>316</v>
      </c>
      <c r="AB109" s="36" t="s">
        <v>316</v>
      </c>
      <c r="AC109" s="36" t="s">
        <v>316</v>
      </c>
      <c r="AD109" s="36" t="s">
        <v>316</v>
      </c>
      <c r="AE109" s="36" t="s">
        <v>316</v>
      </c>
    </row>
    <row r="110" spans="1:31" s="30" customFormat="1" ht="51" x14ac:dyDescent="0.2">
      <c r="A110" s="47">
        <f t="shared" si="1"/>
        <v>109</v>
      </c>
      <c r="B110" s="45" t="s">
        <v>491</v>
      </c>
      <c r="C110" s="43" t="s">
        <v>697</v>
      </c>
      <c r="D110" s="45" t="s">
        <v>560</v>
      </c>
      <c r="E110" s="45" t="s">
        <v>1743</v>
      </c>
      <c r="F110" s="45" t="s">
        <v>1145</v>
      </c>
      <c r="G110" s="45" t="s">
        <v>1590</v>
      </c>
      <c r="H110" s="34"/>
      <c r="I110" s="35" t="s">
        <v>146</v>
      </c>
      <c r="J110" s="35" t="s">
        <v>359</v>
      </c>
      <c r="K110" s="35" t="s">
        <v>388</v>
      </c>
      <c r="L110" s="36"/>
      <c r="M110" s="37"/>
      <c r="N110" s="34"/>
      <c r="O110" s="38" t="s">
        <v>315</v>
      </c>
      <c r="P110" s="36" t="s">
        <v>315</v>
      </c>
      <c r="Q110" s="36" t="s">
        <v>315</v>
      </c>
      <c r="R110" s="36" t="s">
        <v>315</v>
      </c>
      <c r="S110" s="36" t="s">
        <v>315</v>
      </c>
      <c r="T110" s="36" t="s">
        <v>315</v>
      </c>
      <c r="U110" s="36"/>
      <c r="V110" s="36" t="s">
        <v>316</v>
      </c>
      <c r="W110" s="36" t="s">
        <v>316</v>
      </c>
      <c r="X110" s="36" t="s">
        <v>316</v>
      </c>
      <c r="Y110" s="36" t="s">
        <v>315</v>
      </c>
      <c r="Z110" s="36" t="s">
        <v>316</v>
      </c>
      <c r="AA110" s="36" t="s">
        <v>316</v>
      </c>
      <c r="AB110" s="36" t="s">
        <v>316</v>
      </c>
      <c r="AC110" s="36" t="s">
        <v>316</v>
      </c>
      <c r="AD110" s="36" t="s">
        <v>316</v>
      </c>
      <c r="AE110" s="36" t="s">
        <v>316</v>
      </c>
    </row>
    <row r="111" spans="1:31" s="30" customFormat="1" ht="119" x14ac:dyDescent="0.2">
      <c r="A111" s="47">
        <f t="shared" si="1"/>
        <v>110</v>
      </c>
      <c r="B111" s="45" t="s">
        <v>492</v>
      </c>
      <c r="C111" s="43" t="s">
        <v>697</v>
      </c>
      <c r="D111" s="45" t="s">
        <v>557</v>
      </c>
      <c r="E111" s="45" t="s">
        <v>1591</v>
      </c>
      <c r="F111" s="45" t="s">
        <v>1592</v>
      </c>
      <c r="G111" s="45" t="s">
        <v>1593</v>
      </c>
      <c r="H111" s="34"/>
      <c r="I111" s="35" t="s">
        <v>146</v>
      </c>
      <c r="J111" s="35" t="s">
        <v>359</v>
      </c>
      <c r="K111" s="35" t="s">
        <v>389</v>
      </c>
      <c r="L111" s="36"/>
      <c r="M111" s="37"/>
      <c r="N111" s="34"/>
      <c r="O111" s="38" t="s">
        <v>315</v>
      </c>
      <c r="P111" s="36" t="s">
        <v>315</v>
      </c>
      <c r="Q111" s="36" t="s">
        <v>315</v>
      </c>
      <c r="R111" s="36" t="s">
        <v>315</v>
      </c>
      <c r="S111" s="36" t="s">
        <v>315</v>
      </c>
      <c r="T111" s="36" t="s">
        <v>315</v>
      </c>
      <c r="U111" s="36"/>
      <c r="V111" s="46" t="s">
        <v>315</v>
      </c>
      <c r="W111" s="36" t="s">
        <v>316</v>
      </c>
      <c r="X111" s="36" t="s">
        <v>316</v>
      </c>
      <c r="Y111" s="36" t="s">
        <v>315</v>
      </c>
      <c r="Z111" s="36" t="s">
        <v>316</v>
      </c>
      <c r="AA111" s="36" t="s">
        <v>316</v>
      </c>
      <c r="AB111" s="36" t="s">
        <v>316</v>
      </c>
      <c r="AC111" s="36" t="s">
        <v>316</v>
      </c>
      <c r="AD111" s="36" t="s">
        <v>316</v>
      </c>
      <c r="AE111" s="36" t="s">
        <v>316</v>
      </c>
    </row>
    <row r="112" spans="1:31" s="30" customFormat="1" ht="51" x14ac:dyDescent="0.2">
      <c r="A112" s="47">
        <f t="shared" si="1"/>
        <v>111</v>
      </c>
      <c r="B112" s="45" t="s">
        <v>493</v>
      </c>
      <c r="C112" s="43" t="s">
        <v>697</v>
      </c>
      <c r="D112" s="45" t="s">
        <v>445</v>
      </c>
      <c r="E112" s="45" t="s">
        <v>293</v>
      </c>
      <c r="F112" s="45" t="s">
        <v>24</v>
      </c>
      <c r="G112" s="45" t="s">
        <v>363</v>
      </c>
      <c r="H112" s="34"/>
      <c r="I112" s="35" t="s">
        <v>146</v>
      </c>
      <c r="J112" s="35" t="s">
        <v>359</v>
      </c>
      <c r="K112" s="35" t="s">
        <v>389</v>
      </c>
      <c r="L112" s="36"/>
      <c r="M112" s="37"/>
      <c r="N112" s="34"/>
      <c r="O112" s="38" t="s">
        <v>315</v>
      </c>
      <c r="P112" s="36" t="s">
        <v>315</v>
      </c>
      <c r="Q112" s="36" t="s">
        <v>315</v>
      </c>
      <c r="R112" s="36" t="s">
        <v>315</v>
      </c>
      <c r="S112" s="36" t="s">
        <v>315</v>
      </c>
      <c r="T112" s="36" t="s">
        <v>315</v>
      </c>
      <c r="U112" s="36"/>
      <c r="V112" s="46" t="s">
        <v>315</v>
      </c>
      <c r="W112" s="36" t="s">
        <v>316</v>
      </c>
      <c r="X112" s="36" t="s">
        <v>316</v>
      </c>
      <c r="Y112" s="36" t="s">
        <v>315</v>
      </c>
      <c r="Z112" s="36" t="s">
        <v>316</v>
      </c>
      <c r="AA112" s="36" t="s">
        <v>316</v>
      </c>
      <c r="AB112" s="36" t="s">
        <v>316</v>
      </c>
      <c r="AC112" s="36" t="s">
        <v>316</v>
      </c>
      <c r="AD112" s="36" t="s">
        <v>316</v>
      </c>
      <c r="AE112" s="36" t="s">
        <v>316</v>
      </c>
    </row>
    <row r="113" spans="1:31" s="30" customFormat="1" ht="51" x14ac:dyDescent="0.2">
      <c r="A113" s="47">
        <f t="shared" si="1"/>
        <v>112</v>
      </c>
      <c r="B113" s="45" t="s">
        <v>494</v>
      </c>
      <c r="C113" s="43" t="s">
        <v>697</v>
      </c>
      <c r="D113" s="45" t="s">
        <v>446</v>
      </c>
      <c r="E113" s="45" t="s">
        <v>364</v>
      </c>
      <c r="F113" s="45" t="s">
        <v>365</v>
      </c>
      <c r="G113" s="45" t="s">
        <v>294</v>
      </c>
      <c r="H113" s="34"/>
      <c r="I113" s="35" t="s">
        <v>146</v>
      </c>
      <c r="J113" s="35" t="s">
        <v>359</v>
      </c>
      <c r="K113" s="35" t="s">
        <v>389</v>
      </c>
      <c r="L113" s="36"/>
      <c r="M113" s="37"/>
      <c r="N113" s="34"/>
      <c r="O113" s="38" t="s">
        <v>315</v>
      </c>
      <c r="P113" s="36" t="s">
        <v>315</v>
      </c>
      <c r="Q113" s="36" t="s">
        <v>315</v>
      </c>
      <c r="R113" s="36" t="s">
        <v>315</v>
      </c>
      <c r="S113" s="36" t="s">
        <v>315</v>
      </c>
      <c r="T113" s="36" t="s">
        <v>315</v>
      </c>
      <c r="U113" s="36"/>
      <c r="V113" s="36" t="s">
        <v>316</v>
      </c>
      <c r="W113" s="36" t="s">
        <v>315</v>
      </c>
      <c r="X113" s="36" t="s">
        <v>316</v>
      </c>
      <c r="Y113" s="36" t="s">
        <v>315</v>
      </c>
      <c r="Z113" s="36" t="s">
        <v>316</v>
      </c>
      <c r="AA113" s="36" t="s">
        <v>316</v>
      </c>
      <c r="AB113" s="36" t="s">
        <v>316</v>
      </c>
      <c r="AC113" s="36" t="s">
        <v>316</v>
      </c>
      <c r="AD113" s="36" t="s">
        <v>316</v>
      </c>
      <c r="AE113" s="36" t="s">
        <v>316</v>
      </c>
    </row>
    <row r="114" spans="1:31" s="30" customFormat="1" ht="51" x14ac:dyDescent="0.2">
      <c r="A114" s="47">
        <f t="shared" si="1"/>
        <v>113</v>
      </c>
      <c r="B114" s="45" t="s">
        <v>495</v>
      </c>
      <c r="C114" s="43" t="s">
        <v>697</v>
      </c>
      <c r="D114" s="45" t="s">
        <v>1063</v>
      </c>
      <c r="E114" s="45" t="s">
        <v>366</v>
      </c>
      <c r="F114" s="45" t="s">
        <v>1820</v>
      </c>
      <c r="G114" s="32" t="s">
        <v>16</v>
      </c>
      <c r="H114" s="34"/>
      <c r="I114" s="35" t="s">
        <v>146</v>
      </c>
      <c r="J114" s="35" t="s">
        <v>359</v>
      </c>
      <c r="K114" s="35" t="s">
        <v>390</v>
      </c>
      <c r="L114" s="36"/>
      <c r="M114" s="37"/>
      <c r="N114" s="34"/>
      <c r="O114" s="38" t="s">
        <v>315</v>
      </c>
      <c r="P114" s="36" t="s">
        <v>315</v>
      </c>
      <c r="Q114" s="36" t="s">
        <v>315</v>
      </c>
      <c r="R114" s="36" t="s">
        <v>315</v>
      </c>
      <c r="S114" s="36" t="s">
        <v>315</v>
      </c>
      <c r="T114" s="36" t="s">
        <v>315</v>
      </c>
      <c r="U114" s="36"/>
      <c r="V114" s="36" t="s">
        <v>316</v>
      </c>
      <c r="W114" s="36" t="s">
        <v>315</v>
      </c>
      <c r="X114" s="36" t="s">
        <v>316</v>
      </c>
      <c r="Y114" s="36" t="s">
        <v>315</v>
      </c>
      <c r="Z114" s="36" t="s">
        <v>316</v>
      </c>
      <c r="AA114" s="36" t="s">
        <v>316</v>
      </c>
      <c r="AB114" s="36" t="s">
        <v>316</v>
      </c>
      <c r="AC114" s="36" t="s">
        <v>316</v>
      </c>
      <c r="AD114" s="36" t="s">
        <v>316</v>
      </c>
      <c r="AE114" s="36" t="s">
        <v>316</v>
      </c>
    </row>
    <row r="115" spans="1:31" s="30" customFormat="1" ht="85" x14ac:dyDescent="0.2">
      <c r="A115" s="47">
        <f t="shared" ref="A115:A146" si="6">A114+1</f>
        <v>114</v>
      </c>
      <c r="B115" s="45" t="s">
        <v>496</v>
      </c>
      <c r="C115" s="43" t="s">
        <v>697</v>
      </c>
      <c r="D115" s="45" t="s">
        <v>447</v>
      </c>
      <c r="E115" s="45" t="s">
        <v>295</v>
      </c>
      <c r="F115" s="45" t="s">
        <v>308</v>
      </c>
      <c r="G115" s="45" t="s">
        <v>367</v>
      </c>
      <c r="H115" s="34"/>
      <c r="I115" s="35" t="s">
        <v>146</v>
      </c>
      <c r="J115" s="35" t="s">
        <v>359</v>
      </c>
      <c r="K115" s="35" t="s">
        <v>391</v>
      </c>
      <c r="L115" s="36"/>
      <c r="M115" s="37"/>
      <c r="N115" s="34"/>
      <c r="O115" s="38" t="s">
        <v>315</v>
      </c>
      <c r="P115" s="36" t="s">
        <v>315</v>
      </c>
      <c r="Q115" s="36" t="s">
        <v>315</v>
      </c>
      <c r="R115" s="36" t="s">
        <v>315</v>
      </c>
      <c r="S115" s="36" t="s">
        <v>315</v>
      </c>
      <c r="T115" s="36" t="s">
        <v>315</v>
      </c>
      <c r="U115" s="36"/>
      <c r="V115" s="36" t="s">
        <v>315</v>
      </c>
      <c r="W115" s="36" t="s">
        <v>316</v>
      </c>
      <c r="X115" s="36" t="s">
        <v>316</v>
      </c>
      <c r="Y115" s="36" t="s">
        <v>315</v>
      </c>
      <c r="Z115" s="36" t="s">
        <v>316</v>
      </c>
      <c r="AA115" s="36" t="s">
        <v>316</v>
      </c>
      <c r="AB115" s="36" t="s">
        <v>316</v>
      </c>
      <c r="AC115" s="36" t="s">
        <v>316</v>
      </c>
      <c r="AD115" s="36" t="s">
        <v>316</v>
      </c>
      <c r="AE115" s="36" t="s">
        <v>316</v>
      </c>
    </row>
    <row r="116" spans="1:31" s="30" customFormat="1" ht="85" x14ac:dyDescent="0.2">
      <c r="A116" s="47">
        <f t="shared" si="6"/>
        <v>115</v>
      </c>
      <c r="B116" s="45" t="s">
        <v>497</v>
      </c>
      <c r="C116" s="43" t="s">
        <v>697</v>
      </c>
      <c r="D116" s="45" t="s">
        <v>920</v>
      </c>
      <c r="E116" s="45" t="s">
        <v>825</v>
      </c>
      <c r="F116" s="45" t="s">
        <v>1822</v>
      </c>
      <c r="G116" s="45" t="s">
        <v>1594</v>
      </c>
      <c r="H116" s="34"/>
      <c r="I116" s="35" t="s">
        <v>146</v>
      </c>
      <c r="J116" s="35" t="s">
        <v>359</v>
      </c>
      <c r="K116" s="35" t="s">
        <v>187</v>
      </c>
      <c r="L116" s="36"/>
      <c r="M116" s="37"/>
      <c r="N116" s="34"/>
      <c r="O116" s="38" t="s">
        <v>315</v>
      </c>
      <c r="P116" s="36" t="s">
        <v>315</v>
      </c>
      <c r="Q116" s="36" t="s">
        <v>315</v>
      </c>
      <c r="R116" s="36" t="s">
        <v>315</v>
      </c>
      <c r="S116" s="36" t="s">
        <v>315</v>
      </c>
      <c r="T116" s="36" t="s">
        <v>315</v>
      </c>
      <c r="U116" s="36"/>
      <c r="V116" s="36" t="s">
        <v>316</v>
      </c>
      <c r="W116" s="36" t="s">
        <v>316</v>
      </c>
      <c r="X116" s="36" t="s">
        <v>316</v>
      </c>
      <c r="Y116" s="36" t="s">
        <v>315</v>
      </c>
      <c r="Z116" s="36" t="s">
        <v>316</v>
      </c>
      <c r="AA116" s="36" t="s">
        <v>316</v>
      </c>
      <c r="AB116" s="36" t="s">
        <v>316</v>
      </c>
      <c r="AC116" s="36" t="s">
        <v>316</v>
      </c>
      <c r="AD116" s="36" t="s">
        <v>316</v>
      </c>
      <c r="AE116" s="36" t="s">
        <v>316</v>
      </c>
    </row>
    <row r="117" spans="1:31" s="30" customFormat="1" ht="68" x14ac:dyDescent="0.2">
      <c r="A117" s="47">
        <f t="shared" si="6"/>
        <v>116</v>
      </c>
      <c r="B117" s="45" t="s">
        <v>498</v>
      </c>
      <c r="C117" s="43" t="s">
        <v>697</v>
      </c>
      <c r="D117" s="45" t="s">
        <v>594</v>
      </c>
      <c r="E117" s="45" t="s">
        <v>1595</v>
      </c>
      <c r="F117" s="45" t="s">
        <v>1821</v>
      </c>
      <c r="G117" s="45" t="s">
        <v>1596</v>
      </c>
      <c r="H117" s="34"/>
      <c r="I117" s="35" t="s">
        <v>146</v>
      </c>
      <c r="J117" s="35" t="s">
        <v>359</v>
      </c>
      <c r="K117" s="35" t="s">
        <v>187</v>
      </c>
      <c r="L117" s="36"/>
      <c r="M117" s="37"/>
      <c r="N117" s="34"/>
      <c r="O117" s="38" t="s">
        <v>315</v>
      </c>
      <c r="P117" s="36" t="s">
        <v>315</v>
      </c>
      <c r="Q117" s="36" t="s">
        <v>315</v>
      </c>
      <c r="R117" s="36" t="s">
        <v>315</v>
      </c>
      <c r="S117" s="36" t="s">
        <v>315</v>
      </c>
      <c r="T117" s="36" t="s">
        <v>315</v>
      </c>
      <c r="U117" s="36"/>
      <c r="V117" s="36" t="s">
        <v>316</v>
      </c>
      <c r="W117" s="36" t="s">
        <v>316</v>
      </c>
      <c r="X117" s="36" t="s">
        <v>316</v>
      </c>
      <c r="Y117" s="36" t="s">
        <v>315</v>
      </c>
      <c r="Z117" s="36" t="s">
        <v>316</v>
      </c>
      <c r="AA117" s="36" t="s">
        <v>316</v>
      </c>
      <c r="AB117" s="36" t="s">
        <v>316</v>
      </c>
      <c r="AC117" s="36" t="s">
        <v>316</v>
      </c>
      <c r="AD117" s="36" t="s">
        <v>315</v>
      </c>
      <c r="AE117" s="36" t="s">
        <v>316</v>
      </c>
    </row>
    <row r="118" spans="1:31" s="30" customFormat="1" ht="85" x14ac:dyDescent="0.2">
      <c r="A118" s="31">
        <f t="shared" si="6"/>
        <v>117</v>
      </c>
      <c r="B118" s="45" t="s">
        <v>499</v>
      </c>
      <c r="C118" s="43" t="s">
        <v>697</v>
      </c>
      <c r="D118" s="33" t="s">
        <v>561</v>
      </c>
      <c r="E118" s="45" t="s">
        <v>368</v>
      </c>
      <c r="F118" s="45" t="s">
        <v>1823</v>
      </c>
      <c r="G118" s="45" t="s">
        <v>1824</v>
      </c>
      <c r="H118" s="34"/>
      <c r="I118" s="35" t="s">
        <v>146</v>
      </c>
      <c r="J118" s="35" t="s">
        <v>359</v>
      </c>
      <c r="K118" s="35" t="s">
        <v>187</v>
      </c>
      <c r="L118" s="36"/>
      <c r="M118" s="37"/>
      <c r="N118" s="34"/>
      <c r="O118" s="38" t="s">
        <v>315</v>
      </c>
      <c r="P118" s="36" t="s">
        <v>315</v>
      </c>
      <c r="Q118" s="36" t="s">
        <v>315</v>
      </c>
      <c r="R118" s="36" t="s">
        <v>315</v>
      </c>
      <c r="S118" s="36" t="s">
        <v>315</v>
      </c>
      <c r="T118" s="36" t="s">
        <v>315</v>
      </c>
      <c r="U118" s="36"/>
      <c r="V118" s="36" t="s">
        <v>316</v>
      </c>
      <c r="W118" s="36" t="s">
        <v>316</v>
      </c>
      <c r="X118" s="36" t="s">
        <v>316</v>
      </c>
      <c r="Y118" s="36" t="s">
        <v>315</v>
      </c>
      <c r="Z118" s="36" t="s">
        <v>316</v>
      </c>
      <c r="AA118" s="36" t="s">
        <v>316</v>
      </c>
      <c r="AB118" s="36" t="s">
        <v>316</v>
      </c>
      <c r="AC118" s="36" t="s">
        <v>316</v>
      </c>
      <c r="AD118" s="36" t="s">
        <v>316</v>
      </c>
      <c r="AE118" s="36" t="s">
        <v>316</v>
      </c>
    </row>
    <row r="119" spans="1:31" s="30" customFormat="1" ht="51" x14ac:dyDescent="0.2">
      <c r="A119" s="43">
        <f t="shared" si="6"/>
        <v>118</v>
      </c>
      <c r="B119" s="32" t="s">
        <v>826</v>
      </c>
      <c r="C119" s="43" t="s">
        <v>697</v>
      </c>
      <c r="D119" s="45" t="s">
        <v>900</v>
      </c>
      <c r="E119" s="32" t="s">
        <v>1597</v>
      </c>
      <c r="F119" s="32" t="s">
        <v>1826</v>
      </c>
      <c r="G119" s="32" t="s">
        <v>1825</v>
      </c>
      <c r="H119" s="34"/>
      <c r="I119" s="35" t="s">
        <v>146</v>
      </c>
      <c r="J119" s="35" t="s">
        <v>359</v>
      </c>
      <c r="K119" s="35" t="s">
        <v>187</v>
      </c>
      <c r="L119" s="36"/>
      <c r="M119" s="37"/>
      <c r="N119" s="34"/>
      <c r="O119" s="38" t="s">
        <v>315</v>
      </c>
      <c r="P119" s="36" t="s">
        <v>315</v>
      </c>
      <c r="Q119" s="36" t="s">
        <v>315</v>
      </c>
      <c r="R119" s="36" t="s">
        <v>315</v>
      </c>
      <c r="S119" s="36" t="s">
        <v>315</v>
      </c>
      <c r="T119" s="36" t="s">
        <v>315</v>
      </c>
      <c r="U119" s="36"/>
      <c r="V119" s="36" t="s">
        <v>316</v>
      </c>
      <c r="W119" s="36" t="s">
        <v>316</v>
      </c>
      <c r="X119" s="36" t="s">
        <v>316</v>
      </c>
      <c r="Y119" s="36" t="s">
        <v>315</v>
      </c>
      <c r="Z119" s="36" t="s">
        <v>316</v>
      </c>
      <c r="AA119" s="36" t="s">
        <v>316</v>
      </c>
      <c r="AB119" s="36" t="s">
        <v>316</v>
      </c>
      <c r="AC119" s="36" t="s">
        <v>316</v>
      </c>
      <c r="AD119" s="36" t="s">
        <v>316</v>
      </c>
      <c r="AE119" s="36" t="s">
        <v>316</v>
      </c>
    </row>
    <row r="120" spans="1:31" s="30" customFormat="1" ht="51" x14ac:dyDescent="0.2">
      <c r="A120" s="43">
        <f t="shared" si="6"/>
        <v>119</v>
      </c>
      <c r="B120" s="32" t="s">
        <v>827</v>
      </c>
      <c r="C120" s="43" t="s">
        <v>697</v>
      </c>
      <c r="D120" s="32" t="s">
        <v>1064</v>
      </c>
      <c r="E120" s="32" t="s">
        <v>1598</v>
      </c>
      <c r="F120" s="32" t="s">
        <v>1599</v>
      </c>
      <c r="G120" s="32" t="s">
        <v>1825</v>
      </c>
      <c r="H120" s="34"/>
      <c r="I120" s="35" t="s">
        <v>146</v>
      </c>
      <c r="J120" s="35" t="s">
        <v>359</v>
      </c>
      <c r="K120" s="35" t="s">
        <v>187</v>
      </c>
      <c r="L120" s="36"/>
      <c r="M120" s="37"/>
      <c r="N120" s="34"/>
      <c r="O120" s="38" t="s">
        <v>315</v>
      </c>
      <c r="P120" s="36" t="s">
        <v>315</v>
      </c>
      <c r="Q120" s="36" t="s">
        <v>315</v>
      </c>
      <c r="R120" s="36" t="s">
        <v>315</v>
      </c>
      <c r="S120" s="36" t="s">
        <v>315</v>
      </c>
      <c r="T120" s="36" t="s">
        <v>315</v>
      </c>
      <c r="U120" s="36"/>
      <c r="V120" s="36" t="s">
        <v>316</v>
      </c>
      <c r="W120" s="36" t="s">
        <v>316</v>
      </c>
      <c r="X120" s="36" t="s">
        <v>316</v>
      </c>
      <c r="Y120" s="36" t="s">
        <v>315</v>
      </c>
      <c r="Z120" s="36" t="s">
        <v>316</v>
      </c>
      <c r="AA120" s="36" t="s">
        <v>316</v>
      </c>
      <c r="AB120" s="36" t="s">
        <v>316</v>
      </c>
      <c r="AC120" s="36" t="s">
        <v>316</v>
      </c>
      <c r="AD120" s="36" t="s">
        <v>316</v>
      </c>
      <c r="AE120" s="36" t="s">
        <v>316</v>
      </c>
    </row>
    <row r="121" spans="1:31" s="30" customFormat="1" ht="136" x14ac:dyDescent="0.2">
      <c r="A121" s="31">
        <f t="shared" si="6"/>
        <v>120</v>
      </c>
      <c r="B121" s="33" t="s">
        <v>500</v>
      </c>
      <c r="C121" s="43" t="s">
        <v>697</v>
      </c>
      <c r="D121" s="33" t="s">
        <v>1404</v>
      </c>
      <c r="E121" s="32" t="s">
        <v>1343</v>
      </c>
      <c r="F121" s="32" t="s">
        <v>1356</v>
      </c>
      <c r="G121" s="32" t="s">
        <v>1146</v>
      </c>
      <c r="H121" s="34"/>
      <c r="I121" s="35" t="s">
        <v>146</v>
      </c>
      <c r="J121" s="35" t="s">
        <v>359</v>
      </c>
      <c r="K121" s="35" t="s">
        <v>392</v>
      </c>
      <c r="L121" s="36"/>
      <c r="M121" s="37"/>
      <c r="N121" s="34"/>
      <c r="O121" s="38" t="s">
        <v>315</v>
      </c>
      <c r="P121" s="36" t="s">
        <v>315</v>
      </c>
      <c r="Q121" s="36" t="s">
        <v>315</v>
      </c>
      <c r="R121" s="36" t="s">
        <v>315</v>
      </c>
      <c r="S121" s="36" t="s">
        <v>315</v>
      </c>
      <c r="T121" s="36" t="s">
        <v>315</v>
      </c>
      <c r="U121" s="36"/>
      <c r="V121" s="36" t="s">
        <v>315</v>
      </c>
      <c r="W121" s="36" t="s">
        <v>316</v>
      </c>
      <c r="X121" s="36" t="s">
        <v>316</v>
      </c>
      <c r="Y121" s="36" t="s">
        <v>315</v>
      </c>
      <c r="Z121" s="36" t="s">
        <v>316</v>
      </c>
      <c r="AA121" s="36" t="s">
        <v>316</v>
      </c>
      <c r="AB121" s="36" t="s">
        <v>316</v>
      </c>
      <c r="AC121" s="36" t="s">
        <v>316</v>
      </c>
      <c r="AD121" s="36" t="s">
        <v>316</v>
      </c>
      <c r="AE121" s="36" t="s">
        <v>316</v>
      </c>
    </row>
    <row r="122" spans="1:31" s="30" customFormat="1" ht="51" x14ac:dyDescent="0.2">
      <c r="A122" s="31">
        <f t="shared" si="6"/>
        <v>121</v>
      </c>
      <c r="B122" s="45" t="s">
        <v>501</v>
      </c>
      <c r="C122" s="43" t="s">
        <v>697</v>
      </c>
      <c r="D122" s="33" t="s">
        <v>448</v>
      </c>
      <c r="E122" s="45" t="s">
        <v>1600</v>
      </c>
      <c r="F122" s="45" t="s">
        <v>369</v>
      </c>
      <c r="G122" s="45" t="s">
        <v>1604</v>
      </c>
      <c r="H122" s="34"/>
      <c r="I122" s="35" t="s">
        <v>146</v>
      </c>
      <c r="J122" s="35" t="s">
        <v>359</v>
      </c>
      <c r="K122" s="35" t="s">
        <v>392</v>
      </c>
      <c r="L122" s="36"/>
      <c r="M122" s="37"/>
      <c r="N122" s="34"/>
      <c r="O122" s="38" t="s">
        <v>315</v>
      </c>
      <c r="P122" s="36" t="s">
        <v>315</v>
      </c>
      <c r="Q122" s="36" t="s">
        <v>315</v>
      </c>
      <c r="R122" s="36" t="s">
        <v>315</v>
      </c>
      <c r="S122" s="36" t="s">
        <v>315</v>
      </c>
      <c r="T122" s="36" t="s">
        <v>315</v>
      </c>
      <c r="U122" s="36"/>
      <c r="V122" s="36" t="s">
        <v>316</v>
      </c>
      <c r="W122" s="36" t="s">
        <v>316</v>
      </c>
      <c r="X122" s="36" t="s">
        <v>316</v>
      </c>
      <c r="Y122" s="36" t="s">
        <v>315</v>
      </c>
      <c r="Z122" s="36" t="s">
        <v>316</v>
      </c>
      <c r="AA122" s="36" t="s">
        <v>316</v>
      </c>
      <c r="AB122" s="36" t="s">
        <v>316</v>
      </c>
      <c r="AC122" s="36" t="s">
        <v>316</v>
      </c>
      <c r="AD122" s="36" t="s">
        <v>316</v>
      </c>
      <c r="AE122" s="36" t="s">
        <v>316</v>
      </c>
    </row>
    <row r="123" spans="1:31" s="30" customFormat="1" ht="51" x14ac:dyDescent="0.2">
      <c r="A123" s="31">
        <f t="shared" si="6"/>
        <v>122</v>
      </c>
      <c r="B123" s="45" t="s">
        <v>502</v>
      </c>
      <c r="C123" s="43" t="s">
        <v>697</v>
      </c>
      <c r="D123" s="33" t="s">
        <v>558</v>
      </c>
      <c r="E123" s="45" t="s">
        <v>1601</v>
      </c>
      <c r="F123" s="45" t="s">
        <v>1827</v>
      </c>
      <c r="G123" s="45" t="s">
        <v>1604</v>
      </c>
      <c r="H123" s="34"/>
      <c r="I123" s="35" t="s">
        <v>146</v>
      </c>
      <c r="J123" s="35" t="s">
        <v>359</v>
      </c>
      <c r="K123" s="35" t="s">
        <v>392</v>
      </c>
      <c r="L123" s="36"/>
      <c r="M123" s="37"/>
      <c r="N123" s="34"/>
      <c r="O123" s="38" t="s">
        <v>315</v>
      </c>
      <c r="P123" s="36" t="s">
        <v>315</v>
      </c>
      <c r="Q123" s="36" t="s">
        <v>315</v>
      </c>
      <c r="R123" s="36" t="s">
        <v>315</v>
      </c>
      <c r="S123" s="36" t="s">
        <v>315</v>
      </c>
      <c r="T123" s="36" t="s">
        <v>315</v>
      </c>
      <c r="U123" s="36"/>
      <c r="V123" s="36" t="s">
        <v>316</v>
      </c>
      <c r="W123" s="36" t="s">
        <v>316</v>
      </c>
      <c r="X123" s="36" t="s">
        <v>316</v>
      </c>
      <c r="Y123" s="36" t="s">
        <v>315</v>
      </c>
      <c r="Z123" s="36" t="s">
        <v>316</v>
      </c>
      <c r="AA123" s="36" t="s">
        <v>316</v>
      </c>
      <c r="AB123" s="36" t="s">
        <v>316</v>
      </c>
      <c r="AC123" s="36" t="s">
        <v>316</v>
      </c>
      <c r="AD123" s="36" t="s">
        <v>316</v>
      </c>
      <c r="AE123" s="36" t="s">
        <v>316</v>
      </c>
    </row>
    <row r="124" spans="1:31" s="30" customFormat="1" ht="51" x14ac:dyDescent="0.2">
      <c r="A124" s="31">
        <f t="shared" si="6"/>
        <v>123</v>
      </c>
      <c r="B124" s="33" t="s">
        <v>503</v>
      </c>
      <c r="C124" s="43" t="s">
        <v>697</v>
      </c>
      <c r="D124" s="33" t="s">
        <v>1405</v>
      </c>
      <c r="E124" s="32" t="s">
        <v>1147</v>
      </c>
      <c r="F124" s="32" t="s">
        <v>1828</v>
      </c>
      <c r="G124" s="45" t="s">
        <v>1605</v>
      </c>
      <c r="H124" s="34"/>
      <c r="I124" s="35" t="s">
        <v>146</v>
      </c>
      <c r="J124" s="35" t="s">
        <v>359</v>
      </c>
      <c r="K124" s="35" t="s">
        <v>392</v>
      </c>
      <c r="L124" s="36"/>
      <c r="M124" s="37"/>
      <c r="N124" s="34"/>
      <c r="O124" s="38" t="s">
        <v>315</v>
      </c>
      <c r="P124" s="36" t="s">
        <v>315</v>
      </c>
      <c r="Q124" s="36" t="s">
        <v>315</v>
      </c>
      <c r="R124" s="36" t="s">
        <v>315</v>
      </c>
      <c r="S124" s="36" t="s">
        <v>315</v>
      </c>
      <c r="T124" s="36" t="s">
        <v>315</v>
      </c>
      <c r="U124" s="36"/>
      <c r="V124" s="36" t="s">
        <v>316</v>
      </c>
      <c r="W124" s="36" t="s">
        <v>316</v>
      </c>
      <c r="X124" s="36" t="s">
        <v>316</v>
      </c>
      <c r="Y124" s="36" t="s">
        <v>315</v>
      </c>
      <c r="Z124" s="36" t="s">
        <v>316</v>
      </c>
      <c r="AA124" s="36" t="s">
        <v>316</v>
      </c>
      <c r="AB124" s="36" t="s">
        <v>316</v>
      </c>
      <c r="AC124" s="36" t="s">
        <v>316</v>
      </c>
      <c r="AD124" s="36" t="s">
        <v>315</v>
      </c>
      <c r="AE124" s="36" t="s">
        <v>316</v>
      </c>
    </row>
    <row r="125" spans="1:31" s="30" customFormat="1" ht="51" x14ac:dyDescent="0.2">
      <c r="A125" s="31">
        <f t="shared" si="6"/>
        <v>124</v>
      </c>
      <c r="B125" s="45" t="s">
        <v>504</v>
      </c>
      <c r="C125" s="43" t="s">
        <v>697</v>
      </c>
      <c r="D125" s="33" t="s">
        <v>449</v>
      </c>
      <c r="E125" s="45" t="s">
        <v>370</v>
      </c>
      <c r="F125" s="45" t="s">
        <v>1829</v>
      </c>
      <c r="G125" s="45" t="s">
        <v>1830</v>
      </c>
      <c r="H125" s="34"/>
      <c r="I125" s="35" t="s">
        <v>146</v>
      </c>
      <c r="J125" s="35" t="s">
        <v>359</v>
      </c>
      <c r="K125" s="35" t="s">
        <v>392</v>
      </c>
      <c r="L125" s="36"/>
      <c r="M125" s="37"/>
      <c r="N125" s="34"/>
      <c r="O125" s="38" t="s">
        <v>315</v>
      </c>
      <c r="P125" s="36" t="s">
        <v>315</v>
      </c>
      <c r="Q125" s="36" t="s">
        <v>315</v>
      </c>
      <c r="R125" s="36" t="s">
        <v>315</v>
      </c>
      <c r="S125" s="36" t="s">
        <v>315</v>
      </c>
      <c r="T125" s="36" t="s">
        <v>315</v>
      </c>
      <c r="U125" s="36"/>
      <c r="V125" s="46" t="s">
        <v>315</v>
      </c>
      <c r="W125" s="36" t="s">
        <v>316</v>
      </c>
      <c r="X125" s="36" t="s">
        <v>316</v>
      </c>
      <c r="Y125" s="36" t="s">
        <v>315</v>
      </c>
      <c r="Z125" s="36" t="s">
        <v>316</v>
      </c>
      <c r="AA125" s="36" t="s">
        <v>316</v>
      </c>
      <c r="AB125" s="36" t="s">
        <v>316</v>
      </c>
      <c r="AC125" s="36" t="s">
        <v>316</v>
      </c>
      <c r="AD125" s="36" t="s">
        <v>316</v>
      </c>
      <c r="AE125" s="36" t="s">
        <v>316</v>
      </c>
    </row>
    <row r="126" spans="1:31" s="30" customFormat="1" ht="68" x14ac:dyDescent="0.2">
      <c r="A126" s="31">
        <f t="shared" si="6"/>
        <v>125</v>
      </c>
      <c r="B126" s="45" t="s">
        <v>505</v>
      </c>
      <c r="C126" s="43" t="s">
        <v>697</v>
      </c>
      <c r="D126" s="33" t="s">
        <v>450</v>
      </c>
      <c r="E126" s="45" t="s">
        <v>371</v>
      </c>
      <c r="F126" s="45" t="s">
        <v>372</v>
      </c>
      <c r="G126" s="45" t="s">
        <v>373</v>
      </c>
      <c r="H126" s="34"/>
      <c r="I126" s="35" t="s">
        <v>146</v>
      </c>
      <c r="J126" s="35" t="s">
        <v>359</v>
      </c>
      <c r="K126" s="35" t="s">
        <v>392</v>
      </c>
      <c r="L126" s="36"/>
      <c r="M126" s="37"/>
      <c r="N126" s="34"/>
      <c r="O126" s="38" t="s">
        <v>315</v>
      </c>
      <c r="P126" s="36" t="s">
        <v>315</v>
      </c>
      <c r="Q126" s="36" t="s">
        <v>315</v>
      </c>
      <c r="R126" s="36" t="s">
        <v>315</v>
      </c>
      <c r="S126" s="36" t="s">
        <v>315</v>
      </c>
      <c r="T126" s="36" t="s">
        <v>315</v>
      </c>
      <c r="U126" s="36"/>
      <c r="V126" s="46" t="s">
        <v>315</v>
      </c>
      <c r="W126" s="36" t="s">
        <v>316</v>
      </c>
      <c r="X126" s="36" t="s">
        <v>316</v>
      </c>
      <c r="Y126" s="36" t="s">
        <v>315</v>
      </c>
      <c r="Z126" s="36" t="s">
        <v>316</v>
      </c>
      <c r="AA126" s="36" t="s">
        <v>316</v>
      </c>
      <c r="AB126" s="36" t="s">
        <v>316</v>
      </c>
      <c r="AC126" s="36" t="s">
        <v>316</v>
      </c>
      <c r="AD126" s="36" t="s">
        <v>316</v>
      </c>
      <c r="AE126" s="36" t="s">
        <v>316</v>
      </c>
    </row>
    <row r="127" spans="1:31" s="30" customFormat="1" ht="51" x14ac:dyDescent="0.2">
      <c r="A127" s="31">
        <f t="shared" si="6"/>
        <v>126</v>
      </c>
      <c r="B127" s="45" t="s">
        <v>506</v>
      </c>
      <c r="C127" s="43" t="s">
        <v>697</v>
      </c>
      <c r="D127" s="33" t="s">
        <v>451</v>
      </c>
      <c r="E127" s="45" t="s">
        <v>1602</v>
      </c>
      <c r="F127" s="45" t="s">
        <v>374</v>
      </c>
      <c r="G127" s="45" t="s">
        <v>375</v>
      </c>
      <c r="H127" s="34"/>
      <c r="I127" s="35" t="s">
        <v>146</v>
      </c>
      <c r="J127" s="35" t="s">
        <v>359</v>
      </c>
      <c r="K127" s="35" t="s">
        <v>392</v>
      </c>
      <c r="L127" s="36"/>
      <c r="M127" s="37"/>
      <c r="N127" s="34"/>
      <c r="O127" s="38" t="s">
        <v>315</v>
      </c>
      <c r="P127" s="36" t="s">
        <v>315</v>
      </c>
      <c r="Q127" s="36" t="s">
        <v>315</v>
      </c>
      <c r="R127" s="36" t="s">
        <v>315</v>
      </c>
      <c r="S127" s="36" t="s">
        <v>315</v>
      </c>
      <c r="T127" s="36" t="s">
        <v>315</v>
      </c>
      <c r="U127" s="36"/>
      <c r="V127" s="36" t="s">
        <v>316</v>
      </c>
      <c r="W127" s="36" t="s">
        <v>316</v>
      </c>
      <c r="X127" s="36" t="s">
        <v>316</v>
      </c>
      <c r="Y127" s="36" t="s">
        <v>315</v>
      </c>
      <c r="Z127" s="36" t="s">
        <v>316</v>
      </c>
      <c r="AA127" s="36" t="s">
        <v>316</v>
      </c>
      <c r="AB127" s="36" t="s">
        <v>316</v>
      </c>
      <c r="AC127" s="36" t="s">
        <v>316</v>
      </c>
      <c r="AD127" s="36" t="s">
        <v>316</v>
      </c>
      <c r="AE127" s="36" t="s">
        <v>316</v>
      </c>
    </row>
    <row r="128" spans="1:31" s="30" customFormat="1" ht="51" x14ac:dyDescent="0.2">
      <c r="A128" s="31">
        <f t="shared" si="6"/>
        <v>127</v>
      </c>
      <c r="B128" s="45" t="s">
        <v>507</v>
      </c>
      <c r="C128" s="43" t="s">
        <v>697</v>
      </c>
      <c r="D128" s="33" t="s">
        <v>1831</v>
      </c>
      <c r="E128" s="45" t="s">
        <v>1832</v>
      </c>
      <c r="F128" s="45" t="s">
        <v>1833</v>
      </c>
      <c r="G128" s="45" t="s">
        <v>376</v>
      </c>
      <c r="H128" s="34"/>
      <c r="I128" s="35" t="s">
        <v>146</v>
      </c>
      <c r="J128" s="35" t="s">
        <v>359</v>
      </c>
      <c r="K128" s="35" t="s">
        <v>392</v>
      </c>
      <c r="L128" s="36"/>
      <c r="M128" s="37"/>
      <c r="N128" s="34"/>
      <c r="O128" s="38" t="s">
        <v>315</v>
      </c>
      <c r="P128" s="36" t="s">
        <v>315</v>
      </c>
      <c r="Q128" s="36" t="s">
        <v>315</v>
      </c>
      <c r="R128" s="36" t="s">
        <v>315</v>
      </c>
      <c r="S128" s="36" t="s">
        <v>315</v>
      </c>
      <c r="T128" s="36" t="s">
        <v>315</v>
      </c>
      <c r="U128" s="36"/>
      <c r="V128" s="36" t="s">
        <v>316</v>
      </c>
      <c r="W128" s="36" t="s">
        <v>316</v>
      </c>
      <c r="X128" s="36" t="s">
        <v>316</v>
      </c>
      <c r="Y128" s="36" t="s">
        <v>315</v>
      </c>
      <c r="Z128" s="36" t="s">
        <v>316</v>
      </c>
      <c r="AA128" s="36" t="s">
        <v>316</v>
      </c>
      <c r="AB128" s="36" t="s">
        <v>316</v>
      </c>
      <c r="AC128" s="36" t="s">
        <v>316</v>
      </c>
      <c r="AD128" s="36" t="s">
        <v>316</v>
      </c>
      <c r="AE128" s="36" t="s">
        <v>316</v>
      </c>
    </row>
    <row r="129" spans="1:31" s="30" customFormat="1" ht="68" x14ac:dyDescent="0.2">
      <c r="A129" s="47">
        <f t="shared" si="6"/>
        <v>128</v>
      </c>
      <c r="B129" s="45" t="s">
        <v>508</v>
      </c>
      <c r="C129" s="43" t="s">
        <v>697</v>
      </c>
      <c r="D129" s="45" t="s">
        <v>719</v>
      </c>
      <c r="E129" s="45" t="s">
        <v>802</v>
      </c>
      <c r="F129" s="45" t="s">
        <v>1603</v>
      </c>
      <c r="G129" s="45" t="s">
        <v>718</v>
      </c>
      <c r="H129" s="34"/>
      <c r="I129" s="35" t="s">
        <v>146</v>
      </c>
      <c r="J129" s="35" t="s">
        <v>359</v>
      </c>
      <c r="K129" s="35" t="s">
        <v>392</v>
      </c>
      <c r="L129" s="36"/>
      <c r="M129" s="37"/>
      <c r="N129" s="34"/>
      <c r="O129" s="38" t="s">
        <v>315</v>
      </c>
      <c r="P129" s="36" t="s">
        <v>315</v>
      </c>
      <c r="Q129" s="36" t="s">
        <v>315</v>
      </c>
      <c r="R129" s="36" t="s">
        <v>315</v>
      </c>
      <c r="S129" s="36" t="s">
        <v>315</v>
      </c>
      <c r="T129" s="36" t="s">
        <v>315</v>
      </c>
      <c r="U129" s="36"/>
      <c r="V129" s="36" t="s">
        <v>316</v>
      </c>
      <c r="W129" s="36" t="s">
        <v>316</v>
      </c>
      <c r="X129" s="36" t="s">
        <v>316</v>
      </c>
      <c r="Y129" s="36" t="s">
        <v>315</v>
      </c>
      <c r="Z129" s="36" t="s">
        <v>316</v>
      </c>
      <c r="AA129" s="36" t="s">
        <v>316</v>
      </c>
      <c r="AB129" s="36" t="s">
        <v>316</v>
      </c>
      <c r="AC129" s="36" t="s">
        <v>316</v>
      </c>
      <c r="AD129" s="36" t="s">
        <v>316</v>
      </c>
      <c r="AE129" s="36" t="s">
        <v>316</v>
      </c>
    </row>
    <row r="130" spans="1:31" s="30" customFormat="1" ht="51" x14ac:dyDescent="0.2">
      <c r="A130" s="31">
        <f t="shared" si="6"/>
        <v>129</v>
      </c>
      <c r="B130" s="33" t="s">
        <v>509</v>
      </c>
      <c r="C130" s="43" t="s">
        <v>697</v>
      </c>
      <c r="D130" s="33" t="s">
        <v>1406</v>
      </c>
      <c r="E130" s="32" t="s">
        <v>1148</v>
      </c>
      <c r="F130" s="32" t="s">
        <v>1149</v>
      </c>
      <c r="G130" s="32" t="s">
        <v>16</v>
      </c>
      <c r="H130" s="34"/>
      <c r="I130" s="35" t="s">
        <v>146</v>
      </c>
      <c r="J130" s="35" t="s">
        <v>359</v>
      </c>
      <c r="K130" s="35" t="s">
        <v>392</v>
      </c>
      <c r="L130" s="36"/>
      <c r="M130" s="37"/>
      <c r="N130" s="34"/>
      <c r="O130" s="38" t="s">
        <v>315</v>
      </c>
      <c r="P130" s="36" t="s">
        <v>315</v>
      </c>
      <c r="Q130" s="36" t="s">
        <v>315</v>
      </c>
      <c r="R130" s="36" t="s">
        <v>315</v>
      </c>
      <c r="S130" s="36" t="s">
        <v>315</v>
      </c>
      <c r="T130" s="36" t="s">
        <v>315</v>
      </c>
      <c r="U130" s="36"/>
      <c r="V130" s="36" t="s">
        <v>316</v>
      </c>
      <c r="W130" s="36" t="s">
        <v>316</v>
      </c>
      <c r="X130" s="36" t="s">
        <v>316</v>
      </c>
      <c r="Y130" s="36" t="s">
        <v>315</v>
      </c>
      <c r="Z130" s="36" t="s">
        <v>316</v>
      </c>
      <c r="AA130" s="36" t="s">
        <v>316</v>
      </c>
      <c r="AB130" s="36" t="s">
        <v>316</v>
      </c>
      <c r="AC130" s="36" t="s">
        <v>316</v>
      </c>
      <c r="AD130" s="36" t="s">
        <v>316</v>
      </c>
      <c r="AE130" s="36" t="s">
        <v>316</v>
      </c>
    </row>
    <row r="131" spans="1:31" s="30" customFormat="1" ht="153" x14ac:dyDescent="0.2">
      <c r="A131" s="31">
        <f t="shared" si="6"/>
        <v>130</v>
      </c>
      <c r="B131" s="33" t="s">
        <v>510</v>
      </c>
      <c r="C131" s="43" t="s">
        <v>697</v>
      </c>
      <c r="D131" s="33" t="s">
        <v>1893</v>
      </c>
      <c r="E131" s="32" t="s">
        <v>1150</v>
      </c>
      <c r="F131" s="32" t="s">
        <v>1614</v>
      </c>
      <c r="G131" s="32" t="s">
        <v>1615</v>
      </c>
      <c r="H131" s="34"/>
      <c r="I131" s="35" t="s">
        <v>146</v>
      </c>
      <c r="J131" s="35" t="s">
        <v>359</v>
      </c>
      <c r="K131" s="35" t="s">
        <v>392</v>
      </c>
      <c r="L131" s="36"/>
      <c r="M131" s="37"/>
      <c r="N131" s="34"/>
      <c r="O131" s="38" t="s">
        <v>315</v>
      </c>
      <c r="P131" s="36" t="s">
        <v>315</v>
      </c>
      <c r="Q131" s="36" t="s">
        <v>315</v>
      </c>
      <c r="R131" s="36" t="s">
        <v>315</v>
      </c>
      <c r="S131" s="36" t="s">
        <v>315</v>
      </c>
      <c r="T131" s="36" t="s">
        <v>315</v>
      </c>
      <c r="U131" s="36"/>
      <c r="V131" s="36" t="s">
        <v>316</v>
      </c>
      <c r="W131" s="36" t="s">
        <v>316</v>
      </c>
      <c r="X131" s="36" t="s">
        <v>316</v>
      </c>
      <c r="Y131" s="36" t="s">
        <v>315</v>
      </c>
      <c r="Z131" s="36" t="s">
        <v>316</v>
      </c>
      <c r="AA131" s="36" t="s">
        <v>316</v>
      </c>
      <c r="AB131" s="36" t="s">
        <v>316</v>
      </c>
      <c r="AC131" s="36" t="s">
        <v>316</v>
      </c>
      <c r="AD131" s="36" t="s">
        <v>316</v>
      </c>
      <c r="AE131" s="36" t="s">
        <v>316</v>
      </c>
    </row>
    <row r="132" spans="1:31" s="30" customFormat="1" ht="68" x14ac:dyDescent="0.2">
      <c r="A132" s="31">
        <f t="shared" si="6"/>
        <v>131</v>
      </c>
      <c r="B132" s="33" t="s">
        <v>511</v>
      </c>
      <c r="C132" s="43" t="s">
        <v>697</v>
      </c>
      <c r="D132" s="33" t="s">
        <v>1407</v>
      </c>
      <c r="E132" s="32" t="s">
        <v>1151</v>
      </c>
      <c r="F132" s="32" t="s">
        <v>1834</v>
      </c>
      <c r="G132" s="32" t="s">
        <v>1152</v>
      </c>
      <c r="H132" s="34"/>
      <c r="I132" s="35" t="s">
        <v>146</v>
      </c>
      <c r="J132" s="35" t="s">
        <v>359</v>
      </c>
      <c r="K132" s="35" t="s">
        <v>393</v>
      </c>
      <c r="L132" s="36"/>
      <c r="M132" s="37"/>
      <c r="N132" s="34"/>
      <c r="O132" s="38" t="s">
        <v>315</v>
      </c>
      <c r="P132" s="36" t="s">
        <v>315</v>
      </c>
      <c r="Q132" s="36" t="s">
        <v>315</v>
      </c>
      <c r="R132" s="36" t="s">
        <v>315</v>
      </c>
      <c r="S132" s="36" t="s">
        <v>315</v>
      </c>
      <c r="T132" s="36" t="s">
        <v>315</v>
      </c>
      <c r="U132" s="36"/>
      <c r="V132" s="36" t="s">
        <v>316</v>
      </c>
      <c r="W132" s="36" t="s">
        <v>315</v>
      </c>
      <c r="X132" s="36" t="s">
        <v>316</v>
      </c>
      <c r="Y132" s="36" t="s">
        <v>315</v>
      </c>
      <c r="Z132" s="36" t="s">
        <v>316</v>
      </c>
      <c r="AA132" s="36" t="s">
        <v>316</v>
      </c>
      <c r="AB132" s="36" t="s">
        <v>316</v>
      </c>
      <c r="AC132" s="36" t="s">
        <v>316</v>
      </c>
      <c r="AD132" s="36" t="s">
        <v>316</v>
      </c>
      <c r="AE132" s="36" t="s">
        <v>316</v>
      </c>
    </row>
    <row r="133" spans="1:31" s="30" customFormat="1" ht="51" x14ac:dyDescent="0.2">
      <c r="A133" s="31">
        <f t="shared" si="6"/>
        <v>132</v>
      </c>
      <c r="B133" s="33" t="s">
        <v>512</v>
      </c>
      <c r="C133" s="43" t="s">
        <v>697</v>
      </c>
      <c r="D133" s="33" t="s">
        <v>1408</v>
      </c>
      <c r="E133" s="32" t="s">
        <v>1153</v>
      </c>
      <c r="F133" s="32" t="s">
        <v>1835</v>
      </c>
      <c r="G133" s="32" t="s">
        <v>1154</v>
      </c>
      <c r="H133" s="34"/>
      <c r="I133" s="35" t="s">
        <v>146</v>
      </c>
      <c r="J133" s="35" t="s">
        <v>359</v>
      </c>
      <c r="K133" s="35" t="s">
        <v>393</v>
      </c>
      <c r="L133" s="36"/>
      <c r="M133" s="37"/>
      <c r="N133" s="34"/>
      <c r="O133" s="38" t="s">
        <v>315</v>
      </c>
      <c r="P133" s="36" t="s">
        <v>315</v>
      </c>
      <c r="Q133" s="36" t="s">
        <v>315</v>
      </c>
      <c r="R133" s="36" t="s">
        <v>315</v>
      </c>
      <c r="S133" s="36" t="s">
        <v>315</v>
      </c>
      <c r="T133" s="36" t="s">
        <v>315</v>
      </c>
      <c r="U133" s="36"/>
      <c r="V133" s="36" t="s">
        <v>316</v>
      </c>
      <c r="W133" s="36" t="s">
        <v>316</v>
      </c>
      <c r="X133" s="36" t="s">
        <v>316</v>
      </c>
      <c r="Y133" s="36" t="s">
        <v>315</v>
      </c>
      <c r="Z133" s="36" t="s">
        <v>316</v>
      </c>
      <c r="AA133" s="36" t="s">
        <v>316</v>
      </c>
      <c r="AB133" s="36" t="s">
        <v>316</v>
      </c>
      <c r="AC133" s="36" t="s">
        <v>316</v>
      </c>
      <c r="AD133" s="36" t="s">
        <v>316</v>
      </c>
      <c r="AE133" s="36" t="s">
        <v>316</v>
      </c>
    </row>
    <row r="134" spans="1:31" s="30" customFormat="1" ht="102" x14ac:dyDescent="0.2">
      <c r="A134" s="47">
        <f t="shared" si="6"/>
        <v>133</v>
      </c>
      <c r="B134" s="45" t="s">
        <v>513</v>
      </c>
      <c r="C134" s="43" t="s">
        <v>697</v>
      </c>
      <c r="D134" s="45" t="s">
        <v>1065</v>
      </c>
      <c r="E134" s="32" t="s">
        <v>1836</v>
      </c>
      <c r="F134" s="45" t="s">
        <v>1837</v>
      </c>
      <c r="G134" s="45" t="s">
        <v>734</v>
      </c>
      <c r="H134" s="34"/>
      <c r="I134" s="35" t="s">
        <v>146</v>
      </c>
      <c r="J134" s="35" t="s">
        <v>359</v>
      </c>
      <c r="K134" s="35" t="s">
        <v>393</v>
      </c>
      <c r="L134" s="36"/>
      <c r="M134" s="37"/>
      <c r="N134" s="34"/>
      <c r="O134" s="38" t="s">
        <v>315</v>
      </c>
      <c r="P134" s="36" t="s">
        <v>315</v>
      </c>
      <c r="Q134" s="36" t="s">
        <v>315</v>
      </c>
      <c r="R134" s="36" t="s">
        <v>315</v>
      </c>
      <c r="S134" s="36" t="s">
        <v>315</v>
      </c>
      <c r="T134" s="36" t="s">
        <v>315</v>
      </c>
      <c r="U134" s="36"/>
      <c r="V134" s="36" t="s">
        <v>316</v>
      </c>
      <c r="W134" s="36" t="s">
        <v>316</v>
      </c>
      <c r="X134" s="36" t="s">
        <v>316</v>
      </c>
      <c r="Y134" s="36" t="s">
        <v>315</v>
      </c>
      <c r="Z134" s="36" t="s">
        <v>316</v>
      </c>
      <c r="AA134" s="36" t="s">
        <v>316</v>
      </c>
      <c r="AB134" s="36" t="s">
        <v>316</v>
      </c>
      <c r="AC134" s="36" t="s">
        <v>316</v>
      </c>
      <c r="AD134" s="36" t="s">
        <v>316</v>
      </c>
      <c r="AE134" s="36" t="s">
        <v>316</v>
      </c>
    </row>
    <row r="135" spans="1:31" s="30" customFormat="1" ht="34" x14ac:dyDescent="0.2">
      <c r="A135" s="31">
        <f t="shared" si="6"/>
        <v>134</v>
      </c>
      <c r="B135" s="45" t="s">
        <v>514</v>
      </c>
      <c r="C135" s="43" t="s">
        <v>697</v>
      </c>
      <c r="D135" s="33" t="s">
        <v>453</v>
      </c>
      <c r="E135" s="45" t="s">
        <v>377</v>
      </c>
      <c r="F135" s="45" t="s">
        <v>378</v>
      </c>
      <c r="G135" s="45" t="s">
        <v>379</v>
      </c>
      <c r="H135" s="34"/>
      <c r="I135" s="35" t="s">
        <v>146</v>
      </c>
      <c r="J135" s="35" t="s">
        <v>359</v>
      </c>
      <c r="K135" s="35" t="s">
        <v>394</v>
      </c>
      <c r="L135" s="36"/>
      <c r="M135" s="37"/>
      <c r="N135" s="34"/>
      <c r="O135" s="38" t="s">
        <v>315</v>
      </c>
      <c r="P135" s="36" t="s">
        <v>315</v>
      </c>
      <c r="Q135" s="36" t="s">
        <v>315</v>
      </c>
      <c r="R135" s="36" t="s">
        <v>315</v>
      </c>
      <c r="S135" s="36" t="s">
        <v>315</v>
      </c>
      <c r="T135" s="36" t="s">
        <v>315</v>
      </c>
      <c r="U135" s="36"/>
      <c r="V135" s="36" t="s">
        <v>316</v>
      </c>
      <c r="W135" s="36" t="s">
        <v>316</v>
      </c>
      <c r="X135" s="36" t="s">
        <v>316</v>
      </c>
      <c r="Y135" s="36" t="s">
        <v>315</v>
      </c>
      <c r="Z135" s="36" t="s">
        <v>316</v>
      </c>
      <c r="AA135" s="36" t="s">
        <v>316</v>
      </c>
      <c r="AB135" s="36" t="s">
        <v>316</v>
      </c>
      <c r="AC135" s="36" t="s">
        <v>316</v>
      </c>
      <c r="AD135" s="36" t="s">
        <v>316</v>
      </c>
      <c r="AE135" s="36" t="s">
        <v>316</v>
      </c>
    </row>
    <row r="136" spans="1:31" s="30" customFormat="1" ht="51" x14ac:dyDescent="0.2">
      <c r="A136" s="31">
        <f t="shared" si="6"/>
        <v>135</v>
      </c>
      <c r="B136" s="45" t="s">
        <v>515</v>
      </c>
      <c r="C136" s="43" t="s">
        <v>697</v>
      </c>
      <c r="D136" s="33" t="s">
        <v>454</v>
      </c>
      <c r="E136" s="45" t="s">
        <v>1606</v>
      </c>
      <c r="F136" s="45" t="s">
        <v>380</v>
      </c>
      <c r="G136" s="45" t="s">
        <v>529</v>
      </c>
      <c r="H136" s="34"/>
      <c r="I136" s="35" t="s">
        <v>146</v>
      </c>
      <c r="J136" s="35" t="s">
        <v>359</v>
      </c>
      <c r="K136" s="35" t="s">
        <v>394</v>
      </c>
      <c r="L136" s="36"/>
      <c r="M136" s="37"/>
      <c r="N136" s="34"/>
      <c r="O136" s="38" t="s">
        <v>315</v>
      </c>
      <c r="P136" s="36" t="s">
        <v>315</v>
      </c>
      <c r="Q136" s="36" t="s">
        <v>315</v>
      </c>
      <c r="R136" s="36" t="s">
        <v>315</v>
      </c>
      <c r="S136" s="36" t="s">
        <v>315</v>
      </c>
      <c r="T136" s="36" t="s">
        <v>315</v>
      </c>
      <c r="U136" s="36"/>
      <c r="V136" s="36" t="s">
        <v>316</v>
      </c>
      <c r="W136" s="36" t="s">
        <v>316</v>
      </c>
      <c r="X136" s="36" t="s">
        <v>316</v>
      </c>
      <c r="Y136" s="36" t="s">
        <v>315</v>
      </c>
      <c r="Z136" s="36" t="s">
        <v>316</v>
      </c>
      <c r="AA136" s="36" t="s">
        <v>316</v>
      </c>
      <c r="AB136" s="36" t="s">
        <v>316</v>
      </c>
      <c r="AC136" s="36" t="s">
        <v>316</v>
      </c>
      <c r="AD136" s="36" t="s">
        <v>316</v>
      </c>
      <c r="AE136" s="36" t="s">
        <v>316</v>
      </c>
    </row>
    <row r="137" spans="1:31" s="30" customFormat="1" ht="34" x14ac:dyDescent="0.2">
      <c r="A137" s="47">
        <f t="shared" si="6"/>
        <v>136</v>
      </c>
      <c r="B137" s="45" t="s">
        <v>599</v>
      </c>
      <c r="C137" s="43" t="s">
        <v>697</v>
      </c>
      <c r="D137" s="45" t="s">
        <v>596</v>
      </c>
      <c r="E137" s="45" t="s">
        <v>595</v>
      </c>
      <c r="F137" s="45" t="s">
        <v>1838</v>
      </c>
      <c r="G137" s="45" t="s">
        <v>597</v>
      </c>
      <c r="H137" s="34"/>
      <c r="I137" s="35" t="s">
        <v>146</v>
      </c>
      <c r="J137" s="35" t="s">
        <v>359</v>
      </c>
      <c r="K137" s="35" t="s">
        <v>394</v>
      </c>
      <c r="L137" s="36"/>
      <c r="M137" s="37"/>
      <c r="N137" s="34"/>
      <c r="O137" s="38" t="s">
        <v>315</v>
      </c>
      <c r="P137" s="36" t="s">
        <v>315</v>
      </c>
      <c r="Q137" s="36" t="s">
        <v>315</v>
      </c>
      <c r="R137" s="36" t="s">
        <v>315</v>
      </c>
      <c r="S137" s="36" t="s">
        <v>315</v>
      </c>
      <c r="T137" s="36" t="s">
        <v>315</v>
      </c>
      <c r="U137" s="36"/>
      <c r="V137" s="36" t="s">
        <v>316</v>
      </c>
      <c r="W137" s="36" t="s">
        <v>315</v>
      </c>
      <c r="X137" s="36" t="s">
        <v>316</v>
      </c>
      <c r="Y137" s="36" t="s">
        <v>315</v>
      </c>
      <c r="Z137" s="36" t="s">
        <v>315</v>
      </c>
      <c r="AA137" s="36" t="s">
        <v>315</v>
      </c>
      <c r="AB137" s="36" t="s">
        <v>315</v>
      </c>
      <c r="AC137" s="36" t="s">
        <v>315</v>
      </c>
      <c r="AD137" s="36" t="s">
        <v>315</v>
      </c>
      <c r="AE137" s="36" t="s">
        <v>315</v>
      </c>
    </row>
    <row r="138" spans="1:31" s="30" customFormat="1" ht="68" x14ac:dyDescent="0.2">
      <c r="A138" s="31">
        <f t="shared" si="6"/>
        <v>137</v>
      </c>
      <c r="B138" s="45" t="s">
        <v>602</v>
      </c>
      <c r="C138" s="43" t="s">
        <v>697</v>
      </c>
      <c r="D138" s="33" t="s">
        <v>452</v>
      </c>
      <c r="E138" s="45" t="s">
        <v>381</v>
      </c>
      <c r="F138" s="45" t="s">
        <v>1607</v>
      </c>
      <c r="G138" s="45" t="s">
        <v>6</v>
      </c>
      <c r="H138" s="34"/>
      <c r="I138" s="35" t="s">
        <v>146</v>
      </c>
      <c r="J138" s="35" t="s">
        <v>359</v>
      </c>
      <c r="K138" s="35" t="s">
        <v>395</v>
      </c>
      <c r="L138" s="36"/>
      <c r="M138" s="37"/>
      <c r="N138" s="34"/>
      <c r="O138" s="38" t="s">
        <v>315</v>
      </c>
      <c r="P138" s="36" t="s">
        <v>315</v>
      </c>
      <c r="Q138" s="36" t="s">
        <v>315</v>
      </c>
      <c r="R138" s="36" t="s">
        <v>315</v>
      </c>
      <c r="S138" s="36" t="s">
        <v>315</v>
      </c>
      <c r="T138" s="36" t="s">
        <v>315</v>
      </c>
      <c r="U138" s="36"/>
      <c r="V138" s="36" t="s">
        <v>316</v>
      </c>
      <c r="W138" s="36" t="s">
        <v>315</v>
      </c>
      <c r="X138" s="36" t="s">
        <v>316</v>
      </c>
      <c r="Y138" s="36" t="s">
        <v>315</v>
      </c>
      <c r="Z138" s="36" t="s">
        <v>316</v>
      </c>
      <c r="AA138" s="36" t="s">
        <v>316</v>
      </c>
      <c r="AB138" s="36" t="s">
        <v>315</v>
      </c>
      <c r="AC138" s="36" t="s">
        <v>316</v>
      </c>
      <c r="AD138" s="36" t="s">
        <v>315</v>
      </c>
      <c r="AE138" s="36" t="s">
        <v>315</v>
      </c>
    </row>
    <row r="139" spans="1:31" s="30" customFormat="1" ht="51" x14ac:dyDescent="0.2">
      <c r="A139" s="31">
        <f t="shared" si="6"/>
        <v>138</v>
      </c>
      <c r="B139" s="45" t="s">
        <v>604</v>
      </c>
      <c r="C139" s="43" t="s">
        <v>697</v>
      </c>
      <c r="D139" s="33" t="s">
        <v>455</v>
      </c>
      <c r="E139" s="45" t="s">
        <v>598</v>
      </c>
      <c r="F139" s="45" t="s">
        <v>382</v>
      </c>
      <c r="G139" s="45" t="s">
        <v>1608</v>
      </c>
      <c r="H139" s="34"/>
      <c r="I139" s="35" t="s">
        <v>146</v>
      </c>
      <c r="J139" s="35" t="s">
        <v>359</v>
      </c>
      <c r="K139" s="35" t="s">
        <v>395</v>
      </c>
      <c r="L139" s="36"/>
      <c r="M139" s="37"/>
      <c r="N139" s="34"/>
      <c r="O139" s="38" t="s">
        <v>315</v>
      </c>
      <c r="P139" s="36" t="s">
        <v>315</v>
      </c>
      <c r="Q139" s="36" t="s">
        <v>315</v>
      </c>
      <c r="R139" s="36" t="s">
        <v>315</v>
      </c>
      <c r="S139" s="36" t="s">
        <v>315</v>
      </c>
      <c r="T139" s="36" t="s">
        <v>315</v>
      </c>
      <c r="U139" s="36"/>
      <c r="V139" s="36" t="s">
        <v>316</v>
      </c>
      <c r="W139" s="36" t="s">
        <v>316</v>
      </c>
      <c r="X139" s="36" t="s">
        <v>316</v>
      </c>
      <c r="Y139" s="36" t="s">
        <v>315</v>
      </c>
      <c r="Z139" s="36" t="s">
        <v>316</v>
      </c>
      <c r="AA139" s="36" t="s">
        <v>316</v>
      </c>
      <c r="AB139" s="36" t="s">
        <v>315</v>
      </c>
      <c r="AC139" s="36" t="s">
        <v>316</v>
      </c>
      <c r="AD139" s="36" t="s">
        <v>315</v>
      </c>
      <c r="AE139" s="36" t="s">
        <v>315</v>
      </c>
    </row>
    <row r="140" spans="1:31" s="30" customFormat="1" ht="51" x14ac:dyDescent="0.2">
      <c r="A140" s="47">
        <f t="shared" si="6"/>
        <v>139</v>
      </c>
      <c r="B140" s="45" t="s">
        <v>605</v>
      </c>
      <c r="C140" s="43" t="s">
        <v>697</v>
      </c>
      <c r="D140" s="45" t="s">
        <v>601</v>
      </c>
      <c r="E140" s="45" t="s">
        <v>600</v>
      </c>
      <c r="F140" s="45" t="s">
        <v>1839</v>
      </c>
      <c r="G140" s="45" t="s">
        <v>735</v>
      </c>
      <c r="H140" s="34"/>
      <c r="I140" s="35" t="s">
        <v>146</v>
      </c>
      <c r="J140" s="35" t="s">
        <v>359</v>
      </c>
      <c r="K140" s="35" t="s">
        <v>395</v>
      </c>
      <c r="L140" s="36"/>
      <c r="M140" s="37"/>
      <c r="N140" s="34"/>
      <c r="O140" s="38" t="s">
        <v>315</v>
      </c>
      <c r="P140" s="36" t="s">
        <v>315</v>
      </c>
      <c r="Q140" s="36" t="s">
        <v>315</v>
      </c>
      <c r="R140" s="36" t="s">
        <v>315</v>
      </c>
      <c r="S140" s="36" t="s">
        <v>315</v>
      </c>
      <c r="T140" s="36" t="s">
        <v>315</v>
      </c>
      <c r="U140" s="36"/>
      <c r="V140" s="36" t="s">
        <v>316</v>
      </c>
      <c r="W140" s="36" t="s">
        <v>315</v>
      </c>
      <c r="X140" s="36" t="s">
        <v>316</v>
      </c>
      <c r="Y140" s="36" t="s">
        <v>315</v>
      </c>
      <c r="Z140" s="36" t="s">
        <v>316</v>
      </c>
      <c r="AA140" s="36" t="s">
        <v>316</v>
      </c>
      <c r="AB140" s="36" t="s">
        <v>316</v>
      </c>
      <c r="AC140" s="36" t="s">
        <v>316</v>
      </c>
      <c r="AD140" s="36" t="s">
        <v>316</v>
      </c>
      <c r="AE140" s="36" t="s">
        <v>316</v>
      </c>
    </row>
    <row r="141" spans="1:31" s="30" customFormat="1" ht="153" x14ac:dyDescent="0.2">
      <c r="A141" s="47">
        <f t="shared" si="6"/>
        <v>140</v>
      </c>
      <c r="B141" s="45" t="s">
        <v>606</v>
      </c>
      <c r="C141" s="43" t="s">
        <v>697</v>
      </c>
      <c r="D141" s="45" t="s">
        <v>766</v>
      </c>
      <c r="E141" s="45" t="s">
        <v>760</v>
      </c>
      <c r="F141" s="45" t="s">
        <v>761</v>
      </c>
      <c r="G141" s="45" t="s">
        <v>779</v>
      </c>
      <c r="H141" s="34"/>
      <c r="I141" s="35" t="s">
        <v>146</v>
      </c>
      <c r="J141" s="35" t="s">
        <v>359</v>
      </c>
      <c r="K141" s="35" t="s">
        <v>759</v>
      </c>
      <c r="L141" s="36"/>
      <c r="M141" s="37"/>
      <c r="N141" s="34"/>
      <c r="O141" s="38" t="s">
        <v>315</v>
      </c>
      <c r="P141" s="36" t="s">
        <v>315</v>
      </c>
      <c r="Q141" s="36" t="s">
        <v>315</v>
      </c>
      <c r="R141" s="36" t="s">
        <v>315</v>
      </c>
      <c r="S141" s="36" t="s">
        <v>315</v>
      </c>
      <c r="T141" s="36" t="s">
        <v>315</v>
      </c>
      <c r="U141" s="36"/>
      <c r="V141" s="36" t="s">
        <v>316</v>
      </c>
      <c r="W141" s="36" t="s">
        <v>315</v>
      </c>
      <c r="X141" s="36" t="s">
        <v>316</v>
      </c>
      <c r="Y141" s="36" t="s">
        <v>315</v>
      </c>
      <c r="Z141" s="36" t="s">
        <v>316</v>
      </c>
      <c r="AA141" s="36" t="s">
        <v>316</v>
      </c>
      <c r="AB141" s="36" t="s">
        <v>316</v>
      </c>
      <c r="AC141" s="36" t="s">
        <v>316</v>
      </c>
      <c r="AD141" s="36" t="s">
        <v>316</v>
      </c>
      <c r="AE141" s="36" t="s">
        <v>316</v>
      </c>
    </row>
    <row r="142" spans="1:31" s="30" customFormat="1" ht="68" x14ac:dyDescent="0.2">
      <c r="A142" s="47">
        <f t="shared" si="6"/>
        <v>141</v>
      </c>
      <c r="B142" s="45" t="s">
        <v>607</v>
      </c>
      <c r="C142" s="43" t="s">
        <v>697</v>
      </c>
      <c r="D142" s="45" t="s">
        <v>767</v>
      </c>
      <c r="E142" s="45" t="s">
        <v>763</v>
      </c>
      <c r="F142" s="45" t="s">
        <v>764</v>
      </c>
      <c r="G142" s="45" t="s">
        <v>765</v>
      </c>
      <c r="H142" s="34"/>
      <c r="I142" s="35" t="s">
        <v>146</v>
      </c>
      <c r="J142" s="35" t="s">
        <v>359</v>
      </c>
      <c r="K142" s="35" t="s">
        <v>759</v>
      </c>
      <c r="L142" s="36"/>
      <c r="M142" s="37"/>
      <c r="N142" s="34"/>
      <c r="O142" s="38" t="s">
        <v>315</v>
      </c>
      <c r="P142" s="36" t="s">
        <v>315</v>
      </c>
      <c r="Q142" s="36" t="s">
        <v>315</v>
      </c>
      <c r="R142" s="36" t="s">
        <v>315</v>
      </c>
      <c r="S142" s="36" t="s">
        <v>315</v>
      </c>
      <c r="T142" s="36" t="s">
        <v>315</v>
      </c>
      <c r="U142" s="36"/>
      <c r="V142" s="36" t="s">
        <v>316</v>
      </c>
      <c r="W142" s="36" t="s">
        <v>315</v>
      </c>
      <c r="X142" s="36" t="s">
        <v>316</v>
      </c>
      <c r="Y142" s="36" t="s">
        <v>315</v>
      </c>
      <c r="Z142" s="36" t="s">
        <v>316</v>
      </c>
      <c r="AA142" s="36" t="s">
        <v>316</v>
      </c>
      <c r="AB142" s="36" t="s">
        <v>316</v>
      </c>
      <c r="AC142" s="36" t="s">
        <v>316</v>
      </c>
      <c r="AD142" s="36" t="s">
        <v>316</v>
      </c>
      <c r="AE142" s="36" t="s">
        <v>316</v>
      </c>
    </row>
    <row r="143" spans="1:31" s="30" customFormat="1" ht="153" x14ac:dyDescent="0.2">
      <c r="A143" s="47">
        <f t="shared" si="6"/>
        <v>142</v>
      </c>
      <c r="B143" s="45" t="s">
        <v>720</v>
      </c>
      <c r="C143" s="43" t="s">
        <v>697</v>
      </c>
      <c r="D143" s="45" t="s">
        <v>917</v>
      </c>
      <c r="E143" s="45" t="s">
        <v>1609</v>
      </c>
      <c r="F143" s="45" t="s">
        <v>1610</v>
      </c>
      <c r="G143" s="45" t="s">
        <v>1611</v>
      </c>
      <c r="H143" s="34"/>
      <c r="I143" s="35" t="s">
        <v>146</v>
      </c>
      <c r="J143" s="35" t="s">
        <v>359</v>
      </c>
      <c r="K143" s="35" t="s">
        <v>396</v>
      </c>
      <c r="L143" s="36"/>
      <c r="M143" s="37"/>
      <c r="N143" s="34"/>
      <c r="O143" s="38" t="s">
        <v>315</v>
      </c>
      <c r="P143" s="36" t="s">
        <v>315</v>
      </c>
      <c r="Q143" s="36" t="s">
        <v>315</v>
      </c>
      <c r="R143" s="36" t="s">
        <v>315</v>
      </c>
      <c r="S143" s="36" t="s">
        <v>315</v>
      </c>
      <c r="T143" s="36" t="s">
        <v>315</v>
      </c>
      <c r="U143" s="36"/>
      <c r="V143" s="36" t="s">
        <v>316</v>
      </c>
      <c r="W143" s="36" t="s">
        <v>316</v>
      </c>
      <c r="X143" s="36" t="s">
        <v>316</v>
      </c>
      <c r="Y143" s="36" t="s">
        <v>315</v>
      </c>
      <c r="Z143" s="36" t="s">
        <v>315</v>
      </c>
      <c r="AA143" s="36" t="s">
        <v>315</v>
      </c>
      <c r="AB143" s="36" t="s">
        <v>315</v>
      </c>
      <c r="AC143" s="36" t="s">
        <v>315</v>
      </c>
      <c r="AD143" s="36" t="s">
        <v>315</v>
      </c>
      <c r="AE143" s="36" t="s">
        <v>315</v>
      </c>
    </row>
    <row r="144" spans="1:31" s="30" customFormat="1" ht="170" x14ac:dyDescent="0.2">
      <c r="A144" s="47">
        <f t="shared" si="6"/>
        <v>143</v>
      </c>
      <c r="B144" s="45" t="s">
        <v>721</v>
      </c>
      <c r="C144" s="43" t="s">
        <v>697</v>
      </c>
      <c r="D144" s="45" t="s">
        <v>603</v>
      </c>
      <c r="E144" s="45" t="s">
        <v>1612</v>
      </c>
      <c r="F144" s="45" t="s">
        <v>1613</v>
      </c>
      <c r="G144" s="45" t="s">
        <v>1409</v>
      </c>
      <c r="H144" s="34"/>
      <c r="I144" s="35" t="s">
        <v>146</v>
      </c>
      <c r="J144" s="35" t="s">
        <v>359</v>
      </c>
      <c r="K144" s="35" t="s">
        <v>397</v>
      </c>
      <c r="L144" s="36"/>
      <c r="M144" s="37"/>
      <c r="N144" s="34"/>
      <c r="O144" s="38" t="s">
        <v>315</v>
      </c>
      <c r="P144" s="36" t="s">
        <v>315</v>
      </c>
      <c r="Q144" s="36" t="s">
        <v>315</v>
      </c>
      <c r="R144" s="36" t="s">
        <v>315</v>
      </c>
      <c r="S144" s="36" t="s">
        <v>315</v>
      </c>
      <c r="T144" s="36" t="s">
        <v>315</v>
      </c>
      <c r="U144" s="36"/>
      <c r="V144" s="36" t="s">
        <v>316</v>
      </c>
      <c r="W144" s="36" t="s">
        <v>315</v>
      </c>
      <c r="X144" s="36" t="s">
        <v>316</v>
      </c>
      <c r="Y144" s="36" t="s">
        <v>315</v>
      </c>
      <c r="Z144" s="36" t="s">
        <v>316</v>
      </c>
      <c r="AA144" s="36" t="s">
        <v>316</v>
      </c>
      <c r="AB144" s="36" t="s">
        <v>316</v>
      </c>
      <c r="AC144" s="36" t="s">
        <v>316</v>
      </c>
      <c r="AD144" s="36" t="s">
        <v>316</v>
      </c>
      <c r="AE144" s="36" t="s">
        <v>316</v>
      </c>
    </row>
    <row r="145" spans="1:31" s="30" customFormat="1" ht="68" x14ac:dyDescent="0.2">
      <c r="A145" s="31">
        <f t="shared" si="6"/>
        <v>144</v>
      </c>
      <c r="B145" s="45" t="s">
        <v>738</v>
      </c>
      <c r="C145" s="43" t="s">
        <v>697</v>
      </c>
      <c r="D145" s="33" t="s">
        <v>460</v>
      </c>
      <c r="E145" s="45" t="s">
        <v>752</v>
      </c>
      <c r="F145" s="45" t="s">
        <v>383</v>
      </c>
      <c r="G145" s="45" t="s">
        <v>6</v>
      </c>
      <c r="H145" s="34"/>
      <c r="I145" s="35" t="s">
        <v>146</v>
      </c>
      <c r="J145" s="35" t="s">
        <v>359</v>
      </c>
      <c r="K145" s="35" t="s">
        <v>397</v>
      </c>
      <c r="L145" s="36"/>
      <c r="M145" s="37"/>
      <c r="N145" s="34"/>
      <c r="O145" s="38" t="s">
        <v>315</v>
      </c>
      <c r="P145" s="36" t="s">
        <v>315</v>
      </c>
      <c r="Q145" s="36" t="s">
        <v>315</v>
      </c>
      <c r="R145" s="36" t="s">
        <v>315</v>
      </c>
      <c r="S145" s="36" t="s">
        <v>315</v>
      </c>
      <c r="T145" s="36" t="s">
        <v>315</v>
      </c>
      <c r="U145" s="36"/>
      <c r="V145" s="36" t="s">
        <v>315</v>
      </c>
      <c r="W145" s="36" t="s">
        <v>315</v>
      </c>
      <c r="X145" s="36" t="s">
        <v>316</v>
      </c>
      <c r="Y145" s="36" t="s">
        <v>315</v>
      </c>
      <c r="Z145" s="36" t="s">
        <v>316</v>
      </c>
      <c r="AA145" s="36" t="s">
        <v>316</v>
      </c>
      <c r="AB145" s="36" t="s">
        <v>316</v>
      </c>
      <c r="AC145" s="36" t="s">
        <v>316</v>
      </c>
      <c r="AD145" s="36" t="s">
        <v>316</v>
      </c>
      <c r="AE145" s="36" t="s">
        <v>316</v>
      </c>
    </row>
    <row r="146" spans="1:31" s="30" customFormat="1" ht="221" x14ac:dyDescent="0.2">
      <c r="A146" s="31">
        <f t="shared" si="6"/>
        <v>145</v>
      </c>
      <c r="B146" s="33" t="s">
        <v>800</v>
      </c>
      <c r="C146" s="43" t="s">
        <v>697</v>
      </c>
      <c r="D146" s="33" t="s">
        <v>1410</v>
      </c>
      <c r="E146" s="32" t="s">
        <v>1900</v>
      </c>
      <c r="F146" s="32" t="s">
        <v>384</v>
      </c>
      <c r="G146" s="32" t="s">
        <v>1155</v>
      </c>
      <c r="H146" s="34"/>
      <c r="I146" s="35" t="s">
        <v>146</v>
      </c>
      <c r="J146" s="35" t="s">
        <v>359</v>
      </c>
      <c r="K146" s="35" t="s">
        <v>398</v>
      </c>
      <c r="L146" s="36"/>
      <c r="M146" s="37"/>
      <c r="N146" s="34"/>
      <c r="O146" s="38" t="s">
        <v>315</v>
      </c>
      <c r="P146" s="36" t="s">
        <v>315</v>
      </c>
      <c r="Q146" s="36" t="s">
        <v>315</v>
      </c>
      <c r="R146" s="36" t="s">
        <v>315</v>
      </c>
      <c r="S146" s="36" t="s">
        <v>315</v>
      </c>
      <c r="T146" s="36" t="s">
        <v>315</v>
      </c>
      <c r="U146" s="36"/>
      <c r="V146" s="36" t="s">
        <v>316</v>
      </c>
      <c r="W146" s="36" t="s">
        <v>316</v>
      </c>
      <c r="X146" s="36" t="s">
        <v>316</v>
      </c>
      <c r="Y146" s="36" t="s">
        <v>315</v>
      </c>
      <c r="Z146" s="36" t="s">
        <v>316</v>
      </c>
      <c r="AA146" s="36" t="s">
        <v>316</v>
      </c>
      <c r="AB146" s="36" t="s">
        <v>315</v>
      </c>
      <c r="AC146" s="36" t="s">
        <v>315</v>
      </c>
      <c r="AD146" s="36" t="s">
        <v>315</v>
      </c>
      <c r="AE146" s="36" t="s">
        <v>315</v>
      </c>
    </row>
    <row r="147" spans="1:31" s="30" customFormat="1" ht="119" x14ac:dyDescent="0.2">
      <c r="A147" s="31">
        <f t="shared" ref="A147:A167" si="7">A146+1</f>
        <v>146</v>
      </c>
      <c r="B147" s="45" t="s">
        <v>1617</v>
      </c>
      <c r="C147" s="43" t="s">
        <v>697</v>
      </c>
      <c r="D147" s="33" t="s">
        <v>461</v>
      </c>
      <c r="E147" s="45" t="s">
        <v>385</v>
      </c>
      <c r="F147" s="45" t="s">
        <v>386</v>
      </c>
      <c r="G147" s="45" t="s">
        <v>1616</v>
      </c>
      <c r="H147" s="34"/>
      <c r="I147" s="35" t="s">
        <v>146</v>
      </c>
      <c r="J147" s="35" t="s">
        <v>359</v>
      </c>
      <c r="K147" s="35" t="s">
        <v>398</v>
      </c>
      <c r="L147" s="36"/>
      <c r="M147" s="37"/>
      <c r="N147" s="34"/>
      <c r="O147" s="38" t="s">
        <v>315</v>
      </c>
      <c r="P147" s="36" t="s">
        <v>315</v>
      </c>
      <c r="Q147" s="36" t="s">
        <v>315</v>
      </c>
      <c r="R147" s="36" t="s">
        <v>315</v>
      </c>
      <c r="S147" s="36" t="s">
        <v>315</v>
      </c>
      <c r="T147" s="36" t="s">
        <v>315</v>
      </c>
      <c r="U147" s="36"/>
      <c r="V147" s="36" t="s">
        <v>316</v>
      </c>
      <c r="W147" s="36" t="s">
        <v>316</v>
      </c>
      <c r="X147" s="36" t="s">
        <v>316</v>
      </c>
      <c r="Y147" s="36" t="s">
        <v>315</v>
      </c>
      <c r="Z147" s="36" t="s">
        <v>315</v>
      </c>
      <c r="AA147" s="36" t="s">
        <v>315</v>
      </c>
      <c r="AB147" s="36" t="s">
        <v>315</v>
      </c>
      <c r="AC147" s="36" t="s">
        <v>315</v>
      </c>
      <c r="AD147" s="36" t="s">
        <v>315</v>
      </c>
      <c r="AE147" s="36" t="s">
        <v>315</v>
      </c>
    </row>
    <row r="148" spans="1:31" s="30" customFormat="1" ht="119" x14ac:dyDescent="0.2">
      <c r="A148" s="31">
        <f t="shared" si="7"/>
        <v>147</v>
      </c>
      <c r="B148" s="33" t="s">
        <v>1156</v>
      </c>
      <c r="C148" s="43" t="s">
        <v>697</v>
      </c>
      <c r="D148" s="33" t="s">
        <v>1411</v>
      </c>
      <c r="E148" s="32" t="s">
        <v>1358</v>
      </c>
      <c r="F148" s="32" t="s">
        <v>309</v>
      </c>
      <c r="G148" s="32" t="s">
        <v>310</v>
      </c>
      <c r="H148" s="34"/>
      <c r="I148" s="35" t="s">
        <v>146</v>
      </c>
      <c r="J148" s="35" t="s">
        <v>359</v>
      </c>
      <c r="K148" s="35" t="s">
        <v>399</v>
      </c>
      <c r="L148" s="36"/>
      <c r="M148" s="37"/>
      <c r="N148" s="34"/>
      <c r="O148" s="38" t="s">
        <v>315</v>
      </c>
      <c r="P148" s="36" t="s">
        <v>315</v>
      </c>
      <c r="Q148" s="36" t="s">
        <v>315</v>
      </c>
      <c r="R148" s="36" t="s">
        <v>315</v>
      </c>
      <c r="S148" s="36" t="s">
        <v>315</v>
      </c>
      <c r="T148" s="36" t="s">
        <v>315</v>
      </c>
      <c r="U148" s="36"/>
      <c r="V148" s="36" t="s">
        <v>316</v>
      </c>
      <c r="W148" s="36" t="s">
        <v>316</v>
      </c>
      <c r="X148" s="36" t="s">
        <v>316</v>
      </c>
      <c r="Y148" s="36" t="s">
        <v>315</v>
      </c>
      <c r="Z148" s="36" t="s">
        <v>316</v>
      </c>
      <c r="AA148" s="36" t="s">
        <v>316</v>
      </c>
      <c r="AB148" s="36" t="s">
        <v>315</v>
      </c>
      <c r="AC148" s="36" t="s">
        <v>316</v>
      </c>
      <c r="AD148" s="36" t="s">
        <v>315</v>
      </c>
      <c r="AE148" s="36" t="s">
        <v>315</v>
      </c>
    </row>
    <row r="149" spans="1:31" s="30" customFormat="1" ht="34" x14ac:dyDescent="0.2">
      <c r="A149" s="47">
        <f t="shared" si="7"/>
        <v>148</v>
      </c>
      <c r="B149" s="45" t="s">
        <v>1157</v>
      </c>
      <c r="C149" s="43" t="s">
        <v>697</v>
      </c>
      <c r="D149" s="45" t="s">
        <v>737</v>
      </c>
      <c r="E149" s="45" t="s">
        <v>1618</v>
      </c>
      <c r="F149" s="45" t="s">
        <v>739</v>
      </c>
      <c r="G149" s="45" t="s">
        <v>104</v>
      </c>
      <c r="H149" s="34"/>
      <c r="I149" s="35" t="s">
        <v>146</v>
      </c>
      <c r="J149" s="35" t="s">
        <v>359</v>
      </c>
      <c r="K149" s="35" t="s">
        <v>736</v>
      </c>
      <c r="L149" s="36"/>
      <c r="M149" s="37"/>
      <c r="N149" s="34"/>
      <c r="O149" s="38" t="s">
        <v>315</v>
      </c>
      <c r="P149" s="36" t="s">
        <v>315</v>
      </c>
      <c r="Q149" s="36" t="s">
        <v>315</v>
      </c>
      <c r="R149" s="36" t="s">
        <v>315</v>
      </c>
      <c r="S149" s="36" t="s">
        <v>315</v>
      </c>
      <c r="T149" s="36" t="s">
        <v>315</v>
      </c>
      <c r="U149" s="36"/>
      <c r="V149" s="36" t="s">
        <v>316</v>
      </c>
      <c r="W149" s="36" t="s">
        <v>316</v>
      </c>
      <c r="X149" s="36" t="s">
        <v>316</v>
      </c>
      <c r="Y149" s="36" t="s">
        <v>315</v>
      </c>
      <c r="Z149" s="36" t="s">
        <v>316</v>
      </c>
      <c r="AA149" s="36" t="s">
        <v>316</v>
      </c>
      <c r="AB149" s="36" t="s">
        <v>316</v>
      </c>
      <c r="AC149" s="36" t="s">
        <v>316</v>
      </c>
      <c r="AD149" s="36" t="s">
        <v>316</v>
      </c>
      <c r="AE149" s="36" t="s">
        <v>316</v>
      </c>
    </row>
    <row r="150" spans="1:31" s="30" customFormat="1" ht="119" x14ac:dyDescent="0.2">
      <c r="A150" s="47">
        <f t="shared" si="7"/>
        <v>149</v>
      </c>
      <c r="B150" s="45" t="s">
        <v>20</v>
      </c>
      <c r="C150" s="43" t="s">
        <v>697</v>
      </c>
      <c r="D150" s="45" t="s">
        <v>1093</v>
      </c>
      <c r="E150" s="45" t="s">
        <v>1901</v>
      </c>
      <c r="F150" s="45" t="s">
        <v>1619</v>
      </c>
      <c r="G150" s="45" t="s">
        <v>1620</v>
      </c>
      <c r="H150" s="34"/>
      <c r="I150" s="35" t="s">
        <v>146</v>
      </c>
      <c r="J150" s="35" t="s">
        <v>19</v>
      </c>
      <c r="K150" s="35" t="s">
        <v>170</v>
      </c>
      <c r="L150" s="36"/>
      <c r="M150" s="37"/>
      <c r="N150" s="34"/>
      <c r="O150" s="38" t="s">
        <v>315</v>
      </c>
      <c r="P150" s="36" t="s">
        <v>315</v>
      </c>
      <c r="Q150" s="36" t="s">
        <v>315</v>
      </c>
      <c r="R150" s="36" t="s">
        <v>315</v>
      </c>
      <c r="S150" s="36" t="s">
        <v>315</v>
      </c>
      <c r="T150" s="36" t="s">
        <v>315</v>
      </c>
      <c r="U150" s="36"/>
      <c r="V150" s="36" t="s">
        <v>316</v>
      </c>
      <c r="W150" s="36" t="s">
        <v>315</v>
      </c>
      <c r="X150" s="36" t="s">
        <v>315</v>
      </c>
      <c r="Y150" s="36" t="s">
        <v>316</v>
      </c>
      <c r="Z150" s="36" t="s">
        <v>316</v>
      </c>
      <c r="AA150" s="36" t="s">
        <v>316</v>
      </c>
      <c r="AB150" s="36" t="s">
        <v>316</v>
      </c>
      <c r="AC150" s="36" t="s">
        <v>316</v>
      </c>
      <c r="AD150" s="36" t="s">
        <v>316</v>
      </c>
      <c r="AE150" s="36" t="s">
        <v>316</v>
      </c>
    </row>
    <row r="151" spans="1:31" s="30" customFormat="1" ht="51" x14ac:dyDescent="0.2">
      <c r="A151" s="31">
        <f t="shared" si="7"/>
        <v>150</v>
      </c>
      <c r="B151" s="33" t="s">
        <v>21</v>
      </c>
      <c r="C151" s="43" t="s">
        <v>697</v>
      </c>
      <c r="D151" s="33" t="s">
        <v>1412</v>
      </c>
      <c r="E151" s="32" t="s">
        <v>807</v>
      </c>
      <c r="F151" s="32" t="s">
        <v>1158</v>
      </c>
      <c r="G151" s="32" t="s">
        <v>1159</v>
      </c>
      <c r="H151" s="34"/>
      <c r="I151" s="35" t="s">
        <v>146</v>
      </c>
      <c r="J151" s="35" t="s">
        <v>19</v>
      </c>
      <c r="K151" s="35" t="s">
        <v>170</v>
      </c>
      <c r="L151" s="36"/>
      <c r="M151" s="37"/>
      <c r="N151" s="34"/>
      <c r="O151" s="38" t="s">
        <v>315</v>
      </c>
      <c r="P151" s="36" t="s">
        <v>315</v>
      </c>
      <c r="Q151" s="36" t="s">
        <v>315</v>
      </c>
      <c r="R151" s="36" t="s">
        <v>315</v>
      </c>
      <c r="S151" s="36" t="s">
        <v>315</v>
      </c>
      <c r="T151" s="36" t="s">
        <v>315</v>
      </c>
      <c r="U151" s="36"/>
      <c r="V151" s="36" t="s">
        <v>316</v>
      </c>
      <c r="W151" s="36" t="s">
        <v>315</v>
      </c>
      <c r="X151" s="36" t="s">
        <v>316</v>
      </c>
      <c r="Y151" s="36" t="s">
        <v>316</v>
      </c>
      <c r="Z151" s="36" t="s">
        <v>316</v>
      </c>
      <c r="AA151" s="36" t="s">
        <v>316</v>
      </c>
      <c r="AB151" s="36" t="s">
        <v>316</v>
      </c>
      <c r="AC151" s="36" t="s">
        <v>316</v>
      </c>
      <c r="AD151" s="36" t="s">
        <v>316</v>
      </c>
      <c r="AE151" s="36" t="s">
        <v>316</v>
      </c>
    </row>
    <row r="152" spans="1:31" s="30" customFormat="1" ht="102" x14ac:dyDescent="0.2">
      <c r="A152" s="31">
        <f t="shared" si="7"/>
        <v>151</v>
      </c>
      <c r="B152" s="33" t="s">
        <v>22</v>
      </c>
      <c r="C152" s="43" t="s">
        <v>697</v>
      </c>
      <c r="D152" s="33" t="s">
        <v>1413</v>
      </c>
      <c r="E152" s="32" t="s">
        <v>1160</v>
      </c>
      <c r="F152" s="32" t="s">
        <v>1359</v>
      </c>
      <c r="G152" s="32" t="s">
        <v>1161</v>
      </c>
      <c r="H152" s="34"/>
      <c r="I152" s="35" t="s">
        <v>146</v>
      </c>
      <c r="J152" s="35" t="s">
        <v>19</v>
      </c>
      <c r="K152" s="35" t="s">
        <v>171</v>
      </c>
      <c r="L152" s="36"/>
      <c r="M152" s="37"/>
      <c r="N152" s="34"/>
      <c r="O152" s="38" t="s">
        <v>315</v>
      </c>
      <c r="P152" s="36" t="s">
        <v>315</v>
      </c>
      <c r="Q152" s="36" t="s">
        <v>315</v>
      </c>
      <c r="R152" s="36" t="s">
        <v>315</v>
      </c>
      <c r="S152" s="36" t="s">
        <v>315</v>
      </c>
      <c r="T152" s="36" t="s">
        <v>315</v>
      </c>
      <c r="U152" s="36"/>
      <c r="V152" s="36" t="s">
        <v>316</v>
      </c>
      <c r="W152" s="36" t="s">
        <v>315</v>
      </c>
      <c r="X152" s="36" t="s">
        <v>316</v>
      </c>
      <c r="Y152" s="36" t="s">
        <v>316</v>
      </c>
      <c r="Z152" s="36" t="s">
        <v>316</v>
      </c>
      <c r="AA152" s="36" t="s">
        <v>316</v>
      </c>
      <c r="AB152" s="36" t="s">
        <v>316</v>
      </c>
      <c r="AC152" s="36" t="s">
        <v>316</v>
      </c>
      <c r="AD152" s="36" t="s">
        <v>316</v>
      </c>
      <c r="AE152" s="36" t="s">
        <v>316</v>
      </c>
    </row>
    <row r="153" spans="1:31" s="30" customFormat="1" ht="51" x14ac:dyDescent="0.2">
      <c r="A153" s="31">
        <f t="shared" si="7"/>
        <v>152</v>
      </c>
      <c r="B153" s="32" t="s">
        <v>23</v>
      </c>
      <c r="C153" s="43" t="s">
        <v>697</v>
      </c>
      <c r="D153" s="32" t="s">
        <v>608</v>
      </c>
      <c r="E153" s="32" t="s">
        <v>1621</v>
      </c>
      <c r="F153" s="32" t="s">
        <v>609</v>
      </c>
      <c r="G153" s="32" t="s">
        <v>1622</v>
      </c>
      <c r="H153" s="34"/>
      <c r="I153" s="35" t="s">
        <v>146</v>
      </c>
      <c r="J153" s="35" t="s">
        <v>19</v>
      </c>
      <c r="K153" s="35" t="s">
        <v>172</v>
      </c>
      <c r="L153" s="36"/>
      <c r="M153" s="37"/>
      <c r="N153" s="34"/>
      <c r="O153" s="38" t="s">
        <v>315</v>
      </c>
      <c r="P153" s="36" t="s">
        <v>315</v>
      </c>
      <c r="Q153" s="36" t="s">
        <v>315</v>
      </c>
      <c r="R153" s="36" t="s">
        <v>315</v>
      </c>
      <c r="S153" s="36" t="s">
        <v>315</v>
      </c>
      <c r="T153" s="36" t="s">
        <v>315</v>
      </c>
      <c r="U153" s="36"/>
      <c r="V153" s="36" t="s">
        <v>316</v>
      </c>
      <c r="W153" s="36" t="s">
        <v>315</v>
      </c>
      <c r="X153" s="36" t="s">
        <v>316</v>
      </c>
      <c r="Y153" s="36" t="s">
        <v>316</v>
      </c>
      <c r="Z153" s="36" t="s">
        <v>316</v>
      </c>
      <c r="AA153" s="36" t="s">
        <v>316</v>
      </c>
      <c r="AB153" s="36" t="s">
        <v>316</v>
      </c>
      <c r="AC153" s="36" t="s">
        <v>316</v>
      </c>
      <c r="AD153" s="36" t="s">
        <v>316</v>
      </c>
      <c r="AE153" s="36" t="s">
        <v>316</v>
      </c>
    </row>
    <row r="154" spans="1:31" s="30" customFormat="1" ht="51" x14ac:dyDescent="0.2">
      <c r="A154" s="31">
        <f>A153+1</f>
        <v>153</v>
      </c>
      <c r="B154" s="32" t="s">
        <v>610</v>
      </c>
      <c r="C154" s="43" t="s">
        <v>697</v>
      </c>
      <c r="D154" s="32" t="s">
        <v>1840</v>
      </c>
      <c r="E154" s="32" t="s">
        <v>1841</v>
      </c>
      <c r="F154" s="32" t="s">
        <v>1842</v>
      </c>
      <c r="G154" s="32" t="s">
        <v>1843</v>
      </c>
      <c r="H154" s="34"/>
      <c r="I154" s="35" t="s">
        <v>146</v>
      </c>
      <c r="J154" s="35" t="s">
        <v>815</v>
      </c>
      <c r="K154" s="35" t="s">
        <v>173</v>
      </c>
      <c r="L154" s="36"/>
      <c r="M154" s="37"/>
      <c r="N154" s="34"/>
      <c r="O154" s="38" t="s">
        <v>315</v>
      </c>
      <c r="P154" s="36" t="s">
        <v>315</v>
      </c>
      <c r="Q154" s="36" t="s">
        <v>315</v>
      </c>
      <c r="R154" s="36" t="s">
        <v>315</v>
      </c>
      <c r="S154" s="36" t="s">
        <v>315</v>
      </c>
      <c r="T154" s="36" t="s">
        <v>315</v>
      </c>
      <c r="U154" s="36"/>
      <c r="V154" s="36" t="s">
        <v>316</v>
      </c>
      <c r="W154" s="36" t="s">
        <v>316</v>
      </c>
      <c r="X154" s="36" t="s">
        <v>315</v>
      </c>
      <c r="Y154" s="36" t="s">
        <v>316</v>
      </c>
      <c r="Z154" s="36" t="s">
        <v>316</v>
      </c>
      <c r="AA154" s="36" t="s">
        <v>316</v>
      </c>
      <c r="AB154" s="36" t="s">
        <v>316</v>
      </c>
      <c r="AC154" s="36" t="s">
        <v>316</v>
      </c>
      <c r="AD154" s="36" t="s">
        <v>316</v>
      </c>
      <c r="AE154" s="36" t="s">
        <v>316</v>
      </c>
    </row>
    <row r="155" spans="1:31" s="30" customFormat="1" ht="34" x14ac:dyDescent="0.2">
      <c r="A155" s="31">
        <f t="shared" si="7"/>
        <v>154</v>
      </c>
      <c r="B155" s="32" t="s">
        <v>611</v>
      </c>
      <c r="C155" s="43" t="s">
        <v>697</v>
      </c>
      <c r="D155" s="33" t="s">
        <v>456</v>
      </c>
      <c r="E155" s="32" t="s">
        <v>1623</v>
      </c>
      <c r="F155" s="45" t="s">
        <v>753</v>
      </c>
      <c r="G155" s="32" t="s">
        <v>174</v>
      </c>
      <c r="H155" s="34"/>
      <c r="I155" s="35" t="s">
        <v>146</v>
      </c>
      <c r="J155" s="35" t="s">
        <v>815</v>
      </c>
      <c r="K155" s="35" t="s">
        <v>167</v>
      </c>
      <c r="L155" s="36"/>
      <c r="M155" s="37"/>
      <c r="N155" s="34"/>
      <c r="O155" s="38" t="s">
        <v>315</v>
      </c>
      <c r="P155" s="36" t="s">
        <v>315</v>
      </c>
      <c r="Q155" s="36" t="s">
        <v>315</v>
      </c>
      <c r="R155" s="36" t="s">
        <v>315</v>
      </c>
      <c r="S155" s="36" t="s">
        <v>315</v>
      </c>
      <c r="T155" s="36" t="s">
        <v>315</v>
      </c>
      <c r="U155" s="36"/>
      <c r="V155" s="36" t="s">
        <v>316</v>
      </c>
      <c r="W155" s="36" t="s">
        <v>316</v>
      </c>
      <c r="X155" s="36" t="s">
        <v>315</v>
      </c>
      <c r="Y155" s="36" t="s">
        <v>316</v>
      </c>
      <c r="Z155" s="36" t="s">
        <v>316</v>
      </c>
      <c r="AA155" s="36" t="s">
        <v>316</v>
      </c>
      <c r="AB155" s="36" t="s">
        <v>316</v>
      </c>
      <c r="AC155" s="36" t="s">
        <v>316</v>
      </c>
      <c r="AD155" s="36" t="s">
        <v>316</v>
      </c>
      <c r="AE155" s="36" t="s">
        <v>316</v>
      </c>
    </row>
    <row r="156" spans="1:31" s="30" customFormat="1" ht="34" x14ac:dyDescent="0.2">
      <c r="A156" s="43">
        <f t="shared" si="7"/>
        <v>155</v>
      </c>
      <c r="B156" s="32" t="s">
        <v>612</v>
      </c>
      <c r="C156" s="43" t="s">
        <v>697</v>
      </c>
      <c r="D156" s="32" t="s">
        <v>743</v>
      </c>
      <c r="E156" s="32" t="s">
        <v>816</v>
      </c>
      <c r="F156" s="32" t="s">
        <v>106</v>
      </c>
      <c r="G156" s="32" t="s">
        <v>744</v>
      </c>
      <c r="H156" s="34"/>
      <c r="I156" s="35" t="s">
        <v>146</v>
      </c>
      <c r="J156" s="35" t="s">
        <v>815</v>
      </c>
      <c r="K156" s="35" t="s">
        <v>175</v>
      </c>
      <c r="L156" s="36"/>
      <c r="M156" s="37"/>
      <c r="N156" s="34"/>
      <c r="O156" s="38" t="s">
        <v>315</v>
      </c>
      <c r="P156" s="36" t="s">
        <v>315</v>
      </c>
      <c r="Q156" s="36" t="s">
        <v>315</v>
      </c>
      <c r="R156" s="36" t="s">
        <v>315</v>
      </c>
      <c r="S156" s="36" t="s">
        <v>315</v>
      </c>
      <c r="T156" s="36" t="s">
        <v>315</v>
      </c>
      <c r="U156" s="36"/>
      <c r="V156" s="36" t="s">
        <v>316</v>
      </c>
      <c r="W156" s="36" t="s">
        <v>315</v>
      </c>
      <c r="X156" s="36" t="s">
        <v>315</v>
      </c>
      <c r="Y156" s="36" t="s">
        <v>315</v>
      </c>
      <c r="Z156" s="36" t="s">
        <v>316</v>
      </c>
      <c r="AA156" s="36" t="s">
        <v>316</v>
      </c>
      <c r="AB156" s="36" t="s">
        <v>316</v>
      </c>
      <c r="AC156" s="36" t="s">
        <v>316</v>
      </c>
      <c r="AD156" s="36" t="s">
        <v>316</v>
      </c>
      <c r="AE156" s="36" t="s">
        <v>316</v>
      </c>
    </row>
    <row r="157" spans="1:31" s="30" customFormat="1" ht="68" x14ac:dyDescent="0.2">
      <c r="A157" s="43">
        <f t="shared" si="7"/>
        <v>156</v>
      </c>
      <c r="B157" s="32" t="s">
        <v>613</v>
      </c>
      <c r="C157" s="43" t="s">
        <v>697</v>
      </c>
      <c r="D157" s="32" t="s">
        <v>1067</v>
      </c>
      <c r="E157" s="32" t="s">
        <v>1902</v>
      </c>
      <c r="F157" s="32" t="s">
        <v>1624</v>
      </c>
      <c r="G157" s="32" t="s">
        <v>1625</v>
      </c>
      <c r="H157" s="34"/>
      <c r="I157" s="35" t="s">
        <v>146</v>
      </c>
      <c r="J157" s="35" t="s">
        <v>815</v>
      </c>
      <c r="K157" s="35" t="s">
        <v>176</v>
      </c>
      <c r="L157" s="36"/>
      <c r="M157" s="37"/>
      <c r="N157" s="34"/>
      <c r="O157" s="38" t="s">
        <v>315</v>
      </c>
      <c r="P157" s="36" t="s">
        <v>315</v>
      </c>
      <c r="Q157" s="36" t="s">
        <v>315</v>
      </c>
      <c r="R157" s="36" t="s">
        <v>315</v>
      </c>
      <c r="S157" s="36" t="s">
        <v>315</v>
      </c>
      <c r="T157" s="36" t="s">
        <v>315</v>
      </c>
      <c r="U157" s="36"/>
      <c r="V157" s="36" t="s">
        <v>316</v>
      </c>
      <c r="W157" s="36" t="s">
        <v>316</v>
      </c>
      <c r="X157" s="36" t="s">
        <v>315</v>
      </c>
      <c r="Y157" s="36" t="s">
        <v>316</v>
      </c>
      <c r="Z157" s="36" t="s">
        <v>316</v>
      </c>
      <c r="AA157" s="36" t="s">
        <v>316</v>
      </c>
      <c r="AB157" s="36" t="s">
        <v>316</v>
      </c>
      <c r="AC157" s="36" t="s">
        <v>316</v>
      </c>
      <c r="AD157" s="36" t="s">
        <v>316</v>
      </c>
      <c r="AE157" s="36" t="s">
        <v>316</v>
      </c>
    </row>
    <row r="158" spans="1:31" s="30" customFormat="1" ht="68" x14ac:dyDescent="0.2">
      <c r="A158" s="31">
        <f t="shared" si="7"/>
        <v>157</v>
      </c>
      <c r="B158" s="33" t="s">
        <v>614</v>
      </c>
      <c r="C158" s="43" t="s">
        <v>697</v>
      </c>
      <c r="D158" s="33" t="s">
        <v>1414</v>
      </c>
      <c r="E158" s="32" t="s">
        <v>1911</v>
      </c>
      <c r="F158" s="32" t="s">
        <v>1626</v>
      </c>
      <c r="G158" s="32" t="s">
        <v>1344</v>
      </c>
      <c r="H158" s="34"/>
      <c r="I158" s="35" t="s">
        <v>146</v>
      </c>
      <c r="J158" s="35" t="s">
        <v>815</v>
      </c>
      <c r="K158" s="35" t="s">
        <v>176</v>
      </c>
      <c r="L158" s="36"/>
      <c r="M158" s="37"/>
      <c r="N158" s="34"/>
      <c r="O158" s="38" t="s">
        <v>315</v>
      </c>
      <c r="P158" s="36" t="s">
        <v>315</v>
      </c>
      <c r="Q158" s="36" t="s">
        <v>315</v>
      </c>
      <c r="R158" s="36" t="s">
        <v>315</v>
      </c>
      <c r="S158" s="36" t="s">
        <v>315</v>
      </c>
    </row>
    <row r="159" spans="1:31" s="30" customFormat="1" ht="34" x14ac:dyDescent="0.2">
      <c r="A159" s="43">
        <f t="shared" si="7"/>
        <v>158</v>
      </c>
      <c r="B159" s="32" t="s">
        <v>615</v>
      </c>
      <c r="C159" s="43" t="s">
        <v>697</v>
      </c>
      <c r="D159" s="32" t="s">
        <v>1068</v>
      </c>
      <c r="E159" s="32" t="s">
        <v>1627</v>
      </c>
      <c r="F159" s="32" t="s">
        <v>1628</v>
      </c>
      <c r="G159" s="32" t="s">
        <v>968</v>
      </c>
      <c r="H159" s="34"/>
      <c r="I159" s="35" t="s">
        <v>146</v>
      </c>
      <c r="J159" s="35" t="s">
        <v>815</v>
      </c>
      <c r="K159" s="35" t="s">
        <v>176</v>
      </c>
      <c r="L159" s="36"/>
      <c r="M159" s="37"/>
      <c r="N159" s="34"/>
      <c r="O159" s="38" t="s">
        <v>315</v>
      </c>
      <c r="P159" s="36" t="s">
        <v>315</v>
      </c>
      <c r="Q159" s="36" t="s">
        <v>315</v>
      </c>
      <c r="R159" s="36" t="s">
        <v>315</v>
      </c>
      <c r="S159" s="36" t="s">
        <v>315</v>
      </c>
    </row>
    <row r="160" spans="1:31" s="30" customFormat="1" ht="136" x14ac:dyDescent="0.2">
      <c r="A160" s="43">
        <f t="shared" si="7"/>
        <v>159</v>
      </c>
      <c r="B160" s="32" t="s">
        <v>616</v>
      </c>
      <c r="C160" s="43" t="s">
        <v>697</v>
      </c>
      <c r="D160" s="32" t="s">
        <v>1845</v>
      </c>
      <c r="E160" s="32" t="s">
        <v>1844</v>
      </c>
      <c r="F160" s="32" t="s">
        <v>1846</v>
      </c>
      <c r="G160" s="32" t="s">
        <v>16</v>
      </c>
      <c r="H160" s="34"/>
      <c r="I160" s="35" t="s">
        <v>146</v>
      </c>
      <c r="J160" s="35" t="s">
        <v>815</v>
      </c>
      <c r="K160" s="35" t="s">
        <v>817</v>
      </c>
      <c r="L160" s="36"/>
      <c r="M160" s="37"/>
      <c r="N160" s="34"/>
      <c r="O160" s="38" t="s">
        <v>315</v>
      </c>
      <c r="P160" s="36" t="s">
        <v>315</v>
      </c>
      <c r="Q160" s="36" t="s">
        <v>315</v>
      </c>
      <c r="R160" s="36" t="s">
        <v>315</v>
      </c>
      <c r="S160" s="36" t="s">
        <v>315</v>
      </c>
      <c r="T160" s="30" t="s">
        <v>315</v>
      </c>
      <c r="V160" s="30" t="s">
        <v>315</v>
      </c>
      <c r="W160" s="30" t="s">
        <v>316</v>
      </c>
      <c r="X160" s="30" t="s">
        <v>315</v>
      </c>
      <c r="Y160" s="30" t="s">
        <v>316</v>
      </c>
      <c r="Z160" s="30" t="s">
        <v>316</v>
      </c>
      <c r="AA160" s="30" t="s">
        <v>316</v>
      </c>
      <c r="AB160" s="30" t="s">
        <v>316</v>
      </c>
      <c r="AC160" s="30" t="s">
        <v>316</v>
      </c>
      <c r="AD160" s="30" t="s">
        <v>316</v>
      </c>
      <c r="AE160" s="30" t="s">
        <v>316</v>
      </c>
    </row>
    <row r="161" spans="1:31" s="30" customFormat="1" ht="34" x14ac:dyDescent="0.2">
      <c r="A161" s="43">
        <f t="shared" si="7"/>
        <v>160</v>
      </c>
      <c r="B161" s="32" t="s">
        <v>617</v>
      </c>
      <c r="C161" s="43" t="s">
        <v>697</v>
      </c>
      <c r="D161" s="32" t="s">
        <v>740</v>
      </c>
      <c r="E161" s="32" t="s">
        <v>808</v>
      </c>
      <c r="F161" s="32" t="s">
        <v>1629</v>
      </c>
      <c r="G161" s="32" t="s">
        <v>741</v>
      </c>
      <c r="H161" s="34"/>
      <c r="I161" s="35" t="s">
        <v>146</v>
      </c>
      <c r="J161" s="35" t="s">
        <v>815</v>
      </c>
      <c r="K161" s="35" t="s">
        <v>817</v>
      </c>
      <c r="L161" s="36"/>
      <c r="M161" s="37"/>
      <c r="N161" s="34"/>
      <c r="O161" s="38" t="s">
        <v>315</v>
      </c>
      <c r="P161" s="36" t="s">
        <v>315</v>
      </c>
      <c r="Q161" s="36" t="s">
        <v>315</v>
      </c>
      <c r="R161" s="36" t="s">
        <v>315</v>
      </c>
      <c r="S161" s="36" t="s">
        <v>315</v>
      </c>
      <c r="T161" s="36" t="s">
        <v>315</v>
      </c>
      <c r="U161" s="36"/>
      <c r="V161" s="36" t="s">
        <v>315</v>
      </c>
      <c r="W161" s="36" t="s">
        <v>316</v>
      </c>
      <c r="X161" s="36" t="s">
        <v>315</v>
      </c>
      <c r="Y161" s="36" t="s">
        <v>316</v>
      </c>
      <c r="Z161" s="36" t="s">
        <v>316</v>
      </c>
      <c r="AA161" s="36" t="s">
        <v>316</v>
      </c>
      <c r="AB161" s="36" t="s">
        <v>316</v>
      </c>
      <c r="AC161" s="36" t="s">
        <v>316</v>
      </c>
      <c r="AD161" s="36" t="s">
        <v>316</v>
      </c>
      <c r="AE161" s="36" t="s">
        <v>316</v>
      </c>
    </row>
    <row r="162" spans="1:31" s="30" customFormat="1" ht="68" x14ac:dyDescent="0.2">
      <c r="A162" s="43">
        <f t="shared" si="7"/>
        <v>161</v>
      </c>
      <c r="B162" s="32" t="s">
        <v>618</v>
      </c>
      <c r="C162" s="43" t="s">
        <v>697</v>
      </c>
      <c r="D162" s="32" t="s">
        <v>1083</v>
      </c>
      <c r="E162" s="32" t="s">
        <v>1903</v>
      </c>
      <c r="F162" s="32" t="s">
        <v>969</v>
      </c>
      <c r="G162" s="32" t="s">
        <v>1630</v>
      </c>
      <c r="H162" s="34"/>
      <c r="I162" s="35" t="s">
        <v>146</v>
      </c>
      <c r="J162" s="35" t="s">
        <v>815</v>
      </c>
      <c r="K162" s="35" t="s">
        <v>177</v>
      </c>
      <c r="L162" s="36"/>
      <c r="M162" s="37"/>
      <c r="N162" s="34"/>
      <c r="O162" s="38" t="s">
        <v>315</v>
      </c>
      <c r="P162" s="36" t="s">
        <v>315</v>
      </c>
      <c r="Q162" s="36" t="s">
        <v>315</v>
      </c>
      <c r="R162" s="36" t="s">
        <v>315</v>
      </c>
      <c r="S162" s="36" t="s">
        <v>315</v>
      </c>
      <c r="T162" s="36" t="s">
        <v>315</v>
      </c>
      <c r="U162" s="36"/>
      <c r="V162" s="36" t="s">
        <v>315</v>
      </c>
      <c r="W162" s="36" t="s">
        <v>316</v>
      </c>
      <c r="X162" s="36" t="s">
        <v>315</v>
      </c>
      <c r="Y162" s="36" t="s">
        <v>316</v>
      </c>
      <c r="Z162" s="36" t="s">
        <v>316</v>
      </c>
      <c r="AA162" s="36" t="s">
        <v>316</v>
      </c>
      <c r="AB162" s="36" t="s">
        <v>316</v>
      </c>
      <c r="AC162" s="36" t="s">
        <v>316</v>
      </c>
      <c r="AD162" s="36" t="s">
        <v>316</v>
      </c>
      <c r="AE162" s="36" t="s">
        <v>316</v>
      </c>
    </row>
    <row r="163" spans="1:31" s="30" customFormat="1" ht="68" x14ac:dyDescent="0.2">
      <c r="A163" s="43">
        <f t="shared" si="7"/>
        <v>162</v>
      </c>
      <c r="B163" s="32" t="s">
        <v>742</v>
      </c>
      <c r="C163" s="43" t="s">
        <v>697</v>
      </c>
      <c r="D163" s="32" t="s">
        <v>1084</v>
      </c>
      <c r="E163" s="32" t="s">
        <v>970</v>
      </c>
      <c r="F163" s="32" t="s">
        <v>971</v>
      </c>
      <c r="G163" s="32" t="s">
        <v>1631</v>
      </c>
      <c r="H163" s="34"/>
      <c r="I163" s="35" t="s">
        <v>146</v>
      </c>
      <c r="J163" s="35" t="s">
        <v>815</v>
      </c>
      <c r="K163" s="35" t="s">
        <v>177</v>
      </c>
      <c r="L163" s="36"/>
      <c r="M163" s="37"/>
      <c r="N163" s="34"/>
      <c r="O163" s="38" t="s">
        <v>315</v>
      </c>
      <c r="P163" s="36" t="s">
        <v>315</v>
      </c>
      <c r="Q163" s="36" t="s">
        <v>315</v>
      </c>
      <c r="R163" s="36" t="s">
        <v>315</v>
      </c>
      <c r="S163" s="36" t="s">
        <v>315</v>
      </c>
    </row>
    <row r="164" spans="1:31" s="30" customFormat="1" ht="68" x14ac:dyDescent="0.2">
      <c r="A164" s="43">
        <f t="shared" si="7"/>
        <v>163</v>
      </c>
      <c r="B164" s="32" t="s">
        <v>972</v>
      </c>
      <c r="C164" s="43" t="s">
        <v>697</v>
      </c>
      <c r="D164" s="32" t="s">
        <v>1085</v>
      </c>
      <c r="E164" s="32" t="s">
        <v>973</v>
      </c>
      <c r="F164" s="32" t="s">
        <v>754</v>
      </c>
      <c r="G164" s="32" t="s">
        <v>1632</v>
      </c>
      <c r="H164" s="34"/>
      <c r="I164" s="35" t="s">
        <v>146</v>
      </c>
      <c r="J164" s="35" t="s">
        <v>815</v>
      </c>
      <c r="K164" s="35" t="s">
        <v>178</v>
      </c>
      <c r="L164" s="36"/>
      <c r="M164" s="37"/>
      <c r="N164" s="34"/>
      <c r="O164" s="38" t="s">
        <v>315</v>
      </c>
      <c r="P164" s="36" t="s">
        <v>315</v>
      </c>
      <c r="Q164" s="36" t="s">
        <v>315</v>
      </c>
      <c r="R164" s="36" t="s">
        <v>315</v>
      </c>
      <c r="S164" s="36" t="s">
        <v>315</v>
      </c>
      <c r="T164" s="36" t="s">
        <v>315</v>
      </c>
      <c r="U164" s="36"/>
      <c r="V164" s="36" t="s">
        <v>315</v>
      </c>
      <c r="W164" s="36" t="s">
        <v>316</v>
      </c>
      <c r="X164" s="36" t="s">
        <v>315</v>
      </c>
      <c r="Y164" s="36" t="s">
        <v>316</v>
      </c>
      <c r="Z164" s="36" t="s">
        <v>316</v>
      </c>
      <c r="AA164" s="36" t="s">
        <v>316</v>
      </c>
      <c r="AB164" s="36" t="s">
        <v>316</v>
      </c>
      <c r="AC164" s="36" t="s">
        <v>316</v>
      </c>
      <c r="AD164" s="36" t="s">
        <v>316</v>
      </c>
      <c r="AE164" s="36" t="s">
        <v>316</v>
      </c>
    </row>
    <row r="165" spans="1:31" s="30" customFormat="1" ht="85" x14ac:dyDescent="0.2">
      <c r="A165" s="31">
        <f t="shared" si="7"/>
        <v>164</v>
      </c>
      <c r="B165" s="33" t="s">
        <v>974</v>
      </c>
      <c r="C165" s="43" t="s">
        <v>697</v>
      </c>
      <c r="D165" s="33" t="s">
        <v>1415</v>
      </c>
      <c r="E165" s="32" t="s">
        <v>1904</v>
      </c>
      <c r="F165" s="32" t="s">
        <v>1345</v>
      </c>
      <c r="G165" s="32" t="s">
        <v>1162</v>
      </c>
      <c r="H165" s="34"/>
      <c r="I165" s="35" t="s">
        <v>146</v>
      </c>
      <c r="J165" s="35" t="s">
        <v>815</v>
      </c>
      <c r="K165" s="35" t="s">
        <v>179</v>
      </c>
      <c r="L165" s="36"/>
      <c r="M165" s="37"/>
      <c r="N165" s="34"/>
      <c r="O165" s="38" t="s">
        <v>315</v>
      </c>
      <c r="P165" s="36" t="s">
        <v>315</v>
      </c>
      <c r="Q165" s="36" t="s">
        <v>315</v>
      </c>
      <c r="R165" s="36" t="s">
        <v>315</v>
      </c>
      <c r="S165" s="36" t="s">
        <v>315</v>
      </c>
      <c r="T165" s="36" t="s">
        <v>315</v>
      </c>
      <c r="U165" s="36"/>
      <c r="V165" s="36" t="s">
        <v>316</v>
      </c>
      <c r="W165" s="36" t="s">
        <v>316</v>
      </c>
      <c r="X165" s="36" t="s">
        <v>315</v>
      </c>
      <c r="Y165" s="36" t="s">
        <v>316</v>
      </c>
      <c r="Z165" s="36" t="s">
        <v>316</v>
      </c>
      <c r="AA165" s="36" t="s">
        <v>316</v>
      </c>
      <c r="AB165" s="36" t="s">
        <v>316</v>
      </c>
      <c r="AC165" s="36" t="s">
        <v>316</v>
      </c>
      <c r="AD165" s="36" t="s">
        <v>316</v>
      </c>
      <c r="AE165" s="36" t="s">
        <v>316</v>
      </c>
    </row>
    <row r="166" spans="1:31" s="30" customFormat="1" ht="68" x14ac:dyDescent="0.2">
      <c r="A166" s="31">
        <f t="shared" si="7"/>
        <v>165</v>
      </c>
      <c r="B166" s="33" t="s">
        <v>975</v>
      </c>
      <c r="C166" s="43" t="s">
        <v>697</v>
      </c>
      <c r="D166" s="33" t="s">
        <v>1514</v>
      </c>
      <c r="E166" s="32" t="s">
        <v>1905</v>
      </c>
      <c r="F166" s="32" t="s">
        <v>976</v>
      </c>
      <c r="G166" s="32" t="s">
        <v>1162</v>
      </c>
      <c r="H166" s="34"/>
      <c r="I166" s="35" t="s">
        <v>146</v>
      </c>
      <c r="J166" s="35" t="s">
        <v>815</v>
      </c>
      <c r="K166" s="35" t="s">
        <v>179</v>
      </c>
      <c r="L166" s="36"/>
      <c r="M166" s="37"/>
      <c r="N166" s="34"/>
      <c r="O166" s="38" t="s">
        <v>315</v>
      </c>
      <c r="P166" s="36" t="s">
        <v>315</v>
      </c>
      <c r="Q166" s="36" t="s">
        <v>315</v>
      </c>
      <c r="R166" s="36" t="s">
        <v>315</v>
      </c>
      <c r="S166" s="36" t="s">
        <v>315</v>
      </c>
    </row>
    <row r="167" spans="1:31" s="30" customFormat="1" ht="102" x14ac:dyDescent="0.2">
      <c r="A167" s="31">
        <f t="shared" si="7"/>
        <v>166</v>
      </c>
      <c r="B167" s="33" t="s">
        <v>977</v>
      </c>
      <c r="C167" s="43" t="s">
        <v>697</v>
      </c>
      <c r="D167" s="33" t="s">
        <v>1849</v>
      </c>
      <c r="E167" s="32" t="s">
        <v>1847</v>
      </c>
      <c r="F167" s="32" t="s">
        <v>1848</v>
      </c>
      <c r="G167" s="32" t="s">
        <v>16</v>
      </c>
      <c r="H167" s="34"/>
      <c r="I167" s="35" t="s">
        <v>146</v>
      </c>
      <c r="J167" s="35" t="s">
        <v>815</v>
      </c>
      <c r="K167" s="35" t="s">
        <v>179</v>
      </c>
      <c r="L167" s="36"/>
      <c r="M167" s="37"/>
      <c r="N167" s="34"/>
      <c r="O167" s="38" t="s">
        <v>315</v>
      </c>
      <c r="P167" s="36" t="s">
        <v>315</v>
      </c>
      <c r="Q167" s="36" t="s">
        <v>315</v>
      </c>
      <c r="R167" s="36" t="s">
        <v>315</v>
      </c>
      <c r="S167" s="36" t="s">
        <v>315</v>
      </c>
      <c r="T167" s="30" t="s">
        <v>315</v>
      </c>
      <c r="V167" s="30" t="s">
        <v>316</v>
      </c>
      <c r="W167" s="30" t="s">
        <v>316</v>
      </c>
      <c r="X167" s="30" t="s">
        <v>315</v>
      </c>
      <c r="Y167" s="30" t="s">
        <v>316</v>
      </c>
      <c r="Z167" s="30" t="s">
        <v>316</v>
      </c>
      <c r="AA167" s="30" t="s">
        <v>316</v>
      </c>
      <c r="AB167" s="30" t="s">
        <v>316</v>
      </c>
      <c r="AC167" s="30" t="s">
        <v>316</v>
      </c>
      <c r="AD167" s="30" t="s">
        <v>316</v>
      </c>
      <c r="AE167" s="30" t="s">
        <v>316</v>
      </c>
    </row>
    <row r="168" spans="1:31" s="30" customFormat="1" ht="34" x14ac:dyDescent="0.2">
      <c r="A168" s="31">
        <f t="shared" ref="A168:A186" si="8">A167+1</f>
        <v>167</v>
      </c>
      <c r="B168" s="33" t="s">
        <v>1163</v>
      </c>
      <c r="C168" s="43" t="s">
        <v>697</v>
      </c>
      <c r="D168" s="33" t="s">
        <v>462</v>
      </c>
      <c r="E168" s="32" t="s">
        <v>1164</v>
      </c>
      <c r="F168" s="32" t="s">
        <v>182</v>
      </c>
      <c r="G168" s="32" t="s">
        <v>183</v>
      </c>
      <c r="H168" s="34"/>
      <c r="I168" s="35" t="s">
        <v>146</v>
      </c>
      <c r="J168" s="35" t="s">
        <v>181</v>
      </c>
      <c r="K168" s="35" t="s">
        <v>180</v>
      </c>
      <c r="L168" s="36"/>
      <c r="M168" s="37"/>
      <c r="N168" s="34"/>
      <c r="O168" s="38" t="s">
        <v>315</v>
      </c>
      <c r="P168" s="36" t="s">
        <v>315</v>
      </c>
      <c r="Q168" s="36" t="s">
        <v>315</v>
      </c>
      <c r="R168" s="36" t="s">
        <v>315</v>
      </c>
      <c r="S168" s="36" t="s">
        <v>315</v>
      </c>
      <c r="T168" s="36" t="s">
        <v>315</v>
      </c>
      <c r="U168" s="36"/>
      <c r="V168" s="36" t="s">
        <v>316</v>
      </c>
      <c r="W168" s="36" t="s">
        <v>315</v>
      </c>
      <c r="X168" s="36" t="s">
        <v>316</v>
      </c>
      <c r="Y168" s="36" t="s">
        <v>316</v>
      </c>
      <c r="Z168" s="36" t="s">
        <v>316</v>
      </c>
      <c r="AA168" s="36" t="s">
        <v>316</v>
      </c>
      <c r="AB168" s="36" t="s">
        <v>316</v>
      </c>
      <c r="AC168" s="36" t="s">
        <v>316</v>
      </c>
      <c r="AD168" s="36" t="s">
        <v>316</v>
      </c>
      <c r="AE168" s="36" t="s">
        <v>316</v>
      </c>
    </row>
    <row r="169" spans="1:31" s="30" customFormat="1" ht="85" x14ac:dyDescent="0.2">
      <c r="A169" s="31">
        <f t="shared" si="8"/>
        <v>168</v>
      </c>
      <c r="B169" s="33" t="s">
        <v>1165</v>
      </c>
      <c r="C169" s="43" t="s">
        <v>697</v>
      </c>
      <c r="D169" s="33" t="s">
        <v>1852</v>
      </c>
      <c r="E169" s="32" t="s">
        <v>1850</v>
      </c>
      <c r="F169" s="32" t="s">
        <v>619</v>
      </c>
      <c r="G169" s="32" t="s">
        <v>1851</v>
      </c>
      <c r="H169" s="34"/>
      <c r="I169" s="35" t="s">
        <v>146</v>
      </c>
      <c r="J169" s="35" t="s">
        <v>181</v>
      </c>
      <c r="K169" s="35" t="s">
        <v>184</v>
      </c>
      <c r="L169" s="36"/>
      <c r="M169" s="37"/>
      <c r="N169" s="34"/>
      <c r="O169" s="38" t="s">
        <v>315</v>
      </c>
      <c r="P169" s="36" t="s">
        <v>315</v>
      </c>
      <c r="Q169" s="36" t="s">
        <v>315</v>
      </c>
      <c r="R169" s="36" t="s">
        <v>315</v>
      </c>
      <c r="S169" s="36" t="s">
        <v>315</v>
      </c>
      <c r="T169" s="36" t="s">
        <v>315</v>
      </c>
      <c r="U169" s="36"/>
      <c r="V169" s="36" t="s">
        <v>315</v>
      </c>
      <c r="W169" s="36" t="s">
        <v>316</v>
      </c>
      <c r="X169" s="36" t="s">
        <v>316</v>
      </c>
      <c r="Y169" s="36" t="s">
        <v>316</v>
      </c>
      <c r="Z169" s="36" t="s">
        <v>316</v>
      </c>
      <c r="AA169" s="36" t="s">
        <v>316</v>
      </c>
      <c r="AB169" s="36" t="s">
        <v>316</v>
      </c>
      <c r="AC169" s="36" t="s">
        <v>315</v>
      </c>
      <c r="AD169" s="36" t="s">
        <v>316</v>
      </c>
      <c r="AE169" s="36" t="s">
        <v>316</v>
      </c>
    </row>
    <row r="170" spans="1:31" s="30" customFormat="1" ht="51" x14ac:dyDescent="0.2">
      <c r="A170" s="31">
        <f t="shared" si="8"/>
        <v>169</v>
      </c>
      <c r="B170" s="33" t="s">
        <v>1166</v>
      </c>
      <c r="C170" s="43" t="s">
        <v>697</v>
      </c>
      <c r="D170" s="33" t="s">
        <v>1066</v>
      </c>
      <c r="E170" s="32" t="s">
        <v>978</v>
      </c>
      <c r="F170" s="32" t="s">
        <v>1711</v>
      </c>
      <c r="G170" s="32" t="s">
        <v>107</v>
      </c>
      <c r="H170" s="34"/>
      <c r="I170" s="35" t="s">
        <v>146</v>
      </c>
      <c r="J170" s="35" t="s">
        <v>181</v>
      </c>
      <c r="K170" s="35" t="s">
        <v>184</v>
      </c>
      <c r="L170" s="36"/>
      <c r="M170" s="37"/>
      <c r="N170" s="34"/>
      <c r="O170" s="38" t="s">
        <v>315</v>
      </c>
      <c r="P170" s="36" t="s">
        <v>315</v>
      </c>
      <c r="Q170" s="36" t="s">
        <v>315</v>
      </c>
      <c r="R170" s="36" t="s">
        <v>315</v>
      </c>
      <c r="S170" s="36" t="s">
        <v>315</v>
      </c>
      <c r="T170" s="36" t="s">
        <v>315</v>
      </c>
      <c r="U170" s="36"/>
      <c r="V170" s="36" t="s">
        <v>315</v>
      </c>
      <c r="W170" s="36" t="s">
        <v>316</v>
      </c>
      <c r="X170" s="36" t="s">
        <v>316</v>
      </c>
      <c r="Y170" s="36" t="s">
        <v>316</v>
      </c>
      <c r="Z170" s="36" t="s">
        <v>316</v>
      </c>
      <c r="AA170" s="36" t="s">
        <v>315</v>
      </c>
      <c r="AB170" s="36" t="s">
        <v>316</v>
      </c>
      <c r="AC170" s="36" t="s">
        <v>316</v>
      </c>
      <c r="AD170" s="36" t="s">
        <v>316</v>
      </c>
      <c r="AE170" s="36" t="s">
        <v>316</v>
      </c>
    </row>
    <row r="171" spans="1:31" s="30" customFormat="1" ht="34" x14ac:dyDescent="0.2">
      <c r="A171" s="31">
        <f t="shared" si="8"/>
        <v>170</v>
      </c>
      <c r="B171" s="33" t="s">
        <v>1167</v>
      </c>
      <c r="C171" s="43" t="s">
        <v>697</v>
      </c>
      <c r="D171" s="33" t="s">
        <v>463</v>
      </c>
      <c r="E171" s="32" t="s">
        <v>1710</v>
      </c>
      <c r="F171" s="32" t="s">
        <v>185</v>
      </c>
      <c r="G171" s="32" t="s">
        <v>108</v>
      </c>
      <c r="H171" s="34"/>
      <c r="I171" s="35" t="s">
        <v>146</v>
      </c>
      <c r="J171" s="35" t="s">
        <v>181</v>
      </c>
      <c r="K171" s="35" t="s">
        <v>184</v>
      </c>
      <c r="L171" s="36"/>
      <c r="M171" s="37"/>
      <c r="N171" s="34"/>
      <c r="O171" s="38" t="s">
        <v>315</v>
      </c>
      <c r="P171" s="36" t="s">
        <v>315</v>
      </c>
      <c r="Q171" s="36" t="s">
        <v>315</v>
      </c>
      <c r="R171" s="36" t="s">
        <v>315</v>
      </c>
      <c r="S171" s="36" t="s">
        <v>315</v>
      </c>
      <c r="T171" s="36" t="s">
        <v>315</v>
      </c>
      <c r="U171" s="36"/>
      <c r="V171" s="36" t="s">
        <v>315</v>
      </c>
      <c r="W171" s="36" t="s">
        <v>315</v>
      </c>
      <c r="X171" s="36" t="s">
        <v>316</v>
      </c>
      <c r="Y171" s="36" t="s">
        <v>316</v>
      </c>
      <c r="Z171" s="36" t="s">
        <v>316</v>
      </c>
      <c r="AA171" s="36" t="s">
        <v>315</v>
      </c>
      <c r="AB171" s="36" t="s">
        <v>316</v>
      </c>
      <c r="AC171" s="36" t="s">
        <v>315</v>
      </c>
      <c r="AD171" s="36" t="s">
        <v>315</v>
      </c>
      <c r="AE171" s="36" t="s">
        <v>316</v>
      </c>
    </row>
    <row r="172" spans="1:31" s="30" customFormat="1" ht="119" x14ac:dyDescent="0.2">
      <c r="A172" s="82">
        <f t="shared" si="8"/>
        <v>171</v>
      </c>
      <c r="B172" s="32" t="s">
        <v>659</v>
      </c>
      <c r="C172" s="43" t="s">
        <v>697</v>
      </c>
      <c r="D172" s="32" t="s">
        <v>899</v>
      </c>
      <c r="E172" s="32" t="s">
        <v>682</v>
      </c>
      <c r="F172" s="32" t="s">
        <v>1708</v>
      </c>
      <c r="G172" s="32" t="s">
        <v>1709</v>
      </c>
      <c r="H172" s="34"/>
      <c r="I172" s="49" t="s">
        <v>191</v>
      </c>
      <c r="J172" s="49" t="s">
        <v>680</v>
      </c>
      <c r="K172" s="49" t="s">
        <v>681</v>
      </c>
      <c r="L172" s="36"/>
      <c r="M172" s="37"/>
      <c r="N172" s="34"/>
      <c r="O172" s="50" t="s">
        <v>316</v>
      </c>
      <c r="P172" s="36" t="s">
        <v>315</v>
      </c>
      <c r="Q172" s="36" t="s">
        <v>315</v>
      </c>
      <c r="R172" s="36" t="s">
        <v>315</v>
      </c>
      <c r="S172" s="36" t="s">
        <v>315</v>
      </c>
      <c r="T172" s="36" t="s">
        <v>315</v>
      </c>
      <c r="U172" s="36"/>
      <c r="V172" s="36" t="s">
        <v>316</v>
      </c>
      <c r="W172" s="36" t="s">
        <v>315</v>
      </c>
      <c r="X172" s="36" t="s">
        <v>316</v>
      </c>
      <c r="Y172" s="36" t="s">
        <v>316</v>
      </c>
      <c r="Z172" s="36" t="s">
        <v>316</v>
      </c>
      <c r="AA172" s="36" t="s">
        <v>316</v>
      </c>
      <c r="AB172" s="36" t="s">
        <v>316</v>
      </c>
      <c r="AC172" s="36" t="s">
        <v>316</v>
      </c>
      <c r="AD172" s="36" t="s">
        <v>316</v>
      </c>
      <c r="AE172" s="36" t="s">
        <v>316</v>
      </c>
    </row>
    <row r="173" spans="1:31" s="30" customFormat="1" ht="68" x14ac:dyDescent="0.2">
      <c r="A173" s="82">
        <f t="shared" si="8"/>
        <v>172</v>
      </c>
      <c r="B173" s="32" t="s">
        <v>660</v>
      </c>
      <c r="C173" s="43" t="s">
        <v>697</v>
      </c>
      <c r="D173" s="32" t="s">
        <v>671</v>
      </c>
      <c r="E173" s="32" t="s">
        <v>683</v>
      </c>
      <c r="F173" s="32" t="s">
        <v>684</v>
      </c>
      <c r="G173" s="32" t="s">
        <v>6</v>
      </c>
      <c r="H173" s="34"/>
      <c r="I173" s="49" t="s">
        <v>191</v>
      </c>
      <c r="J173" s="49" t="s">
        <v>680</v>
      </c>
      <c r="K173" s="49" t="s">
        <v>681</v>
      </c>
      <c r="L173" s="36"/>
      <c r="M173" s="37"/>
      <c r="N173" s="34"/>
      <c r="O173" s="50" t="s">
        <v>316</v>
      </c>
      <c r="P173" s="36" t="s">
        <v>315</v>
      </c>
      <c r="Q173" s="36" t="s">
        <v>315</v>
      </c>
      <c r="R173" s="36" t="s">
        <v>315</v>
      </c>
      <c r="S173" s="36" t="s">
        <v>315</v>
      </c>
      <c r="T173" s="36" t="s">
        <v>315</v>
      </c>
      <c r="U173" s="36"/>
      <c r="V173" s="36" t="s">
        <v>316</v>
      </c>
      <c r="W173" s="36" t="s">
        <v>315</v>
      </c>
      <c r="X173" s="36" t="s">
        <v>316</v>
      </c>
      <c r="Y173" s="36" t="s">
        <v>316</v>
      </c>
      <c r="Z173" s="36" t="s">
        <v>316</v>
      </c>
      <c r="AA173" s="36" t="s">
        <v>316</v>
      </c>
      <c r="AB173" s="36" t="s">
        <v>316</v>
      </c>
      <c r="AC173" s="36" t="s">
        <v>316</v>
      </c>
      <c r="AD173" s="36" t="s">
        <v>316</v>
      </c>
      <c r="AE173" s="36" t="s">
        <v>316</v>
      </c>
    </row>
    <row r="174" spans="1:31" s="30" customFormat="1" ht="136" x14ac:dyDescent="0.2">
      <c r="A174" s="31">
        <f t="shared" si="8"/>
        <v>173</v>
      </c>
      <c r="B174" s="33" t="s">
        <v>661</v>
      </c>
      <c r="C174" s="43" t="s">
        <v>697</v>
      </c>
      <c r="D174" s="33" t="s">
        <v>1511</v>
      </c>
      <c r="E174" s="32" t="s">
        <v>1168</v>
      </c>
      <c r="F174" s="32" t="s">
        <v>1912</v>
      </c>
      <c r="G174" s="32" t="s">
        <v>1913</v>
      </c>
      <c r="H174" s="34"/>
      <c r="I174" s="49" t="s">
        <v>191</v>
      </c>
      <c r="J174" s="49" t="s">
        <v>680</v>
      </c>
      <c r="K174" s="49" t="s">
        <v>681</v>
      </c>
      <c r="L174" s="36"/>
      <c r="M174" s="37"/>
      <c r="N174" s="34"/>
      <c r="O174" s="50" t="s">
        <v>316</v>
      </c>
      <c r="P174" s="36" t="s">
        <v>315</v>
      </c>
      <c r="Q174" s="36" t="s">
        <v>315</v>
      </c>
      <c r="R174" s="36" t="s">
        <v>315</v>
      </c>
      <c r="S174" s="36" t="s">
        <v>315</v>
      </c>
      <c r="T174" s="36" t="s">
        <v>315</v>
      </c>
      <c r="U174" s="36"/>
      <c r="V174" s="36" t="s">
        <v>316</v>
      </c>
      <c r="W174" s="36" t="s">
        <v>315</v>
      </c>
      <c r="X174" s="36" t="s">
        <v>316</v>
      </c>
      <c r="Y174" s="36" t="s">
        <v>316</v>
      </c>
      <c r="Z174" s="36" t="s">
        <v>316</v>
      </c>
      <c r="AA174" s="36" t="s">
        <v>316</v>
      </c>
      <c r="AB174" s="36" t="s">
        <v>316</v>
      </c>
      <c r="AC174" s="36" t="s">
        <v>316</v>
      </c>
      <c r="AD174" s="36" t="s">
        <v>316</v>
      </c>
      <c r="AE174" s="36" t="s">
        <v>316</v>
      </c>
    </row>
    <row r="175" spans="1:31" s="30" customFormat="1" ht="119" x14ac:dyDescent="0.2">
      <c r="A175" s="43">
        <f t="shared" si="8"/>
        <v>174</v>
      </c>
      <c r="B175" s="33" t="s">
        <v>662</v>
      </c>
      <c r="C175" s="43" t="s">
        <v>697</v>
      </c>
      <c r="D175" s="32" t="s">
        <v>672</v>
      </c>
      <c r="E175" s="32" t="s">
        <v>685</v>
      </c>
      <c r="F175" s="32" t="s">
        <v>1707</v>
      </c>
      <c r="G175" s="32" t="s">
        <v>686</v>
      </c>
      <c r="H175" s="34"/>
      <c r="I175" s="49" t="s">
        <v>191</v>
      </c>
      <c r="J175" s="49" t="s">
        <v>680</v>
      </c>
      <c r="K175" s="49" t="s">
        <v>681</v>
      </c>
      <c r="L175" s="36"/>
      <c r="M175" s="37"/>
      <c r="N175" s="34"/>
      <c r="O175" s="50" t="s">
        <v>316</v>
      </c>
      <c r="P175" s="36" t="s">
        <v>315</v>
      </c>
      <c r="Q175" s="36" t="s">
        <v>315</v>
      </c>
      <c r="R175" s="36" t="s">
        <v>315</v>
      </c>
      <c r="S175" s="36" t="s">
        <v>315</v>
      </c>
      <c r="T175" s="36" t="s">
        <v>315</v>
      </c>
      <c r="U175" s="36"/>
      <c r="V175" s="36" t="s">
        <v>316</v>
      </c>
      <c r="W175" s="36" t="s">
        <v>315</v>
      </c>
      <c r="X175" s="36" t="s">
        <v>316</v>
      </c>
      <c r="Y175" s="36" t="s">
        <v>316</v>
      </c>
      <c r="Z175" s="36" t="s">
        <v>316</v>
      </c>
      <c r="AA175" s="36" t="s">
        <v>316</v>
      </c>
      <c r="AB175" s="36" t="s">
        <v>316</v>
      </c>
      <c r="AC175" s="36" t="s">
        <v>316</v>
      </c>
      <c r="AD175" s="36" t="s">
        <v>316</v>
      </c>
      <c r="AE175" s="36" t="s">
        <v>316</v>
      </c>
    </row>
    <row r="176" spans="1:31" s="30" customFormat="1" ht="51" x14ac:dyDescent="0.2">
      <c r="A176" s="43">
        <f t="shared" si="8"/>
        <v>175</v>
      </c>
      <c r="B176" s="33" t="s">
        <v>663</v>
      </c>
      <c r="C176" s="43" t="s">
        <v>697</v>
      </c>
      <c r="D176" s="32" t="s">
        <v>673</v>
      </c>
      <c r="E176" s="32" t="s">
        <v>688</v>
      </c>
      <c r="F176" s="32" t="s">
        <v>1706</v>
      </c>
      <c r="G176" s="32" t="s">
        <v>6</v>
      </c>
      <c r="H176" s="34"/>
      <c r="I176" s="49" t="s">
        <v>191</v>
      </c>
      <c r="J176" s="49" t="s">
        <v>680</v>
      </c>
      <c r="K176" s="49" t="s">
        <v>687</v>
      </c>
      <c r="L176" s="36"/>
      <c r="M176" s="37"/>
      <c r="N176" s="34"/>
      <c r="O176" s="50" t="s">
        <v>316</v>
      </c>
      <c r="P176" s="36" t="s">
        <v>315</v>
      </c>
      <c r="Q176" s="36" t="s">
        <v>315</v>
      </c>
      <c r="R176" s="36" t="s">
        <v>315</v>
      </c>
      <c r="S176" s="36" t="s">
        <v>315</v>
      </c>
      <c r="T176" s="36" t="s">
        <v>315</v>
      </c>
      <c r="U176" s="36"/>
      <c r="V176" s="36" t="s">
        <v>316</v>
      </c>
      <c r="W176" s="36" t="s">
        <v>315</v>
      </c>
      <c r="X176" s="36" t="s">
        <v>316</v>
      </c>
      <c r="Y176" s="36" t="s">
        <v>316</v>
      </c>
      <c r="Z176" s="36" t="s">
        <v>316</v>
      </c>
      <c r="AA176" s="36" t="s">
        <v>316</v>
      </c>
      <c r="AB176" s="36" t="s">
        <v>316</v>
      </c>
      <c r="AC176" s="36" t="s">
        <v>316</v>
      </c>
      <c r="AD176" s="36" t="s">
        <v>316</v>
      </c>
      <c r="AE176" s="36" t="s">
        <v>316</v>
      </c>
    </row>
    <row r="177" spans="1:31" s="30" customFormat="1" ht="51" x14ac:dyDescent="0.2">
      <c r="A177" s="43">
        <f t="shared" si="8"/>
        <v>176</v>
      </c>
      <c r="B177" s="33" t="s">
        <v>664</v>
      </c>
      <c r="C177" s="43" t="s">
        <v>697</v>
      </c>
      <c r="D177" s="32" t="s">
        <v>674</v>
      </c>
      <c r="E177" s="32" t="s">
        <v>689</v>
      </c>
      <c r="F177" s="32" t="s">
        <v>1705</v>
      </c>
      <c r="G177" s="32" t="s">
        <v>887</v>
      </c>
      <c r="H177" s="34"/>
      <c r="I177" s="49" t="s">
        <v>191</v>
      </c>
      <c r="J177" s="49" t="s">
        <v>680</v>
      </c>
      <c r="K177" s="49" t="s">
        <v>687</v>
      </c>
      <c r="L177" s="36"/>
      <c r="M177" s="37"/>
      <c r="N177" s="34"/>
      <c r="O177" s="50" t="s">
        <v>316</v>
      </c>
      <c r="P177" s="36" t="s">
        <v>315</v>
      </c>
      <c r="Q177" s="36" t="s">
        <v>315</v>
      </c>
      <c r="R177" s="36" t="s">
        <v>315</v>
      </c>
      <c r="S177" s="36" t="s">
        <v>315</v>
      </c>
      <c r="T177" s="36" t="s">
        <v>315</v>
      </c>
      <c r="U177" s="36"/>
      <c r="V177" s="36" t="s">
        <v>316</v>
      </c>
      <c r="W177" s="36" t="s">
        <v>315</v>
      </c>
      <c r="X177" s="36" t="s">
        <v>316</v>
      </c>
      <c r="Y177" s="36" t="s">
        <v>316</v>
      </c>
      <c r="Z177" s="36" t="s">
        <v>316</v>
      </c>
      <c r="AA177" s="36" t="s">
        <v>316</v>
      </c>
      <c r="AB177" s="36" t="s">
        <v>316</v>
      </c>
      <c r="AC177" s="36" t="s">
        <v>316</v>
      </c>
      <c r="AD177" s="36" t="s">
        <v>316</v>
      </c>
      <c r="AE177" s="36" t="s">
        <v>316</v>
      </c>
    </row>
    <row r="178" spans="1:31" s="30" customFormat="1" ht="51" x14ac:dyDescent="0.2">
      <c r="A178" s="43">
        <f t="shared" si="8"/>
        <v>177</v>
      </c>
      <c r="B178" s="33" t="s">
        <v>665</v>
      </c>
      <c r="C178" s="43" t="s">
        <v>697</v>
      </c>
      <c r="D178" s="32" t="s">
        <v>675</v>
      </c>
      <c r="E178" s="32" t="s">
        <v>1703</v>
      </c>
      <c r="F178" s="32" t="s">
        <v>888</v>
      </c>
      <c r="G178" s="32" t="s">
        <v>1704</v>
      </c>
      <c r="H178" s="34"/>
      <c r="I178" s="49" t="s">
        <v>191</v>
      </c>
      <c r="J178" s="49" t="s">
        <v>680</v>
      </c>
      <c r="K178" s="49" t="s">
        <v>687</v>
      </c>
      <c r="L178" s="36"/>
      <c r="M178" s="37"/>
      <c r="N178" s="34"/>
      <c r="O178" s="50" t="s">
        <v>316</v>
      </c>
      <c r="P178" s="36" t="s">
        <v>315</v>
      </c>
      <c r="Q178" s="36" t="s">
        <v>315</v>
      </c>
      <c r="R178" s="36" t="s">
        <v>315</v>
      </c>
      <c r="S178" s="36" t="s">
        <v>315</v>
      </c>
      <c r="T178" s="36" t="s">
        <v>315</v>
      </c>
      <c r="U178" s="36"/>
      <c r="V178" s="36" t="s">
        <v>316</v>
      </c>
      <c r="W178" s="36" t="s">
        <v>315</v>
      </c>
      <c r="X178" s="36" t="s">
        <v>316</v>
      </c>
      <c r="Y178" s="36" t="s">
        <v>316</v>
      </c>
      <c r="Z178" s="36" t="s">
        <v>316</v>
      </c>
      <c r="AA178" s="36" t="s">
        <v>316</v>
      </c>
      <c r="AB178" s="36" t="s">
        <v>316</v>
      </c>
      <c r="AC178" s="36" t="s">
        <v>316</v>
      </c>
      <c r="AD178" s="36" t="s">
        <v>316</v>
      </c>
      <c r="AE178" s="36" t="s">
        <v>316</v>
      </c>
    </row>
    <row r="179" spans="1:31" s="30" customFormat="1" ht="51" x14ac:dyDescent="0.2">
      <c r="A179" s="43">
        <f t="shared" si="8"/>
        <v>178</v>
      </c>
      <c r="B179" s="33" t="s">
        <v>666</v>
      </c>
      <c r="C179" s="43" t="s">
        <v>697</v>
      </c>
      <c r="D179" s="32" t="s">
        <v>676</v>
      </c>
      <c r="E179" s="32" t="s">
        <v>1702</v>
      </c>
      <c r="F179" s="32" t="s">
        <v>690</v>
      </c>
      <c r="G179" s="32" t="s">
        <v>691</v>
      </c>
      <c r="H179" s="34"/>
      <c r="I179" s="49" t="s">
        <v>191</v>
      </c>
      <c r="J179" s="49" t="s">
        <v>680</v>
      </c>
      <c r="K179" s="49" t="s">
        <v>687</v>
      </c>
      <c r="L179" s="36"/>
      <c r="M179" s="37"/>
      <c r="N179" s="34"/>
      <c r="O179" s="50" t="s">
        <v>316</v>
      </c>
      <c r="P179" s="36" t="s">
        <v>315</v>
      </c>
      <c r="Q179" s="36" t="s">
        <v>315</v>
      </c>
      <c r="R179" s="36" t="s">
        <v>315</v>
      </c>
      <c r="S179" s="36" t="s">
        <v>315</v>
      </c>
      <c r="T179" s="36" t="s">
        <v>315</v>
      </c>
      <c r="U179" s="36"/>
      <c r="V179" s="36" t="s">
        <v>316</v>
      </c>
      <c r="W179" s="36" t="s">
        <v>315</v>
      </c>
      <c r="X179" s="36" t="s">
        <v>316</v>
      </c>
      <c r="Y179" s="36" t="s">
        <v>316</v>
      </c>
      <c r="Z179" s="36" t="s">
        <v>316</v>
      </c>
      <c r="AA179" s="36" t="s">
        <v>316</v>
      </c>
      <c r="AB179" s="36" t="s">
        <v>316</v>
      </c>
      <c r="AC179" s="36" t="s">
        <v>316</v>
      </c>
      <c r="AD179" s="36" t="s">
        <v>316</v>
      </c>
      <c r="AE179" s="36" t="s">
        <v>316</v>
      </c>
    </row>
    <row r="180" spans="1:31" s="30" customFormat="1" ht="51" x14ac:dyDescent="0.2">
      <c r="A180" s="43">
        <f t="shared" si="8"/>
        <v>179</v>
      </c>
      <c r="B180" s="33" t="s">
        <v>667</v>
      </c>
      <c r="C180" s="43" t="s">
        <v>697</v>
      </c>
      <c r="D180" s="32" t="s">
        <v>677</v>
      </c>
      <c r="E180" s="32" t="s">
        <v>692</v>
      </c>
      <c r="F180" s="32" t="s">
        <v>1701</v>
      </c>
      <c r="G180" s="32" t="s">
        <v>693</v>
      </c>
      <c r="H180" s="34"/>
      <c r="I180" s="49" t="s">
        <v>191</v>
      </c>
      <c r="J180" s="49" t="s">
        <v>680</v>
      </c>
      <c r="K180" s="49" t="s">
        <v>687</v>
      </c>
      <c r="L180" s="36"/>
      <c r="M180" s="37"/>
      <c r="N180" s="34"/>
      <c r="O180" s="50" t="s">
        <v>316</v>
      </c>
      <c r="P180" s="36" t="s">
        <v>315</v>
      </c>
      <c r="Q180" s="36" t="s">
        <v>315</v>
      </c>
      <c r="R180" s="36" t="s">
        <v>315</v>
      </c>
      <c r="S180" s="36" t="s">
        <v>315</v>
      </c>
      <c r="T180" s="36" t="s">
        <v>315</v>
      </c>
      <c r="U180" s="36"/>
      <c r="V180" s="36" t="s">
        <v>316</v>
      </c>
      <c r="W180" s="36" t="s">
        <v>315</v>
      </c>
      <c r="X180" s="36" t="s">
        <v>316</v>
      </c>
      <c r="Y180" s="36" t="s">
        <v>316</v>
      </c>
      <c r="Z180" s="36" t="s">
        <v>316</v>
      </c>
      <c r="AA180" s="36" t="s">
        <v>316</v>
      </c>
      <c r="AB180" s="36" t="s">
        <v>316</v>
      </c>
      <c r="AC180" s="36" t="s">
        <v>316</v>
      </c>
      <c r="AD180" s="36" t="s">
        <v>316</v>
      </c>
      <c r="AE180" s="36" t="s">
        <v>316</v>
      </c>
    </row>
    <row r="181" spans="1:31" s="30" customFormat="1" ht="51" x14ac:dyDescent="0.2">
      <c r="A181" s="43">
        <f t="shared" si="8"/>
        <v>180</v>
      </c>
      <c r="B181" s="33" t="s">
        <v>668</v>
      </c>
      <c r="C181" s="43" t="s">
        <v>697</v>
      </c>
      <c r="D181" s="32" t="s">
        <v>678</v>
      </c>
      <c r="E181" s="32" t="s">
        <v>694</v>
      </c>
      <c r="F181" s="32" t="s">
        <v>1701</v>
      </c>
      <c r="G181" s="32" t="s">
        <v>6</v>
      </c>
      <c r="H181" s="34"/>
      <c r="I181" s="49" t="s">
        <v>191</v>
      </c>
      <c r="J181" s="49" t="s">
        <v>680</v>
      </c>
      <c r="K181" s="49" t="s">
        <v>687</v>
      </c>
      <c r="L181" s="36"/>
      <c r="M181" s="37"/>
      <c r="N181" s="34"/>
      <c r="O181" s="50" t="s">
        <v>316</v>
      </c>
      <c r="P181" s="36" t="s">
        <v>315</v>
      </c>
      <c r="Q181" s="36" t="s">
        <v>315</v>
      </c>
      <c r="R181" s="36" t="s">
        <v>315</v>
      </c>
      <c r="S181" s="36" t="s">
        <v>315</v>
      </c>
      <c r="T181" s="36" t="s">
        <v>315</v>
      </c>
      <c r="U181" s="36"/>
      <c r="V181" s="36" t="s">
        <v>316</v>
      </c>
      <c r="W181" s="36" t="s">
        <v>315</v>
      </c>
      <c r="X181" s="36" t="s">
        <v>316</v>
      </c>
      <c r="Y181" s="36" t="s">
        <v>316</v>
      </c>
      <c r="Z181" s="36" t="s">
        <v>316</v>
      </c>
      <c r="AA181" s="36" t="s">
        <v>316</v>
      </c>
      <c r="AB181" s="36" t="s">
        <v>316</v>
      </c>
      <c r="AC181" s="36" t="s">
        <v>316</v>
      </c>
      <c r="AD181" s="36" t="s">
        <v>316</v>
      </c>
      <c r="AE181" s="36" t="s">
        <v>316</v>
      </c>
    </row>
    <row r="182" spans="1:31" s="30" customFormat="1" ht="51" x14ac:dyDescent="0.2">
      <c r="A182" s="43">
        <f t="shared" si="8"/>
        <v>181</v>
      </c>
      <c r="B182" s="33" t="s">
        <v>669</v>
      </c>
      <c r="C182" s="43" t="s">
        <v>697</v>
      </c>
      <c r="D182" s="32" t="s">
        <v>679</v>
      </c>
      <c r="E182" s="32" t="s">
        <v>1169</v>
      </c>
      <c r="F182" s="32" t="s">
        <v>889</v>
      </c>
      <c r="G182" s="32" t="s">
        <v>6</v>
      </c>
      <c r="H182" s="34"/>
      <c r="I182" s="49" t="s">
        <v>191</v>
      </c>
      <c r="J182" s="49" t="s">
        <v>680</v>
      </c>
      <c r="K182" s="49" t="s">
        <v>687</v>
      </c>
      <c r="L182" s="36"/>
      <c r="M182" s="37"/>
      <c r="N182" s="34"/>
      <c r="O182" s="50" t="s">
        <v>316</v>
      </c>
      <c r="P182" s="36" t="s">
        <v>315</v>
      </c>
      <c r="Q182" s="36" t="s">
        <v>315</v>
      </c>
      <c r="R182" s="36" t="s">
        <v>315</v>
      </c>
      <c r="S182" s="36" t="s">
        <v>315</v>
      </c>
      <c r="T182" s="36" t="s">
        <v>315</v>
      </c>
      <c r="U182" s="36"/>
      <c r="V182" s="36" t="s">
        <v>316</v>
      </c>
      <c r="W182" s="36" t="s">
        <v>315</v>
      </c>
      <c r="X182" s="36" t="s">
        <v>316</v>
      </c>
      <c r="Y182" s="36" t="s">
        <v>316</v>
      </c>
      <c r="Z182" s="36" t="s">
        <v>316</v>
      </c>
      <c r="AA182" s="36" t="s">
        <v>316</v>
      </c>
      <c r="AB182" s="36" t="s">
        <v>316</v>
      </c>
      <c r="AC182" s="36" t="s">
        <v>316</v>
      </c>
      <c r="AD182" s="36" t="s">
        <v>316</v>
      </c>
      <c r="AE182" s="36" t="s">
        <v>316</v>
      </c>
    </row>
    <row r="183" spans="1:31" s="30" customFormat="1" ht="85" x14ac:dyDescent="0.2">
      <c r="A183" s="31">
        <f t="shared" si="8"/>
        <v>182</v>
      </c>
      <c r="B183" s="33" t="s">
        <v>670</v>
      </c>
      <c r="C183" s="43" t="s">
        <v>697</v>
      </c>
      <c r="D183" s="33" t="s">
        <v>1512</v>
      </c>
      <c r="E183" s="32" t="s">
        <v>1170</v>
      </c>
      <c r="F183" s="32" t="s">
        <v>1360</v>
      </c>
      <c r="G183" s="32" t="s">
        <v>1171</v>
      </c>
      <c r="H183" s="34"/>
      <c r="I183" s="49" t="s">
        <v>191</v>
      </c>
      <c r="J183" s="49" t="s">
        <v>680</v>
      </c>
      <c r="K183" s="49" t="s">
        <v>687</v>
      </c>
      <c r="L183" s="36"/>
      <c r="M183" s="37"/>
      <c r="N183" s="34"/>
      <c r="O183" s="50" t="s">
        <v>316</v>
      </c>
      <c r="P183" s="36" t="s">
        <v>315</v>
      </c>
      <c r="Q183" s="36" t="s">
        <v>315</v>
      </c>
      <c r="R183" s="36" t="s">
        <v>315</v>
      </c>
      <c r="S183" s="36" t="s">
        <v>315</v>
      </c>
      <c r="T183" s="36" t="s">
        <v>315</v>
      </c>
      <c r="U183" s="36"/>
      <c r="V183" s="36" t="s">
        <v>316</v>
      </c>
      <c r="W183" s="36" t="s">
        <v>315</v>
      </c>
      <c r="X183" s="36" t="s">
        <v>316</v>
      </c>
      <c r="Y183" s="36" t="s">
        <v>316</v>
      </c>
      <c r="Z183" s="36" t="s">
        <v>316</v>
      </c>
      <c r="AA183" s="36" t="s">
        <v>316</v>
      </c>
      <c r="AB183" s="36" t="s">
        <v>316</v>
      </c>
      <c r="AC183" s="36" t="s">
        <v>316</v>
      </c>
      <c r="AD183" s="36" t="s">
        <v>316</v>
      </c>
      <c r="AE183" s="36" t="s">
        <v>316</v>
      </c>
    </row>
    <row r="184" spans="1:31" s="30" customFormat="1" ht="51" x14ac:dyDescent="0.2">
      <c r="A184" s="31">
        <f t="shared" si="8"/>
        <v>183</v>
      </c>
      <c r="B184" s="33" t="s">
        <v>890</v>
      </c>
      <c r="C184" s="43" t="s">
        <v>697</v>
      </c>
      <c r="D184" s="33" t="s">
        <v>1513</v>
      </c>
      <c r="E184" s="32" t="s">
        <v>1172</v>
      </c>
      <c r="F184" s="32" t="s">
        <v>1173</v>
      </c>
      <c r="G184" s="32" t="s">
        <v>1174</v>
      </c>
      <c r="H184" s="34"/>
      <c r="I184" s="49" t="s">
        <v>191</v>
      </c>
      <c r="J184" s="49" t="s">
        <v>680</v>
      </c>
      <c r="K184" s="49" t="s">
        <v>687</v>
      </c>
      <c r="L184" s="36"/>
      <c r="M184" s="37"/>
      <c r="N184" s="34"/>
      <c r="O184" s="50" t="s">
        <v>316</v>
      </c>
      <c r="P184" s="36" t="s">
        <v>315</v>
      </c>
      <c r="Q184" s="36" t="s">
        <v>315</v>
      </c>
      <c r="R184" s="36" t="s">
        <v>315</v>
      </c>
      <c r="S184" s="36" t="s">
        <v>315</v>
      </c>
      <c r="T184" s="36" t="s">
        <v>315</v>
      </c>
      <c r="U184" s="36"/>
      <c r="V184" s="36" t="s">
        <v>316</v>
      </c>
      <c r="W184" s="36" t="s">
        <v>315</v>
      </c>
      <c r="X184" s="36" t="s">
        <v>316</v>
      </c>
      <c r="Y184" s="36" t="s">
        <v>316</v>
      </c>
      <c r="Z184" s="36" t="s">
        <v>316</v>
      </c>
      <c r="AA184" s="36" t="s">
        <v>316</v>
      </c>
      <c r="AB184" s="36" t="s">
        <v>316</v>
      </c>
      <c r="AC184" s="36" t="s">
        <v>316</v>
      </c>
      <c r="AD184" s="36" t="s">
        <v>316</v>
      </c>
      <c r="AE184" s="36" t="s">
        <v>316</v>
      </c>
    </row>
    <row r="185" spans="1:31" s="30" customFormat="1" ht="119" x14ac:dyDescent="0.2">
      <c r="A185" s="43">
        <f t="shared" si="8"/>
        <v>184</v>
      </c>
      <c r="B185" s="33" t="s">
        <v>1914</v>
      </c>
      <c r="C185" s="43" t="s">
        <v>697</v>
      </c>
      <c r="D185" s="32" t="s">
        <v>916</v>
      </c>
      <c r="E185" s="32" t="s">
        <v>891</v>
      </c>
      <c r="F185" s="32" t="s">
        <v>1699</v>
      </c>
      <c r="G185" s="32" t="s">
        <v>1700</v>
      </c>
      <c r="H185" s="34"/>
      <c r="I185" s="49" t="s">
        <v>191</v>
      </c>
      <c r="J185" s="49" t="s">
        <v>680</v>
      </c>
      <c r="K185" s="49" t="s">
        <v>687</v>
      </c>
      <c r="L185" s="36"/>
      <c r="M185" s="37"/>
      <c r="N185" s="34"/>
      <c r="O185" s="50" t="s">
        <v>316</v>
      </c>
      <c r="P185" s="36" t="s">
        <v>315</v>
      </c>
      <c r="Q185" s="36" t="s">
        <v>315</v>
      </c>
      <c r="R185" s="36" t="s">
        <v>315</v>
      </c>
      <c r="S185" s="36" t="s">
        <v>315</v>
      </c>
      <c r="T185" s="36" t="s">
        <v>315</v>
      </c>
      <c r="U185" s="36"/>
      <c r="V185" s="36" t="s">
        <v>316</v>
      </c>
      <c r="W185" s="36" t="s">
        <v>315</v>
      </c>
      <c r="X185" s="36" t="s">
        <v>316</v>
      </c>
      <c r="Y185" s="36" t="s">
        <v>316</v>
      </c>
      <c r="Z185" s="36" t="s">
        <v>316</v>
      </c>
      <c r="AA185" s="36" t="s">
        <v>316</v>
      </c>
      <c r="AB185" s="36" t="s">
        <v>316</v>
      </c>
      <c r="AC185" s="36" t="s">
        <v>316</v>
      </c>
      <c r="AD185" s="36" t="s">
        <v>316</v>
      </c>
      <c r="AE185" s="36" t="s">
        <v>316</v>
      </c>
    </row>
    <row r="186" spans="1:31" s="30" customFormat="1" ht="136" x14ac:dyDescent="0.2">
      <c r="A186" s="31">
        <f t="shared" si="8"/>
        <v>185</v>
      </c>
      <c r="B186" s="33" t="s">
        <v>1175</v>
      </c>
      <c r="C186" s="43" t="s">
        <v>697</v>
      </c>
      <c r="D186" s="33" t="s">
        <v>1469</v>
      </c>
      <c r="E186" s="32" t="s">
        <v>1915</v>
      </c>
      <c r="F186" s="32" t="s">
        <v>1361</v>
      </c>
      <c r="G186" s="32" t="s">
        <v>1176</v>
      </c>
      <c r="H186" s="34"/>
      <c r="I186" s="58" t="s">
        <v>191</v>
      </c>
      <c r="J186" s="51" t="s">
        <v>1487</v>
      </c>
      <c r="K186" s="51" t="s">
        <v>1486</v>
      </c>
      <c r="L186" s="36"/>
      <c r="M186" s="37"/>
      <c r="N186" s="34"/>
      <c r="O186" s="59"/>
      <c r="P186" s="60"/>
      <c r="Q186" s="60"/>
      <c r="R186" s="60"/>
      <c r="S186" s="60"/>
      <c r="T186" s="36"/>
      <c r="U186" s="36"/>
      <c r="V186" s="36"/>
      <c r="W186" s="36"/>
      <c r="X186" s="36"/>
      <c r="Y186" s="36"/>
      <c r="Z186" s="36"/>
      <c r="AA186" s="36"/>
      <c r="AB186" s="36"/>
      <c r="AC186" s="36"/>
      <c r="AD186" s="36"/>
      <c r="AE186" s="36"/>
    </row>
    <row r="187" spans="1:31" s="30" customFormat="1" ht="51" x14ac:dyDescent="0.2">
      <c r="A187" s="31">
        <f t="shared" ref="A187:A195" si="9">A186+1</f>
        <v>186</v>
      </c>
      <c r="B187" s="33" t="s">
        <v>1177</v>
      </c>
      <c r="C187" s="43" t="s">
        <v>697</v>
      </c>
      <c r="D187" s="33" t="s">
        <v>1470</v>
      </c>
      <c r="E187" s="32" t="s">
        <v>1178</v>
      </c>
      <c r="F187" s="32" t="s">
        <v>1179</v>
      </c>
      <c r="G187" s="32" t="s">
        <v>1180</v>
      </c>
      <c r="H187" s="34"/>
      <c r="I187" s="58" t="s">
        <v>191</v>
      </c>
      <c r="J187" s="51" t="s">
        <v>1487</v>
      </c>
      <c r="K187" s="51" t="s">
        <v>1488</v>
      </c>
      <c r="L187" s="36"/>
      <c r="M187" s="37"/>
      <c r="N187" s="34"/>
      <c r="O187" s="59"/>
      <c r="P187" s="60"/>
      <c r="Q187" s="60"/>
      <c r="R187" s="60"/>
      <c r="S187" s="60"/>
      <c r="T187" s="36"/>
      <c r="U187" s="36"/>
      <c r="V187" s="36"/>
      <c r="W187" s="36"/>
      <c r="X187" s="36"/>
      <c r="Y187" s="36"/>
      <c r="Z187" s="36"/>
      <c r="AA187" s="36"/>
      <c r="AB187" s="36"/>
      <c r="AC187" s="36"/>
      <c r="AD187" s="36"/>
      <c r="AE187" s="36"/>
    </row>
    <row r="188" spans="1:31" s="30" customFormat="1" ht="51" x14ac:dyDescent="0.2">
      <c r="A188" s="31">
        <f t="shared" si="9"/>
        <v>187</v>
      </c>
      <c r="B188" s="33" t="s">
        <v>1181</v>
      </c>
      <c r="C188" s="43" t="s">
        <v>697</v>
      </c>
      <c r="D188" s="33" t="s">
        <v>1471</v>
      </c>
      <c r="E188" s="32" t="s">
        <v>1182</v>
      </c>
      <c r="F188" s="32" t="s">
        <v>1183</v>
      </c>
      <c r="G188" s="32" t="s">
        <v>1184</v>
      </c>
      <c r="H188" s="34"/>
      <c r="I188" s="58" t="s">
        <v>191</v>
      </c>
      <c r="J188" s="51" t="s">
        <v>1487</v>
      </c>
      <c r="K188" s="51" t="s">
        <v>1489</v>
      </c>
      <c r="L188" s="36"/>
      <c r="M188" s="37"/>
      <c r="N188" s="34"/>
      <c r="O188" s="59"/>
      <c r="P188" s="60"/>
      <c r="Q188" s="60"/>
      <c r="R188" s="60"/>
      <c r="S188" s="60"/>
      <c r="T188" s="36"/>
      <c r="U188" s="36"/>
      <c r="V188" s="36"/>
      <c r="W188" s="36"/>
      <c r="X188" s="36"/>
      <c r="Y188" s="36"/>
      <c r="Z188" s="36"/>
      <c r="AA188" s="36"/>
      <c r="AB188" s="36"/>
      <c r="AC188" s="36"/>
      <c r="AD188" s="36"/>
      <c r="AE188" s="36"/>
    </row>
    <row r="189" spans="1:31" s="30" customFormat="1" ht="170" x14ac:dyDescent="0.2">
      <c r="A189" s="31">
        <f t="shared" si="9"/>
        <v>188</v>
      </c>
      <c r="B189" s="33" t="s">
        <v>1185</v>
      </c>
      <c r="C189" s="43" t="s">
        <v>697</v>
      </c>
      <c r="D189" s="33" t="s">
        <v>1472</v>
      </c>
      <c r="E189" s="32" t="s">
        <v>1916</v>
      </c>
      <c r="F189" s="32" t="s">
        <v>1917</v>
      </c>
      <c r="G189" s="32" t="s">
        <v>1362</v>
      </c>
      <c r="H189" s="34"/>
      <c r="I189" s="58" t="s">
        <v>191</v>
      </c>
      <c r="J189" s="51" t="s">
        <v>1487</v>
      </c>
      <c r="K189" s="51" t="s">
        <v>1490</v>
      </c>
      <c r="L189" s="36"/>
      <c r="M189" s="37"/>
      <c r="N189" s="34"/>
      <c r="O189" s="59"/>
      <c r="P189" s="60"/>
      <c r="Q189" s="60"/>
      <c r="R189" s="60"/>
      <c r="S189" s="60"/>
      <c r="T189" s="36"/>
      <c r="U189" s="36"/>
      <c r="V189" s="36"/>
      <c r="W189" s="36"/>
      <c r="X189" s="36"/>
      <c r="Y189" s="36"/>
      <c r="Z189" s="36"/>
      <c r="AA189" s="36"/>
      <c r="AB189" s="36"/>
      <c r="AC189" s="36"/>
      <c r="AD189" s="36"/>
      <c r="AE189" s="36"/>
    </row>
    <row r="190" spans="1:31" s="30" customFormat="1" ht="102" x14ac:dyDescent="0.2">
      <c r="A190" s="31">
        <f t="shared" si="9"/>
        <v>189</v>
      </c>
      <c r="B190" s="33" t="s">
        <v>1186</v>
      </c>
      <c r="C190" s="43" t="s">
        <v>697</v>
      </c>
      <c r="D190" s="33" t="s">
        <v>1473</v>
      </c>
      <c r="E190" s="32" t="s">
        <v>1187</v>
      </c>
      <c r="F190" s="32" t="s">
        <v>1363</v>
      </c>
      <c r="G190" s="32" t="s">
        <v>1364</v>
      </c>
      <c r="H190" s="34"/>
      <c r="I190" s="58" t="s">
        <v>191</v>
      </c>
      <c r="J190" s="51" t="s">
        <v>1487</v>
      </c>
      <c r="K190" s="51" t="s">
        <v>1490</v>
      </c>
      <c r="L190" s="36"/>
      <c r="M190" s="37"/>
      <c r="N190" s="34"/>
      <c r="O190" s="59"/>
      <c r="P190" s="60"/>
      <c r="Q190" s="60"/>
      <c r="R190" s="60"/>
      <c r="S190" s="60"/>
      <c r="T190" s="36"/>
      <c r="U190" s="36"/>
      <c r="V190" s="36"/>
      <c r="W190" s="36"/>
      <c r="X190" s="36"/>
      <c r="Y190" s="36"/>
      <c r="Z190" s="36"/>
      <c r="AA190" s="36"/>
      <c r="AB190" s="36"/>
      <c r="AC190" s="36"/>
      <c r="AD190" s="36"/>
      <c r="AE190" s="36"/>
    </row>
    <row r="191" spans="1:31" s="30" customFormat="1" ht="272" x14ac:dyDescent="0.2">
      <c r="A191" s="31">
        <f t="shared" si="9"/>
        <v>190</v>
      </c>
      <c r="B191" s="33" t="s">
        <v>1188</v>
      </c>
      <c r="C191" s="43" t="s">
        <v>697</v>
      </c>
      <c r="D191" s="33" t="s">
        <v>1474</v>
      </c>
      <c r="E191" s="32" t="s">
        <v>1918</v>
      </c>
      <c r="F191" s="32" t="s">
        <v>1919</v>
      </c>
      <c r="G191" s="32" t="s">
        <v>1365</v>
      </c>
      <c r="H191" s="34"/>
      <c r="I191" s="58" t="s">
        <v>191</v>
      </c>
      <c r="J191" s="51" t="s">
        <v>1487</v>
      </c>
      <c r="K191" s="51" t="s">
        <v>1490</v>
      </c>
      <c r="L191" s="36"/>
      <c r="M191" s="37"/>
      <c r="N191" s="34"/>
      <c r="O191" s="59"/>
      <c r="P191" s="60"/>
      <c r="Q191" s="60"/>
      <c r="R191" s="60"/>
      <c r="S191" s="60"/>
      <c r="T191" s="36"/>
      <c r="U191" s="36"/>
      <c r="V191" s="36"/>
      <c r="W191" s="36"/>
      <c r="X191" s="36"/>
      <c r="Y191" s="36"/>
      <c r="Z191" s="36"/>
      <c r="AA191" s="36"/>
      <c r="AB191" s="36"/>
      <c r="AC191" s="36"/>
      <c r="AD191" s="36"/>
      <c r="AE191" s="36"/>
    </row>
    <row r="192" spans="1:31" s="30" customFormat="1" ht="85" x14ac:dyDescent="0.2">
      <c r="A192" s="31">
        <f t="shared" si="9"/>
        <v>191</v>
      </c>
      <c r="B192" s="33" t="s">
        <v>1189</v>
      </c>
      <c r="C192" s="43" t="s">
        <v>697</v>
      </c>
      <c r="D192" s="33" t="s">
        <v>1475</v>
      </c>
      <c r="E192" s="32" t="s">
        <v>1366</v>
      </c>
      <c r="F192" s="32" t="s">
        <v>1195</v>
      </c>
      <c r="G192" s="32" t="s">
        <v>6</v>
      </c>
      <c r="H192" s="34"/>
      <c r="I192" s="58" t="s">
        <v>191</v>
      </c>
      <c r="J192" s="51" t="s">
        <v>1487</v>
      </c>
      <c r="K192" s="51" t="s">
        <v>1491</v>
      </c>
      <c r="L192" s="36"/>
      <c r="M192" s="37"/>
      <c r="N192" s="34"/>
      <c r="O192" s="59"/>
      <c r="P192" s="60"/>
      <c r="Q192" s="60"/>
      <c r="R192" s="60"/>
      <c r="S192" s="60"/>
      <c r="T192" s="36"/>
      <c r="U192" s="36"/>
      <c r="V192" s="36"/>
      <c r="W192" s="36"/>
      <c r="X192" s="36"/>
      <c r="Y192" s="36"/>
      <c r="Z192" s="36"/>
      <c r="AA192" s="36"/>
      <c r="AB192" s="36"/>
      <c r="AC192" s="36"/>
      <c r="AD192" s="36"/>
      <c r="AE192" s="36"/>
    </row>
    <row r="193" spans="1:31" s="30" customFormat="1" ht="85" x14ac:dyDescent="0.2">
      <c r="A193" s="31">
        <f t="shared" si="9"/>
        <v>192</v>
      </c>
      <c r="B193" s="33" t="s">
        <v>1190</v>
      </c>
      <c r="C193" s="43" t="s">
        <v>697</v>
      </c>
      <c r="D193" s="33" t="s">
        <v>1476</v>
      </c>
      <c r="E193" s="32" t="s">
        <v>1367</v>
      </c>
      <c r="F193" s="32" t="s">
        <v>1197</v>
      </c>
      <c r="G193" s="32" t="s">
        <v>1198</v>
      </c>
      <c r="H193" s="34"/>
      <c r="I193" s="58" t="s">
        <v>191</v>
      </c>
      <c r="J193" s="51" t="s">
        <v>1487</v>
      </c>
      <c r="K193" s="51" t="s">
        <v>1491</v>
      </c>
      <c r="L193" s="36"/>
      <c r="M193" s="37"/>
      <c r="N193" s="34"/>
      <c r="O193" s="59"/>
      <c r="P193" s="60"/>
      <c r="Q193" s="60"/>
      <c r="R193" s="60"/>
      <c r="S193" s="60"/>
      <c r="T193" s="36"/>
      <c r="U193" s="36"/>
      <c r="V193" s="36"/>
      <c r="W193" s="36"/>
      <c r="X193" s="36"/>
      <c r="Y193" s="36"/>
      <c r="Z193" s="36"/>
      <c r="AA193" s="36"/>
      <c r="AB193" s="36"/>
      <c r="AC193" s="36"/>
      <c r="AD193" s="36"/>
      <c r="AE193" s="36"/>
    </row>
    <row r="194" spans="1:31" s="30" customFormat="1" ht="204" x14ac:dyDescent="0.2">
      <c r="A194" s="31">
        <f t="shared" si="9"/>
        <v>193</v>
      </c>
      <c r="B194" s="33" t="s">
        <v>1191</v>
      </c>
      <c r="C194" s="43" t="s">
        <v>697</v>
      </c>
      <c r="D194" s="33" t="s">
        <v>1477</v>
      </c>
      <c r="E194" s="32" t="s">
        <v>1920</v>
      </c>
      <c r="F194" s="32" t="s">
        <v>1368</v>
      </c>
      <c r="G194" s="32" t="s">
        <v>1200</v>
      </c>
      <c r="H194" s="34"/>
      <c r="I194" s="58" t="s">
        <v>191</v>
      </c>
      <c r="J194" s="51" t="s">
        <v>1487</v>
      </c>
      <c r="K194" s="51" t="s">
        <v>1491</v>
      </c>
      <c r="L194" s="36"/>
      <c r="M194" s="37"/>
      <c r="N194" s="34"/>
      <c r="O194" s="59"/>
      <c r="P194" s="60"/>
      <c r="Q194" s="60"/>
      <c r="R194" s="60"/>
      <c r="S194" s="60"/>
      <c r="T194" s="36"/>
      <c r="U194" s="36"/>
      <c r="V194" s="36"/>
      <c r="W194" s="36"/>
      <c r="X194" s="36"/>
      <c r="Y194" s="36"/>
      <c r="Z194" s="36"/>
      <c r="AA194" s="36"/>
      <c r="AB194" s="36"/>
      <c r="AC194" s="36"/>
      <c r="AD194" s="36"/>
      <c r="AE194" s="36"/>
    </row>
    <row r="195" spans="1:31" s="30" customFormat="1" ht="85" x14ac:dyDescent="0.2">
      <c r="A195" s="31">
        <f t="shared" si="9"/>
        <v>194</v>
      </c>
      <c r="B195" s="33" t="s">
        <v>1192</v>
      </c>
      <c r="C195" s="43" t="s">
        <v>697</v>
      </c>
      <c r="D195" s="33" t="s">
        <v>1478</v>
      </c>
      <c r="E195" s="32" t="s">
        <v>1369</v>
      </c>
      <c r="F195" s="32" t="s">
        <v>1202</v>
      </c>
      <c r="G195" s="32" t="s">
        <v>1203</v>
      </c>
      <c r="H195" s="34"/>
      <c r="I195" s="58" t="s">
        <v>191</v>
      </c>
      <c r="J195" s="51" t="s">
        <v>1487</v>
      </c>
      <c r="K195" s="51" t="s">
        <v>1491</v>
      </c>
      <c r="L195" s="36"/>
      <c r="M195" s="37"/>
      <c r="N195" s="34"/>
      <c r="O195" s="59"/>
      <c r="P195" s="60"/>
      <c r="Q195" s="60"/>
      <c r="R195" s="60"/>
      <c r="S195" s="60"/>
      <c r="T195" s="36"/>
      <c r="U195" s="36"/>
      <c r="V195" s="36"/>
      <c r="W195" s="36"/>
      <c r="X195" s="36"/>
      <c r="Y195" s="36"/>
      <c r="Z195" s="36"/>
      <c r="AA195" s="36"/>
      <c r="AB195" s="36"/>
      <c r="AC195" s="36"/>
      <c r="AD195" s="36"/>
      <c r="AE195" s="36"/>
    </row>
    <row r="196" spans="1:31" s="30" customFormat="1" ht="68" x14ac:dyDescent="0.2">
      <c r="A196" s="31">
        <f t="shared" ref="A196:A202" si="10">A195+1</f>
        <v>195</v>
      </c>
      <c r="B196" s="33" t="s">
        <v>1193</v>
      </c>
      <c r="C196" s="43" t="s">
        <v>697</v>
      </c>
      <c r="D196" s="33" t="s">
        <v>1479</v>
      </c>
      <c r="E196" s="32" t="s">
        <v>1205</v>
      </c>
      <c r="F196" s="32" t="s">
        <v>1206</v>
      </c>
      <c r="G196" s="32" t="s">
        <v>1207</v>
      </c>
      <c r="H196" s="34"/>
      <c r="I196" s="58" t="s">
        <v>191</v>
      </c>
      <c r="J196" s="51" t="s">
        <v>1487</v>
      </c>
      <c r="K196" s="51" t="s">
        <v>1492</v>
      </c>
      <c r="L196" s="36"/>
      <c r="M196" s="37"/>
      <c r="N196" s="34"/>
      <c r="O196" s="59"/>
      <c r="P196" s="60"/>
      <c r="Q196" s="60"/>
      <c r="R196" s="60"/>
      <c r="S196" s="60"/>
      <c r="T196" s="36"/>
      <c r="U196" s="36"/>
      <c r="V196" s="36"/>
      <c r="W196" s="36"/>
      <c r="X196" s="36"/>
      <c r="Y196" s="36"/>
      <c r="Z196" s="36"/>
      <c r="AA196" s="36"/>
      <c r="AB196" s="36"/>
      <c r="AC196" s="36"/>
      <c r="AD196" s="36"/>
      <c r="AE196" s="36"/>
    </row>
    <row r="197" spans="1:31" s="30" customFormat="1" ht="68" x14ac:dyDescent="0.2">
      <c r="A197" s="31">
        <f t="shared" si="10"/>
        <v>196</v>
      </c>
      <c r="B197" s="33" t="s">
        <v>1194</v>
      </c>
      <c r="C197" s="43" t="s">
        <v>697</v>
      </c>
      <c r="D197" s="33" t="s">
        <v>1480</v>
      </c>
      <c r="E197" s="32" t="s">
        <v>1209</v>
      </c>
      <c r="F197" s="32" t="s">
        <v>1210</v>
      </c>
      <c r="G197" s="32" t="s">
        <v>1211</v>
      </c>
      <c r="H197" s="34"/>
      <c r="I197" s="58" t="s">
        <v>191</v>
      </c>
      <c r="J197" s="51" t="s">
        <v>1487</v>
      </c>
      <c r="K197" s="51" t="s">
        <v>1492</v>
      </c>
      <c r="L197" s="36"/>
      <c r="M197" s="37"/>
      <c r="N197" s="34"/>
      <c r="O197" s="59"/>
      <c r="P197" s="60"/>
      <c r="Q197" s="60"/>
      <c r="R197" s="60"/>
      <c r="S197" s="60"/>
      <c r="T197" s="36"/>
      <c r="U197" s="36"/>
      <c r="V197" s="36"/>
      <c r="W197" s="36"/>
      <c r="X197" s="36"/>
      <c r="Y197" s="36"/>
      <c r="Z197" s="36"/>
      <c r="AA197" s="36"/>
      <c r="AB197" s="36"/>
      <c r="AC197" s="36"/>
      <c r="AD197" s="36"/>
      <c r="AE197" s="36"/>
    </row>
    <row r="198" spans="1:31" s="30" customFormat="1" ht="68" x14ac:dyDescent="0.2">
      <c r="A198" s="31">
        <f t="shared" si="10"/>
        <v>197</v>
      </c>
      <c r="B198" s="33" t="s">
        <v>1196</v>
      </c>
      <c r="C198" s="43" t="s">
        <v>697</v>
      </c>
      <c r="D198" s="33" t="s">
        <v>1481</v>
      </c>
      <c r="E198" s="32" t="s">
        <v>1212</v>
      </c>
      <c r="F198" s="32" t="s">
        <v>1213</v>
      </c>
      <c r="G198" s="32" t="s">
        <v>1214</v>
      </c>
      <c r="H198" s="34"/>
      <c r="I198" s="58" t="s">
        <v>191</v>
      </c>
      <c r="J198" s="51" t="s">
        <v>1487</v>
      </c>
      <c r="K198" s="51" t="s">
        <v>1493</v>
      </c>
      <c r="L198" s="36"/>
      <c r="M198" s="37"/>
      <c r="N198" s="34"/>
      <c r="O198" s="59"/>
      <c r="P198" s="60"/>
      <c r="Q198" s="60"/>
      <c r="R198" s="60"/>
      <c r="S198" s="60"/>
      <c r="T198" s="36"/>
      <c r="U198" s="36"/>
      <c r="V198" s="36"/>
      <c r="W198" s="36"/>
      <c r="X198" s="36"/>
      <c r="Y198" s="36"/>
      <c r="Z198" s="36"/>
      <c r="AA198" s="36"/>
      <c r="AB198" s="36"/>
      <c r="AC198" s="36"/>
      <c r="AD198" s="36"/>
      <c r="AE198" s="36"/>
    </row>
    <row r="199" spans="1:31" s="30" customFormat="1" ht="119" x14ac:dyDescent="0.2">
      <c r="A199" s="31">
        <f t="shared" si="10"/>
        <v>198</v>
      </c>
      <c r="B199" s="33" t="s">
        <v>1199</v>
      </c>
      <c r="C199" s="43" t="s">
        <v>697</v>
      </c>
      <c r="D199" s="33" t="s">
        <v>1482</v>
      </c>
      <c r="E199" s="32" t="s">
        <v>1215</v>
      </c>
      <c r="F199" s="32" t="s">
        <v>1346</v>
      </c>
      <c r="G199" s="32" t="s">
        <v>1370</v>
      </c>
      <c r="H199" s="34"/>
      <c r="I199" s="58" t="s">
        <v>191</v>
      </c>
      <c r="J199" s="51" t="s">
        <v>1487</v>
      </c>
      <c r="K199" s="51" t="s">
        <v>1494</v>
      </c>
      <c r="L199" s="36"/>
      <c r="M199" s="37"/>
      <c r="N199" s="34"/>
      <c r="O199" s="59"/>
      <c r="P199" s="60"/>
      <c r="Q199" s="60"/>
      <c r="R199" s="60"/>
      <c r="S199" s="60"/>
      <c r="T199" s="36"/>
      <c r="U199" s="36"/>
      <c r="V199" s="36"/>
      <c r="W199" s="36"/>
      <c r="X199" s="36"/>
      <c r="Y199" s="36"/>
      <c r="Z199" s="36"/>
      <c r="AA199" s="36"/>
      <c r="AB199" s="36"/>
      <c r="AC199" s="36"/>
      <c r="AD199" s="36"/>
      <c r="AE199" s="36"/>
    </row>
    <row r="200" spans="1:31" s="30" customFormat="1" ht="85" x14ac:dyDescent="0.2">
      <c r="A200" s="31">
        <f t="shared" si="10"/>
        <v>199</v>
      </c>
      <c r="B200" s="33" t="s">
        <v>1201</v>
      </c>
      <c r="C200" s="43" t="s">
        <v>697</v>
      </c>
      <c r="D200" s="33" t="s">
        <v>1483</v>
      </c>
      <c r="E200" s="32" t="s">
        <v>1216</v>
      </c>
      <c r="F200" s="32" t="s">
        <v>1217</v>
      </c>
      <c r="G200" s="32" t="s">
        <v>1218</v>
      </c>
      <c r="H200" s="34"/>
      <c r="I200" s="58" t="s">
        <v>191</v>
      </c>
      <c r="J200" s="51" t="s">
        <v>1487</v>
      </c>
      <c r="K200" s="51" t="s">
        <v>1494</v>
      </c>
      <c r="L200" s="36"/>
      <c r="M200" s="37"/>
      <c r="N200" s="34"/>
      <c r="O200" s="59"/>
      <c r="P200" s="60"/>
      <c r="Q200" s="60"/>
      <c r="R200" s="60"/>
      <c r="S200" s="60"/>
      <c r="T200" s="36"/>
      <c r="U200" s="36"/>
      <c r="V200" s="36"/>
      <c r="W200" s="36"/>
      <c r="X200" s="36"/>
      <c r="Y200" s="36"/>
      <c r="Z200" s="36"/>
      <c r="AA200" s="36"/>
      <c r="AB200" s="36"/>
      <c r="AC200" s="36"/>
      <c r="AD200" s="36"/>
      <c r="AE200" s="36"/>
    </row>
    <row r="201" spans="1:31" s="30" customFormat="1" ht="136" x14ac:dyDescent="0.2">
      <c r="A201" s="31">
        <f t="shared" si="10"/>
        <v>200</v>
      </c>
      <c r="B201" s="33" t="s">
        <v>1204</v>
      </c>
      <c r="C201" s="43" t="s">
        <v>697</v>
      </c>
      <c r="D201" s="33" t="s">
        <v>1484</v>
      </c>
      <c r="E201" s="32" t="s">
        <v>1921</v>
      </c>
      <c r="F201" s="32" t="s">
        <v>1371</v>
      </c>
      <c r="G201" s="32" t="s">
        <v>1219</v>
      </c>
      <c r="H201" s="34"/>
      <c r="I201" s="58" t="s">
        <v>191</v>
      </c>
      <c r="J201" s="51" t="s">
        <v>1487</v>
      </c>
      <c r="K201" s="51" t="s">
        <v>1494</v>
      </c>
      <c r="L201" s="36"/>
      <c r="M201" s="37"/>
      <c r="N201" s="34"/>
      <c r="O201" s="59"/>
      <c r="P201" s="60"/>
      <c r="Q201" s="60"/>
      <c r="R201" s="60"/>
      <c r="S201" s="60"/>
      <c r="T201" s="36"/>
      <c r="U201" s="36"/>
      <c r="V201" s="36"/>
      <c r="W201" s="36"/>
      <c r="X201" s="36"/>
      <c r="Y201" s="36"/>
      <c r="Z201" s="36"/>
      <c r="AA201" s="36"/>
      <c r="AB201" s="36"/>
      <c r="AC201" s="36"/>
      <c r="AD201" s="36"/>
      <c r="AE201" s="36"/>
    </row>
    <row r="202" spans="1:31" s="30" customFormat="1" ht="85" x14ac:dyDescent="0.2">
      <c r="A202" s="31">
        <f t="shared" si="10"/>
        <v>201</v>
      </c>
      <c r="B202" s="33" t="s">
        <v>1208</v>
      </c>
      <c r="C202" s="43" t="s">
        <v>697</v>
      </c>
      <c r="D202" s="33" t="s">
        <v>1485</v>
      </c>
      <c r="E202" s="32" t="s">
        <v>1922</v>
      </c>
      <c r="F202" s="32" t="s">
        <v>1220</v>
      </c>
      <c r="G202" s="32" t="s">
        <v>1221</v>
      </c>
      <c r="H202" s="34"/>
      <c r="I202" s="58" t="s">
        <v>191</v>
      </c>
      <c r="J202" s="51" t="s">
        <v>1487</v>
      </c>
      <c r="K202" s="51" t="s">
        <v>1494</v>
      </c>
      <c r="L202" s="36"/>
      <c r="M202" s="37"/>
      <c r="N202" s="34"/>
      <c r="O202" s="59"/>
      <c r="P202" s="60"/>
      <c r="Q202" s="60"/>
      <c r="R202" s="60"/>
      <c r="S202" s="60"/>
      <c r="T202" s="36"/>
      <c r="U202" s="36"/>
      <c r="V202" s="36"/>
      <c r="W202" s="36"/>
      <c r="X202" s="36"/>
      <c r="Y202" s="36"/>
      <c r="Z202" s="36"/>
      <c r="AA202" s="36"/>
      <c r="AB202" s="36"/>
      <c r="AC202" s="36"/>
      <c r="AD202" s="36"/>
      <c r="AE202" s="36"/>
    </row>
    <row r="203" spans="1:31" s="30" customFormat="1" ht="85" x14ac:dyDescent="0.2">
      <c r="A203" s="31">
        <f>A202+1</f>
        <v>202</v>
      </c>
      <c r="B203" s="33" t="s">
        <v>25</v>
      </c>
      <c r="C203" s="43" t="s">
        <v>697</v>
      </c>
      <c r="D203" s="33" t="s">
        <v>1506</v>
      </c>
      <c r="E203" s="32" t="s">
        <v>1302</v>
      </c>
      <c r="F203" s="32" t="s">
        <v>1923</v>
      </c>
      <c r="G203" s="32" t="s">
        <v>1377</v>
      </c>
      <c r="H203" s="34"/>
      <c r="I203" s="49" t="s">
        <v>191</v>
      </c>
      <c r="J203" s="49" t="s">
        <v>192</v>
      </c>
      <c r="K203" s="49" t="s">
        <v>193</v>
      </c>
      <c r="L203" s="36"/>
      <c r="M203" s="37"/>
      <c r="N203" s="33"/>
      <c r="O203" s="50" t="s">
        <v>316</v>
      </c>
      <c r="P203" s="36" t="s">
        <v>315</v>
      </c>
      <c r="Q203" s="36" t="s">
        <v>315</v>
      </c>
      <c r="R203" s="36" t="s">
        <v>315</v>
      </c>
      <c r="S203" s="36" t="s">
        <v>316</v>
      </c>
      <c r="T203" s="36" t="s">
        <v>315</v>
      </c>
      <c r="U203" s="36"/>
      <c r="V203" s="36" t="s">
        <v>316</v>
      </c>
      <c r="W203" s="36" t="s">
        <v>316</v>
      </c>
      <c r="X203" s="36" t="s">
        <v>316</v>
      </c>
      <c r="Y203" s="36" t="s">
        <v>316</v>
      </c>
      <c r="Z203" s="36" t="s">
        <v>316</v>
      </c>
      <c r="AA203" s="36" t="s">
        <v>316</v>
      </c>
      <c r="AB203" s="36" t="s">
        <v>315</v>
      </c>
      <c r="AC203" s="36" t="s">
        <v>316</v>
      </c>
      <c r="AD203" s="36" t="s">
        <v>316</v>
      </c>
      <c r="AE203" s="36" t="s">
        <v>316</v>
      </c>
    </row>
    <row r="204" spans="1:31" s="30" customFormat="1" ht="68" x14ac:dyDescent="0.2">
      <c r="A204" s="31">
        <f t="shared" ref="A204:A222" si="11">A203+1</f>
        <v>203</v>
      </c>
      <c r="B204" s="32" t="s">
        <v>26</v>
      </c>
      <c r="C204" s="43" t="s">
        <v>697</v>
      </c>
      <c r="D204" s="33" t="s">
        <v>472</v>
      </c>
      <c r="E204" s="32" t="s">
        <v>112</v>
      </c>
      <c r="F204" s="32" t="s">
        <v>275</v>
      </c>
      <c r="G204" s="32" t="s">
        <v>1698</v>
      </c>
      <c r="H204" s="34"/>
      <c r="I204" s="49" t="s">
        <v>191</v>
      </c>
      <c r="J204" s="49" t="s">
        <v>192</v>
      </c>
      <c r="K204" s="49" t="s">
        <v>194</v>
      </c>
      <c r="L204" s="36"/>
      <c r="M204" s="37"/>
      <c r="N204" s="33"/>
      <c r="O204" s="50" t="s">
        <v>316</v>
      </c>
      <c r="P204" s="36" t="s">
        <v>315</v>
      </c>
      <c r="Q204" s="36" t="s">
        <v>315</v>
      </c>
      <c r="R204" s="36" t="s">
        <v>315</v>
      </c>
      <c r="S204" s="36" t="s">
        <v>315</v>
      </c>
      <c r="T204" s="36" t="s">
        <v>315</v>
      </c>
      <c r="U204" s="36"/>
      <c r="V204" s="36" t="s">
        <v>316</v>
      </c>
      <c r="W204" s="36" t="s">
        <v>316</v>
      </c>
      <c r="X204" s="36" t="s">
        <v>316</v>
      </c>
      <c r="Y204" s="36" t="s">
        <v>316</v>
      </c>
      <c r="Z204" s="36" t="s">
        <v>316</v>
      </c>
      <c r="AA204" s="36" t="s">
        <v>316</v>
      </c>
      <c r="AB204" s="36" t="s">
        <v>315</v>
      </c>
      <c r="AC204" s="36" t="s">
        <v>316</v>
      </c>
      <c r="AD204" s="36" t="s">
        <v>316</v>
      </c>
      <c r="AE204" s="36" t="s">
        <v>316</v>
      </c>
    </row>
    <row r="205" spans="1:31" s="30" customFormat="1" ht="68" x14ac:dyDescent="0.2">
      <c r="A205" s="31">
        <f t="shared" si="11"/>
        <v>204</v>
      </c>
      <c r="B205" s="32" t="s">
        <v>27</v>
      </c>
      <c r="C205" s="43" t="s">
        <v>697</v>
      </c>
      <c r="D205" s="32" t="s">
        <v>1038</v>
      </c>
      <c r="E205" s="32" t="s">
        <v>980</v>
      </c>
      <c r="F205" s="32" t="s">
        <v>1697</v>
      </c>
      <c r="G205" s="52" t="s">
        <v>1036</v>
      </c>
      <c r="H205" s="34"/>
      <c r="I205" s="49" t="s">
        <v>191</v>
      </c>
      <c r="J205" s="49" t="s">
        <v>192</v>
      </c>
      <c r="K205" s="35" t="s">
        <v>1037</v>
      </c>
      <c r="L205" s="36"/>
      <c r="O205" s="50" t="s">
        <v>316</v>
      </c>
      <c r="P205" s="36" t="s">
        <v>315</v>
      </c>
      <c r="Q205" s="36" t="s">
        <v>315</v>
      </c>
      <c r="R205" s="36" t="s">
        <v>315</v>
      </c>
      <c r="S205" s="36" t="s">
        <v>315</v>
      </c>
    </row>
    <row r="206" spans="1:31" s="30" customFormat="1" ht="68" x14ac:dyDescent="0.2">
      <c r="A206" s="31">
        <f t="shared" si="11"/>
        <v>205</v>
      </c>
      <c r="B206" s="32" t="s">
        <v>28</v>
      </c>
      <c r="C206" s="43" t="s">
        <v>697</v>
      </c>
      <c r="D206" s="32" t="s">
        <v>1039</v>
      </c>
      <c r="E206" s="32" t="s">
        <v>981</v>
      </c>
      <c r="F206" s="32" t="s">
        <v>1696</v>
      </c>
      <c r="G206" s="52" t="s">
        <v>1036</v>
      </c>
      <c r="H206" s="34"/>
      <c r="I206" s="49" t="s">
        <v>191</v>
      </c>
      <c r="J206" s="49" t="s">
        <v>192</v>
      </c>
      <c r="K206" s="35" t="s">
        <v>1037</v>
      </c>
      <c r="L206" s="36"/>
      <c r="O206" s="50" t="s">
        <v>316</v>
      </c>
      <c r="P206" s="36" t="s">
        <v>315</v>
      </c>
      <c r="Q206" s="36" t="s">
        <v>315</v>
      </c>
      <c r="R206" s="36" t="s">
        <v>315</v>
      </c>
      <c r="S206" s="36" t="s">
        <v>315</v>
      </c>
    </row>
    <row r="207" spans="1:31" s="30" customFormat="1" ht="119" x14ac:dyDescent="0.2">
      <c r="A207" s="43">
        <f t="shared" si="11"/>
        <v>206</v>
      </c>
      <c r="B207" s="32" t="s">
        <v>29</v>
      </c>
      <c r="C207" s="43" t="s">
        <v>697</v>
      </c>
      <c r="D207" s="32" t="s">
        <v>627</v>
      </c>
      <c r="E207" s="32" t="s">
        <v>628</v>
      </c>
      <c r="F207" s="32" t="s">
        <v>1694</v>
      </c>
      <c r="G207" s="32" t="s">
        <v>1695</v>
      </c>
      <c r="H207" s="34"/>
      <c r="I207" s="49" t="s">
        <v>191</v>
      </c>
      <c r="J207" s="49" t="s">
        <v>192</v>
      </c>
      <c r="K207" s="49" t="s">
        <v>401</v>
      </c>
      <c r="L207" s="36"/>
      <c r="M207" s="37"/>
      <c r="N207" s="33"/>
      <c r="O207" s="50" t="s">
        <v>316</v>
      </c>
      <c r="P207" s="36" t="s">
        <v>315</v>
      </c>
      <c r="Q207" s="36" t="s">
        <v>315</v>
      </c>
      <c r="R207" s="36" t="s">
        <v>315</v>
      </c>
      <c r="S207" s="36" t="s">
        <v>316</v>
      </c>
      <c r="T207" s="36" t="s">
        <v>315</v>
      </c>
      <c r="U207" s="36"/>
      <c r="V207" s="36" t="s">
        <v>316</v>
      </c>
      <c r="W207" s="36" t="s">
        <v>316</v>
      </c>
      <c r="X207" s="36" t="s">
        <v>316</v>
      </c>
      <c r="Y207" s="36" t="s">
        <v>316</v>
      </c>
      <c r="Z207" s="36" t="s">
        <v>316</v>
      </c>
      <c r="AA207" s="36" t="s">
        <v>316</v>
      </c>
      <c r="AB207" s="36" t="s">
        <v>315</v>
      </c>
      <c r="AC207" s="36" t="s">
        <v>316</v>
      </c>
      <c r="AD207" s="36" t="s">
        <v>316</v>
      </c>
      <c r="AE207" s="36" t="s">
        <v>316</v>
      </c>
    </row>
    <row r="208" spans="1:31" s="30" customFormat="1" ht="187" x14ac:dyDescent="0.2">
      <c r="A208" s="31">
        <f t="shared" si="11"/>
        <v>207</v>
      </c>
      <c r="B208" s="33" t="s">
        <v>402</v>
      </c>
      <c r="C208" s="43" t="s">
        <v>697</v>
      </c>
      <c r="D208" s="33" t="s">
        <v>1507</v>
      </c>
      <c r="E208" s="32" t="s">
        <v>1924</v>
      </c>
      <c r="F208" s="32" t="s">
        <v>1925</v>
      </c>
      <c r="G208" s="32" t="s">
        <v>1926</v>
      </c>
      <c r="H208" s="34"/>
      <c r="I208" s="49" t="s">
        <v>191</v>
      </c>
      <c r="J208" s="49" t="s">
        <v>192</v>
      </c>
      <c r="K208" s="49" t="s">
        <v>401</v>
      </c>
      <c r="L208" s="36"/>
      <c r="M208" s="37"/>
      <c r="N208" s="33"/>
      <c r="O208" s="50" t="s">
        <v>316</v>
      </c>
      <c r="P208" s="36" t="s">
        <v>315</v>
      </c>
      <c r="Q208" s="36" t="s">
        <v>315</v>
      </c>
      <c r="R208" s="36" t="s">
        <v>315</v>
      </c>
      <c r="S208" s="36" t="s">
        <v>316</v>
      </c>
      <c r="T208" s="36" t="s">
        <v>315</v>
      </c>
      <c r="U208" s="36"/>
      <c r="V208" s="36" t="s">
        <v>316</v>
      </c>
      <c r="W208" s="36" t="s">
        <v>316</v>
      </c>
      <c r="X208" s="36" t="s">
        <v>316</v>
      </c>
      <c r="Y208" s="36" t="s">
        <v>316</v>
      </c>
      <c r="Z208" s="36" t="s">
        <v>316</v>
      </c>
      <c r="AA208" s="36" t="s">
        <v>316</v>
      </c>
      <c r="AB208" s="36" t="s">
        <v>315</v>
      </c>
      <c r="AC208" s="36" t="s">
        <v>316</v>
      </c>
      <c r="AD208" s="36" t="s">
        <v>316</v>
      </c>
      <c r="AE208" s="36" t="s">
        <v>316</v>
      </c>
    </row>
    <row r="209" spans="1:31" s="30" customFormat="1" ht="221" x14ac:dyDescent="0.2">
      <c r="A209" s="43">
        <f t="shared" si="11"/>
        <v>208</v>
      </c>
      <c r="B209" s="32" t="s">
        <v>30</v>
      </c>
      <c r="C209" s="43" t="s">
        <v>697</v>
      </c>
      <c r="D209" s="32" t="s">
        <v>892</v>
      </c>
      <c r="E209" s="32" t="s">
        <v>1927</v>
      </c>
      <c r="F209" s="32" t="s">
        <v>1928</v>
      </c>
      <c r="G209" s="32" t="s">
        <v>1693</v>
      </c>
      <c r="H209" s="34"/>
      <c r="I209" s="49" t="s">
        <v>191</v>
      </c>
      <c r="J209" s="49" t="s">
        <v>192</v>
      </c>
      <c r="K209" s="49" t="s">
        <v>401</v>
      </c>
      <c r="L209" s="36"/>
      <c r="M209" s="37"/>
      <c r="N209" s="33"/>
      <c r="O209" s="50" t="s">
        <v>316</v>
      </c>
      <c r="P209" s="36" t="s">
        <v>315</v>
      </c>
      <c r="Q209" s="36" t="s">
        <v>315</v>
      </c>
      <c r="R209" s="36" t="s">
        <v>315</v>
      </c>
      <c r="S209" s="36" t="s">
        <v>316</v>
      </c>
      <c r="T209" s="36" t="s">
        <v>315</v>
      </c>
      <c r="U209" s="36"/>
      <c r="V209" s="36" t="s">
        <v>316</v>
      </c>
      <c r="W209" s="36" t="s">
        <v>316</v>
      </c>
      <c r="X209" s="36" t="s">
        <v>316</v>
      </c>
      <c r="Y209" s="36" t="s">
        <v>316</v>
      </c>
      <c r="Z209" s="36" t="s">
        <v>316</v>
      </c>
      <c r="AA209" s="36" t="s">
        <v>316</v>
      </c>
      <c r="AB209" s="36" t="s">
        <v>315</v>
      </c>
      <c r="AC209" s="36" t="s">
        <v>316</v>
      </c>
      <c r="AD209" s="36" t="s">
        <v>316</v>
      </c>
      <c r="AE209" s="36" t="s">
        <v>316</v>
      </c>
    </row>
    <row r="210" spans="1:31" s="30" customFormat="1" ht="68" x14ac:dyDescent="0.2">
      <c r="A210" s="31">
        <f t="shared" si="11"/>
        <v>209</v>
      </c>
      <c r="B210" s="32" t="s">
        <v>31</v>
      </c>
      <c r="C210" s="43" t="s">
        <v>697</v>
      </c>
      <c r="D210" s="33" t="s">
        <v>473</v>
      </c>
      <c r="E210" s="32" t="s">
        <v>113</v>
      </c>
      <c r="F210" s="32" t="s">
        <v>1692</v>
      </c>
      <c r="G210" s="32" t="s">
        <v>276</v>
      </c>
      <c r="H210" s="34"/>
      <c r="I210" s="49" t="s">
        <v>191</v>
      </c>
      <c r="J210" s="49" t="s">
        <v>192</v>
      </c>
      <c r="K210" s="49" t="s">
        <v>194</v>
      </c>
      <c r="L210" s="36"/>
      <c r="M210" s="37"/>
      <c r="N210" s="33"/>
      <c r="O210" s="50" t="s">
        <v>316</v>
      </c>
      <c r="P210" s="36" t="s">
        <v>315</v>
      </c>
      <c r="Q210" s="36" t="s">
        <v>315</v>
      </c>
      <c r="R210" s="36" t="s">
        <v>315</v>
      </c>
      <c r="S210" s="36" t="s">
        <v>315</v>
      </c>
      <c r="T210" s="36" t="s">
        <v>315</v>
      </c>
      <c r="U210" s="36"/>
      <c r="V210" s="36" t="s">
        <v>316</v>
      </c>
      <c r="W210" s="36" t="s">
        <v>316</v>
      </c>
      <c r="X210" s="36" t="s">
        <v>316</v>
      </c>
      <c r="Y210" s="36" t="s">
        <v>316</v>
      </c>
      <c r="Z210" s="36" t="s">
        <v>316</v>
      </c>
      <c r="AA210" s="36" t="s">
        <v>316</v>
      </c>
      <c r="AB210" s="36" t="s">
        <v>315</v>
      </c>
      <c r="AC210" s="36" t="s">
        <v>316</v>
      </c>
      <c r="AD210" s="36" t="s">
        <v>316</v>
      </c>
      <c r="AE210" s="36" t="s">
        <v>316</v>
      </c>
    </row>
    <row r="211" spans="1:31" s="30" customFormat="1" ht="51" x14ac:dyDescent="0.2">
      <c r="A211" s="43">
        <f t="shared" si="11"/>
        <v>210</v>
      </c>
      <c r="B211" s="32" t="s">
        <v>32</v>
      </c>
      <c r="C211" s="43" t="s">
        <v>697</v>
      </c>
      <c r="D211" s="32" t="s">
        <v>893</v>
      </c>
      <c r="E211" s="32" t="s">
        <v>1690</v>
      </c>
      <c r="F211" s="32" t="s">
        <v>629</v>
      </c>
      <c r="G211" s="32" t="s">
        <v>1691</v>
      </c>
      <c r="H211" s="34"/>
      <c r="I211" s="49" t="s">
        <v>191</v>
      </c>
      <c r="J211" s="49" t="s">
        <v>192</v>
      </c>
      <c r="K211" s="49" t="s">
        <v>195</v>
      </c>
      <c r="L211" s="36"/>
      <c r="M211" s="37"/>
      <c r="N211" s="33"/>
      <c r="O211" s="50" t="s">
        <v>316</v>
      </c>
      <c r="P211" s="36" t="s">
        <v>315</v>
      </c>
      <c r="Q211" s="36" t="s">
        <v>315</v>
      </c>
      <c r="R211" s="36" t="s">
        <v>315</v>
      </c>
      <c r="S211" s="36" t="s">
        <v>316</v>
      </c>
      <c r="T211" s="36" t="s">
        <v>315</v>
      </c>
      <c r="U211" s="36"/>
      <c r="V211" s="36" t="s">
        <v>316</v>
      </c>
      <c r="W211" s="46" t="s">
        <v>316</v>
      </c>
      <c r="X211" s="36" t="s">
        <v>316</v>
      </c>
      <c r="Y211" s="36" t="s">
        <v>316</v>
      </c>
      <c r="Z211" s="36" t="s">
        <v>316</v>
      </c>
      <c r="AA211" s="36" t="s">
        <v>316</v>
      </c>
      <c r="AB211" s="36" t="s">
        <v>315</v>
      </c>
      <c r="AC211" s="36" t="s">
        <v>316</v>
      </c>
      <c r="AD211" s="36" t="s">
        <v>316</v>
      </c>
      <c r="AE211" s="36" t="s">
        <v>316</v>
      </c>
    </row>
    <row r="212" spans="1:31" s="30" customFormat="1" ht="51" x14ac:dyDescent="0.2">
      <c r="A212" s="43">
        <f t="shared" si="11"/>
        <v>211</v>
      </c>
      <c r="B212" s="32" t="s">
        <v>33</v>
      </c>
      <c r="C212" s="43" t="s">
        <v>697</v>
      </c>
      <c r="D212" s="32" t="s">
        <v>474</v>
      </c>
      <c r="E212" s="32" t="s">
        <v>1303</v>
      </c>
      <c r="F212" s="32" t="s">
        <v>403</v>
      </c>
      <c r="G212" s="32" t="s">
        <v>6</v>
      </c>
      <c r="H212" s="34"/>
      <c r="I212" s="49" t="s">
        <v>191</v>
      </c>
      <c r="J212" s="49" t="s">
        <v>192</v>
      </c>
      <c r="K212" s="49" t="s">
        <v>404</v>
      </c>
      <c r="L212" s="36"/>
      <c r="M212" s="37"/>
      <c r="N212" s="33"/>
      <c r="O212" s="50" t="s">
        <v>316</v>
      </c>
      <c r="P212" s="36" t="s">
        <v>315</v>
      </c>
      <c r="Q212" s="36" t="s">
        <v>315</v>
      </c>
      <c r="R212" s="36" t="s">
        <v>315</v>
      </c>
      <c r="S212" s="36" t="s">
        <v>315</v>
      </c>
      <c r="T212" s="36" t="s">
        <v>315</v>
      </c>
      <c r="U212" s="36"/>
      <c r="V212" s="36" t="s">
        <v>316</v>
      </c>
      <c r="W212" s="36" t="s">
        <v>316</v>
      </c>
      <c r="X212" s="36" t="s">
        <v>316</v>
      </c>
      <c r="Y212" s="36" t="s">
        <v>316</v>
      </c>
      <c r="Z212" s="36" t="s">
        <v>316</v>
      </c>
      <c r="AA212" s="36" t="s">
        <v>316</v>
      </c>
      <c r="AB212" s="36" t="s">
        <v>315</v>
      </c>
      <c r="AC212" s="36" t="s">
        <v>316</v>
      </c>
      <c r="AD212" s="36" t="s">
        <v>316</v>
      </c>
      <c r="AE212" s="36" t="s">
        <v>316</v>
      </c>
    </row>
    <row r="213" spans="1:31" s="30" customFormat="1" ht="68" x14ac:dyDescent="0.2">
      <c r="A213" s="43">
        <f t="shared" si="11"/>
        <v>212</v>
      </c>
      <c r="B213" s="32" t="s">
        <v>34</v>
      </c>
      <c r="C213" s="43" t="s">
        <v>697</v>
      </c>
      <c r="D213" s="32" t="s">
        <v>630</v>
      </c>
      <c r="E213" s="32" t="s">
        <v>1687</v>
      </c>
      <c r="F213" s="32" t="s">
        <v>1688</v>
      </c>
      <c r="G213" s="32" t="s">
        <v>1689</v>
      </c>
      <c r="H213" s="34"/>
      <c r="I213" s="49" t="s">
        <v>191</v>
      </c>
      <c r="J213" s="49" t="s">
        <v>192</v>
      </c>
      <c r="K213" s="61" t="s">
        <v>277</v>
      </c>
      <c r="L213" s="36"/>
      <c r="M213" s="37"/>
      <c r="N213" s="33"/>
      <c r="O213" s="50" t="s">
        <v>316</v>
      </c>
      <c r="P213" s="36" t="s">
        <v>315</v>
      </c>
      <c r="Q213" s="36" t="s">
        <v>315</v>
      </c>
      <c r="R213" s="36" t="s">
        <v>315</v>
      </c>
      <c r="S213" s="36" t="s">
        <v>315</v>
      </c>
      <c r="T213" s="36" t="s">
        <v>315</v>
      </c>
      <c r="U213" s="36"/>
      <c r="V213" s="36" t="s">
        <v>316</v>
      </c>
      <c r="W213" s="36" t="s">
        <v>316</v>
      </c>
      <c r="X213" s="36" t="s">
        <v>316</v>
      </c>
      <c r="Y213" s="36" t="s">
        <v>315</v>
      </c>
      <c r="Z213" s="36" t="s">
        <v>316</v>
      </c>
      <c r="AA213" s="36" t="s">
        <v>316</v>
      </c>
      <c r="AB213" s="36" t="s">
        <v>315</v>
      </c>
      <c r="AC213" s="36" t="s">
        <v>316</v>
      </c>
      <c r="AD213" s="36" t="s">
        <v>316</v>
      </c>
      <c r="AE213" s="36" t="s">
        <v>316</v>
      </c>
    </row>
    <row r="214" spans="1:31" s="30" customFormat="1" ht="68" x14ac:dyDescent="0.2">
      <c r="A214" s="43">
        <f t="shared" si="11"/>
        <v>213</v>
      </c>
      <c r="B214" s="32" t="s">
        <v>35</v>
      </c>
      <c r="C214" s="43" t="s">
        <v>697</v>
      </c>
      <c r="D214" s="32" t="s">
        <v>631</v>
      </c>
      <c r="E214" s="32" t="s">
        <v>632</v>
      </c>
      <c r="F214" s="32" t="s">
        <v>1686</v>
      </c>
      <c r="G214" s="32" t="s">
        <v>1232</v>
      </c>
      <c r="H214" s="34"/>
      <c r="I214" s="49" t="s">
        <v>191</v>
      </c>
      <c r="J214" s="49" t="s">
        <v>192</v>
      </c>
      <c r="K214" s="61" t="s">
        <v>277</v>
      </c>
      <c r="L214" s="36"/>
      <c r="M214" s="37"/>
      <c r="N214" s="33"/>
      <c r="O214" s="50" t="s">
        <v>316</v>
      </c>
      <c r="P214" s="36" t="s">
        <v>315</v>
      </c>
      <c r="Q214" s="36" t="s">
        <v>315</v>
      </c>
      <c r="R214" s="36" t="s">
        <v>315</v>
      </c>
      <c r="S214" s="36" t="s">
        <v>315</v>
      </c>
      <c r="T214" s="36" t="s">
        <v>315</v>
      </c>
      <c r="U214" s="36"/>
      <c r="V214" s="36" t="s">
        <v>316</v>
      </c>
      <c r="W214" s="36" t="s">
        <v>316</v>
      </c>
      <c r="X214" s="36" t="s">
        <v>316</v>
      </c>
      <c r="Y214" s="36" t="s">
        <v>315</v>
      </c>
      <c r="Z214" s="36" t="s">
        <v>316</v>
      </c>
      <c r="AA214" s="36" t="s">
        <v>316</v>
      </c>
      <c r="AB214" s="36" t="s">
        <v>315</v>
      </c>
      <c r="AC214" s="36" t="s">
        <v>316</v>
      </c>
      <c r="AD214" s="36" t="s">
        <v>316</v>
      </c>
      <c r="AE214" s="36" t="s">
        <v>316</v>
      </c>
    </row>
    <row r="215" spans="1:31" s="30" customFormat="1" ht="51" x14ac:dyDescent="0.2">
      <c r="A215" s="43">
        <f t="shared" si="11"/>
        <v>214</v>
      </c>
      <c r="B215" s="32" t="s">
        <v>36</v>
      </c>
      <c r="C215" s="43" t="s">
        <v>697</v>
      </c>
      <c r="D215" s="32" t="s">
        <v>475</v>
      </c>
      <c r="E215" s="32" t="s">
        <v>1929</v>
      </c>
      <c r="F215" s="32" t="s">
        <v>278</v>
      </c>
      <c r="G215" s="32" t="s">
        <v>6</v>
      </c>
      <c r="H215" s="34"/>
      <c r="I215" s="49" t="s">
        <v>191</v>
      </c>
      <c r="J215" s="49" t="s">
        <v>192</v>
      </c>
      <c r="K215" s="49" t="s">
        <v>196</v>
      </c>
      <c r="L215" s="36"/>
      <c r="M215" s="37"/>
      <c r="N215" s="33"/>
      <c r="O215" s="50" t="s">
        <v>316</v>
      </c>
      <c r="P215" s="36" t="s">
        <v>315</v>
      </c>
      <c r="Q215" s="36" t="s">
        <v>315</v>
      </c>
      <c r="R215" s="36" t="s">
        <v>315</v>
      </c>
      <c r="S215" s="36" t="s">
        <v>315</v>
      </c>
      <c r="T215" s="36" t="s">
        <v>315</v>
      </c>
      <c r="U215" s="36"/>
      <c r="V215" s="36" t="s">
        <v>316</v>
      </c>
      <c r="W215" s="36" t="s">
        <v>316</v>
      </c>
      <c r="X215" s="36" t="s">
        <v>316</v>
      </c>
      <c r="Y215" s="36" t="s">
        <v>316</v>
      </c>
      <c r="Z215" s="36" t="s">
        <v>316</v>
      </c>
      <c r="AA215" s="36" t="s">
        <v>316</v>
      </c>
      <c r="AB215" s="36" t="s">
        <v>315</v>
      </c>
      <c r="AC215" s="36" t="s">
        <v>316</v>
      </c>
      <c r="AD215" s="36" t="s">
        <v>316</v>
      </c>
      <c r="AE215" s="36" t="s">
        <v>316</v>
      </c>
    </row>
    <row r="216" spans="1:31" s="30" customFormat="1" ht="68" x14ac:dyDescent="0.2">
      <c r="A216" s="43">
        <f t="shared" si="11"/>
        <v>215</v>
      </c>
      <c r="B216" s="32" t="s">
        <v>54</v>
      </c>
      <c r="C216" s="43" t="s">
        <v>697</v>
      </c>
      <c r="D216" s="32" t="s">
        <v>904</v>
      </c>
      <c r="E216" s="32" t="s">
        <v>1930</v>
      </c>
      <c r="F216" s="32" t="s">
        <v>281</v>
      </c>
      <c r="G216" s="32" t="s">
        <v>830</v>
      </c>
      <c r="H216" s="34"/>
      <c r="I216" s="49" t="s">
        <v>191</v>
      </c>
      <c r="J216" s="49" t="s">
        <v>192</v>
      </c>
      <c r="K216" s="49" t="s">
        <v>831</v>
      </c>
      <c r="L216" s="36"/>
      <c r="M216" s="37"/>
      <c r="N216" s="33"/>
      <c r="O216" s="50" t="s">
        <v>316</v>
      </c>
      <c r="P216" s="36" t="s">
        <v>315</v>
      </c>
      <c r="Q216" s="36" t="s">
        <v>315</v>
      </c>
      <c r="R216" s="36" t="s">
        <v>315</v>
      </c>
      <c r="S216" s="36" t="s">
        <v>315</v>
      </c>
      <c r="T216" s="36" t="s">
        <v>315</v>
      </c>
      <c r="U216" s="36"/>
      <c r="V216" s="36" t="s">
        <v>316</v>
      </c>
      <c r="W216" s="36" t="s">
        <v>316</v>
      </c>
      <c r="X216" s="36" t="s">
        <v>316</v>
      </c>
      <c r="Y216" s="36" t="s">
        <v>316</v>
      </c>
      <c r="Z216" s="36" t="s">
        <v>316</v>
      </c>
      <c r="AA216" s="36" t="s">
        <v>316</v>
      </c>
      <c r="AB216" s="36" t="s">
        <v>315</v>
      </c>
      <c r="AC216" s="36" t="s">
        <v>316</v>
      </c>
      <c r="AD216" s="36" t="s">
        <v>316</v>
      </c>
      <c r="AE216" s="36" t="s">
        <v>316</v>
      </c>
    </row>
    <row r="217" spans="1:31" s="30" customFormat="1" ht="51" x14ac:dyDescent="0.2">
      <c r="A217" s="43">
        <f t="shared" si="11"/>
        <v>216</v>
      </c>
      <c r="B217" s="32" t="s">
        <v>55</v>
      </c>
      <c r="C217" s="43" t="s">
        <v>697</v>
      </c>
      <c r="D217" s="32" t="s">
        <v>894</v>
      </c>
      <c r="E217" s="32" t="s">
        <v>832</v>
      </c>
      <c r="F217" s="32" t="s">
        <v>633</v>
      </c>
      <c r="G217" s="32" t="s">
        <v>634</v>
      </c>
      <c r="H217" s="34"/>
      <c r="I217" s="49" t="s">
        <v>191</v>
      </c>
      <c r="J217" s="49" t="s">
        <v>192</v>
      </c>
      <c r="K217" s="49" t="s">
        <v>1097</v>
      </c>
      <c r="L217" s="36"/>
      <c r="M217" s="37"/>
      <c r="N217" s="33"/>
      <c r="O217" s="50" t="s">
        <v>316</v>
      </c>
      <c r="P217" s="36" t="s">
        <v>315</v>
      </c>
      <c r="Q217" s="36" t="s">
        <v>315</v>
      </c>
      <c r="R217" s="36" t="s">
        <v>315</v>
      </c>
      <c r="S217" s="36" t="s">
        <v>316</v>
      </c>
      <c r="T217" s="36" t="s">
        <v>315</v>
      </c>
      <c r="U217" s="36"/>
      <c r="V217" s="36" t="s">
        <v>316</v>
      </c>
      <c r="W217" s="36" t="s">
        <v>316</v>
      </c>
      <c r="X217" s="36" t="s">
        <v>316</v>
      </c>
      <c r="Y217" s="36" t="s">
        <v>315</v>
      </c>
      <c r="Z217" s="36" t="s">
        <v>316</v>
      </c>
      <c r="AA217" s="36" t="s">
        <v>316</v>
      </c>
      <c r="AB217" s="36" t="s">
        <v>315</v>
      </c>
      <c r="AC217" s="36" t="s">
        <v>316</v>
      </c>
      <c r="AD217" s="36" t="s">
        <v>316</v>
      </c>
      <c r="AE217" s="36" t="s">
        <v>316</v>
      </c>
    </row>
    <row r="218" spans="1:31" s="30" customFormat="1" ht="68" x14ac:dyDescent="0.2">
      <c r="A218" s="31">
        <f t="shared" si="11"/>
        <v>217</v>
      </c>
      <c r="B218" s="32" t="s">
        <v>120</v>
      </c>
      <c r="C218" s="43" t="s">
        <v>697</v>
      </c>
      <c r="D218" s="33" t="s">
        <v>476</v>
      </c>
      <c r="E218" s="32" t="s">
        <v>114</v>
      </c>
      <c r="F218" s="32" t="s">
        <v>1685</v>
      </c>
      <c r="G218" s="32" t="s">
        <v>6</v>
      </c>
      <c r="H218" s="34"/>
      <c r="I218" s="49" t="s">
        <v>191</v>
      </c>
      <c r="J218" s="49" t="s">
        <v>192</v>
      </c>
      <c r="K218" s="49" t="s">
        <v>1097</v>
      </c>
      <c r="L218" s="36"/>
      <c r="M218" s="37"/>
      <c r="N218" s="33"/>
      <c r="O218" s="50" t="s">
        <v>316</v>
      </c>
      <c r="P218" s="36" t="s">
        <v>315</v>
      </c>
      <c r="Q218" s="36" t="s">
        <v>315</v>
      </c>
      <c r="R218" s="36" t="s">
        <v>315</v>
      </c>
      <c r="S218" s="40" t="s">
        <v>315</v>
      </c>
      <c r="T218" s="36" t="s">
        <v>315</v>
      </c>
      <c r="U218" s="36"/>
      <c r="V218" s="36" t="s">
        <v>316</v>
      </c>
      <c r="W218" s="36" t="s">
        <v>316</v>
      </c>
      <c r="X218" s="36" t="s">
        <v>316</v>
      </c>
      <c r="Y218" s="36" t="s">
        <v>316</v>
      </c>
      <c r="Z218" s="36" t="s">
        <v>316</v>
      </c>
      <c r="AA218" s="36" t="s">
        <v>316</v>
      </c>
      <c r="AB218" s="36" t="s">
        <v>315</v>
      </c>
      <c r="AC218" s="36" t="s">
        <v>316</v>
      </c>
      <c r="AD218" s="36" t="s">
        <v>316</v>
      </c>
      <c r="AE218" s="36" t="s">
        <v>316</v>
      </c>
    </row>
    <row r="219" spans="1:31" s="30" customFormat="1" ht="85" x14ac:dyDescent="0.2">
      <c r="A219" s="31">
        <f t="shared" si="11"/>
        <v>218</v>
      </c>
      <c r="B219" s="32" t="s">
        <v>121</v>
      </c>
      <c r="C219" s="43" t="s">
        <v>697</v>
      </c>
      <c r="D219" s="33" t="s">
        <v>477</v>
      </c>
      <c r="E219" s="32" t="s">
        <v>115</v>
      </c>
      <c r="F219" s="32" t="s">
        <v>318</v>
      </c>
      <c r="G219" s="32" t="s">
        <v>279</v>
      </c>
      <c r="H219" s="34"/>
      <c r="I219" s="49" t="s">
        <v>191</v>
      </c>
      <c r="J219" s="49" t="s">
        <v>192</v>
      </c>
      <c r="K219" s="49" t="s">
        <v>759</v>
      </c>
      <c r="L219" s="36"/>
      <c r="M219" s="37"/>
      <c r="N219" s="33"/>
      <c r="O219" s="50" t="s">
        <v>316</v>
      </c>
      <c r="P219" s="36" t="s">
        <v>315</v>
      </c>
      <c r="Q219" s="36" t="s">
        <v>315</v>
      </c>
      <c r="R219" s="36" t="s">
        <v>315</v>
      </c>
      <c r="S219" s="36" t="s">
        <v>316</v>
      </c>
      <c r="T219" s="36" t="s">
        <v>315</v>
      </c>
      <c r="U219" s="36"/>
      <c r="V219" s="36" t="s">
        <v>316</v>
      </c>
      <c r="W219" s="36" t="s">
        <v>316</v>
      </c>
      <c r="X219" s="36" t="s">
        <v>316</v>
      </c>
      <c r="Y219" s="36" t="s">
        <v>316</v>
      </c>
      <c r="Z219" s="36" t="s">
        <v>316</v>
      </c>
      <c r="AA219" s="36" t="s">
        <v>316</v>
      </c>
      <c r="AB219" s="36" t="s">
        <v>315</v>
      </c>
      <c r="AC219" s="36" t="s">
        <v>316</v>
      </c>
      <c r="AD219" s="36" t="s">
        <v>316</v>
      </c>
      <c r="AE219" s="36" t="s">
        <v>316</v>
      </c>
    </row>
    <row r="220" spans="1:31" s="30" customFormat="1" ht="153" x14ac:dyDescent="0.2">
      <c r="A220" s="43">
        <f t="shared" si="11"/>
        <v>219</v>
      </c>
      <c r="B220" s="32" t="s">
        <v>637</v>
      </c>
      <c r="C220" s="43" t="s">
        <v>697</v>
      </c>
      <c r="D220" s="32" t="s">
        <v>1040</v>
      </c>
      <c r="E220" s="32" t="s">
        <v>1931</v>
      </c>
      <c r="F220" s="32" t="s">
        <v>775</v>
      </c>
      <c r="G220" s="32" t="s">
        <v>762</v>
      </c>
      <c r="H220" s="34"/>
      <c r="I220" s="49" t="s">
        <v>191</v>
      </c>
      <c r="J220" s="49" t="s">
        <v>192</v>
      </c>
      <c r="K220" s="49" t="s">
        <v>759</v>
      </c>
      <c r="L220" s="36"/>
      <c r="M220" s="37"/>
      <c r="N220" s="33"/>
      <c r="O220" s="50" t="s">
        <v>316</v>
      </c>
      <c r="P220" s="36" t="s">
        <v>315</v>
      </c>
      <c r="Q220" s="36" t="s">
        <v>315</v>
      </c>
      <c r="R220" s="36" t="s">
        <v>315</v>
      </c>
      <c r="S220" s="36" t="s">
        <v>316</v>
      </c>
      <c r="T220" s="36" t="s">
        <v>315</v>
      </c>
      <c r="U220" s="36"/>
      <c r="V220" s="36" t="s">
        <v>316</v>
      </c>
      <c r="W220" s="36" t="s">
        <v>316</v>
      </c>
      <c r="X220" s="36" t="s">
        <v>316</v>
      </c>
      <c r="Y220" s="36" t="s">
        <v>316</v>
      </c>
      <c r="Z220" s="36" t="s">
        <v>316</v>
      </c>
      <c r="AA220" s="36" t="s">
        <v>316</v>
      </c>
      <c r="AB220" s="36" t="s">
        <v>315</v>
      </c>
      <c r="AC220" s="36" t="s">
        <v>316</v>
      </c>
      <c r="AD220" s="36" t="s">
        <v>316</v>
      </c>
      <c r="AE220" s="36" t="s">
        <v>316</v>
      </c>
    </row>
    <row r="221" spans="1:31" s="30" customFormat="1" ht="153" x14ac:dyDescent="0.2">
      <c r="A221" s="43">
        <f t="shared" si="11"/>
        <v>220</v>
      </c>
      <c r="B221" s="32" t="s">
        <v>638</v>
      </c>
      <c r="C221" s="43" t="s">
        <v>697</v>
      </c>
      <c r="D221" s="63" t="s">
        <v>1041</v>
      </c>
      <c r="E221" s="32" t="s">
        <v>1932</v>
      </c>
      <c r="F221" s="32" t="s">
        <v>1684</v>
      </c>
      <c r="G221" s="32" t="s">
        <v>762</v>
      </c>
      <c r="H221" s="34"/>
      <c r="I221" s="49" t="s">
        <v>191</v>
      </c>
      <c r="J221" s="49" t="s">
        <v>192</v>
      </c>
      <c r="K221" s="49" t="s">
        <v>759</v>
      </c>
      <c r="L221" s="36"/>
      <c r="M221" s="37"/>
      <c r="N221" s="33"/>
      <c r="O221" s="50" t="s">
        <v>316</v>
      </c>
      <c r="P221" s="36" t="s">
        <v>315</v>
      </c>
      <c r="Q221" s="36" t="s">
        <v>315</v>
      </c>
      <c r="R221" s="36" t="s">
        <v>315</v>
      </c>
      <c r="S221" s="36" t="s">
        <v>316</v>
      </c>
      <c r="T221" s="36" t="s">
        <v>315</v>
      </c>
      <c r="U221" s="36"/>
      <c r="V221" s="36" t="s">
        <v>316</v>
      </c>
      <c r="W221" s="36" t="s">
        <v>316</v>
      </c>
      <c r="X221" s="36" t="s">
        <v>316</v>
      </c>
      <c r="Y221" s="36" t="s">
        <v>316</v>
      </c>
      <c r="Z221" s="36" t="s">
        <v>316</v>
      </c>
      <c r="AA221" s="36" t="s">
        <v>316</v>
      </c>
      <c r="AB221" s="36" t="s">
        <v>315</v>
      </c>
      <c r="AC221" s="36" t="s">
        <v>316</v>
      </c>
      <c r="AD221" s="36" t="s">
        <v>316</v>
      </c>
      <c r="AE221" s="36" t="s">
        <v>316</v>
      </c>
    </row>
    <row r="222" spans="1:31" s="30" customFormat="1" ht="153" x14ac:dyDescent="0.2">
      <c r="A222" s="43">
        <f t="shared" si="11"/>
        <v>221</v>
      </c>
      <c r="B222" s="32" t="s">
        <v>780</v>
      </c>
      <c r="C222" s="43" t="s">
        <v>697</v>
      </c>
      <c r="D222" s="32" t="s">
        <v>1042</v>
      </c>
      <c r="E222" s="32" t="s">
        <v>1933</v>
      </c>
      <c r="F222" s="32" t="s">
        <v>775</v>
      </c>
      <c r="G222" s="32" t="s">
        <v>762</v>
      </c>
      <c r="H222" s="34"/>
      <c r="I222" s="49" t="s">
        <v>191</v>
      </c>
      <c r="J222" s="49" t="s">
        <v>192</v>
      </c>
      <c r="K222" s="49" t="s">
        <v>759</v>
      </c>
      <c r="L222" s="36"/>
      <c r="M222" s="37"/>
      <c r="N222" s="33"/>
      <c r="O222" s="50" t="s">
        <v>316</v>
      </c>
      <c r="P222" s="36" t="s">
        <v>315</v>
      </c>
      <c r="Q222" s="36" t="s">
        <v>315</v>
      </c>
      <c r="R222" s="36" t="s">
        <v>315</v>
      </c>
      <c r="S222" s="36" t="s">
        <v>316</v>
      </c>
      <c r="T222" s="36" t="s">
        <v>315</v>
      </c>
      <c r="U222" s="36"/>
      <c r="V222" s="36" t="s">
        <v>316</v>
      </c>
      <c r="W222" s="36" t="s">
        <v>316</v>
      </c>
      <c r="X222" s="36" t="s">
        <v>316</v>
      </c>
      <c r="Y222" s="36" t="s">
        <v>316</v>
      </c>
      <c r="Z222" s="36" t="s">
        <v>316</v>
      </c>
      <c r="AA222" s="36" t="s">
        <v>316</v>
      </c>
      <c r="AB222" s="36" t="s">
        <v>315</v>
      </c>
      <c r="AC222" s="36" t="s">
        <v>316</v>
      </c>
      <c r="AD222" s="36" t="s">
        <v>316</v>
      </c>
      <c r="AE222" s="36" t="s">
        <v>316</v>
      </c>
    </row>
    <row r="223" spans="1:31" s="30" customFormat="1" ht="153" x14ac:dyDescent="0.2">
      <c r="A223" s="43">
        <f t="shared" ref="A223:A233" si="12">A222+1</f>
        <v>222</v>
      </c>
      <c r="B223" s="32" t="s">
        <v>781</v>
      </c>
      <c r="C223" s="43" t="s">
        <v>697</v>
      </c>
      <c r="D223" s="32" t="s">
        <v>905</v>
      </c>
      <c r="E223" s="32" t="s">
        <v>1934</v>
      </c>
      <c r="F223" s="32" t="s">
        <v>833</v>
      </c>
      <c r="G223" s="32" t="s">
        <v>762</v>
      </c>
      <c r="H223" s="34"/>
      <c r="I223" s="49" t="s">
        <v>191</v>
      </c>
      <c r="J223" s="49" t="s">
        <v>192</v>
      </c>
      <c r="K223" s="49" t="s">
        <v>759</v>
      </c>
      <c r="L223" s="36"/>
      <c r="M223" s="37"/>
      <c r="N223" s="33"/>
      <c r="O223" s="50" t="s">
        <v>316</v>
      </c>
      <c r="P223" s="36" t="s">
        <v>315</v>
      </c>
      <c r="Q223" s="36" t="s">
        <v>315</v>
      </c>
      <c r="R223" s="36" t="s">
        <v>315</v>
      </c>
      <c r="S223" s="36" t="s">
        <v>316</v>
      </c>
      <c r="T223" s="36" t="s">
        <v>315</v>
      </c>
      <c r="U223" s="36"/>
      <c r="V223" s="36" t="s">
        <v>316</v>
      </c>
      <c r="W223" s="36" t="s">
        <v>316</v>
      </c>
      <c r="X223" s="36" t="s">
        <v>316</v>
      </c>
      <c r="Y223" s="36" t="s">
        <v>316</v>
      </c>
      <c r="Z223" s="36" t="s">
        <v>316</v>
      </c>
      <c r="AA223" s="36" t="s">
        <v>316</v>
      </c>
      <c r="AB223" s="36" t="s">
        <v>315</v>
      </c>
      <c r="AC223" s="36" t="s">
        <v>316</v>
      </c>
      <c r="AD223" s="36" t="s">
        <v>316</v>
      </c>
      <c r="AE223" s="36" t="s">
        <v>316</v>
      </c>
    </row>
    <row r="224" spans="1:31" s="30" customFormat="1" ht="187" x14ac:dyDescent="0.2">
      <c r="A224" s="43">
        <f t="shared" si="12"/>
        <v>223</v>
      </c>
      <c r="B224" s="32" t="s">
        <v>782</v>
      </c>
      <c r="C224" s="43" t="s">
        <v>697</v>
      </c>
      <c r="D224" s="32" t="s">
        <v>1043</v>
      </c>
      <c r="E224" s="32" t="s">
        <v>1935</v>
      </c>
      <c r="F224" s="32" t="s">
        <v>1683</v>
      </c>
      <c r="G224" s="32" t="s">
        <v>979</v>
      </c>
      <c r="H224" s="34"/>
      <c r="I224" s="49" t="s">
        <v>191</v>
      </c>
      <c r="J224" s="49" t="s">
        <v>192</v>
      </c>
      <c r="K224" s="49" t="s">
        <v>759</v>
      </c>
      <c r="L224" s="36"/>
      <c r="M224" s="37"/>
      <c r="N224" s="33"/>
      <c r="O224" s="50" t="s">
        <v>316</v>
      </c>
      <c r="P224" s="36" t="s">
        <v>315</v>
      </c>
      <c r="Q224" s="36" t="s">
        <v>315</v>
      </c>
      <c r="R224" s="36" t="s">
        <v>315</v>
      </c>
      <c r="S224" s="36" t="s">
        <v>316</v>
      </c>
    </row>
    <row r="225" spans="1:31" s="30" customFormat="1" ht="68" x14ac:dyDescent="0.2">
      <c r="A225" s="43">
        <f t="shared" si="12"/>
        <v>224</v>
      </c>
      <c r="B225" s="32" t="s">
        <v>783</v>
      </c>
      <c r="C225" s="43" t="s">
        <v>697</v>
      </c>
      <c r="D225" s="32" t="s">
        <v>1044</v>
      </c>
      <c r="E225" s="32" t="s">
        <v>1936</v>
      </c>
      <c r="F225" s="32" t="s">
        <v>776</v>
      </c>
      <c r="G225" s="32" t="s">
        <v>765</v>
      </c>
      <c r="H225" s="34"/>
      <c r="I225" s="49" t="s">
        <v>191</v>
      </c>
      <c r="J225" s="49" t="s">
        <v>192</v>
      </c>
      <c r="K225" s="49" t="s">
        <v>759</v>
      </c>
      <c r="L225" s="36"/>
      <c r="M225" s="37"/>
      <c r="N225" s="33"/>
      <c r="O225" s="50" t="s">
        <v>316</v>
      </c>
      <c r="P225" s="36" t="s">
        <v>315</v>
      </c>
      <c r="Q225" s="36" t="s">
        <v>315</v>
      </c>
      <c r="R225" s="36" t="s">
        <v>315</v>
      </c>
      <c r="S225" s="36" t="s">
        <v>316</v>
      </c>
      <c r="T225" s="36" t="s">
        <v>315</v>
      </c>
      <c r="U225" s="36"/>
      <c r="V225" s="36" t="s">
        <v>316</v>
      </c>
      <c r="W225" s="36" t="s">
        <v>316</v>
      </c>
      <c r="X225" s="36" t="s">
        <v>316</v>
      </c>
      <c r="Y225" s="36" t="s">
        <v>316</v>
      </c>
      <c r="Z225" s="36" t="s">
        <v>316</v>
      </c>
      <c r="AA225" s="36" t="s">
        <v>316</v>
      </c>
      <c r="AB225" s="36" t="s">
        <v>315</v>
      </c>
      <c r="AC225" s="36" t="s">
        <v>316</v>
      </c>
      <c r="AD225" s="36" t="s">
        <v>316</v>
      </c>
      <c r="AE225" s="36" t="s">
        <v>316</v>
      </c>
    </row>
    <row r="226" spans="1:31" s="30" customFormat="1" ht="170" x14ac:dyDescent="0.2">
      <c r="A226" s="43">
        <f t="shared" si="12"/>
        <v>225</v>
      </c>
      <c r="B226" s="32" t="s">
        <v>784</v>
      </c>
      <c r="C226" s="43" t="s">
        <v>697</v>
      </c>
      <c r="D226" s="32" t="s">
        <v>773</v>
      </c>
      <c r="E226" s="32" t="s">
        <v>1937</v>
      </c>
      <c r="F226" s="32" t="s">
        <v>777</v>
      </c>
      <c r="G226" s="52" t="s">
        <v>1682</v>
      </c>
      <c r="H226" s="34"/>
      <c r="I226" s="49" t="s">
        <v>191</v>
      </c>
      <c r="J226" s="49" t="s">
        <v>192</v>
      </c>
      <c r="K226" s="49" t="s">
        <v>759</v>
      </c>
      <c r="L226" s="36"/>
      <c r="M226" s="37"/>
      <c r="N226" s="33"/>
      <c r="O226" s="50" t="s">
        <v>316</v>
      </c>
      <c r="P226" s="36" t="s">
        <v>315</v>
      </c>
      <c r="Q226" s="36" t="s">
        <v>315</v>
      </c>
      <c r="R226" s="36" t="s">
        <v>315</v>
      </c>
      <c r="S226" s="36" t="s">
        <v>316</v>
      </c>
      <c r="T226" s="36" t="s">
        <v>315</v>
      </c>
      <c r="U226" s="36"/>
      <c r="V226" s="36" t="s">
        <v>316</v>
      </c>
      <c r="W226" s="36" t="s">
        <v>316</v>
      </c>
      <c r="X226" s="36" t="s">
        <v>316</v>
      </c>
      <c r="Y226" s="36" t="s">
        <v>316</v>
      </c>
      <c r="Z226" s="36" t="s">
        <v>316</v>
      </c>
      <c r="AA226" s="36" t="s">
        <v>316</v>
      </c>
      <c r="AB226" s="36" t="s">
        <v>315</v>
      </c>
      <c r="AC226" s="36" t="s">
        <v>316</v>
      </c>
      <c r="AD226" s="36" t="s">
        <v>316</v>
      </c>
      <c r="AE226" s="36" t="s">
        <v>316</v>
      </c>
    </row>
    <row r="227" spans="1:31" s="30" customFormat="1" ht="153" x14ac:dyDescent="0.2">
      <c r="A227" s="43">
        <f t="shared" si="12"/>
        <v>226</v>
      </c>
      <c r="B227" s="32" t="s">
        <v>834</v>
      </c>
      <c r="C227" s="43" t="s">
        <v>697</v>
      </c>
      <c r="D227" s="32" t="s">
        <v>774</v>
      </c>
      <c r="E227" s="32" t="s">
        <v>1938</v>
      </c>
      <c r="F227" s="32" t="s">
        <v>778</v>
      </c>
      <c r="G227" s="32" t="s">
        <v>779</v>
      </c>
      <c r="H227" s="34"/>
      <c r="I227" s="49" t="s">
        <v>191</v>
      </c>
      <c r="J227" s="49" t="s">
        <v>192</v>
      </c>
      <c r="K227" s="49" t="s">
        <v>759</v>
      </c>
      <c r="L227" s="36"/>
      <c r="M227" s="37"/>
      <c r="N227" s="33"/>
      <c r="O227" s="50" t="s">
        <v>316</v>
      </c>
      <c r="P227" s="36" t="s">
        <v>315</v>
      </c>
      <c r="Q227" s="36" t="s">
        <v>315</v>
      </c>
      <c r="R227" s="36" t="s">
        <v>315</v>
      </c>
      <c r="S227" s="36" t="s">
        <v>316</v>
      </c>
      <c r="T227" s="36" t="s">
        <v>315</v>
      </c>
      <c r="U227" s="36"/>
      <c r="V227" s="36" t="s">
        <v>316</v>
      </c>
      <c r="W227" s="36" t="s">
        <v>316</v>
      </c>
      <c r="X227" s="36" t="s">
        <v>316</v>
      </c>
      <c r="Y227" s="36" t="s">
        <v>316</v>
      </c>
      <c r="Z227" s="36" t="s">
        <v>316</v>
      </c>
      <c r="AA227" s="36" t="s">
        <v>316</v>
      </c>
      <c r="AB227" s="36" t="s">
        <v>315</v>
      </c>
      <c r="AC227" s="36" t="s">
        <v>316</v>
      </c>
      <c r="AD227" s="36" t="s">
        <v>316</v>
      </c>
      <c r="AE227" s="36" t="s">
        <v>316</v>
      </c>
    </row>
    <row r="228" spans="1:31" s="30" customFormat="1" ht="51" x14ac:dyDescent="0.2">
      <c r="A228" s="43">
        <f t="shared" si="12"/>
        <v>227</v>
      </c>
      <c r="B228" s="32" t="s">
        <v>835</v>
      </c>
      <c r="C228" s="43" t="s">
        <v>697</v>
      </c>
      <c r="D228" s="32" t="s">
        <v>636</v>
      </c>
      <c r="E228" s="32" t="s">
        <v>116</v>
      </c>
      <c r="F228" s="32" t="s">
        <v>635</v>
      </c>
      <c r="G228" s="32" t="s">
        <v>755</v>
      </c>
      <c r="H228" s="34"/>
      <c r="I228" s="49" t="s">
        <v>191</v>
      </c>
      <c r="J228" s="49" t="s">
        <v>192</v>
      </c>
      <c r="K228" s="49" t="s">
        <v>197</v>
      </c>
      <c r="L228" s="36"/>
      <c r="M228" s="37"/>
      <c r="N228" s="33"/>
      <c r="O228" s="50" t="s">
        <v>316</v>
      </c>
      <c r="P228" s="36" t="s">
        <v>315</v>
      </c>
      <c r="Q228" s="36" t="s">
        <v>315</v>
      </c>
      <c r="R228" s="36" t="s">
        <v>315</v>
      </c>
      <c r="S228" s="36" t="s">
        <v>316</v>
      </c>
      <c r="T228" s="36" t="s">
        <v>315</v>
      </c>
      <c r="U228" s="36"/>
      <c r="V228" s="36" t="s">
        <v>316</v>
      </c>
      <c r="W228" s="36" t="s">
        <v>316</v>
      </c>
      <c r="X228" s="36" t="s">
        <v>316</v>
      </c>
      <c r="Y228" s="36" t="s">
        <v>316</v>
      </c>
      <c r="Z228" s="36" t="s">
        <v>316</v>
      </c>
      <c r="AA228" s="36" t="s">
        <v>316</v>
      </c>
      <c r="AB228" s="36" t="s">
        <v>315</v>
      </c>
      <c r="AC228" s="36" t="s">
        <v>316</v>
      </c>
      <c r="AD228" s="36" t="s">
        <v>316</v>
      </c>
      <c r="AE228" s="36" t="s">
        <v>316</v>
      </c>
    </row>
    <row r="229" spans="1:31" s="30" customFormat="1" ht="68" x14ac:dyDescent="0.2">
      <c r="A229" s="43">
        <f t="shared" si="12"/>
        <v>228</v>
      </c>
      <c r="B229" s="32" t="s">
        <v>836</v>
      </c>
      <c r="C229" s="43" t="s">
        <v>697</v>
      </c>
      <c r="D229" s="32" t="s">
        <v>478</v>
      </c>
      <c r="E229" s="32" t="s">
        <v>117</v>
      </c>
      <c r="F229" s="32" t="s">
        <v>1681</v>
      </c>
      <c r="G229" s="32" t="s">
        <v>1680</v>
      </c>
      <c r="H229" s="34"/>
      <c r="I229" s="49" t="s">
        <v>191</v>
      </c>
      <c r="J229" s="49" t="s">
        <v>192</v>
      </c>
      <c r="K229" s="49" t="s">
        <v>198</v>
      </c>
      <c r="L229" s="36"/>
      <c r="M229" s="37"/>
      <c r="N229" s="33"/>
      <c r="O229" s="50" t="s">
        <v>316</v>
      </c>
      <c r="P229" s="36" t="s">
        <v>315</v>
      </c>
      <c r="Q229" s="36" t="s">
        <v>315</v>
      </c>
      <c r="R229" s="36" t="s">
        <v>315</v>
      </c>
      <c r="S229" s="36" t="s">
        <v>316</v>
      </c>
      <c r="T229" s="36" t="s">
        <v>315</v>
      </c>
      <c r="U229" s="36"/>
      <c r="V229" s="36" t="s">
        <v>316</v>
      </c>
      <c r="W229" s="36" t="s">
        <v>316</v>
      </c>
      <c r="X229" s="36" t="s">
        <v>316</v>
      </c>
      <c r="Y229" s="36" t="s">
        <v>316</v>
      </c>
      <c r="Z229" s="36" t="s">
        <v>316</v>
      </c>
      <c r="AA229" s="36" t="s">
        <v>316</v>
      </c>
      <c r="AB229" s="36" t="s">
        <v>315</v>
      </c>
      <c r="AC229" s="36" t="s">
        <v>316</v>
      </c>
      <c r="AD229" s="36" t="s">
        <v>316</v>
      </c>
      <c r="AE229" s="36" t="s">
        <v>316</v>
      </c>
    </row>
    <row r="230" spans="1:31" s="30" customFormat="1" ht="68" x14ac:dyDescent="0.2">
      <c r="A230" s="43">
        <f t="shared" si="12"/>
        <v>229</v>
      </c>
      <c r="B230" s="32" t="s">
        <v>837</v>
      </c>
      <c r="C230" s="43" t="s">
        <v>697</v>
      </c>
      <c r="D230" s="32" t="s">
        <v>479</v>
      </c>
      <c r="E230" s="32" t="s">
        <v>119</v>
      </c>
      <c r="F230" s="32" t="s">
        <v>280</v>
      </c>
      <c r="G230" s="32" t="s">
        <v>1679</v>
      </c>
      <c r="H230" s="34"/>
      <c r="I230" s="49" t="s">
        <v>191</v>
      </c>
      <c r="J230" s="49" t="s">
        <v>192</v>
      </c>
      <c r="K230" s="49" t="s">
        <v>198</v>
      </c>
      <c r="L230" s="36"/>
      <c r="M230" s="37"/>
      <c r="N230" s="33"/>
      <c r="O230" s="50" t="s">
        <v>316</v>
      </c>
      <c r="P230" s="36" t="s">
        <v>315</v>
      </c>
      <c r="Q230" s="36" t="s">
        <v>315</v>
      </c>
      <c r="R230" s="36" t="s">
        <v>315</v>
      </c>
      <c r="S230" s="36" t="s">
        <v>316</v>
      </c>
      <c r="T230" s="36" t="s">
        <v>315</v>
      </c>
      <c r="U230" s="36"/>
      <c r="V230" s="36" t="s">
        <v>316</v>
      </c>
      <c r="W230" s="36" t="s">
        <v>316</v>
      </c>
      <c r="X230" s="36" t="s">
        <v>316</v>
      </c>
      <c r="Y230" s="36" t="s">
        <v>316</v>
      </c>
      <c r="Z230" s="36" t="s">
        <v>316</v>
      </c>
      <c r="AA230" s="36" t="s">
        <v>316</v>
      </c>
      <c r="AB230" s="36" t="s">
        <v>315</v>
      </c>
      <c r="AC230" s="36" t="s">
        <v>316</v>
      </c>
      <c r="AD230" s="36" t="s">
        <v>316</v>
      </c>
      <c r="AE230" s="36" t="s">
        <v>316</v>
      </c>
    </row>
    <row r="231" spans="1:31" s="30" customFormat="1" ht="221" x14ac:dyDescent="0.2">
      <c r="A231" s="43">
        <f t="shared" si="12"/>
        <v>230</v>
      </c>
      <c r="B231" s="32" t="s">
        <v>982</v>
      </c>
      <c r="C231" s="43" t="s">
        <v>697</v>
      </c>
      <c r="D231" s="32" t="s">
        <v>1045</v>
      </c>
      <c r="E231" s="32" t="s">
        <v>1046</v>
      </c>
      <c r="F231" s="32" t="s">
        <v>1508</v>
      </c>
      <c r="G231" s="32" t="s">
        <v>1678</v>
      </c>
      <c r="H231" s="34"/>
      <c r="I231" s="49" t="s">
        <v>191</v>
      </c>
      <c r="J231" s="49" t="s">
        <v>192</v>
      </c>
      <c r="K231" s="49" t="s">
        <v>199</v>
      </c>
      <c r="L231" s="36"/>
      <c r="M231" s="37"/>
      <c r="N231" s="33"/>
      <c r="O231" s="50" t="s">
        <v>316</v>
      </c>
      <c r="P231" s="36" t="s">
        <v>315</v>
      </c>
      <c r="Q231" s="36" t="s">
        <v>315</v>
      </c>
      <c r="R231" s="36" t="s">
        <v>315</v>
      </c>
      <c r="S231" s="36" t="s">
        <v>316</v>
      </c>
      <c r="T231" s="36" t="s">
        <v>315</v>
      </c>
      <c r="U231" s="36"/>
      <c r="V231" s="36" t="s">
        <v>316</v>
      </c>
      <c r="W231" s="36" t="s">
        <v>315</v>
      </c>
      <c r="X231" s="36" t="s">
        <v>315</v>
      </c>
      <c r="Y231" s="36" t="s">
        <v>315</v>
      </c>
      <c r="Z231" s="36" t="s">
        <v>316</v>
      </c>
      <c r="AA231" s="36" t="s">
        <v>316</v>
      </c>
      <c r="AB231" s="36" t="s">
        <v>315</v>
      </c>
      <c r="AC231" s="36" t="s">
        <v>315</v>
      </c>
      <c r="AD231" s="36" t="s">
        <v>315</v>
      </c>
      <c r="AE231" s="36" t="s">
        <v>316</v>
      </c>
    </row>
    <row r="232" spans="1:31" s="30" customFormat="1" ht="102" x14ac:dyDescent="0.2">
      <c r="A232" s="43">
        <f t="shared" si="12"/>
        <v>231</v>
      </c>
      <c r="B232" s="32" t="s">
        <v>983</v>
      </c>
      <c r="C232" s="43" t="s">
        <v>697</v>
      </c>
      <c r="D232" s="45" t="s">
        <v>906</v>
      </c>
      <c r="E232" s="32" t="s">
        <v>1509</v>
      </c>
      <c r="F232" s="32" t="s">
        <v>1939</v>
      </c>
      <c r="G232" s="32" t="s">
        <v>1304</v>
      </c>
      <c r="H232" s="34"/>
      <c r="I232" s="49" t="s">
        <v>191</v>
      </c>
      <c r="J232" s="49" t="s">
        <v>192</v>
      </c>
      <c r="K232" s="49" t="s">
        <v>199</v>
      </c>
      <c r="L232" s="36"/>
      <c r="M232" s="37"/>
      <c r="N232" s="33"/>
      <c r="O232" s="50" t="s">
        <v>316</v>
      </c>
      <c r="P232" s="36" t="s">
        <v>315</v>
      </c>
      <c r="Q232" s="36" t="s">
        <v>315</v>
      </c>
      <c r="R232" s="36" t="s">
        <v>315</v>
      </c>
      <c r="S232" s="36" t="s">
        <v>316</v>
      </c>
      <c r="T232" s="36" t="s">
        <v>315</v>
      </c>
      <c r="U232" s="36"/>
      <c r="V232" s="36" t="s">
        <v>316</v>
      </c>
      <c r="W232" s="36" t="s">
        <v>315</v>
      </c>
      <c r="X232" s="36" t="s">
        <v>315</v>
      </c>
      <c r="Y232" s="36" t="s">
        <v>315</v>
      </c>
      <c r="Z232" s="36" t="s">
        <v>316</v>
      </c>
      <c r="AA232" s="36" t="s">
        <v>316</v>
      </c>
      <c r="AB232" s="36" t="s">
        <v>315</v>
      </c>
      <c r="AC232" s="36" t="s">
        <v>315</v>
      </c>
      <c r="AD232" s="36" t="s">
        <v>315</v>
      </c>
      <c r="AE232" s="36" t="s">
        <v>316</v>
      </c>
    </row>
    <row r="233" spans="1:31" s="30" customFormat="1" ht="170" x14ac:dyDescent="0.2">
      <c r="A233" s="43">
        <f t="shared" si="12"/>
        <v>232</v>
      </c>
      <c r="B233" s="32" t="s">
        <v>984</v>
      </c>
      <c r="C233" s="43" t="s">
        <v>697</v>
      </c>
      <c r="D233" s="63" t="s">
        <v>1047</v>
      </c>
      <c r="E233" s="32" t="s">
        <v>1510</v>
      </c>
      <c r="F233" s="32" t="s">
        <v>1940</v>
      </c>
      <c r="G233" s="32" t="s">
        <v>16</v>
      </c>
      <c r="H233" s="34"/>
      <c r="I233" s="49" t="s">
        <v>191</v>
      </c>
      <c r="J233" s="49" t="s">
        <v>192</v>
      </c>
      <c r="K233" s="49" t="s">
        <v>199</v>
      </c>
      <c r="L233" s="36"/>
      <c r="M233" s="37"/>
      <c r="N233" s="33"/>
      <c r="O233" s="50" t="s">
        <v>316</v>
      </c>
      <c r="P233" s="36" t="s">
        <v>315</v>
      </c>
      <c r="Q233" s="36" t="s">
        <v>315</v>
      </c>
      <c r="R233" s="36" t="s">
        <v>315</v>
      </c>
      <c r="S233" s="36" t="s">
        <v>316</v>
      </c>
      <c r="T233" s="36" t="s">
        <v>315</v>
      </c>
      <c r="U233" s="36"/>
      <c r="V233" s="36" t="s">
        <v>316</v>
      </c>
      <c r="W233" s="36" t="s">
        <v>315</v>
      </c>
      <c r="X233" s="36" t="s">
        <v>315</v>
      </c>
      <c r="Y233" s="36" t="s">
        <v>315</v>
      </c>
      <c r="Z233" s="36" t="s">
        <v>316</v>
      </c>
      <c r="AA233" s="36" t="s">
        <v>316</v>
      </c>
      <c r="AB233" s="36" t="s">
        <v>315</v>
      </c>
      <c r="AC233" s="36" t="s">
        <v>315</v>
      </c>
      <c r="AD233" s="36" t="s">
        <v>315</v>
      </c>
      <c r="AE233" s="36" t="s">
        <v>316</v>
      </c>
    </row>
    <row r="234" spans="1:31" s="30" customFormat="1" ht="187" x14ac:dyDescent="0.2">
      <c r="A234" s="31">
        <f t="shared" ref="A234:A290" si="13">A233+1</f>
        <v>233</v>
      </c>
      <c r="B234" s="33" t="s">
        <v>37</v>
      </c>
      <c r="C234" s="43" t="s">
        <v>697</v>
      </c>
      <c r="D234" s="33" t="s">
        <v>1495</v>
      </c>
      <c r="E234" s="32" t="s">
        <v>1941</v>
      </c>
      <c r="F234" s="32" t="s">
        <v>1378</v>
      </c>
      <c r="G234" s="32" t="s">
        <v>1379</v>
      </c>
      <c r="H234" s="34"/>
      <c r="I234" s="49" t="s">
        <v>191</v>
      </c>
      <c r="J234" s="49" t="s">
        <v>200</v>
      </c>
      <c r="K234" s="49" t="s">
        <v>201</v>
      </c>
      <c r="L234" s="36"/>
      <c r="M234" s="37"/>
      <c r="N234" s="33"/>
      <c r="O234" s="50" t="s">
        <v>316</v>
      </c>
      <c r="P234" s="36" t="s">
        <v>315</v>
      </c>
      <c r="Q234" s="36" t="s">
        <v>315</v>
      </c>
      <c r="R234" s="36" t="s">
        <v>315</v>
      </c>
      <c r="S234" s="36" t="s">
        <v>315</v>
      </c>
      <c r="T234" s="36" t="s">
        <v>315</v>
      </c>
      <c r="U234" s="36"/>
      <c r="V234" s="36" t="s">
        <v>316</v>
      </c>
      <c r="W234" s="36" t="s">
        <v>316</v>
      </c>
      <c r="X234" s="36" t="s">
        <v>316</v>
      </c>
      <c r="Y234" s="36" t="s">
        <v>316</v>
      </c>
      <c r="Z234" s="36" t="s">
        <v>316</v>
      </c>
      <c r="AA234" s="36" t="s">
        <v>316</v>
      </c>
      <c r="AB234" s="36" t="s">
        <v>316</v>
      </c>
      <c r="AC234" s="36" t="s">
        <v>315</v>
      </c>
      <c r="AD234" s="36" t="s">
        <v>316</v>
      </c>
      <c r="AE234" s="36" t="s">
        <v>316</v>
      </c>
    </row>
    <row r="235" spans="1:31" s="30" customFormat="1" ht="68" x14ac:dyDescent="0.2">
      <c r="A235" s="43">
        <f t="shared" si="13"/>
        <v>234</v>
      </c>
      <c r="B235" s="32" t="s">
        <v>38</v>
      </c>
      <c r="C235" s="43" t="s">
        <v>697</v>
      </c>
      <c r="D235" s="32" t="s">
        <v>639</v>
      </c>
      <c r="E235" s="32" t="s">
        <v>640</v>
      </c>
      <c r="F235" s="32" t="s">
        <v>1677</v>
      </c>
      <c r="G235" s="32" t="s">
        <v>838</v>
      </c>
      <c r="H235" s="34"/>
      <c r="I235" s="49" t="s">
        <v>191</v>
      </c>
      <c r="J235" s="49" t="s">
        <v>200</v>
      </c>
      <c r="K235" s="49" t="s">
        <v>201</v>
      </c>
      <c r="L235" s="36"/>
      <c r="M235" s="37"/>
      <c r="N235" s="33"/>
      <c r="O235" s="50" t="s">
        <v>316</v>
      </c>
      <c r="P235" s="36" t="s">
        <v>315</v>
      </c>
      <c r="Q235" s="36" t="s">
        <v>315</v>
      </c>
      <c r="R235" s="36" t="s">
        <v>315</v>
      </c>
      <c r="S235" s="36" t="s">
        <v>315</v>
      </c>
      <c r="T235" s="36" t="s">
        <v>315</v>
      </c>
      <c r="U235" s="36"/>
      <c r="V235" s="36" t="s">
        <v>316</v>
      </c>
      <c r="W235" s="36" t="s">
        <v>315</v>
      </c>
      <c r="X235" s="36" t="s">
        <v>316</v>
      </c>
      <c r="Y235" s="36" t="s">
        <v>316</v>
      </c>
      <c r="Z235" s="36" t="s">
        <v>316</v>
      </c>
      <c r="AA235" s="36" t="s">
        <v>316</v>
      </c>
      <c r="AB235" s="36" t="s">
        <v>316</v>
      </c>
      <c r="AC235" s="36" t="s">
        <v>315</v>
      </c>
      <c r="AD235" s="36" t="s">
        <v>316</v>
      </c>
      <c r="AE235" s="36" t="s">
        <v>316</v>
      </c>
    </row>
    <row r="236" spans="1:31" s="30" customFormat="1" ht="340" x14ac:dyDescent="0.2">
      <c r="A236" s="31">
        <f t="shared" si="13"/>
        <v>235</v>
      </c>
      <c r="B236" s="33" t="s">
        <v>39</v>
      </c>
      <c r="C236" s="43" t="s">
        <v>697</v>
      </c>
      <c r="D236" s="33" t="s">
        <v>1496</v>
      </c>
      <c r="E236" s="32" t="s">
        <v>126</v>
      </c>
      <c r="F236" s="32" t="s">
        <v>1676</v>
      </c>
      <c r="G236" s="32" t="s">
        <v>1305</v>
      </c>
      <c r="H236" s="34"/>
      <c r="I236" s="49" t="s">
        <v>191</v>
      </c>
      <c r="J236" s="49" t="s">
        <v>200</v>
      </c>
      <c r="K236" s="49" t="s">
        <v>202</v>
      </c>
      <c r="L236" s="36"/>
      <c r="M236" s="37"/>
      <c r="N236" s="33"/>
      <c r="O236" s="50" t="s">
        <v>316</v>
      </c>
      <c r="P236" s="36" t="s">
        <v>315</v>
      </c>
      <c r="Q236" s="36" t="s">
        <v>315</v>
      </c>
      <c r="R236" s="36" t="s">
        <v>315</v>
      </c>
      <c r="S236" s="36" t="s">
        <v>315</v>
      </c>
      <c r="T236" s="36" t="s">
        <v>315</v>
      </c>
      <c r="U236" s="36"/>
      <c r="V236" s="36" t="s">
        <v>316</v>
      </c>
      <c r="W236" s="36" t="s">
        <v>316</v>
      </c>
      <c r="X236" s="36" t="s">
        <v>316</v>
      </c>
      <c r="Y236" s="36" t="s">
        <v>316</v>
      </c>
      <c r="Z236" s="36" t="s">
        <v>316</v>
      </c>
      <c r="AA236" s="36" t="s">
        <v>316</v>
      </c>
      <c r="AB236" s="36" t="s">
        <v>316</v>
      </c>
      <c r="AC236" s="36" t="s">
        <v>315</v>
      </c>
      <c r="AD236" s="36" t="s">
        <v>316</v>
      </c>
      <c r="AE236" s="36" t="s">
        <v>316</v>
      </c>
    </row>
    <row r="237" spans="1:31" s="30" customFormat="1" ht="102" x14ac:dyDescent="0.2">
      <c r="A237" s="43">
        <f t="shared" si="13"/>
        <v>236</v>
      </c>
      <c r="B237" s="32" t="s">
        <v>40</v>
      </c>
      <c r="C237" s="43" t="s">
        <v>697</v>
      </c>
      <c r="D237" s="32" t="s">
        <v>641</v>
      </c>
      <c r="E237" s="32" t="s">
        <v>565</v>
      </c>
      <c r="F237" s="32" t="s">
        <v>1674</v>
      </c>
      <c r="G237" s="32" t="s">
        <v>1675</v>
      </c>
      <c r="H237" s="34"/>
      <c r="I237" s="49" t="s">
        <v>191</v>
      </c>
      <c r="J237" s="49" t="s">
        <v>200</v>
      </c>
      <c r="K237" s="61" t="s">
        <v>203</v>
      </c>
      <c r="L237" s="36"/>
      <c r="M237" s="37"/>
      <c r="N237" s="33"/>
      <c r="O237" s="50" t="s">
        <v>316</v>
      </c>
      <c r="P237" s="36" t="s">
        <v>315</v>
      </c>
      <c r="Q237" s="36" t="s">
        <v>315</v>
      </c>
      <c r="R237" s="36" t="s">
        <v>315</v>
      </c>
      <c r="S237" s="36" t="s">
        <v>315</v>
      </c>
      <c r="T237" s="36" t="s">
        <v>315</v>
      </c>
      <c r="U237" s="36"/>
      <c r="V237" s="36" t="s">
        <v>316</v>
      </c>
      <c r="W237" s="36" t="s">
        <v>316</v>
      </c>
      <c r="X237" s="36" t="s">
        <v>316</v>
      </c>
      <c r="Y237" s="36" t="s">
        <v>315</v>
      </c>
      <c r="Z237" s="36" t="s">
        <v>316</v>
      </c>
      <c r="AA237" s="36" t="s">
        <v>316</v>
      </c>
      <c r="AB237" s="36" t="s">
        <v>316</v>
      </c>
      <c r="AC237" s="36" t="s">
        <v>315</v>
      </c>
      <c r="AD237" s="36" t="s">
        <v>316</v>
      </c>
      <c r="AE237" s="36" t="s">
        <v>316</v>
      </c>
    </row>
    <row r="238" spans="1:31" s="30" customFormat="1" ht="34" x14ac:dyDescent="0.2">
      <c r="A238" s="31">
        <f t="shared" si="13"/>
        <v>237</v>
      </c>
      <c r="B238" s="32" t="s">
        <v>41</v>
      </c>
      <c r="C238" s="43" t="s">
        <v>697</v>
      </c>
      <c r="D238" s="33" t="s">
        <v>482</v>
      </c>
      <c r="E238" s="32" t="s">
        <v>400</v>
      </c>
      <c r="F238" s="32" t="s">
        <v>1672</v>
      </c>
      <c r="G238" s="32" t="s">
        <v>1673</v>
      </c>
      <c r="H238" s="34"/>
      <c r="I238" s="49" t="s">
        <v>191</v>
      </c>
      <c r="J238" s="49" t="s">
        <v>200</v>
      </c>
      <c r="K238" s="49" t="s">
        <v>204</v>
      </c>
      <c r="L238" s="36"/>
      <c r="M238" s="37"/>
      <c r="N238" s="33"/>
      <c r="O238" s="50" t="s">
        <v>316</v>
      </c>
      <c r="P238" s="36" t="s">
        <v>315</v>
      </c>
      <c r="Q238" s="36" t="s">
        <v>315</v>
      </c>
      <c r="R238" s="36" t="s">
        <v>315</v>
      </c>
      <c r="S238" s="36" t="s">
        <v>315</v>
      </c>
      <c r="T238" s="36" t="s">
        <v>315</v>
      </c>
      <c r="U238" s="36"/>
      <c r="V238" s="46" t="s">
        <v>316</v>
      </c>
      <c r="W238" s="36" t="s">
        <v>316</v>
      </c>
      <c r="X238" s="36" t="s">
        <v>316</v>
      </c>
      <c r="Y238" s="36" t="s">
        <v>316</v>
      </c>
      <c r="Z238" s="36" t="s">
        <v>316</v>
      </c>
      <c r="AA238" s="36" t="s">
        <v>316</v>
      </c>
      <c r="AB238" s="36" t="s">
        <v>316</v>
      </c>
      <c r="AC238" s="36" t="s">
        <v>315</v>
      </c>
      <c r="AD238" s="36" t="s">
        <v>316</v>
      </c>
      <c r="AE238" s="36" t="s">
        <v>316</v>
      </c>
    </row>
    <row r="239" spans="1:31" s="30" customFormat="1" ht="85" x14ac:dyDescent="0.2">
      <c r="A239" s="31">
        <f t="shared" si="13"/>
        <v>238</v>
      </c>
      <c r="B239" s="32" t="s">
        <v>42</v>
      </c>
      <c r="C239" s="43" t="s">
        <v>697</v>
      </c>
      <c r="D239" s="33" t="s">
        <v>468</v>
      </c>
      <c r="E239" s="32" t="s">
        <v>1306</v>
      </c>
      <c r="F239" s="32" t="s">
        <v>1942</v>
      </c>
      <c r="G239" s="32" t="s">
        <v>1307</v>
      </c>
      <c r="H239" s="34"/>
      <c r="I239" s="49" t="s">
        <v>191</v>
      </c>
      <c r="J239" s="49" t="s">
        <v>200</v>
      </c>
      <c r="K239" s="49" t="s">
        <v>204</v>
      </c>
      <c r="L239" s="36"/>
      <c r="M239" s="37"/>
      <c r="N239" s="33"/>
      <c r="O239" s="50" t="s">
        <v>316</v>
      </c>
      <c r="P239" s="36" t="s">
        <v>315</v>
      </c>
      <c r="Q239" s="36" t="s">
        <v>315</v>
      </c>
      <c r="R239" s="36" t="s">
        <v>315</v>
      </c>
      <c r="S239" s="36" t="s">
        <v>315</v>
      </c>
      <c r="T239" s="36" t="s">
        <v>315</v>
      </c>
      <c r="U239" s="36"/>
      <c r="V239" s="46" t="s">
        <v>316</v>
      </c>
      <c r="W239" s="36" t="s">
        <v>316</v>
      </c>
      <c r="X239" s="36" t="s">
        <v>316</v>
      </c>
      <c r="Y239" s="36" t="s">
        <v>316</v>
      </c>
      <c r="Z239" s="36" t="s">
        <v>316</v>
      </c>
      <c r="AA239" s="36" t="s">
        <v>316</v>
      </c>
      <c r="AB239" s="36" t="s">
        <v>316</v>
      </c>
      <c r="AC239" s="36" t="s">
        <v>315</v>
      </c>
      <c r="AD239" s="36" t="s">
        <v>316</v>
      </c>
      <c r="AE239" s="36" t="s">
        <v>316</v>
      </c>
    </row>
    <row r="240" spans="1:31" s="30" customFormat="1" ht="34" x14ac:dyDescent="0.2">
      <c r="A240" s="31">
        <f t="shared" si="13"/>
        <v>239</v>
      </c>
      <c r="B240" s="33" t="s">
        <v>43</v>
      </c>
      <c r="C240" s="43" t="s">
        <v>697</v>
      </c>
      <c r="D240" s="33" t="s">
        <v>1497</v>
      </c>
      <c r="E240" s="32" t="s">
        <v>1308</v>
      </c>
      <c r="F240" s="32" t="s">
        <v>1309</v>
      </c>
      <c r="G240" s="32" t="s">
        <v>16</v>
      </c>
      <c r="H240" s="34"/>
      <c r="I240" s="49" t="s">
        <v>191</v>
      </c>
      <c r="J240" s="49" t="s">
        <v>200</v>
      </c>
      <c r="K240" s="49" t="s">
        <v>205</v>
      </c>
      <c r="L240" s="36"/>
      <c r="M240" s="37"/>
      <c r="N240" s="33"/>
      <c r="O240" s="50" t="s">
        <v>316</v>
      </c>
      <c r="P240" s="36" t="s">
        <v>315</v>
      </c>
      <c r="Q240" s="36" t="s">
        <v>315</v>
      </c>
      <c r="R240" s="36" t="s">
        <v>315</v>
      </c>
      <c r="S240" s="36" t="s">
        <v>315</v>
      </c>
      <c r="T240" s="36" t="s">
        <v>315</v>
      </c>
      <c r="U240" s="36"/>
      <c r="V240" s="36" t="s">
        <v>316</v>
      </c>
      <c r="W240" s="36" t="s">
        <v>316</v>
      </c>
      <c r="X240" s="36" t="s">
        <v>316</v>
      </c>
      <c r="Y240" s="36" t="s">
        <v>316</v>
      </c>
      <c r="Z240" s="36" t="s">
        <v>316</v>
      </c>
      <c r="AA240" s="36" t="s">
        <v>316</v>
      </c>
      <c r="AB240" s="36" t="s">
        <v>316</v>
      </c>
      <c r="AC240" s="36" t="s">
        <v>315</v>
      </c>
      <c r="AD240" s="36" t="s">
        <v>316</v>
      </c>
      <c r="AE240" s="36" t="s">
        <v>316</v>
      </c>
    </row>
    <row r="241" spans="1:31" s="30" customFormat="1" ht="323" x14ac:dyDescent="0.2">
      <c r="A241" s="31">
        <f t="shared" si="13"/>
        <v>240</v>
      </c>
      <c r="B241" s="33" t="s">
        <v>313</v>
      </c>
      <c r="C241" s="43" t="s">
        <v>697</v>
      </c>
      <c r="D241" s="33" t="s">
        <v>1498</v>
      </c>
      <c r="E241" s="32" t="s">
        <v>839</v>
      </c>
      <c r="F241" s="32" t="s">
        <v>1310</v>
      </c>
      <c r="G241" s="32" t="s">
        <v>1380</v>
      </c>
      <c r="H241" s="34"/>
      <c r="I241" s="49" t="s">
        <v>191</v>
      </c>
      <c r="J241" s="49" t="s">
        <v>200</v>
      </c>
      <c r="K241" s="49" t="s">
        <v>206</v>
      </c>
      <c r="L241" s="36"/>
      <c r="M241" s="37"/>
      <c r="N241" s="33"/>
      <c r="O241" s="50" t="s">
        <v>316</v>
      </c>
      <c r="P241" s="36" t="s">
        <v>315</v>
      </c>
      <c r="Q241" s="36" t="s">
        <v>315</v>
      </c>
      <c r="R241" s="36" t="s">
        <v>315</v>
      </c>
      <c r="S241" s="36" t="s">
        <v>315</v>
      </c>
      <c r="T241" s="36" t="s">
        <v>315</v>
      </c>
      <c r="U241" s="36"/>
      <c r="V241" s="36" t="s">
        <v>315</v>
      </c>
      <c r="W241" s="36" t="s">
        <v>316</v>
      </c>
      <c r="X241" s="36" t="s">
        <v>316</v>
      </c>
      <c r="Y241" s="36" t="s">
        <v>316</v>
      </c>
      <c r="Z241" s="36" t="s">
        <v>316</v>
      </c>
      <c r="AA241" s="36" t="s">
        <v>316</v>
      </c>
      <c r="AB241" s="36" t="s">
        <v>316</v>
      </c>
      <c r="AC241" s="36" t="s">
        <v>315</v>
      </c>
      <c r="AD241" s="36" t="s">
        <v>316</v>
      </c>
      <c r="AE241" s="36" t="s">
        <v>316</v>
      </c>
    </row>
    <row r="242" spans="1:31" s="30" customFormat="1" ht="51" x14ac:dyDescent="0.2">
      <c r="A242" s="31">
        <f t="shared" si="13"/>
        <v>241</v>
      </c>
      <c r="B242" s="32" t="s">
        <v>44</v>
      </c>
      <c r="C242" s="43" t="s">
        <v>697</v>
      </c>
      <c r="D242" s="33" t="s">
        <v>469</v>
      </c>
      <c r="E242" s="32" t="s">
        <v>127</v>
      </c>
      <c r="F242" s="32" t="s">
        <v>282</v>
      </c>
      <c r="G242" s="32" t="s">
        <v>118</v>
      </c>
      <c r="H242" s="34"/>
      <c r="I242" s="49" t="s">
        <v>191</v>
      </c>
      <c r="J242" s="49" t="s">
        <v>200</v>
      </c>
      <c r="K242" s="49" t="s">
        <v>207</v>
      </c>
      <c r="L242" s="36"/>
      <c r="M242" s="37"/>
      <c r="N242" s="33"/>
      <c r="O242" s="50" t="s">
        <v>316</v>
      </c>
      <c r="P242" s="36" t="s">
        <v>315</v>
      </c>
      <c r="Q242" s="36" t="s">
        <v>315</v>
      </c>
      <c r="R242" s="36" t="s">
        <v>315</v>
      </c>
      <c r="S242" s="36" t="s">
        <v>315</v>
      </c>
      <c r="T242" s="36" t="s">
        <v>315</v>
      </c>
      <c r="U242" s="36"/>
      <c r="V242" s="36" t="s">
        <v>316</v>
      </c>
      <c r="W242" s="36" t="s">
        <v>316</v>
      </c>
      <c r="X242" s="36" t="s">
        <v>316</v>
      </c>
      <c r="Y242" s="36" t="s">
        <v>316</v>
      </c>
      <c r="Z242" s="36" t="s">
        <v>316</v>
      </c>
      <c r="AA242" s="36" t="s">
        <v>316</v>
      </c>
      <c r="AB242" s="36" t="s">
        <v>316</v>
      </c>
      <c r="AC242" s="36" t="s">
        <v>315</v>
      </c>
      <c r="AD242" s="36" t="s">
        <v>316</v>
      </c>
      <c r="AE242" s="36" t="s">
        <v>316</v>
      </c>
    </row>
    <row r="243" spans="1:31" s="30" customFormat="1" ht="68" x14ac:dyDescent="0.2">
      <c r="A243" s="43">
        <f t="shared" si="13"/>
        <v>242</v>
      </c>
      <c r="B243" s="32" t="s">
        <v>45</v>
      </c>
      <c r="C243" s="43" t="s">
        <v>697</v>
      </c>
      <c r="D243" s="32" t="s">
        <v>895</v>
      </c>
      <c r="E243" s="32" t="s">
        <v>566</v>
      </c>
      <c r="F243" s="32" t="s">
        <v>1671</v>
      </c>
      <c r="G243" s="32" t="s">
        <v>16</v>
      </c>
      <c r="H243" s="34"/>
      <c r="I243" s="49" t="s">
        <v>191</v>
      </c>
      <c r="J243" s="49" t="s">
        <v>200</v>
      </c>
      <c r="K243" s="49" t="s">
        <v>208</v>
      </c>
      <c r="L243" s="36"/>
      <c r="M243" s="37"/>
      <c r="N243" s="33"/>
      <c r="O243" s="50" t="s">
        <v>316</v>
      </c>
      <c r="P243" s="36" t="s">
        <v>315</v>
      </c>
      <c r="Q243" s="36" t="s">
        <v>315</v>
      </c>
      <c r="R243" s="36" t="s">
        <v>315</v>
      </c>
      <c r="S243" s="36" t="s">
        <v>315</v>
      </c>
      <c r="T243" s="36" t="s">
        <v>315</v>
      </c>
      <c r="U243" s="36"/>
      <c r="V243" s="36" t="s">
        <v>316</v>
      </c>
      <c r="W243" s="36" t="s">
        <v>316</v>
      </c>
      <c r="X243" s="36" t="s">
        <v>316</v>
      </c>
      <c r="Y243" s="36" t="s">
        <v>316</v>
      </c>
      <c r="Z243" s="36" t="s">
        <v>316</v>
      </c>
      <c r="AA243" s="36" t="s">
        <v>316</v>
      </c>
      <c r="AB243" s="36" t="s">
        <v>315</v>
      </c>
      <c r="AC243" s="36" t="s">
        <v>315</v>
      </c>
      <c r="AD243" s="36" t="s">
        <v>316</v>
      </c>
      <c r="AE243" s="36" t="s">
        <v>316</v>
      </c>
    </row>
    <row r="244" spans="1:31" s="30" customFormat="1" ht="68" x14ac:dyDescent="0.2">
      <c r="A244" s="43">
        <f t="shared" si="13"/>
        <v>243</v>
      </c>
      <c r="B244" s="32" t="s">
        <v>642</v>
      </c>
      <c r="C244" s="43" t="s">
        <v>697</v>
      </c>
      <c r="D244" s="32" t="s">
        <v>643</v>
      </c>
      <c r="E244" s="32" t="s">
        <v>1311</v>
      </c>
      <c r="F244" s="32" t="s">
        <v>1669</v>
      </c>
      <c r="G244" s="32" t="s">
        <v>1670</v>
      </c>
      <c r="H244" s="34"/>
      <c r="I244" s="49" t="s">
        <v>191</v>
      </c>
      <c r="J244" s="49" t="s">
        <v>200</v>
      </c>
      <c r="K244" s="49" t="s">
        <v>208</v>
      </c>
      <c r="L244" s="36"/>
      <c r="M244" s="37"/>
      <c r="N244" s="33"/>
      <c r="O244" s="50" t="s">
        <v>316</v>
      </c>
      <c r="P244" s="36" t="s">
        <v>315</v>
      </c>
      <c r="Q244" s="36" t="s">
        <v>315</v>
      </c>
      <c r="R244" s="36" t="s">
        <v>315</v>
      </c>
      <c r="S244" s="36" t="s">
        <v>315</v>
      </c>
      <c r="T244" s="36" t="s">
        <v>315</v>
      </c>
      <c r="U244" s="36"/>
      <c r="V244" s="36" t="s">
        <v>316</v>
      </c>
      <c r="W244" s="36" t="s">
        <v>316</v>
      </c>
      <c r="X244" s="36" t="s">
        <v>316</v>
      </c>
      <c r="Y244" s="36" t="s">
        <v>316</v>
      </c>
      <c r="Z244" s="36" t="s">
        <v>316</v>
      </c>
      <c r="AA244" s="36" t="s">
        <v>316</v>
      </c>
      <c r="AB244" s="36" t="s">
        <v>315</v>
      </c>
      <c r="AC244" s="36" t="s">
        <v>315</v>
      </c>
      <c r="AD244" s="36" t="s">
        <v>316</v>
      </c>
      <c r="AE244" s="36" t="s">
        <v>316</v>
      </c>
    </row>
    <row r="245" spans="1:31" s="30" customFormat="1" ht="68" x14ac:dyDescent="0.2">
      <c r="A245" s="43">
        <f t="shared" si="13"/>
        <v>244</v>
      </c>
      <c r="B245" s="32" t="s">
        <v>46</v>
      </c>
      <c r="C245" s="43" t="s">
        <v>697</v>
      </c>
      <c r="D245" s="32" t="s">
        <v>907</v>
      </c>
      <c r="E245" s="32" t="s">
        <v>840</v>
      </c>
      <c r="F245" s="32" t="s">
        <v>1668</v>
      </c>
      <c r="G245" s="32" t="s">
        <v>803</v>
      </c>
      <c r="H245" s="34"/>
      <c r="I245" s="49" t="s">
        <v>191</v>
      </c>
      <c r="J245" s="49" t="s">
        <v>200</v>
      </c>
      <c r="K245" s="49" t="s">
        <v>208</v>
      </c>
      <c r="L245" s="36"/>
      <c r="M245" s="37"/>
      <c r="N245" s="33"/>
      <c r="O245" s="50" t="s">
        <v>316</v>
      </c>
      <c r="P245" s="36" t="s">
        <v>315</v>
      </c>
      <c r="Q245" s="36" t="s">
        <v>315</v>
      </c>
      <c r="R245" s="36" t="s">
        <v>315</v>
      </c>
      <c r="S245" s="36" t="s">
        <v>315</v>
      </c>
      <c r="T245" s="36" t="s">
        <v>315</v>
      </c>
      <c r="U245" s="36"/>
      <c r="V245" s="36" t="s">
        <v>316</v>
      </c>
      <c r="W245" s="36" t="s">
        <v>316</v>
      </c>
      <c r="X245" s="36" t="s">
        <v>316</v>
      </c>
      <c r="Y245" s="36" t="s">
        <v>316</v>
      </c>
      <c r="Z245" s="36" t="s">
        <v>316</v>
      </c>
      <c r="AA245" s="36" t="s">
        <v>316</v>
      </c>
      <c r="AB245" s="36" t="s">
        <v>315</v>
      </c>
      <c r="AC245" s="36" t="s">
        <v>315</v>
      </c>
      <c r="AD245" s="36" t="s">
        <v>316</v>
      </c>
      <c r="AE245" s="36" t="s">
        <v>316</v>
      </c>
    </row>
    <row r="246" spans="1:31" s="30" customFormat="1" ht="68" x14ac:dyDescent="0.2">
      <c r="A246" s="43">
        <f t="shared" si="13"/>
        <v>245</v>
      </c>
      <c r="B246" s="32" t="s">
        <v>122</v>
      </c>
      <c r="C246" s="43" t="s">
        <v>697</v>
      </c>
      <c r="D246" s="33" t="s">
        <v>470</v>
      </c>
      <c r="E246" s="32" t="s">
        <v>128</v>
      </c>
      <c r="F246" s="32" t="s">
        <v>283</v>
      </c>
      <c r="G246" s="32" t="s">
        <v>284</v>
      </c>
      <c r="H246" s="34"/>
      <c r="I246" s="49" t="s">
        <v>191</v>
      </c>
      <c r="J246" s="49" t="s">
        <v>200</v>
      </c>
      <c r="K246" s="49" t="s">
        <v>759</v>
      </c>
      <c r="L246" s="36"/>
      <c r="M246" s="37"/>
      <c r="N246" s="33"/>
      <c r="O246" s="50" t="s">
        <v>316</v>
      </c>
      <c r="P246" s="36" t="s">
        <v>315</v>
      </c>
      <c r="Q246" s="36" t="s">
        <v>315</v>
      </c>
      <c r="R246" s="36" t="s">
        <v>315</v>
      </c>
      <c r="S246" s="36" t="s">
        <v>315</v>
      </c>
      <c r="T246" s="36" t="s">
        <v>315</v>
      </c>
      <c r="U246" s="36"/>
      <c r="V246" s="36" t="s">
        <v>316</v>
      </c>
      <c r="W246" s="36" t="s">
        <v>316</v>
      </c>
      <c r="X246" s="36" t="s">
        <v>316</v>
      </c>
      <c r="Y246" s="36" t="s">
        <v>316</v>
      </c>
      <c r="Z246" s="36" t="s">
        <v>316</v>
      </c>
      <c r="AA246" s="36" t="s">
        <v>316</v>
      </c>
      <c r="AB246" s="36" t="s">
        <v>316</v>
      </c>
      <c r="AC246" s="36" t="s">
        <v>315</v>
      </c>
      <c r="AD246" s="36" t="s">
        <v>316</v>
      </c>
      <c r="AE246" s="36" t="s">
        <v>316</v>
      </c>
    </row>
    <row r="247" spans="1:31" s="30" customFormat="1" ht="204" x14ac:dyDescent="0.2">
      <c r="A247" s="31">
        <f t="shared" si="13"/>
        <v>246</v>
      </c>
      <c r="B247" s="33" t="s">
        <v>123</v>
      </c>
      <c r="C247" s="43" t="s">
        <v>697</v>
      </c>
      <c r="D247" s="33" t="s">
        <v>1499</v>
      </c>
      <c r="E247" s="32" t="s">
        <v>1943</v>
      </c>
      <c r="F247" s="32" t="s">
        <v>1381</v>
      </c>
      <c r="G247" s="32" t="s">
        <v>979</v>
      </c>
      <c r="H247" s="34"/>
      <c r="I247" s="49" t="s">
        <v>191</v>
      </c>
      <c r="J247" s="49" t="s">
        <v>200</v>
      </c>
      <c r="K247" s="49" t="s">
        <v>759</v>
      </c>
      <c r="L247" s="36"/>
      <c r="M247" s="37"/>
      <c r="N247" s="33"/>
      <c r="O247" s="50" t="s">
        <v>316</v>
      </c>
      <c r="P247" s="36" t="s">
        <v>315</v>
      </c>
      <c r="Q247" s="36" t="s">
        <v>315</v>
      </c>
      <c r="R247" s="36" t="s">
        <v>315</v>
      </c>
      <c r="S247" s="36" t="s">
        <v>315</v>
      </c>
      <c r="T247" s="36" t="s">
        <v>315</v>
      </c>
      <c r="U247" s="36"/>
      <c r="V247" s="36" t="s">
        <v>316</v>
      </c>
      <c r="W247" s="36" t="s">
        <v>316</v>
      </c>
      <c r="X247" s="36" t="s">
        <v>316</v>
      </c>
      <c r="Y247" s="36" t="s">
        <v>316</v>
      </c>
      <c r="Z247" s="36" t="s">
        <v>316</v>
      </c>
      <c r="AA247" s="36" t="s">
        <v>316</v>
      </c>
      <c r="AB247" s="36" t="s">
        <v>316</v>
      </c>
      <c r="AC247" s="36" t="s">
        <v>315</v>
      </c>
      <c r="AD247" s="36" t="s">
        <v>316</v>
      </c>
      <c r="AE247" s="36" t="s">
        <v>316</v>
      </c>
    </row>
    <row r="248" spans="1:31" s="30" customFormat="1" ht="68" x14ac:dyDescent="0.2">
      <c r="A248" s="43">
        <f t="shared" si="13"/>
        <v>247</v>
      </c>
      <c r="B248" s="32" t="s">
        <v>124</v>
      </c>
      <c r="C248" s="43" t="s">
        <v>697</v>
      </c>
      <c r="D248" s="32" t="s">
        <v>785</v>
      </c>
      <c r="E248" s="32" t="s">
        <v>1944</v>
      </c>
      <c r="F248" s="32" t="s">
        <v>787</v>
      </c>
      <c r="G248" s="32" t="s">
        <v>765</v>
      </c>
      <c r="H248" s="34"/>
      <c r="I248" s="49" t="s">
        <v>191</v>
      </c>
      <c r="J248" s="49" t="s">
        <v>200</v>
      </c>
      <c r="K248" s="49" t="s">
        <v>759</v>
      </c>
      <c r="L248" s="36"/>
      <c r="M248" s="37"/>
      <c r="N248" s="33"/>
      <c r="O248" s="50" t="s">
        <v>316</v>
      </c>
      <c r="P248" s="36" t="s">
        <v>315</v>
      </c>
      <c r="Q248" s="36" t="s">
        <v>315</v>
      </c>
      <c r="R248" s="36" t="s">
        <v>315</v>
      </c>
      <c r="S248" s="36" t="s">
        <v>315</v>
      </c>
      <c r="T248" s="36" t="s">
        <v>315</v>
      </c>
      <c r="U248" s="36"/>
      <c r="V248" s="36" t="s">
        <v>316</v>
      </c>
      <c r="W248" s="36" t="s">
        <v>316</v>
      </c>
      <c r="X248" s="36" t="s">
        <v>316</v>
      </c>
      <c r="Y248" s="36" t="s">
        <v>316</v>
      </c>
      <c r="Z248" s="36" t="s">
        <v>316</v>
      </c>
      <c r="AA248" s="36" t="s">
        <v>316</v>
      </c>
      <c r="AB248" s="36" t="s">
        <v>316</v>
      </c>
      <c r="AC248" s="36" t="s">
        <v>315</v>
      </c>
      <c r="AD248" s="36" t="s">
        <v>316</v>
      </c>
      <c r="AE248" s="36" t="s">
        <v>316</v>
      </c>
    </row>
    <row r="249" spans="1:31" s="30" customFormat="1" ht="153" x14ac:dyDescent="0.2">
      <c r="A249" s="43">
        <f t="shared" si="13"/>
        <v>248</v>
      </c>
      <c r="B249" s="32" t="s">
        <v>125</v>
      </c>
      <c r="C249" s="43" t="s">
        <v>697</v>
      </c>
      <c r="D249" s="32" t="s">
        <v>786</v>
      </c>
      <c r="E249" s="32" t="s">
        <v>1945</v>
      </c>
      <c r="F249" s="32" t="s">
        <v>1667</v>
      </c>
      <c r="G249" s="32" t="s">
        <v>770</v>
      </c>
      <c r="H249" s="34"/>
      <c r="I249" s="49" t="s">
        <v>191</v>
      </c>
      <c r="J249" s="49" t="s">
        <v>200</v>
      </c>
      <c r="K249" s="49" t="s">
        <v>759</v>
      </c>
      <c r="L249" s="36"/>
      <c r="M249" s="37"/>
      <c r="N249" s="33"/>
      <c r="O249" s="50" t="s">
        <v>316</v>
      </c>
      <c r="P249" s="36" t="s">
        <v>315</v>
      </c>
      <c r="Q249" s="36" t="s">
        <v>315</v>
      </c>
      <c r="R249" s="36" t="s">
        <v>315</v>
      </c>
      <c r="S249" s="36" t="s">
        <v>315</v>
      </c>
      <c r="T249" s="36" t="s">
        <v>315</v>
      </c>
      <c r="U249" s="36"/>
      <c r="V249" s="36" t="s">
        <v>316</v>
      </c>
      <c r="W249" s="36" t="s">
        <v>316</v>
      </c>
      <c r="X249" s="36" t="s">
        <v>316</v>
      </c>
      <c r="Y249" s="36" t="s">
        <v>316</v>
      </c>
      <c r="Z249" s="36" t="s">
        <v>316</v>
      </c>
      <c r="AA249" s="36" t="s">
        <v>316</v>
      </c>
      <c r="AB249" s="36" t="s">
        <v>316</v>
      </c>
      <c r="AC249" s="36" t="s">
        <v>315</v>
      </c>
      <c r="AD249" s="36" t="s">
        <v>316</v>
      </c>
      <c r="AE249" s="36" t="s">
        <v>316</v>
      </c>
    </row>
    <row r="250" spans="1:31" s="30" customFormat="1" ht="51" x14ac:dyDescent="0.2">
      <c r="A250" s="43">
        <f t="shared" si="13"/>
        <v>249</v>
      </c>
      <c r="B250" s="32" t="s">
        <v>131</v>
      </c>
      <c r="C250" s="43" t="s">
        <v>697</v>
      </c>
      <c r="D250" s="32" t="s">
        <v>644</v>
      </c>
      <c r="E250" s="32" t="s">
        <v>116</v>
      </c>
      <c r="F250" s="32" t="s">
        <v>645</v>
      </c>
      <c r="G250" s="32" t="s">
        <v>646</v>
      </c>
      <c r="H250" s="34"/>
      <c r="I250" s="49" t="s">
        <v>191</v>
      </c>
      <c r="J250" s="49" t="s">
        <v>200</v>
      </c>
      <c r="K250" s="62" t="s">
        <v>209</v>
      </c>
      <c r="L250" s="36"/>
      <c r="M250" s="37"/>
      <c r="N250" s="33"/>
      <c r="O250" s="50" t="s">
        <v>316</v>
      </c>
      <c r="P250" s="36" t="s">
        <v>315</v>
      </c>
      <c r="Q250" s="36" t="s">
        <v>315</v>
      </c>
      <c r="R250" s="36" t="s">
        <v>315</v>
      </c>
      <c r="S250" s="36" t="s">
        <v>315</v>
      </c>
      <c r="T250" s="36" t="s">
        <v>315</v>
      </c>
      <c r="U250" s="36"/>
      <c r="V250" s="36" t="s">
        <v>316</v>
      </c>
      <c r="W250" s="36" t="s">
        <v>316</v>
      </c>
      <c r="X250" s="36" t="s">
        <v>316</v>
      </c>
      <c r="Y250" s="36" t="s">
        <v>316</v>
      </c>
      <c r="Z250" s="36" t="s">
        <v>316</v>
      </c>
      <c r="AA250" s="36" t="s">
        <v>316</v>
      </c>
      <c r="AB250" s="36" t="s">
        <v>316</v>
      </c>
      <c r="AC250" s="36" t="s">
        <v>315</v>
      </c>
      <c r="AD250" s="36" t="s">
        <v>316</v>
      </c>
      <c r="AE250" s="36" t="s">
        <v>316</v>
      </c>
    </row>
    <row r="251" spans="1:31" s="30" customFormat="1" ht="85" x14ac:dyDescent="0.2">
      <c r="A251" s="43">
        <f t="shared" si="13"/>
        <v>250</v>
      </c>
      <c r="B251" s="32" t="s">
        <v>305</v>
      </c>
      <c r="C251" s="43" t="s">
        <v>697</v>
      </c>
      <c r="D251" s="32" t="s">
        <v>896</v>
      </c>
      <c r="E251" s="32" t="s">
        <v>841</v>
      </c>
      <c r="F251" s="32" t="s">
        <v>1666</v>
      </c>
      <c r="G251" s="32" t="s">
        <v>842</v>
      </c>
      <c r="H251" s="34"/>
      <c r="I251" s="49" t="s">
        <v>191</v>
      </c>
      <c r="J251" s="49" t="s">
        <v>200</v>
      </c>
      <c r="K251" s="49" t="s">
        <v>210</v>
      </c>
      <c r="L251" s="36"/>
      <c r="M251" s="37"/>
      <c r="N251" s="33"/>
      <c r="O251" s="50" t="s">
        <v>316</v>
      </c>
      <c r="P251" s="36" t="s">
        <v>315</v>
      </c>
      <c r="Q251" s="36" t="s">
        <v>315</v>
      </c>
      <c r="R251" s="36" t="s">
        <v>315</v>
      </c>
      <c r="S251" s="36" t="s">
        <v>315</v>
      </c>
      <c r="T251" s="36" t="s">
        <v>315</v>
      </c>
      <c r="U251" s="36"/>
      <c r="V251" s="36" t="s">
        <v>315</v>
      </c>
      <c r="W251" s="36" t="s">
        <v>315</v>
      </c>
      <c r="X251" s="36" t="s">
        <v>316</v>
      </c>
      <c r="Y251" s="36" t="s">
        <v>315</v>
      </c>
      <c r="Z251" s="36" t="s">
        <v>316</v>
      </c>
      <c r="AA251" s="36" t="s">
        <v>315</v>
      </c>
      <c r="AB251" s="36" t="s">
        <v>315</v>
      </c>
      <c r="AC251" s="36" t="s">
        <v>315</v>
      </c>
      <c r="AD251" s="36" t="s">
        <v>315</v>
      </c>
      <c r="AE251" s="36" t="s">
        <v>315</v>
      </c>
    </row>
    <row r="252" spans="1:31" s="30" customFormat="1" ht="153" x14ac:dyDescent="0.2">
      <c r="A252" s="43">
        <f t="shared" si="13"/>
        <v>251</v>
      </c>
      <c r="B252" s="32" t="s">
        <v>648</v>
      </c>
      <c r="C252" s="43" t="s">
        <v>697</v>
      </c>
      <c r="D252" s="32" t="s">
        <v>1030</v>
      </c>
      <c r="E252" s="32" t="s">
        <v>1008</v>
      </c>
      <c r="F252" s="52" t="s">
        <v>1031</v>
      </c>
      <c r="G252" s="52" t="s">
        <v>1500</v>
      </c>
      <c r="H252" s="34"/>
      <c r="I252" s="49" t="s">
        <v>191</v>
      </c>
      <c r="J252" s="49" t="s">
        <v>200</v>
      </c>
      <c r="K252" s="49" t="s">
        <v>210</v>
      </c>
      <c r="L252" s="36"/>
      <c r="M252" s="37"/>
      <c r="N252" s="33"/>
      <c r="O252" s="50" t="s">
        <v>316</v>
      </c>
      <c r="P252" s="36" t="s">
        <v>315</v>
      </c>
      <c r="Q252" s="36" t="s">
        <v>315</v>
      </c>
      <c r="R252" s="36" t="s">
        <v>315</v>
      </c>
      <c r="S252" s="36" t="s">
        <v>315</v>
      </c>
      <c r="T252" s="36" t="s">
        <v>315</v>
      </c>
      <c r="U252" s="36"/>
      <c r="V252" s="36" t="s">
        <v>315</v>
      </c>
      <c r="W252" s="36" t="s">
        <v>315</v>
      </c>
      <c r="X252" s="36" t="s">
        <v>316</v>
      </c>
      <c r="Y252" s="36" t="s">
        <v>315</v>
      </c>
      <c r="Z252" s="36" t="s">
        <v>316</v>
      </c>
      <c r="AA252" s="36" t="s">
        <v>315</v>
      </c>
      <c r="AB252" s="36" t="s">
        <v>315</v>
      </c>
      <c r="AC252" s="36" t="s">
        <v>315</v>
      </c>
      <c r="AD252" s="36" t="s">
        <v>315</v>
      </c>
      <c r="AE252" s="36" t="s">
        <v>315</v>
      </c>
    </row>
    <row r="253" spans="1:31" s="30" customFormat="1" ht="85" x14ac:dyDescent="0.2">
      <c r="A253" s="31">
        <f t="shared" si="13"/>
        <v>252</v>
      </c>
      <c r="B253" s="33" t="s">
        <v>649</v>
      </c>
      <c r="C253" s="43" t="s">
        <v>697</v>
      </c>
      <c r="D253" s="33" t="s">
        <v>1501</v>
      </c>
      <c r="E253" s="32" t="s">
        <v>1312</v>
      </c>
      <c r="F253" s="32" t="s">
        <v>845</v>
      </c>
      <c r="G253" s="32" t="s">
        <v>846</v>
      </c>
      <c r="H253" s="34"/>
      <c r="I253" s="49" t="s">
        <v>191</v>
      </c>
      <c r="J253" s="49" t="s">
        <v>200</v>
      </c>
      <c r="K253" s="49" t="s">
        <v>210</v>
      </c>
      <c r="L253" s="36"/>
      <c r="M253" s="37"/>
      <c r="N253" s="33"/>
      <c r="O253" s="50" t="s">
        <v>316</v>
      </c>
      <c r="P253" s="36" t="s">
        <v>315</v>
      </c>
      <c r="Q253" s="36" t="s">
        <v>315</v>
      </c>
      <c r="R253" s="36" t="s">
        <v>315</v>
      </c>
      <c r="S253" s="36" t="s">
        <v>315</v>
      </c>
      <c r="T253" s="36" t="s">
        <v>315</v>
      </c>
      <c r="U253" s="36"/>
      <c r="V253" s="36" t="s">
        <v>315</v>
      </c>
      <c r="W253" s="36" t="s">
        <v>315</v>
      </c>
      <c r="X253" s="36" t="s">
        <v>316</v>
      </c>
      <c r="Y253" s="36" t="s">
        <v>315</v>
      </c>
      <c r="Z253" s="36" t="s">
        <v>316</v>
      </c>
      <c r="AA253" s="36" t="s">
        <v>315</v>
      </c>
      <c r="AB253" s="36" t="s">
        <v>315</v>
      </c>
      <c r="AC253" s="36" t="s">
        <v>315</v>
      </c>
      <c r="AD253" s="36" t="s">
        <v>315</v>
      </c>
      <c r="AE253" s="36" t="s">
        <v>315</v>
      </c>
    </row>
    <row r="254" spans="1:31" s="30" customFormat="1" ht="85" x14ac:dyDescent="0.2">
      <c r="A254" s="43">
        <f t="shared" si="13"/>
        <v>253</v>
      </c>
      <c r="B254" s="32" t="s">
        <v>650</v>
      </c>
      <c r="C254" s="43" t="s">
        <v>697</v>
      </c>
      <c r="D254" s="32" t="s">
        <v>908</v>
      </c>
      <c r="E254" s="32" t="s">
        <v>985</v>
      </c>
      <c r="F254" s="32" t="s">
        <v>319</v>
      </c>
      <c r="G254" s="32" t="s">
        <v>986</v>
      </c>
      <c r="H254" s="34"/>
      <c r="I254" s="49" t="s">
        <v>191</v>
      </c>
      <c r="J254" s="49" t="s">
        <v>200</v>
      </c>
      <c r="K254" s="49" t="s">
        <v>210</v>
      </c>
      <c r="L254" s="36"/>
      <c r="M254" s="37"/>
      <c r="N254" s="33"/>
      <c r="O254" s="50" t="s">
        <v>316</v>
      </c>
      <c r="P254" s="36" t="s">
        <v>315</v>
      </c>
      <c r="Q254" s="36" t="s">
        <v>315</v>
      </c>
      <c r="R254" s="36" t="s">
        <v>315</v>
      </c>
      <c r="S254" s="36" t="s">
        <v>315</v>
      </c>
      <c r="T254" s="36" t="s">
        <v>315</v>
      </c>
      <c r="U254" s="36"/>
      <c r="V254" s="36" t="s">
        <v>316</v>
      </c>
      <c r="W254" s="36" t="s">
        <v>316</v>
      </c>
      <c r="X254" s="36" t="s">
        <v>316</v>
      </c>
      <c r="Y254" s="36" t="s">
        <v>316</v>
      </c>
      <c r="Z254" s="36" t="s">
        <v>316</v>
      </c>
      <c r="AA254" s="36" t="s">
        <v>316</v>
      </c>
      <c r="AB254" s="36" t="s">
        <v>316</v>
      </c>
      <c r="AC254" s="36" t="s">
        <v>315</v>
      </c>
      <c r="AD254" s="36" t="s">
        <v>315</v>
      </c>
      <c r="AE254" s="36" t="s">
        <v>316</v>
      </c>
    </row>
    <row r="255" spans="1:31" s="30" customFormat="1" ht="85" x14ac:dyDescent="0.2">
      <c r="A255" s="43">
        <f t="shared" si="13"/>
        <v>254</v>
      </c>
      <c r="B255" s="32" t="s">
        <v>651</v>
      </c>
      <c r="C255" s="43" t="s">
        <v>697</v>
      </c>
      <c r="D255" s="32" t="s">
        <v>1082</v>
      </c>
      <c r="E255" s="32" t="s">
        <v>843</v>
      </c>
      <c r="F255" s="32" t="s">
        <v>1665</v>
      </c>
      <c r="G255" s="32" t="s">
        <v>846</v>
      </c>
      <c r="H255" s="34"/>
      <c r="I255" s="49" t="s">
        <v>191</v>
      </c>
      <c r="J255" s="49" t="s">
        <v>200</v>
      </c>
      <c r="K255" s="49" t="s">
        <v>210</v>
      </c>
      <c r="L255" s="36"/>
      <c r="M255" s="37"/>
      <c r="N255" s="33"/>
      <c r="O255" s="50" t="s">
        <v>316</v>
      </c>
      <c r="P255" s="36" t="s">
        <v>315</v>
      </c>
      <c r="Q255" s="36" t="s">
        <v>315</v>
      </c>
      <c r="R255" s="36" t="s">
        <v>315</v>
      </c>
      <c r="S255" s="36" t="s">
        <v>315</v>
      </c>
      <c r="T255" s="36" t="s">
        <v>315</v>
      </c>
      <c r="U255" s="36"/>
      <c r="V255" s="36" t="s">
        <v>316</v>
      </c>
      <c r="W255" s="36" t="s">
        <v>316</v>
      </c>
      <c r="X255" s="36" t="s">
        <v>316</v>
      </c>
      <c r="Y255" s="36" t="s">
        <v>316</v>
      </c>
      <c r="Z255" s="36" t="s">
        <v>316</v>
      </c>
      <c r="AA255" s="36" t="s">
        <v>316</v>
      </c>
      <c r="AB255" s="36" t="s">
        <v>316</v>
      </c>
      <c r="AC255" s="36" t="s">
        <v>315</v>
      </c>
      <c r="AD255" s="36" t="s">
        <v>315</v>
      </c>
      <c r="AE255" s="36" t="s">
        <v>316</v>
      </c>
    </row>
    <row r="256" spans="1:31" s="30" customFormat="1" ht="85" x14ac:dyDescent="0.2">
      <c r="A256" s="43">
        <f t="shared" si="13"/>
        <v>255</v>
      </c>
      <c r="B256" s="32" t="s">
        <v>652</v>
      </c>
      <c r="C256" s="43" t="s">
        <v>697</v>
      </c>
      <c r="D256" s="32" t="s">
        <v>909</v>
      </c>
      <c r="E256" s="32" t="s">
        <v>844</v>
      </c>
      <c r="F256" s="32" t="s">
        <v>1665</v>
      </c>
      <c r="G256" s="32" t="s">
        <v>846</v>
      </c>
      <c r="H256" s="34"/>
      <c r="I256" s="49" t="s">
        <v>191</v>
      </c>
      <c r="J256" s="49" t="s">
        <v>200</v>
      </c>
      <c r="K256" s="49" t="s">
        <v>210</v>
      </c>
      <c r="L256" s="36"/>
      <c r="M256" s="37"/>
      <c r="N256" s="33"/>
      <c r="O256" s="50" t="s">
        <v>316</v>
      </c>
      <c r="P256" s="36" t="s">
        <v>315</v>
      </c>
      <c r="Q256" s="36" t="s">
        <v>315</v>
      </c>
      <c r="R256" s="36" t="s">
        <v>315</v>
      </c>
      <c r="S256" s="36" t="s">
        <v>315</v>
      </c>
      <c r="T256" s="36" t="s">
        <v>315</v>
      </c>
      <c r="U256" s="36"/>
      <c r="V256" s="36" t="s">
        <v>316</v>
      </c>
      <c r="W256" s="36" t="s">
        <v>316</v>
      </c>
      <c r="X256" s="36" t="s">
        <v>316</v>
      </c>
      <c r="Y256" s="36" t="s">
        <v>316</v>
      </c>
      <c r="Z256" s="36" t="s">
        <v>316</v>
      </c>
      <c r="AA256" s="36" t="s">
        <v>316</v>
      </c>
      <c r="AB256" s="36" t="s">
        <v>316</v>
      </c>
      <c r="AC256" s="36" t="s">
        <v>315</v>
      </c>
      <c r="AD256" s="36" t="s">
        <v>315</v>
      </c>
      <c r="AE256" s="36" t="s">
        <v>316</v>
      </c>
    </row>
    <row r="257" spans="1:31" s="30" customFormat="1" ht="85" x14ac:dyDescent="0.2">
      <c r="A257" s="43">
        <f t="shared" si="13"/>
        <v>256</v>
      </c>
      <c r="B257" s="32" t="s">
        <v>788</v>
      </c>
      <c r="C257" s="43" t="s">
        <v>697</v>
      </c>
      <c r="D257" s="32" t="s">
        <v>910</v>
      </c>
      <c r="E257" s="32" t="s">
        <v>847</v>
      </c>
      <c r="F257" s="32" t="s">
        <v>1665</v>
      </c>
      <c r="G257" s="32" t="s">
        <v>846</v>
      </c>
      <c r="H257" s="34"/>
      <c r="I257" s="49" t="s">
        <v>191</v>
      </c>
      <c r="J257" s="49" t="s">
        <v>200</v>
      </c>
      <c r="K257" s="49" t="s">
        <v>210</v>
      </c>
      <c r="L257" s="36"/>
      <c r="M257" s="37"/>
      <c r="N257" s="33"/>
      <c r="O257" s="50" t="s">
        <v>316</v>
      </c>
      <c r="P257" s="36" t="s">
        <v>315</v>
      </c>
      <c r="Q257" s="36" t="s">
        <v>315</v>
      </c>
      <c r="R257" s="36" t="s">
        <v>315</v>
      </c>
      <c r="S257" s="36" t="s">
        <v>315</v>
      </c>
      <c r="T257" s="36" t="s">
        <v>315</v>
      </c>
      <c r="U257" s="36"/>
      <c r="V257" s="36" t="s">
        <v>316</v>
      </c>
      <c r="W257" s="36" t="s">
        <v>316</v>
      </c>
      <c r="X257" s="36" t="s">
        <v>316</v>
      </c>
      <c r="Y257" s="36" t="s">
        <v>316</v>
      </c>
      <c r="Z257" s="36" t="s">
        <v>316</v>
      </c>
      <c r="AA257" s="36" t="s">
        <v>316</v>
      </c>
      <c r="AB257" s="36" t="s">
        <v>316</v>
      </c>
      <c r="AC257" s="36" t="s">
        <v>315</v>
      </c>
      <c r="AD257" s="36" t="s">
        <v>315</v>
      </c>
      <c r="AE257" s="36" t="s">
        <v>316</v>
      </c>
    </row>
    <row r="258" spans="1:31" s="30" customFormat="1" ht="85" x14ac:dyDescent="0.2">
      <c r="A258" s="43">
        <f t="shared" si="13"/>
        <v>257</v>
      </c>
      <c r="B258" s="32" t="s">
        <v>789</v>
      </c>
      <c r="C258" s="43" t="s">
        <v>697</v>
      </c>
      <c r="D258" s="63" t="s">
        <v>1033</v>
      </c>
      <c r="E258" s="32" t="s">
        <v>848</v>
      </c>
      <c r="F258" s="32" t="s">
        <v>987</v>
      </c>
      <c r="G258" s="52" t="s">
        <v>1032</v>
      </c>
      <c r="H258" s="34"/>
      <c r="I258" s="49" t="s">
        <v>191</v>
      </c>
      <c r="J258" s="49" t="s">
        <v>200</v>
      </c>
      <c r="K258" s="49" t="s">
        <v>210</v>
      </c>
      <c r="L258" s="36"/>
      <c r="M258" s="37"/>
      <c r="N258" s="33"/>
      <c r="O258" s="50" t="s">
        <v>316</v>
      </c>
      <c r="P258" s="36" t="s">
        <v>315</v>
      </c>
      <c r="Q258" s="36" t="s">
        <v>315</v>
      </c>
      <c r="R258" s="36" t="s">
        <v>315</v>
      </c>
      <c r="S258" s="36" t="s">
        <v>315</v>
      </c>
      <c r="T258" s="36" t="s">
        <v>315</v>
      </c>
      <c r="U258" s="36"/>
      <c r="V258" s="36" t="s">
        <v>316</v>
      </c>
      <c r="W258" s="36" t="s">
        <v>316</v>
      </c>
      <c r="X258" s="36" t="s">
        <v>316</v>
      </c>
      <c r="Y258" s="36" t="s">
        <v>316</v>
      </c>
      <c r="Z258" s="36" t="s">
        <v>316</v>
      </c>
      <c r="AA258" s="36" t="s">
        <v>316</v>
      </c>
      <c r="AB258" s="36" t="s">
        <v>316</v>
      </c>
      <c r="AC258" s="36" t="s">
        <v>315</v>
      </c>
      <c r="AD258" s="36" t="s">
        <v>315</v>
      </c>
      <c r="AE258" s="36" t="s">
        <v>316</v>
      </c>
    </row>
    <row r="259" spans="1:31" s="30" customFormat="1" ht="102" x14ac:dyDescent="0.2">
      <c r="A259" s="43">
        <f t="shared" si="13"/>
        <v>258</v>
      </c>
      <c r="B259" s="32" t="s">
        <v>790</v>
      </c>
      <c r="C259" s="43" t="s">
        <v>697</v>
      </c>
      <c r="D259" s="32" t="s">
        <v>647</v>
      </c>
      <c r="E259" s="32" t="s">
        <v>1663</v>
      </c>
      <c r="F259" s="32" t="s">
        <v>1313</v>
      </c>
      <c r="G259" s="32" t="s">
        <v>1664</v>
      </c>
      <c r="H259" s="34"/>
      <c r="I259" s="49" t="s">
        <v>191</v>
      </c>
      <c r="J259" s="49" t="s">
        <v>200</v>
      </c>
      <c r="K259" s="49" t="s">
        <v>210</v>
      </c>
      <c r="L259" s="36"/>
      <c r="M259" s="37"/>
      <c r="N259" s="33"/>
      <c r="O259" s="50" t="s">
        <v>316</v>
      </c>
      <c r="P259" s="36" t="s">
        <v>315</v>
      </c>
      <c r="Q259" s="36" t="s">
        <v>315</v>
      </c>
      <c r="R259" s="36" t="s">
        <v>315</v>
      </c>
      <c r="S259" s="36" t="s">
        <v>315</v>
      </c>
      <c r="T259" s="36" t="s">
        <v>315</v>
      </c>
      <c r="U259" s="36"/>
      <c r="V259" s="36" t="s">
        <v>316</v>
      </c>
      <c r="W259" s="36" t="s">
        <v>315</v>
      </c>
      <c r="X259" s="36" t="s">
        <v>316</v>
      </c>
      <c r="Y259" s="36" t="s">
        <v>316</v>
      </c>
      <c r="Z259" s="36" t="s">
        <v>316</v>
      </c>
      <c r="AA259" s="36" t="s">
        <v>316</v>
      </c>
      <c r="AB259" s="36" t="s">
        <v>316</v>
      </c>
      <c r="AC259" s="36" t="s">
        <v>315</v>
      </c>
      <c r="AD259" s="36" t="s">
        <v>316</v>
      </c>
      <c r="AE259" s="36" t="s">
        <v>316</v>
      </c>
    </row>
    <row r="260" spans="1:31" s="30" customFormat="1" ht="119" x14ac:dyDescent="0.2">
      <c r="A260" s="43">
        <f t="shared" si="13"/>
        <v>259</v>
      </c>
      <c r="B260" s="33" t="s">
        <v>852</v>
      </c>
      <c r="C260" s="43" t="s">
        <v>697</v>
      </c>
      <c r="D260" s="33" t="s">
        <v>1502</v>
      </c>
      <c r="E260" s="32" t="s">
        <v>1662</v>
      </c>
      <c r="F260" s="32" t="s">
        <v>1314</v>
      </c>
      <c r="G260" s="32" t="s">
        <v>1382</v>
      </c>
      <c r="H260" s="34"/>
      <c r="I260" s="49" t="s">
        <v>191</v>
      </c>
      <c r="J260" s="49" t="s">
        <v>200</v>
      </c>
      <c r="K260" s="49" t="s">
        <v>210</v>
      </c>
      <c r="L260" s="36"/>
      <c r="M260" s="37"/>
      <c r="N260" s="33"/>
      <c r="O260" s="50" t="s">
        <v>316</v>
      </c>
      <c r="P260" s="36" t="s">
        <v>315</v>
      </c>
      <c r="Q260" s="36" t="s">
        <v>315</v>
      </c>
      <c r="R260" s="36" t="s">
        <v>315</v>
      </c>
      <c r="S260" s="36" t="s">
        <v>315</v>
      </c>
      <c r="T260" s="36" t="s">
        <v>315</v>
      </c>
      <c r="U260" s="36"/>
      <c r="V260" s="36" t="s">
        <v>316</v>
      </c>
      <c r="W260" s="36" t="s">
        <v>315</v>
      </c>
      <c r="X260" s="36" t="s">
        <v>316</v>
      </c>
      <c r="Y260" s="36" t="s">
        <v>316</v>
      </c>
      <c r="Z260" s="36" t="s">
        <v>316</v>
      </c>
      <c r="AA260" s="36" t="s">
        <v>316</v>
      </c>
      <c r="AB260" s="36" t="s">
        <v>316</v>
      </c>
      <c r="AC260" s="36" t="s">
        <v>315</v>
      </c>
      <c r="AD260" s="36" t="s">
        <v>316</v>
      </c>
      <c r="AE260" s="36" t="s">
        <v>316</v>
      </c>
    </row>
    <row r="261" spans="1:31" s="30" customFormat="1" ht="119" x14ac:dyDescent="0.2">
      <c r="A261" s="31">
        <f t="shared" si="13"/>
        <v>260</v>
      </c>
      <c r="B261" s="32" t="s">
        <v>853</v>
      </c>
      <c r="C261" s="43" t="s">
        <v>697</v>
      </c>
      <c r="D261" s="33" t="s">
        <v>911</v>
      </c>
      <c r="E261" s="32" t="s">
        <v>849</v>
      </c>
      <c r="F261" s="32" t="s">
        <v>850</v>
      </c>
      <c r="G261" s="32" t="s">
        <v>851</v>
      </c>
      <c r="H261" s="34"/>
      <c r="I261" s="49" t="s">
        <v>191</v>
      </c>
      <c r="J261" s="49" t="s">
        <v>200</v>
      </c>
      <c r="K261" s="49" t="s">
        <v>210</v>
      </c>
      <c r="L261" s="36"/>
      <c r="M261" s="37"/>
      <c r="N261" s="33"/>
      <c r="O261" s="50" t="s">
        <v>316</v>
      </c>
      <c r="P261" s="36" t="s">
        <v>315</v>
      </c>
      <c r="Q261" s="36" t="s">
        <v>315</v>
      </c>
      <c r="R261" s="36" t="s">
        <v>315</v>
      </c>
      <c r="S261" s="36" t="s">
        <v>315</v>
      </c>
      <c r="T261" s="36" t="s">
        <v>315</v>
      </c>
      <c r="U261" s="36"/>
      <c r="V261" s="36" t="s">
        <v>316</v>
      </c>
      <c r="W261" s="36" t="s">
        <v>315</v>
      </c>
      <c r="X261" s="36" t="s">
        <v>316</v>
      </c>
      <c r="Y261" s="36" t="s">
        <v>316</v>
      </c>
      <c r="Z261" s="36" t="s">
        <v>316</v>
      </c>
      <c r="AA261" s="36" t="s">
        <v>316</v>
      </c>
      <c r="AB261" s="36" t="s">
        <v>316</v>
      </c>
      <c r="AC261" s="36" t="s">
        <v>315</v>
      </c>
      <c r="AD261" s="36" t="s">
        <v>316</v>
      </c>
      <c r="AE261" s="36" t="s">
        <v>316</v>
      </c>
    </row>
    <row r="262" spans="1:31" s="30" customFormat="1" ht="85" x14ac:dyDescent="0.2">
      <c r="A262" s="31">
        <f t="shared" si="13"/>
        <v>261</v>
      </c>
      <c r="B262" s="32" t="s">
        <v>855</v>
      </c>
      <c r="C262" s="43" t="s">
        <v>697</v>
      </c>
      <c r="D262" s="33" t="s">
        <v>912</v>
      </c>
      <c r="E262" s="32" t="s">
        <v>1660</v>
      </c>
      <c r="F262" s="32" t="s">
        <v>1315</v>
      </c>
      <c r="G262" s="32" t="s">
        <v>1661</v>
      </c>
      <c r="H262" s="34"/>
      <c r="I262" s="49" t="s">
        <v>191</v>
      </c>
      <c r="J262" s="49" t="s">
        <v>200</v>
      </c>
      <c r="K262" s="49" t="s">
        <v>210</v>
      </c>
      <c r="L262" s="36"/>
      <c r="M262" s="37"/>
      <c r="N262" s="33"/>
      <c r="O262" s="50" t="s">
        <v>316</v>
      </c>
      <c r="P262" s="36" t="s">
        <v>315</v>
      </c>
      <c r="Q262" s="36" t="s">
        <v>315</v>
      </c>
      <c r="R262" s="36" t="s">
        <v>315</v>
      </c>
      <c r="S262" s="36" t="s">
        <v>315</v>
      </c>
      <c r="T262" s="36" t="s">
        <v>315</v>
      </c>
      <c r="U262" s="36"/>
      <c r="V262" s="36" t="s">
        <v>316</v>
      </c>
      <c r="W262" s="36" t="s">
        <v>315</v>
      </c>
      <c r="X262" s="36" t="s">
        <v>316</v>
      </c>
      <c r="Y262" s="36" t="s">
        <v>316</v>
      </c>
      <c r="Z262" s="36" t="s">
        <v>316</v>
      </c>
      <c r="AA262" s="36" t="s">
        <v>316</v>
      </c>
      <c r="AB262" s="36" t="s">
        <v>316</v>
      </c>
      <c r="AC262" s="36" t="s">
        <v>315</v>
      </c>
      <c r="AD262" s="36" t="s">
        <v>316</v>
      </c>
      <c r="AE262" s="36" t="s">
        <v>316</v>
      </c>
    </row>
    <row r="263" spans="1:31" s="30" customFormat="1" ht="85" x14ac:dyDescent="0.2">
      <c r="A263" s="31">
        <f t="shared" si="13"/>
        <v>262</v>
      </c>
      <c r="B263" s="32" t="s">
        <v>859</v>
      </c>
      <c r="C263" s="43" t="s">
        <v>697</v>
      </c>
      <c r="D263" s="32" t="s">
        <v>1034</v>
      </c>
      <c r="E263" s="32" t="s">
        <v>1946</v>
      </c>
      <c r="F263" s="32" t="s">
        <v>1947</v>
      </c>
      <c r="G263" s="32" t="s">
        <v>846</v>
      </c>
      <c r="H263" s="34"/>
      <c r="I263" s="49" t="s">
        <v>191</v>
      </c>
      <c r="J263" s="49" t="s">
        <v>200</v>
      </c>
      <c r="K263" s="49" t="s">
        <v>210</v>
      </c>
      <c r="L263" s="36"/>
      <c r="M263" s="37"/>
      <c r="N263" s="33"/>
      <c r="O263" s="50" t="s">
        <v>316</v>
      </c>
      <c r="P263" s="36" t="s">
        <v>315</v>
      </c>
      <c r="Q263" s="36" t="s">
        <v>315</v>
      </c>
      <c r="R263" s="36" t="s">
        <v>315</v>
      </c>
      <c r="S263" s="36" t="s">
        <v>315</v>
      </c>
    </row>
    <row r="264" spans="1:31" s="30" customFormat="1" ht="85" x14ac:dyDescent="0.2">
      <c r="A264" s="43">
        <f t="shared" si="13"/>
        <v>263</v>
      </c>
      <c r="B264" s="32" t="s">
        <v>860</v>
      </c>
      <c r="C264" s="43" t="s">
        <v>697</v>
      </c>
      <c r="D264" s="32" t="s">
        <v>897</v>
      </c>
      <c r="E264" s="32" t="s">
        <v>1658</v>
      </c>
      <c r="F264" s="32" t="s">
        <v>1659</v>
      </c>
      <c r="G264" s="32" t="s">
        <v>854</v>
      </c>
      <c r="H264" s="34"/>
      <c r="I264" s="49" t="s">
        <v>191</v>
      </c>
      <c r="J264" s="49" t="s">
        <v>200</v>
      </c>
      <c r="K264" s="49" t="s">
        <v>210</v>
      </c>
      <c r="L264" s="36"/>
      <c r="M264" s="37"/>
      <c r="N264" s="33"/>
      <c r="O264" s="50" t="s">
        <v>316</v>
      </c>
      <c r="P264" s="36" t="s">
        <v>315</v>
      </c>
      <c r="Q264" s="36" t="s">
        <v>315</v>
      </c>
      <c r="R264" s="36" t="s">
        <v>315</v>
      </c>
      <c r="S264" s="36" t="s">
        <v>315</v>
      </c>
      <c r="T264" s="36" t="s">
        <v>315</v>
      </c>
      <c r="U264" s="36"/>
      <c r="V264" s="36" t="s">
        <v>316</v>
      </c>
      <c r="W264" s="36" t="s">
        <v>316</v>
      </c>
      <c r="X264" s="36" t="s">
        <v>316</v>
      </c>
      <c r="Y264" s="36" t="s">
        <v>316</v>
      </c>
      <c r="Z264" s="36" t="s">
        <v>316</v>
      </c>
      <c r="AA264" s="36" t="s">
        <v>316</v>
      </c>
      <c r="AB264" s="36" t="s">
        <v>316</v>
      </c>
      <c r="AC264" s="36" t="s">
        <v>315</v>
      </c>
      <c r="AD264" s="46" t="s">
        <v>316</v>
      </c>
      <c r="AE264" s="36" t="s">
        <v>316</v>
      </c>
    </row>
    <row r="265" spans="1:31" s="30" customFormat="1" ht="51" x14ac:dyDescent="0.2">
      <c r="A265" s="31">
        <f t="shared" si="13"/>
        <v>264</v>
      </c>
      <c r="B265" s="32" t="s">
        <v>858</v>
      </c>
      <c r="C265" s="43" t="s">
        <v>697</v>
      </c>
      <c r="D265" s="33" t="s">
        <v>471</v>
      </c>
      <c r="E265" s="32" t="s">
        <v>129</v>
      </c>
      <c r="F265" s="32" t="s">
        <v>130</v>
      </c>
      <c r="G265" s="32" t="s">
        <v>1316</v>
      </c>
      <c r="H265" s="34"/>
      <c r="I265" s="49" t="s">
        <v>191</v>
      </c>
      <c r="J265" s="49" t="s">
        <v>200</v>
      </c>
      <c r="K265" s="49" t="s">
        <v>211</v>
      </c>
      <c r="L265" s="36"/>
      <c r="M265" s="37"/>
      <c r="N265" s="33"/>
      <c r="O265" s="50" t="s">
        <v>316</v>
      </c>
      <c r="P265" s="36" t="s">
        <v>315</v>
      </c>
      <c r="Q265" s="36" t="s">
        <v>315</v>
      </c>
      <c r="R265" s="36" t="s">
        <v>315</v>
      </c>
      <c r="S265" s="36" t="s">
        <v>315</v>
      </c>
      <c r="T265" s="36" t="s">
        <v>315</v>
      </c>
      <c r="U265" s="36"/>
      <c r="V265" s="36" t="s">
        <v>315</v>
      </c>
      <c r="W265" s="36" t="s">
        <v>315</v>
      </c>
      <c r="X265" s="36" t="s">
        <v>316</v>
      </c>
      <c r="Y265" s="36" t="s">
        <v>315</v>
      </c>
      <c r="Z265" s="36" t="s">
        <v>315</v>
      </c>
      <c r="AA265" s="36" t="s">
        <v>315</v>
      </c>
      <c r="AB265" s="36" t="s">
        <v>315</v>
      </c>
      <c r="AC265" s="36" t="s">
        <v>315</v>
      </c>
      <c r="AD265" s="36" t="s">
        <v>315</v>
      </c>
      <c r="AE265" s="36" t="s">
        <v>315</v>
      </c>
    </row>
    <row r="266" spans="1:31" s="30" customFormat="1" ht="153" x14ac:dyDescent="0.2">
      <c r="A266" s="31">
        <f t="shared" si="13"/>
        <v>265</v>
      </c>
      <c r="B266" s="33" t="s">
        <v>857</v>
      </c>
      <c r="C266" s="43" t="s">
        <v>697</v>
      </c>
      <c r="D266" s="33" t="s">
        <v>1503</v>
      </c>
      <c r="E266" s="32" t="s">
        <v>1948</v>
      </c>
      <c r="F266" s="32" t="s">
        <v>1383</v>
      </c>
      <c r="G266" s="32" t="s">
        <v>1317</v>
      </c>
      <c r="H266" s="34"/>
      <c r="I266" s="49" t="s">
        <v>191</v>
      </c>
      <c r="J266" s="49" t="s">
        <v>200</v>
      </c>
      <c r="K266" s="35" t="s">
        <v>861</v>
      </c>
      <c r="L266" s="36"/>
      <c r="M266" s="37"/>
      <c r="N266" s="33"/>
      <c r="O266" s="50" t="s">
        <v>316</v>
      </c>
      <c r="P266" s="36" t="s">
        <v>315</v>
      </c>
      <c r="Q266" s="36" t="s">
        <v>315</v>
      </c>
      <c r="R266" s="36" t="s">
        <v>315</v>
      </c>
      <c r="S266" s="36" t="s">
        <v>315</v>
      </c>
      <c r="T266" s="36" t="s">
        <v>315</v>
      </c>
      <c r="U266" s="36"/>
      <c r="V266" s="36" t="s">
        <v>316</v>
      </c>
      <c r="W266" s="36" t="s">
        <v>316</v>
      </c>
      <c r="X266" s="36" t="s">
        <v>316</v>
      </c>
      <c r="Y266" s="36" t="s">
        <v>316</v>
      </c>
      <c r="Z266" s="36" t="s">
        <v>316</v>
      </c>
      <c r="AA266" s="36" t="s">
        <v>316</v>
      </c>
      <c r="AB266" s="36" t="s">
        <v>316</v>
      </c>
      <c r="AC266" s="36" t="s">
        <v>315</v>
      </c>
      <c r="AD266" s="36" t="s">
        <v>316</v>
      </c>
      <c r="AE266" s="36" t="s">
        <v>316</v>
      </c>
    </row>
    <row r="267" spans="1:31" s="30" customFormat="1" ht="170" x14ac:dyDescent="0.2">
      <c r="A267" s="31">
        <f t="shared" si="13"/>
        <v>266</v>
      </c>
      <c r="B267" s="33" t="s">
        <v>863</v>
      </c>
      <c r="C267" s="43" t="s">
        <v>697</v>
      </c>
      <c r="D267" s="33" t="s">
        <v>1504</v>
      </c>
      <c r="E267" s="32" t="s">
        <v>1384</v>
      </c>
      <c r="F267" s="32" t="s">
        <v>1385</v>
      </c>
      <c r="G267" s="32" t="s">
        <v>862</v>
      </c>
      <c r="H267" s="34"/>
      <c r="I267" s="49" t="s">
        <v>191</v>
      </c>
      <c r="J267" s="49" t="s">
        <v>200</v>
      </c>
      <c r="K267" s="35" t="s">
        <v>861</v>
      </c>
      <c r="L267" s="36"/>
      <c r="M267" s="37"/>
      <c r="N267" s="33"/>
      <c r="O267" s="50" t="s">
        <v>316</v>
      </c>
      <c r="P267" s="36" t="s">
        <v>315</v>
      </c>
      <c r="Q267" s="36" t="s">
        <v>315</v>
      </c>
      <c r="R267" s="36" t="s">
        <v>315</v>
      </c>
      <c r="S267" s="36" t="s">
        <v>315</v>
      </c>
      <c r="T267" s="36" t="s">
        <v>315</v>
      </c>
      <c r="U267" s="36"/>
      <c r="V267" s="36" t="s">
        <v>316</v>
      </c>
      <c r="W267" s="36" t="s">
        <v>316</v>
      </c>
      <c r="X267" s="36" t="s">
        <v>316</v>
      </c>
      <c r="Y267" s="36" t="s">
        <v>316</v>
      </c>
      <c r="Z267" s="36" t="s">
        <v>316</v>
      </c>
      <c r="AA267" s="36" t="s">
        <v>316</v>
      </c>
      <c r="AB267" s="36" t="s">
        <v>316</v>
      </c>
      <c r="AC267" s="36" t="s">
        <v>315</v>
      </c>
      <c r="AD267" s="36" t="s">
        <v>316</v>
      </c>
      <c r="AE267" s="36" t="s">
        <v>316</v>
      </c>
    </row>
    <row r="268" spans="1:31" s="30" customFormat="1" ht="153" x14ac:dyDescent="0.2">
      <c r="A268" s="43">
        <f t="shared" si="13"/>
        <v>267</v>
      </c>
      <c r="B268" s="32" t="s">
        <v>1009</v>
      </c>
      <c r="C268" s="43" t="s">
        <v>697</v>
      </c>
      <c r="D268" s="32" t="s">
        <v>898</v>
      </c>
      <c r="E268" s="32" t="s">
        <v>285</v>
      </c>
      <c r="F268" s="32" t="s">
        <v>1656</v>
      </c>
      <c r="G268" s="32" t="s">
        <v>1657</v>
      </c>
      <c r="H268" s="34"/>
      <c r="I268" s="49" t="s">
        <v>191</v>
      </c>
      <c r="J268" s="49" t="s">
        <v>200</v>
      </c>
      <c r="K268" s="35" t="s">
        <v>212</v>
      </c>
      <c r="L268" s="36"/>
      <c r="M268" s="37"/>
      <c r="N268" s="33"/>
      <c r="O268" s="50" t="s">
        <v>316</v>
      </c>
      <c r="P268" s="36" t="s">
        <v>315</v>
      </c>
      <c r="Q268" s="36" t="s">
        <v>315</v>
      </c>
      <c r="R268" s="36" t="s">
        <v>315</v>
      </c>
      <c r="S268" s="36" t="s">
        <v>315</v>
      </c>
      <c r="T268" s="36" t="s">
        <v>315</v>
      </c>
      <c r="U268" s="36"/>
      <c r="V268" s="36" t="s">
        <v>316</v>
      </c>
      <c r="W268" s="36" t="s">
        <v>316</v>
      </c>
      <c r="X268" s="36" t="s">
        <v>316</v>
      </c>
      <c r="Y268" s="36" t="s">
        <v>316</v>
      </c>
      <c r="Z268" s="36" t="s">
        <v>316</v>
      </c>
      <c r="AA268" s="36" t="s">
        <v>316</v>
      </c>
      <c r="AB268" s="36" t="s">
        <v>316</v>
      </c>
      <c r="AC268" s="36" t="s">
        <v>315</v>
      </c>
      <c r="AD268" s="36" t="s">
        <v>316</v>
      </c>
      <c r="AE268" s="36" t="s">
        <v>316</v>
      </c>
    </row>
    <row r="269" spans="1:31" s="30" customFormat="1" ht="153" x14ac:dyDescent="0.2">
      <c r="A269" s="43">
        <f t="shared" si="13"/>
        <v>268</v>
      </c>
      <c r="B269" s="32" t="s">
        <v>1035</v>
      </c>
      <c r="C269" s="43" t="s">
        <v>697</v>
      </c>
      <c r="D269" s="32" t="s">
        <v>653</v>
      </c>
      <c r="E269" s="32" t="s">
        <v>654</v>
      </c>
      <c r="F269" s="32" t="s">
        <v>856</v>
      </c>
      <c r="G269" s="32" t="s">
        <v>1655</v>
      </c>
      <c r="H269" s="34"/>
      <c r="I269" s="49" t="s">
        <v>191</v>
      </c>
      <c r="J269" s="49" t="s">
        <v>200</v>
      </c>
      <c r="K269" s="35" t="s">
        <v>212</v>
      </c>
      <c r="L269" s="36"/>
      <c r="M269" s="37"/>
      <c r="N269" s="33"/>
      <c r="O269" s="50" t="s">
        <v>316</v>
      </c>
      <c r="P269" s="36" t="s">
        <v>315</v>
      </c>
      <c r="Q269" s="36" t="s">
        <v>315</v>
      </c>
      <c r="R269" s="36" t="s">
        <v>315</v>
      </c>
      <c r="S269" s="36" t="s">
        <v>315</v>
      </c>
      <c r="T269" s="36" t="s">
        <v>315</v>
      </c>
      <c r="U269" s="36"/>
      <c r="V269" s="36" t="s">
        <v>316</v>
      </c>
      <c r="W269" s="36" t="s">
        <v>316</v>
      </c>
      <c r="X269" s="36" t="s">
        <v>316</v>
      </c>
      <c r="Y269" s="36" t="s">
        <v>316</v>
      </c>
      <c r="Z269" s="36" t="s">
        <v>316</v>
      </c>
      <c r="AA269" s="36" t="s">
        <v>316</v>
      </c>
      <c r="AB269" s="36" t="s">
        <v>316</v>
      </c>
      <c r="AC269" s="36" t="s">
        <v>315</v>
      </c>
      <c r="AD269" s="36" t="s">
        <v>316</v>
      </c>
      <c r="AE269" s="36" t="s">
        <v>316</v>
      </c>
    </row>
    <row r="270" spans="1:31" s="30" customFormat="1" ht="136" x14ac:dyDescent="0.2">
      <c r="A270" s="31">
        <f t="shared" si="13"/>
        <v>269</v>
      </c>
      <c r="B270" s="33" t="s">
        <v>1318</v>
      </c>
      <c r="C270" s="43" t="s">
        <v>697</v>
      </c>
      <c r="D270" s="33" t="s">
        <v>1505</v>
      </c>
      <c r="E270" s="32" t="s">
        <v>1319</v>
      </c>
      <c r="F270" s="32" t="s">
        <v>1320</v>
      </c>
      <c r="G270" s="32" t="s">
        <v>1386</v>
      </c>
      <c r="H270" s="34"/>
      <c r="I270" s="49" t="s">
        <v>191</v>
      </c>
      <c r="J270" s="49" t="s">
        <v>200</v>
      </c>
      <c r="K270" s="35" t="s">
        <v>212</v>
      </c>
      <c r="L270" s="36"/>
      <c r="M270" s="37"/>
      <c r="N270" s="33"/>
      <c r="O270" s="50" t="s">
        <v>316</v>
      </c>
      <c r="P270" s="36" t="s">
        <v>315</v>
      </c>
      <c r="Q270" s="36" t="s">
        <v>315</v>
      </c>
      <c r="R270" s="36" t="s">
        <v>315</v>
      </c>
      <c r="S270" s="36" t="s">
        <v>315</v>
      </c>
      <c r="T270" s="36" t="s">
        <v>315</v>
      </c>
      <c r="U270" s="36"/>
      <c r="V270" s="36" t="s">
        <v>316</v>
      </c>
      <c r="W270" s="36" t="s">
        <v>316</v>
      </c>
      <c r="X270" s="36" t="s">
        <v>316</v>
      </c>
      <c r="Y270" s="36" t="s">
        <v>316</v>
      </c>
      <c r="Z270" s="36" t="s">
        <v>316</v>
      </c>
      <c r="AA270" s="36" t="s">
        <v>316</v>
      </c>
      <c r="AB270" s="36" t="s">
        <v>316</v>
      </c>
      <c r="AC270" s="36" t="s">
        <v>315</v>
      </c>
      <c r="AD270" s="36" t="s">
        <v>316</v>
      </c>
      <c r="AE270" s="36" t="s">
        <v>316</v>
      </c>
    </row>
    <row r="271" spans="1:31" s="30" customFormat="1" ht="40" x14ac:dyDescent="0.25">
      <c r="A271" s="31">
        <f t="shared" si="13"/>
        <v>270</v>
      </c>
      <c r="B271" s="17" t="s">
        <v>1949</v>
      </c>
      <c r="C271" s="83" t="s">
        <v>699</v>
      </c>
      <c r="D271" s="84" t="s">
        <v>1950</v>
      </c>
      <c r="E271" s="85" t="s">
        <v>1979</v>
      </c>
      <c r="F271" s="85" t="s">
        <v>1980</v>
      </c>
      <c r="G271" s="85" t="s">
        <v>6</v>
      </c>
      <c r="H271" s="34"/>
      <c r="I271" s="49"/>
      <c r="J271" s="49"/>
      <c r="K271" s="35"/>
      <c r="L271" s="36"/>
      <c r="M271" s="37"/>
      <c r="N271" s="33"/>
      <c r="O271" s="50"/>
      <c r="P271" s="36"/>
      <c r="Q271" s="36"/>
      <c r="R271" s="36"/>
      <c r="S271" s="36"/>
      <c r="T271" s="36"/>
      <c r="U271" s="36"/>
      <c r="V271" s="36"/>
      <c r="W271" s="36"/>
      <c r="X271" s="36"/>
      <c r="Y271" s="36"/>
      <c r="Z271" s="36"/>
      <c r="AA271" s="36"/>
      <c r="AB271" s="36"/>
      <c r="AC271" s="36"/>
      <c r="AD271" s="36"/>
      <c r="AE271" s="36"/>
    </row>
    <row r="272" spans="1:31" s="30" customFormat="1" ht="40" x14ac:dyDescent="0.25">
      <c r="A272" s="31">
        <f t="shared" si="13"/>
        <v>271</v>
      </c>
      <c r="B272" s="17" t="s">
        <v>1963</v>
      </c>
      <c r="C272" s="83" t="s">
        <v>699</v>
      </c>
      <c r="D272" s="84" t="s">
        <v>1951</v>
      </c>
      <c r="E272" s="85" t="s">
        <v>1981</v>
      </c>
      <c r="F272" s="85" t="s">
        <v>1982</v>
      </c>
      <c r="G272" s="85" t="s">
        <v>6</v>
      </c>
      <c r="H272" s="34"/>
      <c r="I272" s="49"/>
      <c r="J272" s="49"/>
      <c r="K272" s="35"/>
      <c r="L272" s="36"/>
      <c r="M272" s="37"/>
      <c r="N272" s="33"/>
      <c r="O272" s="50"/>
      <c r="P272" s="36"/>
      <c r="Q272" s="36"/>
      <c r="R272" s="36"/>
      <c r="S272" s="36"/>
      <c r="T272" s="36"/>
      <c r="U272" s="36"/>
      <c r="V272" s="36"/>
      <c r="W272" s="36"/>
      <c r="X272" s="36"/>
      <c r="Y272" s="36"/>
      <c r="Z272" s="36"/>
      <c r="AA272" s="36"/>
      <c r="AB272" s="36"/>
      <c r="AC272" s="36"/>
      <c r="AD272" s="36"/>
      <c r="AE272" s="36"/>
    </row>
    <row r="273" spans="1:37" s="30" customFormat="1" ht="100" x14ac:dyDescent="0.25">
      <c r="A273" s="31">
        <f t="shared" si="13"/>
        <v>272</v>
      </c>
      <c r="B273" s="17" t="s">
        <v>1964</v>
      </c>
      <c r="C273" s="83" t="s">
        <v>699</v>
      </c>
      <c r="D273" s="84" t="s">
        <v>1952</v>
      </c>
      <c r="E273" s="85" t="s">
        <v>1983</v>
      </c>
      <c r="F273" s="85" t="s">
        <v>1984</v>
      </c>
      <c r="G273" s="85" t="s">
        <v>1985</v>
      </c>
      <c r="H273" s="34"/>
      <c r="I273" s="49"/>
      <c r="J273" s="49"/>
      <c r="K273" s="35"/>
      <c r="L273" s="36"/>
      <c r="M273" s="37"/>
      <c r="N273" s="33"/>
      <c r="O273" s="50"/>
      <c r="P273" s="36"/>
      <c r="Q273" s="36"/>
      <c r="R273" s="36"/>
      <c r="S273" s="36"/>
      <c r="T273" s="36"/>
      <c r="U273" s="36"/>
      <c r="V273" s="36"/>
      <c r="W273" s="36"/>
      <c r="X273" s="36"/>
      <c r="Y273" s="36"/>
      <c r="Z273" s="36"/>
      <c r="AA273" s="36"/>
      <c r="AB273" s="36"/>
      <c r="AC273" s="36"/>
      <c r="AD273" s="36"/>
      <c r="AE273" s="36"/>
    </row>
    <row r="274" spans="1:37" s="30" customFormat="1" ht="40" x14ac:dyDescent="0.25">
      <c r="A274" s="31">
        <f t="shared" si="13"/>
        <v>273</v>
      </c>
      <c r="B274" s="17" t="s">
        <v>1965</v>
      </c>
      <c r="C274" s="83" t="s">
        <v>699</v>
      </c>
      <c r="D274" s="84" t="s">
        <v>1953</v>
      </c>
      <c r="E274" s="85" t="s">
        <v>1986</v>
      </c>
      <c r="F274" s="85" t="s">
        <v>1987</v>
      </c>
      <c r="G274" s="85" t="s">
        <v>1988</v>
      </c>
      <c r="H274" s="34"/>
      <c r="I274" s="49"/>
      <c r="J274" s="49"/>
      <c r="K274" s="35"/>
      <c r="L274" s="36"/>
      <c r="M274" s="37"/>
      <c r="N274" s="33"/>
      <c r="O274" s="50"/>
      <c r="P274" s="36"/>
      <c r="Q274" s="36"/>
      <c r="R274" s="36"/>
      <c r="S274" s="36"/>
      <c r="T274" s="36"/>
      <c r="U274" s="36"/>
      <c r="V274" s="36"/>
      <c r="W274" s="36"/>
      <c r="X274" s="36"/>
      <c r="Y274" s="36"/>
      <c r="Z274" s="36"/>
      <c r="AA274" s="36"/>
      <c r="AB274" s="36"/>
      <c r="AC274" s="36"/>
      <c r="AD274" s="36"/>
      <c r="AE274" s="36"/>
    </row>
    <row r="275" spans="1:37" s="30" customFormat="1" ht="60" x14ac:dyDescent="0.25">
      <c r="A275" s="31">
        <f t="shared" si="13"/>
        <v>274</v>
      </c>
      <c r="B275" s="17" t="s">
        <v>1966</v>
      </c>
      <c r="C275" s="83" t="s">
        <v>699</v>
      </c>
      <c r="D275" s="84" t="s">
        <v>1954</v>
      </c>
      <c r="E275" s="85" t="s">
        <v>1989</v>
      </c>
      <c r="F275" s="85" t="s">
        <v>1990</v>
      </c>
      <c r="G275" s="85" t="s">
        <v>1991</v>
      </c>
      <c r="H275" s="34"/>
      <c r="I275" s="49"/>
      <c r="J275" s="49"/>
      <c r="K275" s="35"/>
      <c r="L275" s="36"/>
      <c r="M275" s="37"/>
      <c r="N275" s="33"/>
      <c r="O275" s="50"/>
      <c r="P275" s="36"/>
      <c r="Q275" s="36"/>
      <c r="R275" s="36"/>
      <c r="S275" s="36"/>
      <c r="T275" s="36"/>
      <c r="U275" s="36"/>
      <c r="V275" s="36"/>
      <c r="W275" s="36"/>
      <c r="X275" s="36"/>
      <c r="Y275" s="36"/>
      <c r="Z275" s="36"/>
      <c r="AA275" s="36"/>
      <c r="AB275" s="36"/>
      <c r="AC275" s="36"/>
      <c r="AD275" s="36"/>
      <c r="AE275" s="36"/>
    </row>
    <row r="276" spans="1:37" s="30" customFormat="1" ht="100" x14ac:dyDescent="0.25">
      <c r="A276" s="31">
        <f t="shared" si="13"/>
        <v>275</v>
      </c>
      <c r="B276" s="17" t="s">
        <v>1967</v>
      </c>
      <c r="C276" s="83" t="s">
        <v>699</v>
      </c>
      <c r="D276" s="84" t="s">
        <v>1955</v>
      </c>
      <c r="E276" s="85" t="s">
        <v>1992</v>
      </c>
      <c r="F276" s="85" t="s">
        <v>1993</v>
      </c>
      <c r="G276" s="85" t="s">
        <v>1994</v>
      </c>
      <c r="H276" s="34"/>
      <c r="I276" s="49"/>
      <c r="J276" s="49"/>
      <c r="K276" s="35"/>
      <c r="L276" s="36"/>
      <c r="M276" s="37"/>
      <c r="N276" s="33"/>
      <c r="O276" s="50"/>
      <c r="P276" s="36"/>
      <c r="Q276" s="36"/>
      <c r="R276" s="36"/>
      <c r="S276" s="36"/>
      <c r="T276" s="36"/>
      <c r="U276" s="36"/>
      <c r="V276" s="36"/>
      <c r="W276" s="36"/>
      <c r="X276" s="36"/>
      <c r="Y276" s="36"/>
      <c r="Z276" s="36"/>
      <c r="AA276" s="36"/>
      <c r="AB276" s="36"/>
      <c r="AC276" s="36"/>
      <c r="AD276" s="36"/>
      <c r="AE276" s="36"/>
    </row>
    <row r="277" spans="1:37" s="30" customFormat="1" ht="180" x14ac:dyDescent="0.25">
      <c r="A277" s="31">
        <f t="shared" si="13"/>
        <v>276</v>
      </c>
      <c r="B277" s="17" t="s">
        <v>1968</v>
      </c>
      <c r="C277" s="83" t="s">
        <v>699</v>
      </c>
      <c r="D277" s="84" t="s">
        <v>1956</v>
      </c>
      <c r="E277" s="85" t="s">
        <v>1995</v>
      </c>
      <c r="F277" s="85" t="s">
        <v>1996</v>
      </c>
      <c r="G277" s="85" t="s">
        <v>1997</v>
      </c>
      <c r="H277" s="34"/>
      <c r="I277" s="49"/>
      <c r="J277" s="49"/>
      <c r="K277" s="35"/>
      <c r="L277" s="36"/>
      <c r="M277" s="37"/>
      <c r="N277" s="33"/>
      <c r="O277" s="50"/>
      <c r="P277" s="36"/>
      <c r="Q277" s="36"/>
      <c r="R277" s="36"/>
      <c r="S277" s="36"/>
      <c r="T277" s="36"/>
      <c r="U277" s="36"/>
      <c r="V277" s="36"/>
      <c r="W277" s="36"/>
      <c r="X277" s="36"/>
      <c r="Y277" s="36"/>
      <c r="Z277" s="36"/>
      <c r="AA277" s="36"/>
      <c r="AB277" s="36"/>
      <c r="AC277" s="36"/>
      <c r="AD277" s="36"/>
      <c r="AE277" s="36"/>
    </row>
    <row r="278" spans="1:37" s="30" customFormat="1" ht="100" x14ac:dyDescent="0.25">
      <c r="A278" s="31">
        <f t="shared" si="13"/>
        <v>277</v>
      </c>
      <c r="B278" s="17" t="s">
        <v>1969</v>
      </c>
      <c r="C278" s="83" t="s">
        <v>699</v>
      </c>
      <c r="D278" s="84" t="s">
        <v>1957</v>
      </c>
      <c r="E278" s="85" t="s">
        <v>1998</v>
      </c>
      <c r="F278" s="85" t="s">
        <v>1999</v>
      </c>
      <c r="G278" s="85" t="s">
        <v>2000</v>
      </c>
      <c r="H278" s="34"/>
      <c r="I278" s="49"/>
      <c r="J278" s="49"/>
      <c r="K278" s="35"/>
      <c r="L278" s="36"/>
      <c r="M278" s="37"/>
      <c r="N278" s="33"/>
      <c r="O278" s="50"/>
      <c r="P278" s="36"/>
      <c r="Q278" s="36"/>
      <c r="R278" s="36"/>
      <c r="S278" s="36"/>
      <c r="T278" s="36"/>
      <c r="U278" s="36"/>
      <c r="V278" s="36"/>
      <c r="W278" s="36"/>
      <c r="X278" s="36"/>
      <c r="Y278" s="36"/>
      <c r="Z278" s="36"/>
      <c r="AA278" s="36"/>
      <c r="AB278" s="36"/>
      <c r="AC278" s="36"/>
      <c r="AD278" s="36"/>
      <c r="AE278" s="36"/>
    </row>
    <row r="279" spans="1:37" s="30" customFormat="1" ht="80" x14ac:dyDescent="0.25">
      <c r="A279" s="31">
        <f t="shared" si="13"/>
        <v>278</v>
      </c>
      <c r="B279" s="17" t="s">
        <v>1970</v>
      </c>
      <c r="C279" s="83" t="s">
        <v>699</v>
      </c>
      <c r="D279" s="84" t="s">
        <v>1958</v>
      </c>
      <c r="E279" s="85" t="s">
        <v>2001</v>
      </c>
      <c r="F279" s="85" t="s">
        <v>2002</v>
      </c>
      <c r="G279" s="85" t="s">
        <v>2003</v>
      </c>
      <c r="H279" s="34"/>
      <c r="I279" s="49"/>
      <c r="J279" s="49"/>
      <c r="K279" s="35"/>
      <c r="L279" s="36"/>
      <c r="M279" s="37"/>
      <c r="N279" s="33"/>
      <c r="O279" s="50"/>
      <c r="P279" s="36"/>
      <c r="Q279" s="36"/>
      <c r="R279" s="36"/>
      <c r="S279" s="36"/>
      <c r="T279" s="36"/>
      <c r="U279" s="36"/>
      <c r="V279" s="36"/>
      <c r="W279" s="36"/>
      <c r="X279" s="36"/>
      <c r="Y279" s="36"/>
      <c r="Z279" s="36"/>
      <c r="AA279" s="36"/>
      <c r="AB279" s="36"/>
      <c r="AC279" s="36"/>
      <c r="AD279" s="36"/>
      <c r="AE279" s="36"/>
    </row>
    <row r="280" spans="1:37" s="30" customFormat="1" ht="80" x14ac:dyDescent="0.25">
      <c r="A280" s="31">
        <f t="shared" si="13"/>
        <v>279</v>
      </c>
      <c r="B280" s="17" t="s">
        <v>1971</v>
      </c>
      <c r="C280" s="83" t="s">
        <v>699</v>
      </c>
      <c r="D280" s="84" t="s">
        <v>1959</v>
      </c>
      <c r="E280" s="85" t="s">
        <v>2004</v>
      </c>
      <c r="F280" s="85" t="s">
        <v>2005</v>
      </c>
      <c r="G280" s="85" t="s">
        <v>2006</v>
      </c>
      <c r="H280" s="34"/>
      <c r="I280" s="49"/>
      <c r="J280" s="49"/>
      <c r="K280" s="35"/>
      <c r="L280" s="36"/>
      <c r="M280" s="37"/>
      <c r="N280" s="33"/>
      <c r="O280" s="50"/>
      <c r="P280" s="36"/>
      <c r="Q280" s="36"/>
      <c r="R280" s="36"/>
      <c r="S280" s="36"/>
      <c r="T280" s="36"/>
      <c r="U280" s="36"/>
      <c r="V280" s="36"/>
      <c r="W280" s="36"/>
      <c r="X280" s="36"/>
      <c r="Y280" s="36"/>
      <c r="Z280" s="36"/>
      <c r="AA280" s="36"/>
      <c r="AB280" s="36"/>
      <c r="AC280" s="36"/>
      <c r="AD280" s="36"/>
      <c r="AE280" s="36"/>
    </row>
    <row r="281" spans="1:37" s="30" customFormat="1" ht="80" x14ac:dyDescent="0.25">
      <c r="A281" s="31">
        <f t="shared" si="13"/>
        <v>280</v>
      </c>
      <c r="B281" s="17" t="s">
        <v>1972</v>
      </c>
      <c r="C281" s="83" t="s">
        <v>699</v>
      </c>
      <c r="D281" s="84" t="s">
        <v>1960</v>
      </c>
      <c r="E281" s="85" t="s">
        <v>2007</v>
      </c>
      <c r="F281" s="85" t="s">
        <v>2008</v>
      </c>
      <c r="G281" s="85" t="s">
        <v>1218</v>
      </c>
      <c r="H281" s="34"/>
      <c r="I281" s="49"/>
      <c r="J281" s="49"/>
      <c r="K281" s="35"/>
      <c r="L281" s="36"/>
      <c r="M281" s="37"/>
      <c r="N281" s="33"/>
      <c r="O281" s="50"/>
      <c r="P281" s="36"/>
      <c r="Q281" s="36"/>
      <c r="R281" s="36"/>
      <c r="S281" s="36"/>
      <c r="T281" s="36"/>
      <c r="U281" s="36"/>
      <c r="V281" s="36"/>
      <c r="W281" s="36"/>
      <c r="X281" s="36"/>
      <c r="Y281" s="36"/>
      <c r="Z281" s="36"/>
      <c r="AA281" s="36"/>
      <c r="AB281" s="36"/>
      <c r="AC281" s="36"/>
      <c r="AD281" s="36"/>
      <c r="AE281" s="36"/>
    </row>
    <row r="282" spans="1:37" s="30" customFormat="1" ht="160" x14ac:dyDescent="0.25">
      <c r="A282" s="31">
        <f t="shared" si="13"/>
        <v>281</v>
      </c>
      <c r="B282" s="17" t="s">
        <v>1973</v>
      </c>
      <c r="C282" s="83" t="s">
        <v>699</v>
      </c>
      <c r="D282" s="84" t="s">
        <v>1961</v>
      </c>
      <c r="E282" s="85" t="s">
        <v>2009</v>
      </c>
      <c r="F282" s="85" t="s">
        <v>2010</v>
      </c>
      <c r="G282" s="85" t="s">
        <v>2011</v>
      </c>
      <c r="H282" s="34"/>
      <c r="I282" s="49"/>
      <c r="J282" s="49"/>
      <c r="K282" s="35"/>
      <c r="L282" s="36"/>
      <c r="M282" s="37"/>
      <c r="N282" s="33"/>
      <c r="O282" s="50"/>
      <c r="P282" s="36"/>
      <c r="Q282" s="36"/>
      <c r="R282" s="36"/>
      <c r="S282" s="36"/>
      <c r="T282" s="36"/>
      <c r="U282" s="36"/>
      <c r="V282" s="36"/>
      <c r="W282" s="36"/>
      <c r="X282" s="36"/>
      <c r="Y282" s="36"/>
      <c r="Z282" s="36"/>
      <c r="AA282" s="36"/>
      <c r="AB282" s="36"/>
      <c r="AC282" s="36"/>
      <c r="AD282" s="36"/>
      <c r="AE282" s="36"/>
    </row>
    <row r="283" spans="1:37" s="30" customFormat="1" ht="120" x14ac:dyDescent="0.25">
      <c r="A283" s="31">
        <f t="shared" si="13"/>
        <v>282</v>
      </c>
      <c r="B283" s="17" t="s">
        <v>1974</v>
      </c>
      <c r="C283" s="83" t="s">
        <v>699</v>
      </c>
      <c r="D283" s="84" t="s">
        <v>1976</v>
      </c>
      <c r="E283" s="85" t="s">
        <v>2012</v>
      </c>
      <c r="F283" s="85" t="s">
        <v>2013</v>
      </c>
      <c r="G283" s="85" t="s">
        <v>967</v>
      </c>
      <c r="H283" s="34"/>
      <c r="I283" s="49"/>
      <c r="J283" s="49"/>
      <c r="K283" s="35"/>
      <c r="L283" s="36"/>
      <c r="M283" s="37"/>
      <c r="N283" s="33"/>
      <c r="O283" s="50"/>
      <c r="P283" s="36"/>
      <c r="Q283" s="36"/>
      <c r="R283" s="36"/>
      <c r="S283" s="36"/>
      <c r="T283" s="36"/>
      <c r="U283" s="36"/>
      <c r="V283" s="36"/>
      <c r="W283" s="36"/>
      <c r="X283" s="36"/>
      <c r="Y283" s="36"/>
      <c r="Z283" s="36"/>
      <c r="AA283" s="36"/>
      <c r="AB283" s="36"/>
      <c r="AC283" s="36"/>
      <c r="AD283" s="36"/>
      <c r="AE283" s="36"/>
    </row>
    <row r="284" spans="1:37" s="30" customFormat="1" ht="140" x14ac:dyDescent="0.25">
      <c r="A284" s="31">
        <f t="shared" si="13"/>
        <v>283</v>
      </c>
      <c r="B284" s="17" t="s">
        <v>1975</v>
      </c>
      <c r="C284" s="83" t="s">
        <v>699</v>
      </c>
      <c r="D284" s="84" t="s">
        <v>1977</v>
      </c>
      <c r="E284" s="85" t="s">
        <v>2014</v>
      </c>
      <c r="F284" s="85" t="s">
        <v>2015</v>
      </c>
      <c r="G284" s="85" t="s">
        <v>2011</v>
      </c>
      <c r="H284" s="34"/>
      <c r="I284" s="49"/>
      <c r="J284" s="49"/>
      <c r="K284" s="35"/>
      <c r="L284" s="36"/>
      <c r="M284" s="37"/>
      <c r="N284" s="33"/>
      <c r="O284" s="50"/>
      <c r="P284" s="36"/>
      <c r="Q284" s="36"/>
      <c r="R284" s="36"/>
      <c r="S284" s="36"/>
      <c r="T284" s="36"/>
      <c r="U284" s="36"/>
      <c r="V284" s="36"/>
      <c r="W284" s="36"/>
      <c r="X284" s="36"/>
      <c r="Y284" s="36"/>
      <c r="Z284" s="36"/>
      <c r="AA284" s="36"/>
      <c r="AB284" s="36"/>
      <c r="AC284" s="36"/>
      <c r="AD284" s="36"/>
      <c r="AE284" s="36"/>
    </row>
    <row r="285" spans="1:37" s="30" customFormat="1" ht="160" x14ac:dyDescent="0.25">
      <c r="A285" s="31">
        <f t="shared" si="13"/>
        <v>284</v>
      </c>
      <c r="B285" s="17" t="s">
        <v>1962</v>
      </c>
      <c r="C285" s="83" t="s">
        <v>699</v>
      </c>
      <c r="D285" s="84" t="s">
        <v>1978</v>
      </c>
      <c r="E285" s="85" t="s">
        <v>2016</v>
      </c>
      <c r="F285" s="85" t="s">
        <v>2017</v>
      </c>
      <c r="G285" s="85" t="s">
        <v>2011</v>
      </c>
      <c r="H285" s="34"/>
      <c r="I285" s="49"/>
      <c r="J285" s="49"/>
      <c r="K285" s="35"/>
      <c r="L285" s="36"/>
      <c r="M285" s="37"/>
      <c r="N285" s="33"/>
      <c r="O285" s="50"/>
      <c r="P285" s="36"/>
      <c r="Q285" s="36"/>
      <c r="R285" s="36"/>
      <c r="S285" s="36"/>
      <c r="T285" s="36"/>
      <c r="U285" s="36"/>
      <c r="V285" s="36"/>
      <c r="W285" s="36"/>
      <c r="X285" s="36"/>
      <c r="Y285" s="36"/>
      <c r="Z285" s="36"/>
      <c r="AA285" s="36"/>
      <c r="AB285" s="36"/>
      <c r="AC285" s="36"/>
      <c r="AD285" s="36"/>
      <c r="AE285" s="36"/>
    </row>
    <row r="286" spans="1:37" s="30" customFormat="1" ht="102" x14ac:dyDescent="0.2">
      <c r="A286" s="31">
        <f t="shared" si="13"/>
        <v>285</v>
      </c>
      <c r="B286" s="32" t="s">
        <v>223</v>
      </c>
      <c r="C286" s="43" t="s">
        <v>697</v>
      </c>
      <c r="D286" s="32" t="s">
        <v>620</v>
      </c>
      <c r="E286" s="32" t="s">
        <v>1222</v>
      </c>
      <c r="F286" s="32" t="s">
        <v>1654</v>
      </c>
      <c r="G286" s="32" t="s">
        <v>562</v>
      </c>
      <c r="H286" s="34"/>
      <c r="I286" s="35" t="s">
        <v>213</v>
      </c>
      <c r="J286" s="35" t="s">
        <v>221</v>
      </c>
      <c r="K286" s="49" t="s">
        <v>222</v>
      </c>
      <c r="L286" s="36"/>
      <c r="M286" s="37"/>
      <c r="N286" s="33"/>
      <c r="O286" s="50" t="s">
        <v>316</v>
      </c>
      <c r="P286" s="36" t="s">
        <v>315</v>
      </c>
      <c r="Q286" s="36" t="s">
        <v>315</v>
      </c>
      <c r="R286" s="36" t="s">
        <v>315</v>
      </c>
      <c r="S286" s="36" t="s">
        <v>316</v>
      </c>
      <c r="T286" s="36" t="s">
        <v>315</v>
      </c>
      <c r="U286" s="36"/>
      <c r="V286" s="36" t="s">
        <v>316</v>
      </c>
      <c r="W286" s="36" t="s">
        <v>316</v>
      </c>
      <c r="X286" s="36" t="s">
        <v>316</v>
      </c>
      <c r="Y286" s="36" t="s">
        <v>316</v>
      </c>
      <c r="Z286" s="36" t="s">
        <v>316</v>
      </c>
      <c r="AA286" s="36" t="s">
        <v>316</v>
      </c>
      <c r="AB286" s="36" t="s">
        <v>316</v>
      </c>
      <c r="AC286" s="36" t="s">
        <v>316</v>
      </c>
      <c r="AD286" s="36" t="s">
        <v>315</v>
      </c>
      <c r="AE286" s="36" t="s">
        <v>316</v>
      </c>
    </row>
    <row r="287" spans="1:37" s="39" customFormat="1" ht="119" x14ac:dyDescent="0.2">
      <c r="A287" s="31">
        <f t="shared" si="13"/>
        <v>286</v>
      </c>
      <c r="B287" s="33" t="s">
        <v>225</v>
      </c>
      <c r="C287" s="43" t="s">
        <v>697</v>
      </c>
      <c r="D287" s="33" t="s">
        <v>1416</v>
      </c>
      <c r="E287" s="32" t="s">
        <v>1223</v>
      </c>
      <c r="F287" s="32" t="s">
        <v>1347</v>
      </c>
      <c r="G287" s="32" t="s">
        <v>1224</v>
      </c>
      <c r="H287" s="34"/>
      <c r="I287" s="35" t="s">
        <v>213</v>
      </c>
      <c r="J287" s="35" t="s">
        <v>221</v>
      </c>
      <c r="K287" s="49" t="s">
        <v>222</v>
      </c>
      <c r="L287" s="36"/>
      <c r="M287" s="37"/>
      <c r="N287" s="33"/>
      <c r="O287" s="50" t="s">
        <v>316</v>
      </c>
      <c r="P287" s="36" t="s">
        <v>315</v>
      </c>
      <c r="Q287" s="36" t="s">
        <v>315</v>
      </c>
      <c r="R287" s="36" t="s">
        <v>315</v>
      </c>
      <c r="S287" s="36" t="s">
        <v>316</v>
      </c>
      <c r="T287" s="36" t="s">
        <v>315</v>
      </c>
      <c r="U287" s="36"/>
      <c r="V287" s="36" t="s">
        <v>316</v>
      </c>
      <c r="W287" s="36" t="s">
        <v>316</v>
      </c>
      <c r="X287" s="36" t="s">
        <v>316</v>
      </c>
      <c r="Y287" s="36" t="s">
        <v>316</v>
      </c>
      <c r="Z287" s="36" t="s">
        <v>316</v>
      </c>
      <c r="AA287" s="36" t="s">
        <v>316</v>
      </c>
      <c r="AB287" s="36" t="s">
        <v>316</v>
      </c>
      <c r="AC287" s="36" t="s">
        <v>316</v>
      </c>
      <c r="AD287" s="36" t="s">
        <v>315</v>
      </c>
      <c r="AE287" s="36" t="s">
        <v>316</v>
      </c>
      <c r="AF287" s="30"/>
      <c r="AG287" s="30"/>
      <c r="AH287" s="30"/>
      <c r="AI287" s="30"/>
      <c r="AJ287" s="30"/>
      <c r="AK287" s="30"/>
    </row>
    <row r="288" spans="1:37" s="39" customFormat="1" ht="85" x14ac:dyDescent="0.2">
      <c r="A288" s="31">
        <f t="shared" si="13"/>
        <v>287</v>
      </c>
      <c r="B288" s="33" t="s">
        <v>226</v>
      </c>
      <c r="C288" s="43" t="s">
        <v>697</v>
      </c>
      <c r="D288" s="33" t="s">
        <v>1417</v>
      </c>
      <c r="E288" s="32" t="s">
        <v>1225</v>
      </c>
      <c r="F288" s="32" t="s">
        <v>1226</v>
      </c>
      <c r="G288" s="32" t="s">
        <v>1372</v>
      </c>
      <c r="H288" s="34"/>
      <c r="I288" s="35" t="s">
        <v>213</v>
      </c>
      <c r="J288" s="35" t="s">
        <v>221</v>
      </c>
      <c r="K288" s="49" t="s">
        <v>715</v>
      </c>
      <c r="L288" s="36"/>
      <c r="M288" s="37"/>
      <c r="N288" s="33"/>
      <c r="O288" s="50" t="s">
        <v>316</v>
      </c>
      <c r="P288" s="36" t="s">
        <v>315</v>
      </c>
      <c r="Q288" s="36" t="s">
        <v>315</v>
      </c>
      <c r="R288" s="36" t="s">
        <v>315</v>
      </c>
      <c r="S288" s="36" t="s">
        <v>316</v>
      </c>
      <c r="T288" s="36" t="s">
        <v>315</v>
      </c>
      <c r="U288" s="36"/>
      <c r="V288" s="36" t="s">
        <v>316</v>
      </c>
      <c r="W288" s="36" t="s">
        <v>316</v>
      </c>
      <c r="X288" s="36" t="s">
        <v>316</v>
      </c>
      <c r="Y288" s="36" t="s">
        <v>316</v>
      </c>
      <c r="Z288" s="36" t="s">
        <v>316</v>
      </c>
      <c r="AA288" s="36" t="s">
        <v>316</v>
      </c>
      <c r="AB288" s="36" t="s">
        <v>316</v>
      </c>
      <c r="AC288" s="36" t="s">
        <v>316</v>
      </c>
      <c r="AD288" s="36" t="s">
        <v>315</v>
      </c>
      <c r="AE288" s="36" t="s">
        <v>316</v>
      </c>
      <c r="AF288" s="30"/>
      <c r="AG288" s="30"/>
      <c r="AH288" s="30"/>
      <c r="AI288" s="30"/>
      <c r="AJ288" s="30"/>
      <c r="AK288" s="30"/>
    </row>
    <row r="289" spans="1:37" s="39" customFormat="1" ht="51" x14ac:dyDescent="0.2">
      <c r="A289" s="31">
        <f t="shared" si="13"/>
        <v>288</v>
      </c>
      <c r="B289" s="33" t="s">
        <v>228</v>
      </c>
      <c r="C289" s="43" t="s">
        <v>697</v>
      </c>
      <c r="D289" s="33" t="s">
        <v>1418</v>
      </c>
      <c r="E289" s="32" t="s">
        <v>1227</v>
      </c>
      <c r="F289" s="32" t="s">
        <v>1228</v>
      </c>
      <c r="G289" s="32" t="s">
        <v>16</v>
      </c>
      <c r="H289" s="34"/>
      <c r="I289" s="35" t="s">
        <v>213</v>
      </c>
      <c r="J289" s="35" t="s">
        <v>221</v>
      </c>
      <c r="K289" s="49" t="s">
        <v>224</v>
      </c>
      <c r="L289" s="36"/>
      <c r="M289" s="37"/>
      <c r="N289" s="33"/>
      <c r="O289" s="50" t="s">
        <v>316</v>
      </c>
      <c r="P289" s="36" t="s">
        <v>315</v>
      </c>
      <c r="Q289" s="36" t="s">
        <v>315</v>
      </c>
      <c r="R289" s="36" t="s">
        <v>315</v>
      </c>
      <c r="S289" s="36" t="s">
        <v>316</v>
      </c>
      <c r="T289" s="36" t="s">
        <v>315</v>
      </c>
      <c r="U289" s="36"/>
      <c r="V289" s="36" t="s">
        <v>316</v>
      </c>
      <c r="W289" s="36" t="s">
        <v>316</v>
      </c>
      <c r="X289" s="36" t="s">
        <v>316</v>
      </c>
      <c r="Y289" s="36" t="s">
        <v>316</v>
      </c>
      <c r="Z289" s="36" t="s">
        <v>316</v>
      </c>
      <c r="AA289" s="36" t="s">
        <v>316</v>
      </c>
      <c r="AB289" s="36" t="s">
        <v>316</v>
      </c>
      <c r="AC289" s="36" t="s">
        <v>316</v>
      </c>
      <c r="AD289" s="36" t="s">
        <v>315</v>
      </c>
      <c r="AE289" s="36" t="s">
        <v>316</v>
      </c>
      <c r="AF289" s="30"/>
      <c r="AG289" s="30"/>
      <c r="AH289" s="30"/>
      <c r="AI289" s="30"/>
      <c r="AJ289" s="30"/>
      <c r="AK289" s="30"/>
    </row>
    <row r="290" spans="1:37" s="39" customFormat="1" ht="85" x14ac:dyDescent="0.2">
      <c r="A290" s="31">
        <f t="shared" si="13"/>
        <v>289</v>
      </c>
      <c r="B290" s="33" t="s">
        <v>230</v>
      </c>
      <c r="C290" s="43" t="s">
        <v>697</v>
      </c>
      <c r="D290" s="33" t="s">
        <v>1419</v>
      </c>
      <c r="E290" s="32" t="s">
        <v>1229</v>
      </c>
      <c r="F290" s="32" t="s">
        <v>1348</v>
      </c>
      <c r="G290" s="32" t="s">
        <v>1653</v>
      </c>
      <c r="H290" s="34"/>
      <c r="I290" s="35" t="s">
        <v>213</v>
      </c>
      <c r="J290" s="35" t="s">
        <v>221</v>
      </c>
      <c r="K290" s="49" t="s">
        <v>224</v>
      </c>
      <c r="L290" s="36"/>
      <c r="M290" s="37"/>
      <c r="N290" s="33"/>
      <c r="O290" s="50" t="s">
        <v>316</v>
      </c>
      <c r="P290" s="36" t="s">
        <v>315</v>
      </c>
      <c r="Q290" s="36" t="s">
        <v>315</v>
      </c>
      <c r="R290" s="36" t="s">
        <v>315</v>
      </c>
      <c r="S290" s="36" t="s">
        <v>316</v>
      </c>
      <c r="T290" s="36" t="s">
        <v>315</v>
      </c>
      <c r="U290" s="36"/>
      <c r="V290" s="36" t="s">
        <v>316</v>
      </c>
      <c r="W290" s="36" t="s">
        <v>316</v>
      </c>
      <c r="X290" s="36" t="s">
        <v>316</v>
      </c>
      <c r="Y290" s="36" t="s">
        <v>316</v>
      </c>
      <c r="Z290" s="36" t="s">
        <v>316</v>
      </c>
      <c r="AA290" s="36" t="s">
        <v>316</v>
      </c>
      <c r="AB290" s="36" t="s">
        <v>316</v>
      </c>
      <c r="AC290" s="36" t="s">
        <v>316</v>
      </c>
      <c r="AD290" s="36" t="s">
        <v>315</v>
      </c>
      <c r="AE290" s="36" t="s">
        <v>316</v>
      </c>
      <c r="AF290" s="30"/>
      <c r="AG290" s="30"/>
      <c r="AH290" s="30"/>
      <c r="AI290" s="30"/>
      <c r="AJ290" s="30"/>
      <c r="AK290" s="30"/>
    </row>
    <row r="291" spans="1:37" s="39" customFormat="1" ht="51" x14ac:dyDescent="0.2">
      <c r="A291" s="31">
        <f t="shared" ref="A291:A308" si="14">A290+1</f>
        <v>290</v>
      </c>
      <c r="B291" s="33" t="s">
        <v>233</v>
      </c>
      <c r="C291" s="43" t="s">
        <v>697</v>
      </c>
      <c r="D291" s="33" t="s">
        <v>1854</v>
      </c>
      <c r="E291" s="32" t="s">
        <v>1651</v>
      </c>
      <c r="F291" s="32" t="s">
        <v>1652</v>
      </c>
      <c r="G291" s="32" t="s">
        <v>1853</v>
      </c>
      <c r="H291" s="34"/>
      <c r="I291" s="35" t="s">
        <v>213</v>
      </c>
      <c r="J291" s="35" t="s">
        <v>221</v>
      </c>
      <c r="K291" s="49" t="s">
        <v>227</v>
      </c>
      <c r="L291" s="36"/>
      <c r="M291" s="37"/>
      <c r="N291" s="33"/>
      <c r="O291" s="50" t="s">
        <v>316</v>
      </c>
      <c r="P291" s="36" t="s">
        <v>315</v>
      </c>
      <c r="Q291" s="36" t="s">
        <v>315</v>
      </c>
      <c r="R291" s="36" t="s">
        <v>315</v>
      </c>
      <c r="S291" s="36" t="s">
        <v>316</v>
      </c>
      <c r="T291" s="36" t="s">
        <v>315</v>
      </c>
      <c r="U291" s="36"/>
      <c r="V291" s="36" t="s">
        <v>316</v>
      </c>
      <c r="W291" s="36" t="s">
        <v>316</v>
      </c>
      <c r="X291" s="36" t="s">
        <v>316</v>
      </c>
      <c r="Y291" s="36" t="s">
        <v>316</v>
      </c>
      <c r="Z291" s="36" t="s">
        <v>316</v>
      </c>
      <c r="AA291" s="36" t="s">
        <v>316</v>
      </c>
      <c r="AB291" s="36" t="s">
        <v>316</v>
      </c>
      <c r="AC291" s="36" t="s">
        <v>316</v>
      </c>
      <c r="AD291" s="36" t="s">
        <v>315</v>
      </c>
      <c r="AE291" s="36" t="s">
        <v>316</v>
      </c>
      <c r="AF291" s="30"/>
      <c r="AG291" s="30"/>
      <c r="AH291" s="30"/>
      <c r="AI291" s="30"/>
      <c r="AJ291" s="30"/>
      <c r="AK291" s="30"/>
    </row>
    <row r="292" spans="1:37" s="30" customFormat="1" ht="51" x14ac:dyDescent="0.2">
      <c r="A292" s="31">
        <f t="shared" si="14"/>
        <v>291</v>
      </c>
      <c r="B292" s="33" t="s">
        <v>235</v>
      </c>
      <c r="C292" s="43" t="s">
        <v>697</v>
      </c>
      <c r="D292" s="33" t="s">
        <v>1420</v>
      </c>
      <c r="E292" s="32" t="s">
        <v>2018</v>
      </c>
      <c r="F292" s="32" t="s">
        <v>2019</v>
      </c>
      <c r="G292" s="32" t="s">
        <v>1650</v>
      </c>
      <c r="H292" s="34"/>
      <c r="I292" s="35" t="s">
        <v>213</v>
      </c>
      <c r="J292" s="35" t="s">
        <v>221</v>
      </c>
      <c r="K292" s="49" t="s">
        <v>227</v>
      </c>
      <c r="L292" s="36"/>
      <c r="M292" s="37"/>
      <c r="N292" s="33"/>
      <c r="O292" s="50" t="s">
        <v>316</v>
      </c>
      <c r="P292" s="36" t="s">
        <v>315</v>
      </c>
      <c r="Q292" s="36" t="s">
        <v>315</v>
      </c>
      <c r="R292" s="36" t="s">
        <v>315</v>
      </c>
      <c r="S292" s="36" t="s">
        <v>316</v>
      </c>
      <c r="T292" s="36" t="s">
        <v>315</v>
      </c>
      <c r="U292" s="36"/>
      <c r="V292" s="36" t="s">
        <v>316</v>
      </c>
      <c r="W292" s="36" t="s">
        <v>316</v>
      </c>
      <c r="X292" s="36" t="s">
        <v>316</v>
      </c>
      <c r="Y292" s="36" t="s">
        <v>316</v>
      </c>
      <c r="Z292" s="36" t="s">
        <v>316</v>
      </c>
      <c r="AA292" s="36" t="s">
        <v>316</v>
      </c>
      <c r="AB292" s="36" t="s">
        <v>316</v>
      </c>
      <c r="AC292" s="36" t="s">
        <v>316</v>
      </c>
      <c r="AD292" s="36" t="s">
        <v>315</v>
      </c>
      <c r="AE292" s="36" t="s">
        <v>316</v>
      </c>
    </row>
    <row r="293" spans="1:37" s="30" customFormat="1" ht="51" x14ac:dyDescent="0.2">
      <c r="A293" s="43">
        <f t="shared" si="14"/>
        <v>292</v>
      </c>
      <c r="B293" s="33" t="s">
        <v>237</v>
      </c>
      <c r="C293" s="43" t="s">
        <v>697</v>
      </c>
      <c r="D293" s="32" t="s">
        <v>622</v>
      </c>
      <c r="E293" s="32" t="s">
        <v>2020</v>
      </c>
      <c r="F293" s="32" t="s">
        <v>621</v>
      </c>
      <c r="G293" s="32" t="s">
        <v>231</v>
      </c>
      <c r="H293" s="34"/>
      <c r="I293" s="35" t="s">
        <v>213</v>
      </c>
      <c r="J293" s="35" t="s">
        <v>221</v>
      </c>
      <c r="K293" s="49" t="s">
        <v>229</v>
      </c>
      <c r="L293" s="36"/>
      <c r="M293" s="37"/>
      <c r="N293" s="33"/>
      <c r="O293" s="50" t="s">
        <v>316</v>
      </c>
      <c r="P293" s="36" t="s">
        <v>315</v>
      </c>
      <c r="Q293" s="36" t="s">
        <v>315</v>
      </c>
      <c r="R293" s="36" t="s">
        <v>315</v>
      </c>
      <c r="S293" s="36" t="s">
        <v>316</v>
      </c>
      <c r="T293" s="36" t="s">
        <v>315</v>
      </c>
      <c r="U293" s="36"/>
      <c r="V293" s="36" t="s">
        <v>316</v>
      </c>
      <c r="W293" s="36" t="s">
        <v>316</v>
      </c>
      <c r="X293" s="36" t="s">
        <v>316</v>
      </c>
      <c r="Y293" s="36" t="s">
        <v>316</v>
      </c>
      <c r="Z293" s="36" t="s">
        <v>316</v>
      </c>
      <c r="AA293" s="36" t="s">
        <v>316</v>
      </c>
      <c r="AB293" s="36" t="s">
        <v>316</v>
      </c>
      <c r="AC293" s="36" t="s">
        <v>316</v>
      </c>
      <c r="AD293" s="36" t="s">
        <v>315</v>
      </c>
      <c r="AE293" s="36" t="s">
        <v>316</v>
      </c>
    </row>
    <row r="294" spans="1:37" s="30" customFormat="1" ht="119" x14ac:dyDescent="0.2">
      <c r="A294" s="43">
        <f t="shared" si="14"/>
        <v>293</v>
      </c>
      <c r="B294" s="33" t="s">
        <v>238</v>
      </c>
      <c r="C294" s="43" t="s">
        <v>697</v>
      </c>
      <c r="D294" s="32" t="s">
        <v>1856</v>
      </c>
      <c r="E294" s="32" t="s">
        <v>1099</v>
      </c>
      <c r="F294" s="32" t="s">
        <v>1855</v>
      </c>
      <c r="G294" s="32" t="s">
        <v>1230</v>
      </c>
      <c r="H294" s="34"/>
      <c r="I294" s="35" t="s">
        <v>213</v>
      </c>
      <c r="J294" s="35" t="s">
        <v>221</v>
      </c>
      <c r="K294" s="49" t="s">
        <v>232</v>
      </c>
      <c r="L294" s="36"/>
      <c r="M294" s="37"/>
      <c r="N294" s="33"/>
      <c r="O294" s="50" t="s">
        <v>316</v>
      </c>
      <c r="P294" s="36" t="s">
        <v>315</v>
      </c>
      <c r="Q294" s="36" t="s">
        <v>315</v>
      </c>
      <c r="R294" s="36" t="s">
        <v>315</v>
      </c>
      <c r="S294" s="36" t="s">
        <v>316</v>
      </c>
      <c r="T294" s="36" t="s">
        <v>315</v>
      </c>
      <c r="U294" s="36"/>
      <c r="V294" s="36" t="s">
        <v>316</v>
      </c>
      <c r="W294" s="36" t="s">
        <v>316</v>
      </c>
      <c r="X294" s="36" t="s">
        <v>316</v>
      </c>
      <c r="Y294" s="36" t="s">
        <v>316</v>
      </c>
      <c r="Z294" s="36" t="s">
        <v>316</v>
      </c>
      <c r="AA294" s="36" t="s">
        <v>316</v>
      </c>
      <c r="AB294" s="36" t="s">
        <v>316</v>
      </c>
      <c r="AC294" s="36" t="s">
        <v>316</v>
      </c>
      <c r="AD294" s="36" t="s">
        <v>315</v>
      </c>
      <c r="AE294" s="36" t="s">
        <v>316</v>
      </c>
    </row>
    <row r="295" spans="1:37" s="30" customFormat="1" ht="60" x14ac:dyDescent="0.2">
      <c r="A295" s="31">
        <f>A294+1</f>
        <v>294</v>
      </c>
      <c r="B295" s="84" t="s">
        <v>240</v>
      </c>
      <c r="C295" s="83" t="s">
        <v>699</v>
      </c>
      <c r="D295" s="84" t="s">
        <v>2021</v>
      </c>
      <c r="E295" s="85" t="s">
        <v>2022</v>
      </c>
      <c r="F295" s="85" t="s">
        <v>2023</v>
      </c>
      <c r="G295" s="85" t="s">
        <v>1231</v>
      </c>
      <c r="H295" s="34"/>
      <c r="I295" s="49"/>
      <c r="J295" s="49"/>
      <c r="K295" s="35"/>
      <c r="L295" s="36"/>
      <c r="M295" s="37"/>
      <c r="N295" s="33"/>
      <c r="O295" s="50"/>
      <c r="P295" s="36"/>
      <c r="Q295" s="36"/>
      <c r="R295" s="36"/>
      <c r="S295" s="36"/>
      <c r="T295" s="36"/>
      <c r="U295" s="36"/>
      <c r="V295" s="36"/>
      <c r="W295" s="36"/>
      <c r="X295" s="36"/>
      <c r="Y295" s="36"/>
      <c r="Z295" s="36"/>
      <c r="AA295" s="36"/>
      <c r="AB295" s="36"/>
      <c r="AC295" s="36"/>
      <c r="AD295" s="36"/>
      <c r="AE295" s="36"/>
    </row>
    <row r="296" spans="1:37" s="30" customFormat="1" ht="68" x14ac:dyDescent="0.2">
      <c r="A296" s="31">
        <f>A295+1</f>
        <v>295</v>
      </c>
      <c r="B296" s="33" t="s">
        <v>240</v>
      </c>
      <c r="C296" s="43" t="s">
        <v>697</v>
      </c>
      <c r="D296" s="33" t="s">
        <v>464</v>
      </c>
      <c r="E296" s="32" t="s">
        <v>405</v>
      </c>
      <c r="F296" s="32" t="s">
        <v>406</v>
      </c>
      <c r="G296" s="32" t="s">
        <v>407</v>
      </c>
      <c r="H296" s="34"/>
      <c r="I296" s="35" t="s">
        <v>213</v>
      </c>
      <c r="J296" s="35" t="s">
        <v>221</v>
      </c>
      <c r="K296" s="49" t="s">
        <v>234</v>
      </c>
      <c r="L296" s="36"/>
      <c r="M296" s="37"/>
      <c r="N296" s="33"/>
      <c r="O296" s="50" t="s">
        <v>316</v>
      </c>
      <c r="P296" s="36" t="s">
        <v>315</v>
      </c>
      <c r="Q296" s="36" t="s">
        <v>315</v>
      </c>
      <c r="R296" s="36" t="s">
        <v>315</v>
      </c>
      <c r="S296" s="36" t="s">
        <v>316</v>
      </c>
      <c r="T296" s="36" t="s">
        <v>315</v>
      </c>
      <c r="U296" s="36"/>
      <c r="V296" s="36" t="s">
        <v>316</v>
      </c>
      <c r="W296" s="36" t="s">
        <v>316</v>
      </c>
      <c r="X296" s="36" t="s">
        <v>316</v>
      </c>
      <c r="Y296" s="36" t="s">
        <v>316</v>
      </c>
      <c r="Z296" s="36" t="s">
        <v>316</v>
      </c>
      <c r="AA296" s="36" t="s">
        <v>316</v>
      </c>
      <c r="AB296" s="36" t="s">
        <v>316</v>
      </c>
      <c r="AC296" s="36" t="s">
        <v>316</v>
      </c>
      <c r="AD296" s="36" t="s">
        <v>315</v>
      </c>
      <c r="AE296" s="36" t="s">
        <v>316</v>
      </c>
    </row>
    <row r="297" spans="1:37" s="30" customFormat="1" ht="51" x14ac:dyDescent="0.2">
      <c r="A297" s="31">
        <f t="shared" si="14"/>
        <v>296</v>
      </c>
      <c r="B297" s="33" t="s">
        <v>242</v>
      </c>
      <c r="C297" s="43" t="s">
        <v>697</v>
      </c>
      <c r="D297" s="33" t="s">
        <v>1744</v>
      </c>
      <c r="E297" s="32" t="s">
        <v>2024</v>
      </c>
      <c r="F297" s="32" t="s">
        <v>2025</v>
      </c>
      <c r="G297" s="32" t="s">
        <v>1231</v>
      </c>
      <c r="H297" s="34"/>
      <c r="I297" s="35" t="s">
        <v>213</v>
      </c>
      <c r="J297" s="35" t="s">
        <v>221</v>
      </c>
      <c r="K297" s="49" t="s">
        <v>236</v>
      </c>
      <c r="L297" s="36"/>
      <c r="M297" s="37"/>
      <c r="N297" s="33"/>
      <c r="O297" s="50" t="s">
        <v>316</v>
      </c>
      <c r="P297" s="36" t="s">
        <v>315</v>
      </c>
      <c r="Q297" s="36" t="s">
        <v>315</v>
      </c>
      <c r="R297" s="36" t="s">
        <v>315</v>
      </c>
      <c r="S297" s="36" t="s">
        <v>315</v>
      </c>
      <c r="T297" s="36" t="s">
        <v>315</v>
      </c>
      <c r="U297" s="36"/>
      <c r="V297" s="36" t="s">
        <v>316</v>
      </c>
      <c r="W297" s="36" t="s">
        <v>316</v>
      </c>
      <c r="X297" s="36" t="s">
        <v>316</v>
      </c>
      <c r="Y297" s="36" t="s">
        <v>316</v>
      </c>
      <c r="Z297" s="36" t="s">
        <v>316</v>
      </c>
      <c r="AA297" s="36" t="s">
        <v>316</v>
      </c>
      <c r="AB297" s="36" t="s">
        <v>316</v>
      </c>
      <c r="AC297" s="36" t="s">
        <v>316</v>
      </c>
      <c r="AD297" s="36" t="s">
        <v>315</v>
      </c>
      <c r="AE297" s="36" t="s">
        <v>316</v>
      </c>
    </row>
    <row r="298" spans="1:37" s="30" customFormat="1" ht="119" x14ac:dyDescent="0.2">
      <c r="A298" s="31">
        <f t="shared" si="14"/>
        <v>297</v>
      </c>
      <c r="B298" s="33" t="s">
        <v>243</v>
      </c>
      <c r="C298" s="43" t="s">
        <v>697</v>
      </c>
      <c r="D298" s="33" t="s">
        <v>1421</v>
      </c>
      <c r="E298" s="32" t="s">
        <v>2026</v>
      </c>
      <c r="F298" s="32" t="s">
        <v>1335</v>
      </c>
      <c r="G298" s="32" t="s">
        <v>1232</v>
      </c>
      <c r="H298" s="34"/>
      <c r="I298" s="35" t="s">
        <v>213</v>
      </c>
      <c r="J298" s="35" t="s">
        <v>221</v>
      </c>
      <c r="K298" s="49" t="s">
        <v>1422</v>
      </c>
      <c r="L298" s="36"/>
      <c r="M298" s="37"/>
      <c r="N298" s="33"/>
      <c r="O298" s="50" t="s">
        <v>316</v>
      </c>
      <c r="P298" s="36" t="s">
        <v>315</v>
      </c>
      <c r="Q298" s="36" t="s">
        <v>315</v>
      </c>
      <c r="R298" s="36" t="s">
        <v>315</v>
      </c>
      <c r="S298" s="36" t="s">
        <v>315</v>
      </c>
      <c r="T298" s="36" t="s">
        <v>315</v>
      </c>
      <c r="U298" s="36"/>
      <c r="V298" s="36" t="s">
        <v>316</v>
      </c>
      <c r="W298" s="36" t="s">
        <v>316</v>
      </c>
      <c r="X298" s="36" t="s">
        <v>316</v>
      </c>
      <c r="Y298" s="36" t="s">
        <v>316</v>
      </c>
      <c r="Z298" s="36" t="s">
        <v>316</v>
      </c>
      <c r="AA298" s="36" t="s">
        <v>316</v>
      </c>
      <c r="AB298" s="36" t="s">
        <v>316</v>
      </c>
      <c r="AC298" s="36" t="s">
        <v>316</v>
      </c>
      <c r="AD298" s="36" t="s">
        <v>315</v>
      </c>
      <c r="AE298" s="36" t="s">
        <v>316</v>
      </c>
    </row>
    <row r="299" spans="1:37" s="30" customFormat="1" ht="68" x14ac:dyDescent="0.2">
      <c r="A299" s="31">
        <f t="shared" si="14"/>
        <v>298</v>
      </c>
      <c r="B299" s="33" t="s">
        <v>246</v>
      </c>
      <c r="C299" s="43" t="s">
        <v>697</v>
      </c>
      <c r="D299" s="33" t="s">
        <v>1423</v>
      </c>
      <c r="E299" s="32" t="s">
        <v>1233</v>
      </c>
      <c r="F299" s="32" t="s">
        <v>1336</v>
      </c>
      <c r="G299" s="32" t="s">
        <v>1234</v>
      </c>
      <c r="H299" s="34"/>
      <c r="I299" s="35" t="s">
        <v>213</v>
      </c>
      <c r="J299" s="35" t="s">
        <v>221</v>
      </c>
      <c r="K299" s="49" t="s">
        <v>1422</v>
      </c>
      <c r="L299" s="36"/>
      <c r="M299" s="37"/>
      <c r="N299" s="33"/>
      <c r="O299" s="50" t="s">
        <v>316</v>
      </c>
      <c r="P299" s="36" t="s">
        <v>315</v>
      </c>
      <c r="Q299" s="36" t="s">
        <v>315</v>
      </c>
      <c r="R299" s="36" t="s">
        <v>315</v>
      </c>
      <c r="S299" s="36" t="s">
        <v>315</v>
      </c>
      <c r="T299" s="36" t="s">
        <v>315</v>
      </c>
      <c r="U299" s="36"/>
      <c r="V299" s="36" t="s">
        <v>316</v>
      </c>
      <c r="W299" s="36" t="s">
        <v>316</v>
      </c>
      <c r="X299" s="36" t="s">
        <v>316</v>
      </c>
      <c r="Y299" s="36" t="s">
        <v>316</v>
      </c>
      <c r="Z299" s="36" t="s">
        <v>316</v>
      </c>
      <c r="AA299" s="36" t="s">
        <v>316</v>
      </c>
      <c r="AB299" s="36" t="s">
        <v>316</v>
      </c>
      <c r="AC299" s="36" t="s">
        <v>316</v>
      </c>
      <c r="AD299" s="36" t="s">
        <v>315</v>
      </c>
      <c r="AE299" s="36" t="s">
        <v>316</v>
      </c>
    </row>
    <row r="300" spans="1:37" s="30" customFormat="1" ht="51" x14ac:dyDescent="0.2">
      <c r="A300" s="31">
        <f t="shared" si="14"/>
        <v>299</v>
      </c>
      <c r="B300" s="33" t="s">
        <v>249</v>
      </c>
      <c r="C300" s="43" t="s">
        <v>697</v>
      </c>
      <c r="D300" s="33" t="s">
        <v>1424</v>
      </c>
      <c r="E300" s="32" t="s">
        <v>1235</v>
      </c>
      <c r="F300" s="32" t="s">
        <v>302</v>
      </c>
      <c r="G300" s="32" t="s">
        <v>1236</v>
      </c>
      <c r="H300" s="34"/>
      <c r="I300" s="35" t="s">
        <v>213</v>
      </c>
      <c r="J300" s="35" t="s">
        <v>221</v>
      </c>
      <c r="K300" s="49" t="s">
        <v>239</v>
      </c>
      <c r="L300" s="36"/>
      <c r="M300" s="37"/>
      <c r="N300" s="33"/>
      <c r="O300" s="50" t="s">
        <v>316</v>
      </c>
      <c r="P300" s="36" t="s">
        <v>315</v>
      </c>
      <c r="Q300" s="36" t="s">
        <v>315</v>
      </c>
      <c r="R300" s="36" t="s">
        <v>315</v>
      </c>
      <c r="S300" s="36" t="s">
        <v>315</v>
      </c>
      <c r="T300" s="36" t="s">
        <v>315</v>
      </c>
      <c r="U300" s="36"/>
      <c r="V300" s="36" t="s">
        <v>316</v>
      </c>
      <c r="W300" s="36" t="s">
        <v>316</v>
      </c>
      <c r="X300" s="36" t="s">
        <v>316</v>
      </c>
      <c r="Y300" s="36" t="s">
        <v>316</v>
      </c>
      <c r="Z300" s="36" t="s">
        <v>316</v>
      </c>
      <c r="AA300" s="36" t="s">
        <v>316</v>
      </c>
      <c r="AB300" s="36" t="s">
        <v>316</v>
      </c>
      <c r="AC300" s="36" t="s">
        <v>316</v>
      </c>
      <c r="AD300" s="36" t="s">
        <v>315</v>
      </c>
      <c r="AE300" s="36" t="s">
        <v>316</v>
      </c>
    </row>
    <row r="301" spans="1:37" s="30" customFormat="1" ht="136" x14ac:dyDescent="0.2">
      <c r="A301" s="43">
        <f t="shared" si="14"/>
        <v>300</v>
      </c>
      <c r="B301" s="33" t="s">
        <v>250</v>
      </c>
      <c r="C301" s="43" t="s">
        <v>697</v>
      </c>
      <c r="D301" s="32" t="s">
        <v>623</v>
      </c>
      <c r="E301" s="32" t="s">
        <v>2028</v>
      </c>
      <c r="F301" s="32" t="s">
        <v>2027</v>
      </c>
      <c r="G301" s="32" t="s">
        <v>6</v>
      </c>
      <c r="H301" s="34"/>
      <c r="I301" s="35" t="s">
        <v>213</v>
      </c>
      <c r="J301" s="35" t="s">
        <v>221</v>
      </c>
      <c r="K301" s="49" t="s">
        <v>239</v>
      </c>
      <c r="L301" s="36"/>
      <c r="M301" s="37"/>
      <c r="N301" s="33"/>
      <c r="O301" s="50" t="s">
        <v>316</v>
      </c>
      <c r="P301" s="36" t="s">
        <v>315</v>
      </c>
      <c r="Q301" s="36" t="s">
        <v>315</v>
      </c>
      <c r="R301" s="36" t="s">
        <v>315</v>
      </c>
      <c r="S301" s="36" t="s">
        <v>315</v>
      </c>
      <c r="T301" s="36" t="s">
        <v>315</v>
      </c>
      <c r="U301" s="36"/>
      <c r="V301" s="36" t="s">
        <v>316</v>
      </c>
      <c r="W301" s="36" t="s">
        <v>316</v>
      </c>
      <c r="X301" s="36" t="s">
        <v>316</v>
      </c>
      <c r="Y301" s="36" t="s">
        <v>316</v>
      </c>
      <c r="Z301" s="36" t="s">
        <v>316</v>
      </c>
      <c r="AA301" s="36" t="s">
        <v>316</v>
      </c>
      <c r="AB301" s="36" t="s">
        <v>316</v>
      </c>
      <c r="AC301" s="36" t="s">
        <v>316</v>
      </c>
      <c r="AD301" s="36" t="s">
        <v>315</v>
      </c>
      <c r="AE301" s="36" t="s">
        <v>316</v>
      </c>
    </row>
    <row r="302" spans="1:37" s="30" customFormat="1" ht="34" x14ac:dyDescent="0.2">
      <c r="A302" s="31">
        <f t="shared" si="14"/>
        <v>301</v>
      </c>
      <c r="B302" s="33" t="s">
        <v>251</v>
      </c>
      <c r="C302" s="43" t="s">
        <v>697</v>
      </c>
      <c r="D302" s="33" t="s">
        <v>1427</v>
      </c>
      <c r="E302" s="32" t="s">
        <v>2029</v>
      </c>
      <c r="F302" s="32" t="s">
        <v>2030</v>
      </c>
      <c r="G302" s="32" t="s">
        <v>6</v>
      </c>
      <c r="H302" s="34"/>
      <c r="I302" s="35" t="s">
        <v>213</v>
      </c>
      <c r="J302" s="35" t="s">
        <v>221</v>
      </c>
      <c r="K302" s="49" t="s">
        <v>239</v>
      </c>
      <c r="L302" s="36"/>
      <c r="M302" s="37"/>
      <c r="N302" s="33"/>
      <c r="O302" s="50" t="s">
        <v>316</v>
      </c>
      <c r="P302" s="36" t="s">
        <v>315</v>
      </c>
      <c r="Q302" s="36" t="s">
        <v>315</v>
      </c>
      <c r="R302" s="36" t="s">
        <v>315</v>
      </c>
      <c r="S302" s="36" t="s">
        <v>315</v>
      </c>
      <c r="T302" s="36" t="s">
        <v>315</v>
      </c>
      <c r="U302" s="36"/>
      <c r="V302" s="36" t="s">
        <v>316</v>
      </c>
      <c r="W302" s="36" t="s">
        <v>316</v>
      </c>
      <c r="X302" s="36" t="s">
        <v>316</v>
      </c>
      <c r="Y302" s="36" t="s">
        <v>316</v>
      </c>
      <c r="Z302" s="36" t="s">
        <v>316</v>
      </c>
      <c r="AA302" s="36" t="s">
        <v>316</v>
      </c>
      <c r="AB302" s="36" t="s">
        <v>316</v>
      </c>
      <c r="AC302" s="36" t="s">
        <v>316</v>
      </c>
      <c r="AD302" s="36" t="s">
        <v>315</v>
      </c>
      <c r="AE302" s="36" t="s">
        <v>315</v>
      </c>
    </row>
    <row r="303" spans="1:37" s="30" customFormat="1" ht="68" x14ac:dyDescent="0.2">
      <c r="A303" s="31">
        <f t="shared" si="14"/>
        <v>302</v>
      </c>
      <c r="B303" s="33" t="s">
        <v>253</v>
      </c>
      <c r="C303" s="43" t="s">
        <v>697</v>
      </c>
      <c r="D303" s="33" t="s">
        <v>1426</v>
      </c>
      <c r="E303" s="32" t="s">
        <v>2031</v>
      </c>
      <c r="F303" s="32" t="s">
        <v>1237</v>
      </c>
      <c r="G303" s="32" t="s">
        <v>1238</v>
      </c>
      <c r="H303" s="34"/>
      <c r="I303" s="35" t="s">
        <v>213</v>
      </c>
      <c r="J303" s="35" t="s">
        <v>221</v>
      </c>
      <c r="K303" s="51" t="s">
        <v>1425</v>
      </c>
      <c r="L303" s="36"/>
      <c r="M303" s="37"/>
      <c r="N303" s="33"/>
      <c r="O303" s="50" t="s">
        <v>316</v>
      </c>
      <c r="P303" s="36" t="s">
        <v>315</v>
      </c>
      <c r="Q303" s="36" t="s">
        <v>315</v>
      </c>
      <c r="R303" s="36" t="s">
        <v>315</v>
      </c>
      <c r="S303" s="36" t="s">
        <v>315</v>
      </c>
      <c r="T303" s="36" t="s">
        <v>315</v>
      </c>
      <c r="U303" s="36"/>
      <c r="V303" s="36" t="s">
        <v>316</v>
      </c>
      <c r="W303" s="36" t="s">
        <v>316</v>
      </c>
      <c r="X303" s="36" t="s">
        <v>316</v>
      </c>
      <c r="Y303" s="36" t="s">
        <v>316</v>
      </c>
      <c r="Z303" s="36" t="s">
        <v>316</v>
      </c>
      <c r="AA303" s="36" t="s">
        <v>316</v>
      </c>
      <c r="AB303" s="36" t="s">
        <v>316</v>
      </c>
      <c r="AC303" s="36" t="s">
        <v>316</v>
      </c>
      <c r="AD303" s="36" t="s">
        <v>315</v>
      </c>
      <c r="AE303" s="36" t="s">
        <v>315</v>
      </c>
    </row>
    <row r="304" spans="1:37" s="30" customFormat="1" ht="153" x14ac:dyDescent="0.2">
      <c r="A304" s="31">
        <f t="shared" si="14"/>
        <v>303</v>
      </c>
      <c r="B304" s="33" t="s">
        <v>254</v>
      </c>
      <c r="C304" s="43" t="s">
        <v>697</v>
      </c>
      <c r="D304" s="33" t="s">
        <v>1428</v>
      </c>
      <c r="E304" s="32" t="s">
        <v>1239</v>
      </c>
      <c r="F304" s="32" t="s">
        <v>1373</v>
      </c>
      <c r="G304" s="32" t="s">
        <v>979</v>
      </c>
      <c r="H304" s="34"/>
      <c r="I304" s="35" t="s">
        <v>213</v>
      </c>
      <c r="J304" s="35" t="s">
        <v>221</v>
      </c>
      <c r="K304" s="49" t="s">
        <v>759</v>
      </c>
      <c r="L304" s="36"/>
      <c r="M304" s="37"/>
      <c r="N304" s="33"/>
      <c r="O304" s="50" t="s">
        <v>316</v>
      </c>
      <c r="P304" s="36" t="s">
        <v>315</v>
      </c>
      <c r="Q304" s="36" t="s">
        <v>315</v>
      </c>
      <c r="R304" s="36" t="s">
        <v>315</v>
      </c>
      <c r="S304" s="36" t="s">
        <v>315</v>
      </c>
      <c r="T304" s="36" t="s">
        <v>315</v>
      </c>
      <c r="U304" s="36"/>
      <c r="V304" s="36" t="s">
        <v>316</v>
      </c>
      <c r="W304" s="36" t="s">
        <v>316</v>
      </c>
      <c r="X304" s="36" t="s">
        <v>316</v>
      </c>
      <c r="Y304" s="36" t="s">
        <v>316</v>
      </c>
      <c r="Z304" s="36" t="s">
        <v>316</v>
      </c>
      <c r="AA304" s="36" t="s">
        <v>316</v>
      </c>
      <c r="AB304" s="36" t="s">
        <v>316</v>
      </c>
      <c r="AC304" s="36" t="s">
        <v>316</v>
      </c>
      <c r="AD304" s="36" t="s">
        <v>315</v>
      </c>
      <c r="AE304" s="36" t="s">
        <v>315</v>
      </c>
    </row>
    <row r="305" spans="1:31" s="30" customFormat="1" ht="68" x14ac:dyDescent="0.2">
      <c r="A305" s="31">
        <f t="shared" si="14"/>
        <v>304</v>
      </c>
      <c r="B305" s="33" t="s">
        <v>255</v>
      </c>
      <c r="C305" s="43" t="s">
        <v>697</v>
      </c>
      <c r="D305" s="33" t="s">
        <v>1431</v>
      </c>
      <c r="E305" s="32" t="s">
        <v>1240</v>
      </c>
      <c r="F305" s="32" t="s">
        <v>1241</v>
      </c>
      <c r="G305" s="32" t="s">
        <v>1242</v>
      </c>
      <c r="H305" s="34"/>
      <c r="I305" s="35" t="s">
        <v>213</v>
      </c>
      <c r="J305" s="35" t="s">
        <v>221</v>
      </c>
      <c r="K305" s="49" t="s">
        <v>759</v>
      </c>
      <c r="L305" s="36"/>
      <c r="M305" s="37"/>
      <c r="N305" s="33"/>
      <c r="O305" s="50" t="s">
        <v>316</v>
      </c>
      <c r="P305" s="36" t="s">
        <v>315</v>
      </c>
      <c r="Q305" s="36" t="s">
        <v>315</v>
      </c>
      <c r="R305" s="36" t="s">
        <v>315</v>
      </c>
      <c r="S305" s="36" t="s">
        <v>315</v>
      </c>
      <c r="T305" s="36" t="s">
        <v>315</v>
      </c>
      <c r="U305" s="36"/>
      <c r="V305" s="36" t="s">
        <v>316</v>
      </c>
      <c r="W305" s="36" t="s">
        <v>316</v>
      </c>
      <c r="X305" s="36" t="s">
        <v>316</v>
      </c>
      <c r="Y305" s="36" t="s">
        <v>316</v>
      </c>
      <c r="Z305" s="36" t="s">
        <v>316</v>
      </c>
      <c r="AA305" s="36" t="s">
        <v>316</v>
      </c>
      <c r="AB305" s="36" t="s">
        <v>316</v>
      </c>
      <c r="AC305" s="36" t="s">
        <v>316</v>
      </c>
      <c r="AD305" s="36" t="s">
        <v>315</v>
      </c>
      <c r="AE305" s="36" t="s">
        <v>315</v>
      </c>
    </row>
    <row r="306" spans="1:31" s="30" customFormat="1" ht="136" x14ac:dyDescent="0.2">
      <c r="A306" s="43">
        <f t="shared" si="14"/>
        <v>305</v>
      </c>
      <c r="B306" s="33" t="s">
        <v>256</v>
      </c>
      <c r="C306" s="43" t="s">
        <v>697</v>
      </c>
      <c r="D306" s="32" t="s">
        <v>768</v>
      </c>
      <c r="E306" s="32" t="s">
        <v>2032</v>
      </c>
      <c r="F306" s="32" t="s">
        <v>769</v>
      </c>
      <c r="G306" s="32" t="s">
        <v>770</v>
      </c>
      <c r="H306" s="34"/>
      <c r="I306" s="35" t="s">
        <v>213</v>
      </c>
      <c r="J306" s="35" t="s">
        <v>221</v>
      </c>
      <c r="K306" s="49" t="s">
        <v>759</v>
      </c>
      <c r="L306" s="36"/>
      <c r="M306" s="37"/>
      <c r="N306" s="33"/>
      <c r="O306" s="50" t="s">
        <v>316</v>
      </c>
      <c r="P306" s="36" t="s">
        <v>315</v>
      </c>
      <c r="Q306" s="36" t="s">
        <v>315</v>
      </c>
      <c r="R306" s="36" t="s">
        <v>315</v>
      </c>
      <c r="S306" s="36" t="s">
        <v>315</v>
      </c>
      <c r="T306" s="36" t="s">
        <v>315</v>
      </c>
      <c r="U306" s="36"/>
      <c r="V306" s="36" t="s">
        <v>316</v>
      </c>
      <c r="W306" s="36" t="s">
        <v>316</v>
      </c>
      <c r="X306" s="36" t="s">
        <v>316</v>
      </c>
      <c r="Y306" s="36" t="s">
        <v>316</v>
      </c>
      <c r="Z306" s="36" t="s">
        <v>316</v>
      </c>
      <c r="AA306" s="36" t="s">
        <v>316</v>
      </c>
      <c r="AB306" s="36" t="s">
        <v>316</v>
      </c>
      <c r="AC306" s="36" t="s">
        <v>316</v>
      </c>
      <c r="AD306" s="36" t="s">
        <v>315</v>
      </c>
      <c r="AE306" s="36" t="s">
        <v>315</v>
      </c>
    </row>
    <row r="307" spans="1:31" s="30" customFormat="1" ht="34" x14ac:dyDescent="0.2">
      <c r="A307" s="31">
        <f t="shared" si="14"/>
        <v>306</v>
      </c>
      <c r="B307" s="33" t="s">
        <v>257</v>
      </c>
      <c r="C307" s="43" t="s">
        <v>697</v>
      </c>
      <c r="D307" s="33" t="s">
        <v>1430</v>
      </c>
      <c r="E307" s="32" t="s">
        <v>116</v>
      </c>
      <c r="F307" s="32" t="s">
        <v>1243</v>
      </c>
      <c r="G307" s="32" t="s">
        <v>1244</v>
      </c>
      <c r="H307" s="34"/>
      <c r="I307" s="35" t="s">
        <v>213</v>
      </c>
      <c r="J307" s="35" t="s">
        <v>221</v>
      </c>
      <c r="K307" s="49" t="s">
        <v>1429</v>
      </c>
      <c r="L307" s="36"/>
      <c r="M307" s="37"/>
      <c r="N307" s="33"/>
      <c r="O307" s="50" t="s">
        <v>316</v>
      </c>
      <c r="P307" s="36" t="s">
        <v>315</v>
      </c>
      <c r="Q307" s="36" t="s">
        <v>315</v>
      </c>
      <c r="R307" s="36" t="s">
        <v>315</v>
      </c>
      <c r="S307" s="36" t="s">
        <v>315</v>
      </c>
      <c r="T307" s="36" t="s">
        <v>315</v>
      </c>
      <c r="U307" s="36"/>
      <c r="V307" s="36" t="s">
        <v>316</v>
      </c>
      <c r="W307" s="36" t="s">
        <v>316</v>
      </c>
      <c r="X307" s="36" t="s">
        <v>316</v>
      </c>
      <c r="Y307" s="36" t="s">
        <v>316</v>
      </c>
      <c r="Z307" s="36" t="s">
        <v>316</v>
      </c>
      <c r="AA307" s="36" t="s">
        <v>316</v>
      </c>
      <c r="AB307" s="36" t="s">
        <v>316</v>
      </c>
      <c r="AC307" s="36" t="s">
        <v>316</v>
      </c>
      <c r="AD307" s="36" t="s">
        <v>315</v>
      </c>
      <c r="AE307" s="36" t="s">
        <v>315</v>
      </c>
    </row>
    <row r="308" spans="1:31" s="30" customFormat="1" ht="51" x14ac:dyDescent="0.2">
      <c r="A308" s="31">
        <f t="shared" si="14"/>
        <v>307</v>
      </c>
      <c r="B308" s="33" t="s">
        <v>259</v>
      </c>
      <c r="C308" s="43" t="s">
        <v>697</v>
      </c>
      <c r="D308" s="33" t="s">
        <v>1432</v>
      </c>
      <c r="E308" s="32" t="s">
        <v>1245</v>
      </c>
      <c r="F308" s="32" t="s">
        <v>1857</v>
      </c>
      <c r="G308" s="32" t="s">
        <v>1246</v>
      </c>
      <c r="H308" s="34"/>
      <c r="I308" s="35" t="s">
        <v>213</v>
      </c>
      <c r="J308" s="35" t="s">
        <v>221</v>
      </c>
      <c r="K308" s="49" t="s">
        <v>241</v>
      </c>
      <c r="L308" s="36"/>
      <c r="M308" s="37"/>
      <c r="N308" s="33"/>
      <c r="O308" s="50" t="s">
        <v>316</v>
      </c>
      <c r="P308" s="36" t="s">
        <v>315</v>
      </c>
      <c r="Q308" s="36" t="s">
        <v>315</v>
      </c>
      <c r="R308" s="36" t="s">
        <v>315</v>
      </c>
      <c r="S308" s="36" t="s">
        <v>316</v>
      </c>
      <c r="T308" s="36" t="s">
        <v>315</v>
      </c>
      <c r="U308" s="36"/>
      <c r="V308" s="36" t="s">
        <v>316</v>
      </c>
      <c r="W308" s="36" t="s">
        <v>316</v>
      </c>
      <c r="X308" s="36" t="s">
        <v>316</v>
      </c>
      <c r="Y308" s="36" t="s">
        <v>316</v>
      </c>
      <c r="Z308" s="36" t="s">
        <v>316</v>
      </c>
      <c r="AA308" s="36" t="s">
        <v>316</v>
      </c>
      <c r="AB308" s="36" t="s">
        <v>316</v>
      </c>
      <c r="AC308" s="36" t="s">
        <v>316</v>
      </c>
      <c r="AD308" s="36" t="s">
        <v>315</v>
      </c>
      <c r="AE308" s="36" t="s">
        <v>315</v>
      </c>
    </row>
    <row r="309" spans="1:31" s="30" customFormat="1" ht="119" x14ac:dyDescent="0.2">
      <c r="A309" s="31">
        <f>A308+1</f>
        <v>308</v>
      </c>
      <c r="B309" s="33" t="s">
        <v>260</v>
      </c>
      <c r="C309" s="43" t="s">
        <v>697</v>
      </c>
      <c r="D309" s="33" t="s">
        <v>1433</v>
      </c>
      <c r="E309" s="32" t="s">
        <v>1247</v>
      </c>
      <c r="F309" s="32" t="s">
        <v>1349</v>
      </c>
      <c r="G309" s="32" t="s">
        <v>244</v>
      </c>
      <c r="H309" s="34"/>
      <c r="I309" s="35" t="s">
        <v>213</v>
      </c>
      <c r="J309" s="35" t="s">
        <v>221</v>
      </c>
      <c r="K309" s="49" t="s">
        <v>241</v>
      </c>
      <c r="L309" s="36"/>
      <c r="M309" s="37"/>
      <c r="N309" s="33"/>
      <c r="O309" s="50" t="s">
        <v>316</v>
      </c>
      <c r="P309" s="36" t="s">
        <v>315</v>
      </c>
      <c r="Q309" s="36" t="s">
        <v>315</v>
      </c>
      <c r="R309" s="36" t="s">
        <v>315</v>
      </c>
      <c r="S309" s="36" t="s">
        <v>316</v>
      </c>
      <c r="T309" s="36" t="s">
        <v>315</v>
      </c>
      <c r="U309" s="36"/>
      <c r="V309" s="36" t="s">
        <v>316</v>
      </c>
      <c r="W309" s="36" t="s">
        <v>316</v>
      </c>
      <c r="X309" s="36" t="s">
        <v>316</v>
      </c>
      <c r="Y309" s="36" t="s">
        <v>316</v>
      </c>
      <c r="Z309" s="36" t="s">
        <v>316</v>
      </c>
      <c r="AA309" s="36" t="s">
        <v>316</v>
      </c>
      <c r="AB309" s="36" t="s">
        <v>316</v>
      </c>
      <c r="AC309" s="36" t="s">
        <v>316</v>
      </c>
      <c r="AD309" s="36" t="s">
        <v>315</v>
      </c>
      <c r="AE309" s="36" t="s">
        <v>315</v>
      </c>
    </row>
    <row r="310" spans="1:31" s="30" customFormat="1" ht="68" x14ac:dyDescent="0.2">
      <c r="A310" s="31">
        <f t="shared" ref="A310:A342" si="15">A309+1</f>
        <v>309</v>
      </c>
      <c r="B310" s="32" t="s">
        <v>262</v>
      </c>
      <c r="C310" s="43" t="s">
        <v>697</v>
      </c>
      <c r="D310" s="33" t="s">
        <v>465</v>
      </c>
      <c r="E310" s="32" t="s">
        <v>1858</v>
      </c>
      <c r="F310" s="32" t="s">
        <v>408</v>
      </c>
      <c r="G310" s="32" t="s">
        <v>1649</v>
      </c>
      <c r="H310" s="34"/>
      <c r="I310" s="35" t="s">
        <v>213</v>
      </c>
      <c r="J310" s="35" t="s">
        <v>221</v>
      </c>
      <c r="K310" s="49" t="s">
        <v>241</v>
      </c>
      <c r="L310" s="36"/>
      <c r="M310" s="37"/>
      <c r="N310" s="33"/>
      <c r="O310" s="50" t="s">
        <v>316</v>
      </c>
      <c r="P310" s="36" t="s">
        <v>315</v>
      </c>
      <c r="Q310" s="36" t="s">
        <v>315</v>
      </c>
      <c r="R310" s="36" t="s">
        <v>315</v>
      </c>
      <c r="S310" s="36" t="s">
        <v>316</v>
      </c>
      <c r="T310" s="36" t="s">
        <v>315</v>
      </c>
      <c r="U310" s="36"/>
      <c r="V310" s="36" t="s">
        <v>316</v>
      </c>
      <c r="W310" s="36" t="s">
        <v>316</v>
      </c>
      <c r="X310" s="36" t="s">
        <v>316</v>
      </c>
      <c r="Y310" s="36" t="s">
        <v>316</v>
      </c>
      <c r="Z310" s="36" t="s">
        <v>316</v>
      </c>
      <c r="AA310" s="36" t="s">
        <v>316</v>
      </c>
      <c r="AB310" s="36" t="s">
        <v>316</v>
      </c>
      <c r="AC310" s="36" t="s">
        <v>316</v>
      </c>
      <c r="AD310" s="36" t="s">
        <v>315</v>
      </c>
      <c r="AE310" s="36" t="s">
        <v>315</v>
      </c>
    </row>
    <row r="311" spans="1:31" s="30" customFormat="1" ht="51" x14ac:dyDescent="0.2">
      <c r="A311" s="43">
        <f t="shared" si="15"/>
        <v>310</v>
      </c>
      <c r="B311" s="33" t="s">
        <v>264</v>
      </c>
      <c r="C311" s="43" t="s">
        <v>697</v>
      </c>
      <c r="D311" s="45" t="s">
        <v>901</v>
      </c>
      <c r="E311" s="32" t="s">
        <v>828</v>
      </c>
      <c r="F311" s="32" t="s">
        <v>247</v>
      </c>
      <c r="G311" s="32" t="s">
        <v>6</v>
      </c>
      <c r="H311" s="34"/>
      <c r="I311" s="35" t="s">
        <v>213</v>
      </c>
      <c r="J311" s="35" t="s">
        <v>221</v>
      </c>
      <c r="K311" s="49" t="s">
        <v>245</v>
      </c>
      <c r="L311" s="36"/>
      <c r="M311" s="37"/>
      <c r="N311" s="33"/>
      <c r="O311" s="50" t="s">
        <v>316</v>
      </c>
      <c r="P311" s="36" t="s">
        <v>315</v>
      </c>
      <c r="Q311" s="36" t="s">
        <v>315</v>
      </c>
      <c r="R311" s="36" t="s">
        <v>315</v>
      </c>
      <c r="S311" s="36" t="s">
        <v>316</v>
      </c>
      <c r="T311" s="36" t="s">
        <v>315</v>
      </c>
      <c r="U311" s="36"/>
      <c r="V311" s="36" t="s">
        <v>316</v>
      </c>
      <c r="W311" s="36" t="s">
        <v>316</v>
      </c>
      <c r="X311" s="36" t="s">
        <v>316</v>
      </c>
      <c r="Y311" s="36" t="s">
        <v>316</v>
      </c>
      <c r="Z311" s="36" t="s">
        <v>316</v>
      </c>
      <c r="AA311" s="36" t="s">
        <v>316</v>
      </c>
      <c r="AB311" s="36" t="s">
        <v>316</v>
      </c>
      <c r="AC311" s="36" t="s">
        <v>316</v>
      </c>
      <c r="AD311" s="36" t="s">
        <v>315</v>
      </c>
      <c r="AE311" s="36" t="s">
        <v>316</v>
      </c>
    </row>
    <row r="312" spans="1:31" s="30" customFormat="1" ht="68" x14ac:dyDescent="0.2">
      <c r="A312" s="43">
        <f t="shared" si="15"/>
        <v>311</v>
      </c>
      <c r="B312" s="33" t="s">
        <v>265</v>
      </c>
      <c r="C312" s="43" t="s">
        <v>697</v>
      </c>
      <c r="D312" s="32" t="s">
        <v>722</v>
      </c>
      <c r="E312" s="32" t="s">
        <v>723</v>
      </c>
      <c r="F312" s="32" t="s">
        <v>724</v>
      </c>
      <c r="G312" s="32" t="s">
        <v>1648</v>
      </c>
      <c r="H312" s="34"/>
      <c r="I312" s="35" t="s">
        <v>213</v>
      </c>
      <c r="J312" s="35" t="s">
        <v>221</v>
      </c>
      <c r="K312" s="49" t="s">
        <v>248</v>
      </c>
      <c r="L312" s="36"/>
      <c r="M312" s="37"/>
      <c r="N312" s="33"/>
      <c r="O312" s="50" t="s">
        <v>323</v>
      </c>
      <c r="P312" s="36" t="s">
        <v>322</v>
      </c>
      <c r="Q312" s="36" t="s">
        <v>322</v>
      </c>
      <c r="R312" s="36" t="s">
        <v>322</v>
      </c>
      <c r="S312" s="36" t="s">
        <v>323</v>
      </c>
      <c r="T312" s="36" t="s">
        <v>315</v>
      </c>
      <c r="U312" s="36"/>
      <c r="V312" s="36" t="s">
        <v>316</v>
      </c>
      <c r="W312" s="36" t="s">
        <v>316</v>
      </c>
      <c r="X312" s="36" t="s">
        <v>316</v>
      </c>
      <c r="Y312" s="36" t="s">
        <v>316</v>
      </c>
      <c r="Z312" s="36" t="s">
        <v>316</v>
      </c>
      <c r="AA312" s="36" t="s">
        <v>316</v>
      </c>
      <c r="AB312" s="36" t="s">
        <v>316</v>
      </c>
      <c r="AC312" s="36" t="s">
        <v>316</v>
      </c>
      <c r="AD312" s="36" t="s">
        <v>315</v>
      </c>
      <c r="AE312" s="36" t="s">
        <v>316</v>
      </c>
    </row>
    <row r="313" spans="1:31" s="30" customFormat="1" ht="51" x14ac:dyDescent="0.2">
      <c r="A313" s="43">
        <f t="shared" si="15"/>
        <v>312</v>
      </c>
      <c r="B313" s="33" t="s">
        <v>485</v>
      </c>
      <c r="C313" s="43" t="s">
        <v>697</v>
      </c>
      <c r="D313" s="32" t="s">
        <v>624</v>
      </c>
      <c r="E313" s="32" t="s">
        <v>1646</v>
      </c>
      <c r="F313" s="32" t="s">
        <v>1647</v>
      </c>
      <c r="G313" s="32" t="s">
        <v>1100</v>
      </c>
      <c r="H313" s="34"/>
      <c r="I313" s="35" t="s">
        <v>213</v>
      </c>
      <c r="J313" s="35" t="s">
        <v>221</v>
      </c>
      <c r="K313" s="49" t="s">
        <v>252</v>
      </c>
      <c r="L313" s="36"/>
      <c r="M313" s="37"/>
      <c r="N313" s="33"/>
      <c r="O313" s="50" t="s">
        <v>316</v>
      </c>
      <c r="P313" s="36" t="s">
        <v>315</v>
      </c>
      <c r="Q313" s="36" t="s">
        <v>315</v>
      </c>
      <c r="R313" s="36" t="s">
        <v>315</v>
      </c>
      <c r="S313" s="36" t="s">
        <v>316</v>
      </c>
      <c r="T313" s="36" t="s">
        <v>315</v>
      </c>
      <c r="U313" s="36"/>
      <c r="V313" s="36" t="s">
        <v>316</v>
      </c>
      <c r="W313" s="36" t="s">
        <v>316</v>
      </c>
      <c r="X313" s="36" t="s">
        <v>316</v>
      </c>
      <c r="Y313" s="36" t="s">
        <v>316</v>
      </c>
      <c r="Z313" s="36" t="s">
        <v>316</v>
      </c>
      <c r="AA313" s="36" t="s">
        <v>316</v>
      </c>
      <c r="AB313" s="36" t="s">
        <v>316</v>
      </c>
      <c r="AC313" s="36" t="s">
        <v>316</v>
      </c>
      <c r="AD313" s="36" t="s">
        <v>315</v>
      </c>
      <c r="AE313" s="36" t="s">
        <v>316</v>
      </c>
    </row>
    <row r="314" spans="1:31" s="30" customFormat="1" ht="68" x14ac:dyDescent="0.2">
      <c r="A314" s="31">
        <f t="shared" si="15"/>
        <v>313</v>
      </c>
      <c r="B314" s="33" t="s">
        <v>267</v>
      </c>
      <c r="C314" s="43" t="s">
        <v>697</v>
      </c>
      <c r="D314" s="32" t="s">
        <v>559</v>
      </c>
      <c r="E314" s="32" t="s">
        <v>1645</v>
      </c>
      <c r="F314" s="32" t="s">
        <v>1101</v>
      </c>
      <c r="G314" s="32" t="s">
        <v>1102</v>
      </c>
      <c r="H314" s="34"/>
      <c r="I314" s="35" t="s">
        <v>213</v>
      </c>
      <c r="J314" s="35" t="s">
        <v>221</v>
      </c>
      <c r="K314" s="49" t="s">
        <v>252</v>
      </c>
      <c r="L314" s="36"/>
      <c r="M314" s="37"/>
      <c r="N314" s="33"/>
      <c r="O314" s="50" t="s">
        <v>316</v>
      </c>
      <c r="P314" s="36" t="s">
        <v>315</v>
      </c>
      <c r="Q314" s="36" t="s">
        <v>315</v>
      </c>
      <c r="R314" s="36" t="s">
        <v>315</v>
      </c>
      <c r="S314" s="36" t="s">
        <v>316</v>
      </c>
      <c r="T314" s="36" t="s">
        <v>315</v>
      </c>
      <c r="U314" s="36"/>
      <c r="V314" s="36" t="s">
        <v>316</v>
      </c>
      <c r="W314" s="36" t="s">
        <v>316</v>
      </c>
      <c r="X314" s="36" t="s">
        <v>316</v>
      </c>
      <c r="Y314" s="36" t="s">
        <v>316</v>
      </c>
      <c r="Z314" s="36" t="s">
        <v>316</v>
      </c>
      <c r="AA314" s="36" t="s">
        <v>316</v>
      </c>
      <c r="AB314" s="36" t="s">
        <v>316</v>
      </c>
      <c r="AC314" s="36" t="s">
        <v>316</v>
      </c>
      <c r="AD314" s="36" t="s">
        <v>315</v>
      </c>
      <c r="AE314" s="36" t="s">
        <v>316</v>
      </c>
    </row>
    <row r="315" spans="1:31" s="30" customFormat="1" ht="51" x14ac:dyDescent="0.2">
      <c r="A315" s="31">
        <f t="shared" si="15"/>
        <v>314</v>
      </c>
      <c r="B315" s="33" t="s">
        <v>269</v>
      </c>
      <c r="C315" s="43" t="s">
        <v>697</v>
      </c>
      <c r="D315" s="33" t="s">
        <v>1434</v>
      </c>
      <c r="E315" s="32" t="s">
        <v>2033</v>
      </c>
      <c r="F315" s="32" t="s">
        <v>303</v>
      </c>
      <c r="G315" s="32" t="s">
        <v>132</v>
      </c>
      <c r="H315" s="34"/>
      <c r="I315" s="35" t="s">
        <v>213</v>
      </c>
      <c r="J315" s="35" t="s">
        <v>221</v>
      </c>
      <c r="K315" s="49" t="s">
        <v>252</v>
      </c>
      <c r="L315" s="36"/>
      <c r="M315" s="37"/>
      <c r="N315" s="33"/>
      <c r="O315" s="50" t="s">
        <v>316</v>
      </c>
      <c r="P315" s="36" t="s">
        <v>315</v>
      </c>
      <c r="Q315" s="36" t="s">
        <v>315</v>
      </c>
      <c r="R315" s="36" t="s">
        <v>315</v>
      </c>
      <c r="S315" s="36" t="s">
        <v>316</v>
      </c>
      <c r="T315" s="36" t="s">
        <v>315</v>
      </c>
      <c r="U315" s="36"/>
      <c r="V315" s="36" t="s">
        <v>316</v>
      </c>
      <c r="W315" s="36" t="s">
        <v>316</v>
      </c>
      <c r="X315" s="36" t="s">
        <v>316</v>
      </c>
      <c r="Y315" s="36" t="s">
        <v>316</v>
      </c>
      <c r="Z315" s="36" t="s">
        <v>316</v>
      </c>
      <c r="AA315" s="36" t="s">
        <v>316</v>
      </c>
      <c r="AB315" s="36" t="s">
        <v>316</v>
      </c>
      <c r="AC315" s="36" t="s">
        <v>316</v>
      </c>
      <c r="AD315" s="36" t="s">
        <v>315</v>
      </c>
      <c r="AE315" s="36" t="s">
        <v>316</v>
      </c>
    </row>
    <row r="316" spans="1:31" s="30" customFormat="1" ht="85" x14ac:dyDescent="0.2">
      <c r="A316" s="31">
        <f t="shared" si="15"/>
        <v>315</v>
      </c>
      <c r="B316" s="33" t="s">
        <v>270</v>
      </c>
      <c r="C316" s="43" t="s">
        <v>697</v>
      </c>
      <c r="D316" s="33" t="s">
        <v>1435</v>
      </c>
      <c r="E316" s="32" t="s">
        <v>1248</v>
      </c>
      <c r="F316" s="32" t="s">
        <v>1350</v>
      </c>
      <c r="G316" s="32" t="s">
        <v>1249</v>
      </c>
      <c r="H316" s="34"/>
      <c r="I316" s="35" t="s">
        <v>213</v>
      </c>
      <c r="J316" s="35" t="s">
        <v>221</v>
      </c>
      <c r="K316" s="49" t="s">
        <v>252</v>
      </c>
      <c r="L316" s="36"/>
      <c r="M316" s="37"/>
      <c r="N316" s="33"/>
      <c r="O316" s="50" t="s">
        <v>316</v>
      </c>
      <c r="P316" s="36" t="s">
        <v>315</v>
      </c>
      <c r="Q316" s="36" t="s">
        <v>315</v>
      </c>
      <c r="R316" s="36" t="s">
        <v>315</v>
      </c>
      <c r="S316" s="36" t="s">
        <v>316</v>
      </c>
      <c r="T316" s="36" t="s">
        <v>315</v>
      </c>
      <c r="U316" s="36"/>
      <c r="V316" s="36" t="s">
        <v>316</v>
      </c>
      <c r="W316" s="36" t="s">
        <v>316</v>
      </c>
      <c r="X316" s="36" t="s">
        <v>316</v>
      </c>
      <c r="Y316" s="36" t="s">
        <v>316</v>
      </c>
      <c r="Z316" s="36" t="s">
        <v>316</v>
      </c>
      <c r="AA316" s="36" t="s">
        <v>316</v>
      </c>
      <c r="AB316" s="36" t="s">
        <v>316</v>
      </c>
      <c r="AC316" s="36" t="s">
        <v>316</v>
      </c>
      <c r="AD316" s="36" t="s">
        <v>315</v>
      </c>
      <c r="AE316" s="36" t="s">
        <v>316</v>
      </c>
    </row>
    <row r="317" spans="1:31" s="30" customFormat="1" ht="51" x14ac:dyDescent="0.2">
      <c r="A317" s="31">
        <f t="shared" si="15"/>
        <v>316</v>
      </c>
      <c r="B317" s="33" t="s">
        <v>272</v>
      </c>
      <c r="C317" s="43" t="s">
        <v>697</v>
      </c>
      <c r="D317" s="33" t="s">
        <v>1436</v>
      </c>
      <c r="E317" s="32" t="s">
        <v>1250</v>
      </c>
      <c r="F317" s="32" t="s">
        <v>1251</v>
      </c>
      <c r="G317" s="32" t="s">
        <v>1252</v>
      </c>
      <c r="H317" s="34"/>
      <c r="I317" s="35" t="s">
        <v>213</v>
      </c>
      <c r="J317" s="35" t="s">
        <v>221</v>
      </c>
      <c r="K317" s="49" t="s">
        <v>258</v>
      </c>
      <c r="L317" s="36"/>
      <c r="M317" s="37"/>
      <c r="N317" s="33"/>
      <c r="O317" s="50" t="s">
        <v>316</v>
      </c>
      <c r="P317" s="36" t="s">
        <v>315</v>
      </c>
      <c r="Q317" s="36" t="s">
        <v>315</v>
      </c>
      <c r="R317" s="36" t="s">
        <v>315</v>
      </c>
      <c r="S317" s="36" t="s">
        <v>315</v>
      </c>
      <c r="T317" s="36" t="s">
        <v>315</v>
      </c>
      <c r="U317" s="36"/>
      <c r="V317" s="36" t="s">
        <v>316</v>
      </c>
      <c r="W317" s="36" t="s">
        <v>316</v>
      </c>
      <c r="X317" s="36" t="s">
        <v>316</v>
      </c>
      <c r="Y317" s="36" t="s">
        <v>316</v>
      </c>
      <c r="Z317" s="36" t="s">
        <v>316</v>
      </c>
      <c r="AA317" s="36" t="s">
        <v>316</v>
      </c>
      <c r="AB317" s="36" t="s">
        <v>316</v>
      </c>
      <c r="AC317" s="36" t="s">
        <v>316</v>
      </c>
      <c r="AD317" s="36" t="s">
        <v>315</v>
      </c>
      <c r="AE317" s="36" t="s">
        <v>316</v>
      </c>
    </row>
    <row r="318" spans="1:31" s="30" customFormat="1" ht="51" x14ac:dyDescent="0.2">
      <c r="A318" s="31">
        <f t="shared" si="15"/>
        <v>317</v>
      </c>
      <c r="B318" s="33" t="s">
        <v>274</v>
      </c>
      <c r="C318" s="43" t="s">
        <v>697</v>
      </c>
      <c r="D318" s="33" t="s">
        <v>1437</v>
      </c>
      <c r="E318" s="32" t="s">
        <v>1253</v>
      </c>
      <c r="F318" s="32" t="s">
        <v>1254</v>
      </c>
      <c r="G318" s="32" t="s">
        <v>1255</v>
      </c>
      <c r="H318" s="34"/>
      <c r="I318" s="35" t="s">
        <v>213</v>
      </c>
      <c r="J318" s="35" t="s">
        <v>221</v>
      </c>
      <c r="K318" s="49" t="s">
        <v>258</v>
      </c>
      <c r="L318" s="36"/>
      <c r="M318" s="37"/>
      <c r="N318" s="33"/>
      <c r="O318" s="50" t="s">
        <v>316</v>
      </c>
      <c r="P318" s="36" t="s">
        <v>315</v>
      </c>
      <c r="Q318" s="36" t="s">
        <v>315</v>
      </c>
      <c r="R318" s="36" t="s">
        <v>315</v>
      </c>
      <c r="S318" s="36" t="s">
        <v>316</v>
      </c>
      <c r="T318" s="36" t="s">
        <v>315</v>
      </c>
      <c r="U318" s="36"/>
      <c r="V318" s="36" t="s">
        <v>316</v>
      </c>
      <c r="W318" s="36" t="s">
        <v>316</v>
      </c>
      <c r="X318" s="36" t="s">
        <v>316</v>
      </c>
      <c r="Y318" s="36" t="s">
        <v>316</v>
      </c>
      <c r="Z318" s="36" t="s">
        <v>316</v>
      </c>
      <c r="AA318" s="36" t="s">
        <v>316</v>
      </c>
      <c r="AB318" s="36" t="s">
        <v>316</v>
      </c>
      <c r="AC318" s="36" t="s">
        <v>316</v>
      </c>
      <c r="AD318" s="36" t="s">
        <v>315</v>
      </c>
      <c r="AE318" s="36" t="s">
        <v>315</v>
      </c>
    </row>
    <row r="319" spans="1:31" s="30" customFormat="1" ht="51" x14ac:dyDescent="0.2">
      <c r="A319" s="43">
        <f t="shared" si="15"/>
        <v>318</v>
      </c>
      <c r="B319" s="33" t="s">
        <v>415</v>
      </c>
      <c r="C319" s="43" t="s">
        <v>697</v>
      </c>
      <c r="D319" s="45" t="s">
        <v>902</v>
      </c>
      <c r="E319" s="32" t="s">
        <v>829</v>
      </c>
      <c r="F319" s="32" t="s">
        <v>1644</v>
      </c>
      <c r="G319" s="32" t="s">
        <v>16</v>
      </c>
      <c r="H319" s="34"/>
      <c r="I319" s="35" t="s">
        <v>213</v>
      </c>
      <c r="J319" s="35" t="s">
        <v>221</v>
      </c>
      <c r="K319" s="49" t="s">
        <v>258</v>
      </c>
      <c r="L319" s="36"/>
      <c r="M319" s="37"/>
      <c r="N319" s="33"/>
      <c r="O319" s="50" t="s">
        <v>316</v>
      </c>
      <c r="P319" s="36" t="s">
        <v>315</v>
      </c>
      <c r="Q319" s="36" t="s">
        <v>315</v>
      </c>
      <c r="R319" s="36" t="s">
        <v>315</v>
      </c>
      <c r="S319" s="36" t="s">
        <v>316</v>
      </c>
      <c r="T319" s="36"/>
      <c r="U319" s="36"/>
      <c r="V319" s="36"/>
      <c r="W319" s="36"/>
      <c r="X319" s="36"/>
      <c r="Y319" s="36"/>
      <c r="Z319" s="36"/>
      <c r="AA319" s="36"/>
      <c r="AB319" s="36"/>
      <c r="AC319" s="36"/>
      <c r="AD319" s="36"/>
      <c r="AE319" s="36"/>
    </row>
    <row r="320" spans="1:31" s="30" customFormat="1" ht="51" x14ac:dyDescent="0.2">
      <c r="A320" s="31">
        <f t="shared" si="15"/>
        <v>319</v>
      </c>
      <c r="B320" s="33" t="s">
        <v>416</v>
      </c>
      <c r="C320" s="43" t="s">
        <v>697</v>
      </c>
      <c r="D320" s="33" t="s">
        <v>1438</v>
      </c>
      <c r="E320" s="32" t="s">
        <v>1256</v>
      </c>
      <c r="F320" s="32" t="s">
        <v>1642</v>
      </c>
      <c r="G320" s="32" t="s">
        <v>1257</v>
      </c>
      <c r="H320" s="34"/>
      <c r="I320" s="35" t="s">
        <v>213</v>
      </c>
      <c r="J320" s="35" t="s">
        <v>221</v>
      </c>
      <c r="K320" s="49" t="s">
        <v>261</v>
      </c>
      <c r="L320" s="36"/>
      <c r="M320" s="37"/>
      <c r="N320" s="33"/>
      <c r="O320" s="50" t="s">
        <v>316</v>
      </c>
      <c r="P320" s="36" t="s">
        <v>315</v>
      </c>
      <c r="Q320" s="36" t="s">
        <v>315</v>
      </c>
      <c r="R320" s="36" t="s">
        <v>315</v>
      </c>
      <c r="S320" s="36" t="s">
        <v>315</v>
      </c>
      <c r="T320" s="36" t="s">
        <v>315</v>
      </c>
      <c r="U320" s="36"/>
      <c r="V320" s="36" t="s">
        <v>316</v>
      </c>
      <c r="W320" s="36" t="s">
        <v>316</v>
      </c>
      <c r="X320" s="36" t="s">
        <v>316</v>
      </c>
      <c r="Y320" s="36" t="s">
        <v>316</v>
      </c>
      <c r="Z320" s="36" t="s">
        <v>316</v>
      </c>
      <c r="AA320" s="36" t="s">
        <v>316</v>
      </c>
      <c r="AB320" s="36" t="s">
        <v>316</v>
      </c>
      <c r="AC320" s="36" t="s">
        <v>316</v>
      </c>
      <c r="AD320" s="36" t="s">
        <v>315</v>
      </c>
      <c r="AE320" s="36" t="s">
        <v>316</v>
      </c>
    </row>
    <row r="321" spans="1:37" s="39" customFormat="1" ht="34" x14ac:dyDescent="0.2">
      <c r="A321" s="31">
        <f t="shared" si="15"/>
        <v>320</v>
      </c>
      <c r="B321" s="33" t="s">
        <v>417</v>
      </c>
      <c r="C321" s="43" t="s">
        <v>697</v>
      </c>
      <c r="D321" s="33" t="s">
        <v>1439</v>
      </c>
      <c r="E321" s="32" t="s">
        <v>414</v>
      </c>
      <c r="F321" s="32" t="s">
        <v>1643</v>
      </c>
      <c r="G321" s="32" t="s">
        <v>1258</v>
      </c>
      <c r="H321" s="34"/>
      <c r="I321" s="35" t="s">
        <v>213</v>
      </c>
      <c r="J321" s="35" t="s">
        <v>221</v>
      </c>
      <c r="K321" s="49" t="s">
        <v>263</v>
      </c>
      <c r="L321" s="36"/>
      <c r="M321" s="37"/>
      <c r="N321" s="33"/>
      <c r="O321" s="50" t="s">
        <v>316</v>
      </c>
      <c r="P321" s="36" t="s">
        <v>315</v>
      </c>
      <c r="Q321" s="36" t="s">
        <v>315</v>
      </c>
      <c r="R321" s="36" t="s">
        <v>315</v>
      </c>
      <c r="S321" s="36" t="s">
        <v>315</v>
      </c>
      <c r="T321" s="36" t="s">
        <v>315</v>
      </c>
      <c r="U321" s="36"/>
      <c r="V321" s="36" t="s">
        <v>316</v>
      </c>
      <c r="W321" s="36" t="s">
        <v>316</v>
      </c>
      <c r="X321" s="36" t="s">
        <v>316</v>
      </c>
      <c r="Y321" s="36" t="s">
        <v>316</v>
      </c>
      <c r="Z321" s="36" t="s">
        <v>316</v>
      </c>
      <c r="AA321" s="36" t="s">
        <v>316</v>
      </c>
      <c r="AB321" s="36" t="s">
        <v>316</v>
      </c>
      <c r="AC321" s="36" t="s">
        <v>316</v>
      </c>
      <c r="AD321" s="36" t="s">
        <v>315</v>
      </c>
      <c r="AE321" s="36" t="s">
        <v>316</v>
      </c>
      <c r="AF321" s="30"/>
      <c r="AG321" s="30"/>
      <c r="AH321" s="30"/>
      <c r="AI321" s="30"/>
      <c r="AJ321" s="30"/>
      <c r="AK321" s="30"/>
    </row>
    <row r="322" spans="1:37" s="39" customFormat="1" ht="68" x14ac:dyDescent="0.2">
      <c r="A322" s="31">
        <f t="shared" si="15"/>
        <v>321</v>
      </c>
      <c r="B322" s="33" t="s">
        <v>418</v>
      </c>
      <c r="C322" s="43" t="s">
        <v>697</v>
      </c>
      <c r="D322" s="33" t="s">
        <v>1440</v>
      </c>
      <c r="E322" s="32" t="s">
        <v>1259</v>
      </c>
      <c r="F322" s="32" t="s">
        <v>1260</v>
      </c>
      <c r="G322" s="32" t="s">
        <v>1261</v>
      </c>
      <c r="H322" s="34"/>
      <c r="I322" s="35" t="s">
        <v>213</v>
      </c>
      <c r="J322" s="35" t="s">
        <v>221</v>
      </c>
      <c r="K322" s="49" t="s">
        <v>266</v>
      </c>
      <c r="L322" s="36"/>
      <c r="M322" s="37"/>
      <c r="N322" s="33"/>
      <c r="O322" s="50" t="s">
        <v>316</v>
      </c>
      <c r="P322" s="36" t="s">
        <v>315</v>
      </c>
      <c r="Q322" s="36" t="s">
        <v>315</v>
      </c>
      <c r="R322" s="36" t="s">
        <v>315</v>
      </c>
      <c r="S322" s="36" t="s">
        <v>316</v>
      </c>
      <c r="T322" s="36" t="s">
        <v>315</v>
      </c>
      <c r="U322" s="36"/>
      <c r="V322" s="36" t="s">
        <v>316</v>
      </c>
      <c r="W322" s="36" t="s">
        <v>316</v>
      </c>
      <c r="X322" s="36" t="s">
        <v>316</v>
      </c>
      <c r="Y322" s="36" t="s">
        <v>316</v>
      </c>
      <c r="Z322" s="36" t="s">
        <v>316</v>
      </c>
      <c r="AA322" s="36" t="s">
        <v>316</v>
      </c>
      <c r="AB322" s="36" t="s">
        <v>316</v>
      </c>
      <c r="AC322" s="36" t="s">
        <v>316</v>
      </c>
      <c r="AD322" s="36" t="s">
        <v>315</v>
      </c>
      <c r="AE322" s="36" t="s">
        <v>316</v>
      </c>
      <c r="AF322" s="30"/>
      <c r="AG322" s="30"/>
      <c r="AH322" s="30"/>
      <c r="AI322" s="30"/>
      <c r="AJ322" s="30"/>
      <c r="AK322" s="30"/>
    </row>
    <row r="323" spans="1:37" s="39" customFormat="1" ht="34" x14ac:dyDescent="0.2">
      <c r="A323" s="31">
        <f t="shared" si="15"/>
        <v>322</v>
      </c>
      <c r="B323" s="33" t="s">
        <v>419</v>
      </c>
      <c r="C323" s="43" t="s">
        <v>697</v>
      </c>
      <c r="D323" s="33" t="s">
        <v>1441</v>
      </c>
      <c r="E323" s="32" t="s">
        <v>1262</v>
      </c>
      <c r="F323" s="32" t="s">
        <v>1263</v>
      </c>
      <c r="G323" s="32" t="s">
        <v>1264</v>
      </c>
      <c r="H323" s="34"/>
      <c r="I323" s="35" t="s">
        <v>213</v>
      </c>
      <c r="J323" s="35" t="s">
        <v>221</v>
      </c>
      <c r="K323" s="49" t="s">
        <v>266</v>
      </c>
      <c r="L323" s="36"/>
      <c r="M323" s="37"/>
      <c r="N323" s="33"/>
      <c r="O323" s="50" t="s">
        <v>316</v>
      </c>
      <c r="P323" s="36" t="s">
        <v>315</v>
      </c>
      <c r="Q323" s="36" t="s">
        <v>315</v>
      </c>
      <c r="R323" s="36" t="s">
        <v>315</v>
      </c>
      <c r="S323" s="36" t="s">
        <v>315</v>
      </c>
      <c r="T323" s="36" t="s">
        <v>315</v>
      </c>
      <c r="U323" s="36"/>
      <c r="V323" s="36" t="s">
        <v>316</v>
      </c>
      <c r="W323" s="36" t="s">
        <v>316</v>
      </c>
      <c r="X323" s="36" t="s">
        <v>316</v>
      </c>
      <c r="Y323" s="36" t="s">
        <v>315</v>
      </c>
      <c r="Z323" s="36" t="s">
        <v>316</v>
      </c>
      <c r="AA323" s="36" t="s">
        <v>316</v>
      </c>
      <c r="AB323" s="36" t="s">
        <v>316</v>
      </c>
      <c r="AC323" s="36" t="s">
        <v>316</v>
      </c>
      <c r="AD323" s="36" t="s">
        <v>315</v>
      </c>
      <c r="AE323" s="36" t="s">
        <v>316</v>
      </c>
      <c r="AF323" s="30"/>
      <c r="AG323" s="30"/>
      <c r="AH323" s="30"/>
      <c r="AI323" s="30"/>
      <c r="AJ323" s="30"/>
      <c r="AK323" s="30"/>
    </row>
    <row r="324" spans="1:37" s="39" customFormat="1" ht="153" x14ac:dyDescent="0.2">
      <c r="A324" s="31">
        <f t="shared" si="15"/>
        <v>323</v>
      </c>
      <c r="B324" s="33" t="s">
        <v>420</v>
      </c>
      <c r="C324" s="43" t="s">
        <v>697</v>
      </c>
      <c r="D324" s="33" t="s">
        <v>1442</v>
      </c>
      <c r="E324" s="32" t="s">
        <v>1265</v>
      </c>
      <c r="F324" s="32" t="s">
        <v>1351</v>
      </c>
      <c r="G324" s="32" t="s">
        <v>1266</v>
      </c>
      <c r="H324" s="34"/>
      <c r="I324" s="35" t="s">
        <v>213</v>
      </c>
      <c r="J324" s="35" t="s">
        <v>221</v>
      </c>
      <c r="K324" s="49" t="s">
        <v>266</v>
      </c>
      <c r="L324" s="36"/>
      <c r="M324" s="37"/>
      <c r="N324" s="33"/>
      <c r="O324" s="50" t="s">
        <v>316</v>
      </c>
      <c r="P324" s="36" t="s">
        <v>315</v>
      </c>
      <c r="Q324" s="36" t="s">
        <v>315</v>
      </c>
      <c r="R324" s="36" t="s">
        <v>315</v>
      </c>
      <c r="S324" s="36" t="s">
        <v>315</v>
      </c>
      <c r="T324" s="36" t="s">
        <v>315</v>
      </c>
      <c r="U324" s="36"/>
      <c r="V324" s="36" t="s">
        <v>316</v>
      </c>
      <c r="W324" s="36" t="s">
        <v>315</v>
      </c>
      <c r="X324" s="36" t="s">
        <v>316</v>
      </c>
      <c r="Y324" s="36" t="s">
        <v>315</v>
      </c>
      <c r="Z324" s="36" t="s">
        <v>316</v>
      </c>
      <c r="AA324" s="36" t="s">
        <v>316</v>
      </c>
      <c r="AB324" s="36" t="s">
        <v>316</v>
      </c>
      <c r="AC324" s="36" t="s">
        <v>316</v>
      </c>
      <c r="AD324" s="36" t="s">
        <v>315</v>
      </c>
      <c r="AE324" s="36" t="s">
        <v>316</v>
      </c>
      <c r="AF324" s="30"/>
      <c r="AG324" s="30"/>
      <c r="AH324" s="30"/>
      <c r="AI324" s="30"/>
      <c r="AJ324" s="30"/>
      <c r="AK324" s="30"/>
    </row>
    <row r="325" spans="1:37" s="39" customFormat="1" ht="119" x14ac:dyDescent="0.2">
      <c r="A325" s="31">
        <f t="shared" si="15"/>
        <v>324</v>
      </c>
      <c r="B325" s="33" t="s">
        <v>421</v>
      </c>
      <c r="C325" s="43" t="s">
        <v>697</v>
      </c>
      <c r="D325" s="33" t="s">
        <v>1443</v>
      </c>
      <c r="E325" s="32" t="s">
        <v>1267</v>
      </c>
      <c r="F325" s="32" t="s">
        <v>1352</v>
      </c>
      <c r="G325" s="32" t="s">
        <v>1268</v>
      </c>
      <c r="H325" s="34"/>
      <c r="I325" s="35" t="s">
        <v>213</v>
      </c>
      <c r="J325" s="35" t="s">
        <v>221</v>
      </c>
      <c r="K325" s="49" t="s">
        <v>266</v>
      </c>
      <c r="L325" s="36"/>
      <c r="M325" s="37"/>
      <c r="N325" s="33"/>
      <c r="O325" s="50" t="s">
        <v>316</v>
      </c>
      <c r="P325" s="36" t="s">
        <v>315</v>
      </c>
      <c r="Q325" s="36" t="s">
        <v>315</v>
      </c>
      <c r="R325" s="36" t="s">
        <v>315</v>
      </c>
      <c r="S325" s="36" t="s">
        <v>315</v>
      </c>
      <c r="T325" s="36" t="s">
        <v>315</v>
      </c>
      <c r="U325" s="36"/>
      <c r="V325" s="36" t="s">
        <v>316</v>
      </c>
      <c r="W325" s="36" t="s">
        <v>315</v>
      </c>
      <c r="X325" s="36" t="s">
        <v>316</v>
      </c>
      <c r="Y325" s="36" t="s">
        <v>315</v>
      </c>
      <c r="Z325" s="36" t="s">
        <v>316</v>
      </c>
      <c r="AA325" s="36" t="s">
        <v>316</v>
      </c>
      <c r="AB325" s="36" t="s">
        <v>316</v>
      </c>
      <c r="AC325" s="36" t="s">
        <v>316</v>
      </c>
      <c r="AD325" s="36" t="s">
        <v>315</v>
      </c>
      <c r="AE325" s="36" t="s">
        <v>316</v>
      </c>
      <c r="AF325" s="30"/>
      <c r="AG325" s="30"/>
      <c r="AH325" s="30"/>
      <c r="AI325" s="30"/>
      <c r="AJ325" s="30"/>
      <c r="AK325" s="30"/>
    </row>
    <row r="326" spans="1:37" s="39" customFormat="1" ht="68" x14ac:dyDescent="0.2">
      <c r="A326" s="31">
        <f t="shared" si="15"/>
        <v>325</v>
      </c>
      <c r="B326" s="33" t="s">
        <v>422</v>
      </c>
      <c r="C326" s="43" t="s">
        <v>697</v>
      </c>
      <c r="D326" s="33" t="s">
        <v>1444</v>
      </c>
      <c r="E326" s="32" t="s">
        <v>1353</v>
      </c>
      <c r="F326" s="32" t="s">
        <v>1269</v>
      </c>
      <c r="G326" s="32" t="s">
        <v>16</v>
      </c>
      <c r="H326" s="34"/>
      <c r="I326" s="35" t="s">
        <v>213</v>
      </c>
      <c r="J326" s="35" t="s">
        <v>221</v>
      </c>
      <c r="K326" s="49" t="s">
        <v>266</v>
      </c>
      <c r="L326" s="36"/>
      <c r="M326" s="37"/>
      <c r="N326" s="33"/>
      <c r="O326" s="50" t="s">
        <v>316</v>
      </c>
      <c r="P326" s="36" t="s">
        <v>315</v>
      </c>
      <c r="Q326" s="36" t="s">
        <v>315</v>
      </c>
      <c r="R326" s="36" t="s">
        <v>315</v>
      </c>
      <c r="S326" s="36" t="s">
        <v>315</v>
      </c>
      <c r="T326" s="36" t="s">
        <v>315</v>
      </c>
      <c r="U326" s="36"/>
      <c r="V326" s="36" t="s">
        <v>316</v>
      </c>
      <c r="W326" s="36" t="s">
        <v>315</v>
      </c>
      <c r="X326" s="36" t="s">
        <v>316</v>
      </c>
      <c r="Y326" s="36" t="s">
        <v>315</v>
      </c>
      <c r="Z326" s="36" t="s">
        <v>316</v>
      </c>
      <c r="AA326" s="36" t="s">
        <v>316</v>
      </c>
      <c r="AB326" s="36" t="s">
        <v>316</v>
      </c>
      <c r="AC326" s="36" t="s">
        <v>316</v>
      </c>
      <c r="AD326" s="36" t="s">
        <v>315</v>
      </c>
      <c r="AE326" s="36" t="s">
        <v>316</v>
      </c>
      <c r="AF326" s="30"/>
      <c r="AG326" s="30"/>
      <c r="AH326" s="30"/>
      <c r="AI326" s="30"/>
      <c r="AJ326" s="30"/>
      <c r="AK326" s="30"/>
    </row>
    <row r="327" spans="1:37" s="39" customFormat="1" ht="68" x14ac:dyDescent="0.2">
      <c r="A327" s="31">
        <f t="shared" si="15"/>
        <v>326</v>
      </c>
      <c r="B327" s="33" t="s">
        <v>423</v>
      </c>
      <c r="C327" s="43" t="s">
        <v>697</v>
      </c>
      <c r="D327" s="33" t="s">
        <v>1445</v>
      </c>
      <c r="E327" s="32" t="s">
        <v>625</v>
      </c>
      <c r="F327" s="32" t="s">
        <v>1270</v>
      </c>
      <c r="G327" s="32" t="s">
        <v>16</v>
      </c>
      <c r="H327" s="34"/>
      <c r="I327" s="35" t="s">
        <v>213</v>
      </c>
      <c r="J327" s="35" t="s">
        <v>221</v>
      </c>
      <c r="K327" s="49" t="s">
        <v>268</v>
      </c>
      <c r="L327" s="36"/>
      <c r="M327" s="37"/>
      <c r="N327" s="33"/>
      <c r="O327" s="50" t="s">
        <v>316</v>
      </c>
      <c r="P327" s="36" t="s">
        <v>315</v>
      </c>
      <c r="Q327" s="36" t="s">
        <v>315</v>
      </c>
      <c r="R327" s="36" t="s">
        <v>315</v>
      </c>
      <c r="S327" s="36" t="s">
        <v>315</v>
      </c>
      <c r="T327" s="36" t="s">
        <v>315</v>
      </c>
      <c r="U327" s="36"/>
      <c r="V327" s="36" t="s">
        <v>316</v>
      </c>
      <c r="W327" s="36" t="s">
        <v>316</v>
      </c>
      <c r="X327" s="36" t="s">
        <v>316</v>
      </c>
      <c r="Y327" s="36" t="s">
        <v>316</v>
      </c>
      <c r="Z327" s="36" t="s">
        <v>316</v>
      </c>
      <c r="AA327" s="36" t="s">
        <v>316</v>
      </c>
      <c r="AB327" s="36" t="s">
        <v>316</v>
      </c>
      <c r="AC327" s="36" t="s">
        <v>316</v>
      </c>
      <c r="AD327" s="36" t="s">
        <v>315</v>
      </c>
      <c r="AE327" s="36" t="s">
        <v>316</v>
      </c>
      <c r="AF327" s="30"/>
      <c r="AG327" s="30"/>
      <c r="AH327" s="30"/>
      <c r="AI327" s="30"/>
      <c r="AJ327" s="30"/>
      <c r="AK327" s="30"/>
    </row>
    <row r="328" spans="1:37" s="39" customFormat="1" ht="51" x14ac:dyDescent="0.2">
      <c r="A328" s="31">
        <f t="shared" si="15"/>
        <v>327</v>
      </c>
      <c r="B328" s="33" t="s">
        <v>424</v>
      </c>
      <c r="C328" s="43" t="s">
        <v>697</v>
      </c>
      <c r="D328" s="33" t="s">
        <v>1446</v>
      </c>
      <c r="E328" s="32" t="s">
        <v>1271</v>
      </c>
      <c r="F328" s="32" t="s">
        <v>1272</v>
      </c>
      <c r="G328" s="32" t="s">
        <v>16</v>
      </c>
      <c r="H328" s="34"/>
      <c r="I328" s="35" t="s">
        <v>213</v>
      </c>
      <c r="J328" s="35" t="s">
        <v>221</v>
      </c>
      <c r="K328" s="49" t="s">
        <v>268</v>
      </c>
      <c r="L328" s="36"/>
      <c r="M328" s="37"/>
      <c r="N328" s="33"/>
      <c r="O328" s="50" t="s">
        <v>316</v>
      </c>
      <c r="P328" s="36" t="s">
        <v>315</v>
      </c>
      <c r="Q328" s="36" t="s">
        <v>315</v>
      </c>
      <c r="R328" s="36" t="s">
        <v>315</v>
      </c>
      <c r="S328" s="36" t="s">
        <v>315</v>
      </c>
      <c r="T328" s="36" t="s">
        <v>315</v>
      </c>
      <c r="U328" s="36"/>
      <c r="V328" s="36" t="s">
        <v>316</v>
      </c>
      <c r="W328" s="36" t="s">
        <v>316</v>
      </c>
      <c r="X328" s="36" t="s">
        <v>316</v>
      </c>
      <c r="Y328" s="36" t="s">
        <v>315</v>
      </c>
      <c r="Z328" s="36" t="s">
        <v>316</v>
      </c>
      <c r="AA328" s="36" t="s">
        <v>316</v>
      </c>
      <c r="AB328" s="36" t="s">
        <v>316</v>
      </c>
      <c r="AC328" s="36" t="s">
        <v>316</v>
      </c>
      <c r="AD328" s="36" t="s">
        <v>315</v>
      </c>
      <c r="AE328" s="36" t="s">
        <v>316</v>
      </c>
      <c r="AF328" s="30"/>
      <c r="AG328" s="30"/>
      <c r="AH328" s="30"/>
      <c r="AI328" s="30"/>
      <c r="AJ328" s="30"/>
      <c r="AK328" s="30"/>
    </row>
    <row r="329" spans="1:37" s="39" customFormat="1" ht="102" x14ac:dyDescent="0.2">
      <c r="A329" s="31">
        <f t="shared" si="15"/>
        <v>328</v>
      </c>
      <c r="B329" s="33" t="s">
        <v>716</v>
      </c>
      <c r="C329" s="43" t="s">
        <v>697</v>
      </c>
      <c r="D329" s="33" t="s">
        <v>1447</v>
      </c>
      <c r="E329" s="32" t="s">
        <v>2034</v>
      </c>
      <c r="F329" s="32" t="s">
        <v>304</v>
      </c>
      <c r="G329" s="32" t="s">
        <v>1374</v>
      </c>
      <c r="H329" s="34"/>
      <c r="I329" s="35" t="s">
        <v>213</v>
      </c>
      <c r="J329" s="35" t="s">
        <v>221</v>
      </c>
      <c r="K329" s="49" t="s">
        <v>271</v>
      </c>
      <c r="L329" s="36"/>
      <c r="M329" s="37"/>
      <c r="N329" s="33"/>
      <c r="O329" s="50" t="s">
        <v>316</v>
      </c>
      <c r="P329" s="36" t="s">
        <v>315</v>
      </c>
      <c r="Q329" s="36" t="s">
        <v>315</v>
      </c>
      <c r="R329" s="36" t="s">
        <v>315</v>
      </c>
      <c r="S329" s="36" t="s">
        <v>315</v>
      </c>
      <c r="T329" s="36" t="s">
        <v>315</v>
      </c>
      <c r="U329" s="36"/>
      <c r="V329" s="36" t="s">
        <v>315</v>
      </c>
      <c r="W329" s="36" t="s">
        <v>316</v>
      </c>
      <c r="X329" s="36" t="s">
        <v>316</v>
      </c>
      <c r="Y329" s="36" t="s">
        <v>316</v>
      </c>
      <c r="Z329" s="36" t="s">
        <v>316</v>
      </c>
      <c r="AA329" s="36" t="s">
        <v>316</v>
      </c>
      <c r="AB329" s="36" t="s">
        <v>316</v>
      </c>
      <c r="AC329" s="36" t="s">
        <v>316</v>
      </c>
      <c r="AD329" s="36" t="s">
        <v>315</v>
      </c>
      <c r="AE329" s="36" t="s">
        <v>316</v>
      </c>
      <c r="AF329" s="30"/>
      <c r="AG329" s="30"/>
      <c r="AH329" s="30"/>
      <c r="AI329" s="30"/>
      <c r="AJ329" s="30"/>
      <c r="AK329" s="30"/>
    </row>
    <row r="330" spans="1:37" s="39" customFormat="1" ht="68" x14ac:dyDescent="0.2">
      <c r="A330" s="31">
        <f t="shared" si="15"/>
        <v>329</v>
      </c>
      <c r="B330" s="33" t="s">
        <v>717</v>
      </c>
      <c r="C330" s="43" t="s">
        <v>697</v>
      </c>
      <c r="D330" s="33" t="s">
        <v>1448</v>
      </c>
      <c r="E330" s="32" t="s">
        <v>2035</v>
      </c>
      <c r="F330" s="32" t="s">
        <v>1273</v>
      </c>
      <c r="G330" s="32" t="s">
        <v>1375</v>
      </c>
      <c r="H330" s="34"/>
      <c r="I330" s="35" t="s">
        <v>213</v>
      </c>
      <c r="J330" s="35" t="s">
        <v>221</v>
      </c>
      <c r="K330" s="49" t="s">
        <v>273</v>
      </c>
      <c r="L330" s="36"/>
      <c r="M330" s="37"/>
      <c r="N330" s="33"/>
      <c r="O330" s="50" t="s">
        <v>316</v>
      </c>
      <c r="P330" s="36" t="s">
        <v>315</v>
      </c>
      <c r="Q330" s="36" t="s">
        <v>315</v>
      </c>
      <c r="R330" s="36" t="s">
        <v>315</v>
      </c>
      <c r="S330" s="36" t="s">
        <v>315</v>
      </c>
      <c r="T330" s="36" t="s">
        <v>315</v>
      </c>
      <c r="U330" s="36"/>
      <c r="V330" s="36" t="s">
        <v>316</v>
      </c>
      <c r="W330" s="36" t="s">
        <v>315</v>
      </c>
      <c r="X330" s="36" t="s">
        <v>316</v>
      </c>
      <c r="Y330" s="36" t="s">
        <v>316</v>
      </c>
      <c r="Z330" s="36" t="s">
        <v>316</v>
      </c>
      <c r="AA330" s="36" t="s">
        <v>316</v>
      </c>
      <c r="AB330" s="36" t="s">
        <v>316</v>
      </c>
      <c r="AC330" s="36" t="s">
        <v>316</v>
      </c>
      <c r="AD330" s="36" t="s">
        <v>315</v>
      </c>
      <c r="AE330" s="36" t="s">
        <v>316</v>
      </c>
      <c r="AF330" s="30"/>
      <c r="AG330" s="30"/>
      <c r="AH330" s="30"/>
      <c r="AI330" s="30"/>
      <c r="AJ330" s="30"/>
      <c r="AK330" s="30"/>
    </row>
    <row r="331" spans="1:37" s="39" customFormat="1" ht="51" x14ac:dyDescent="0.2">
      <c r="A331" s="31">
        <f t="shared" si="15"/>
        <v>330</v>
      </c>
      <c r="B331" s="33" t="s">
        <v>530</v>
      </c>
      <c r="C331" s="43" t="s">
        <v>697</v>
      </c>
      <c r="D331" s="33" t="s">
        <v>1449</v>
      </c>
      <c r="E331" s="32" t="s">
        <v>1274</v>
      </c>
      <c r="F331" s="32" t="s">
        <v>2036</v>
      </c>
      <c r="G331" s="32" t="s">
        <v>1275</v>
      </c>
      <c r="H331" s="34"/>
      <c r="I331" s="35" t="s">
        <v>213</v>
      </c>
      <c r="J331" s="35" t="s">
        <v>221</v>
      </c>
      <c r="K331" s="49" t="s">
        <v>425</v>
      </c>
      <c r="L331" s="36"/>
      <c r="M331" s="37"/>
      <c r="N331" s="33"/>
      <c r="O331" s="50" t="s">
        <v>316</v>
      </c>
      <c r="P331" s="36" t="s">
        <v>315</v>
      </c>
      <c r="Q331" s="36" t="s">
        <v>315</v>
      </c>
      <c r="R331" s="36" t="s">
        <v>315</v>
      </c>
      <c r="S331" s="36" t="s">
        <v>316</v>
      </c>
      <c r="T331" s="36" t="s">
        <v>315</v>
      </c>
      <c r="U331" s="36"/>
      <c r="V331" s="36" t="s">
        <v>316</v>
      </c>
      <c r="W331" s="36" t="s">
        <v>316</v>
      </c>
      <c r="X331" s="36" t="s">
        <v>316</v>
      </c>
      <c r="Y331" s="36" t="s">
        <v>316</v>
      </c>
      <c r="Z331" s="36" t="s">
        <v>316</v>
      </c>
      <c r="AA331" s="36" t="s">
        <v>316</v>
      </c>
      <c r="AB331" s="36" t="s">
        <v>316</v>
      </c>
      <c r="AC331" s="36" t="s">
        <v>316</v>
      </c>
      <c r="AD331" s="36" t="s">
        <v>315</v>
      </c>
      <c r="AE331" s="36" t="s">
        <v>316</v>
      </c>
      <c r="AF331" s="30"/>
      <c r="AG331" s="30"/>
      <c r="AH331" s="30"/>
      <c r="AI331" s="30"/>
      <c r="AJ331" s="30"/>
      <c r="AK331" s="30"/>
    </row>
    <row r="332" spans="1:37" s="39" customFormat="1" ht="102" x14ac:dyDescent="0.2">
      <c r="A332" s="31">
        <f t="shared" si="15"/>
        <v>331</v>
      </c>
      <c r="B332" s="33" t="s">
        <v>771</v>
      </c>
      <c r="C332" s="43" t="s">
        <v>697</v>
      </c>
      <c r="D332" s="33" t="s">
        <v>1450</v>
      </c>
      <c r="E332" s="32" t="s">
        <v>2037</v>
      </c>
      <c r="F332" s="32" t="s">
        <v>1276</v>
      </c>
      <c r="G332" s="32" t="s">
        <v>6</v>
      </c>
      <c r="H332" s="34"/>
      <c r="I332" s="35" t="s">
        <v>213</v>
      </c>
      <c r="J332" s="35" t="s">
        <v>221</v>
      </c>
      <c r="K332" s="49" t="s">
        <v>426</v>
      </c>
      <c r="L332" s="36"/>
      <c r="M332" s="37"/>
      <c r="N332" s="33"/>
      <c r="O332" s="50" t="s">
        <v>316</v>
      </c>
      <c r="P332" s="36" t="s">
        <v>315</v>
      </c>
      <c r="Q332" s="36" t="s">
        <v>315</v>
      </c>
      <c r="R332" s="36" t="s">
        <v>315</v>
      </c>
      <c r="S332" s="36" t="s">
        <v>316</v>
      </c>
      <c r="T332" s="36" t="s">
        <v>315</v>
      </c>
      <c r="U332" s="36"/>
      <c r="V332" s="36" t="s">
        <v>316</v>
      </c>
      <c r="W332" s="36" t="s">
        <v>316</v>
      </c>
      <c r="X332" s="36" t="s">
        <v>316</v>
      </c>
      <c r="Y332" s="36" t="s">
        <v>316</v>
      </c>
      <c r="Z332" s="36" t="s">
        <v>316</v>
      </c>
      <c r="AA332" s="36" t="s">
        <v>316</v>
      </c>
      <c r="AB332" s="36" t="s">
        <v>316</v>
      </c>
      <c r="AC332" s="36" t="s">
        <v>316</v>
      </c>
      <c r="AD332" s="36" t="s">
        <v>315</v>
      </c>
      <c r="AE332" s="36" t="s">
        <v>316</v>
      </c>
      <c r="AF332" s="30"/>
      <c r="AG332" s="30"/>
      <c r="AH332" s="30"/>
      <c r="AI332" s="30"/>
      <c r="AJ332" s="30"/>
      <c r="AK332" s="30"/>
    </row>
    <row r="333" spans="1:37" s="39" customFormat="1" ht="51" x14ac:dyDescent="0.2">
      <c r="A333" s="31">
        <f t="shared" si="15"/>
        <v>332</v>
      </c>
      <c r="B333" s="33" t="s">
        <v>2038</v>
      </c>
      <c r="C333" s="43" t="s">
        <v>697</v>
      </c>
      <c r="D333" s="33" t="s">
        <v>1451</v>
      </c>
      <c r="E333" s="32" t="s">
        <v>2044</v>
      </c>
      <c r="F333" s="32" t="s">
        <v>1277</v>
      </c>
      <c r="G333" s="32" t="s">
        <v>1278</v>
      </c>
      <c r="H333" s="34"/>
      <c r="I333" s="35" t="s">
        <v>213</v>
      </c>
      <c r="J333" s="35" t="s">
        <v>221</v>
      </c>
      <c r="K333" s="49" t="s">
        <v>409</v>
      </c>
      <c r="L333" s="36"/>
      <c r="M333" s="37"/>
      <c r="N333" s="33"/>
      <c r="O333" s="50" t="s">
        <v>316</v>
      </c>
      <c r="P333" s="36" t="s">
        <v>315</v>
      </c>
      <c r="Q333" s="36" t="s">
        <v>315</v>
      </c>
      <c r="R333" s="36" t="s">
        <v>315</v>
      </c>
      <c r="S333" s="36" t="s">
        <v>315</v>
      </c>
      <c r="T333" s="36" t="s">
        <v>315</v>
      </c>
      <c r="U333" s="36"/>
      <c r="V333" s="36" t="s">
        <v>316</v>
      </c>
      <c r="W333" s="36" t="s">
        <v>316</v>
      </c>
      <c r="X333" s="36" t="s">
        <v>316</v>
      </c>
      <c r="Y333" s="36" t="s">
        <v>316</v>
      </c>
      <c r="Z333" s="36" t="s">
        <v>316</v>
      </c>
      <c r="AA333" s="36" t="s">
        <v>316</v>
      </c>
      <c r="AB333" s="36" t="s">
        <v>316</v>
      </c>
      <c r="AC333" s="36" t="s">
        <v>316</v>
      </c>
      <c r="AD333" s="36" t="s">
        <v>315</v>
      </c>
      <c r="AE333" s="36" t="s">
        <v>316</v>
      </c>
      <c r="AF333" s="30"/>
      <c r="AG333" s="30"/>
      <c r="AH333" s="30"/>
      <c r="AI333" s="30"/>
      <c r="AJ333" s="30"/>
      <c r="AK333" s="30"/>
    </row>
    <row r="334" spans="1:37" s="39" customFormat="1" ht="85" x14ac:dyDescent="0.2">
      <c r="A334" s="31">
        <f t="shared" si="15"/>
        <v>333</v>
      </c>
      <c r="B334" s="33" t="s">
        <v>2039</v>
      </c>
      <c r="C334" s="43" t="s">
        <v>697</v>
      </c>
      <c r="D334" s="33" t="s">
        <v>1452</v>
      </c>
      <c r="E334" s="32" t="s">
        <v>1279</v>
      </c>
      <c r="F334" s="32" t="s">
        <v>1354</v>
      </c>
      <c r="G334" s="32" t="s">
        <v>16</v>
      </c>
      <c r="H334" s="34"/>
      <c r="I334" s="35" t="s">
        <v>213</v>
      </c>
      <c r="J334" s="35" t="s">
        <v>221</v>
      </c>
      <c r="K334" s="49" t="s">
        <v>409</v>
      </c>
      <c r="L334" s="36"/>
      <c r="M334" s="37"/>
      <c r="N334" s="33"/>
      <c r="O334" s="50" t="s">
        <v>316</v>
      </c>
      <c r="P334" s="36" t="s">
        <v>315</v>
      </c>
      <c r="Q334" s="36" t="s">
        <v>315</v>
      </c>
      <c r="R334" s="36" t="s">
        <v>315</v>
      </c>
      <c r="S334" s="36" t="s">
        <v>315</v>
      </c>
      <c r="T334" s="36" t="s">
        <v>315</v>
      </c>
      <c r="U334" s="36"/>
      <c r="V334" s="36" t="s">
        <v>316</v>
      </c>
      <c r="W334" s="36" t="s">
        <v>316</v>
      </c>
      <c r="X334" s="36" t="s">
        <v>316</v>
      </c>
      <c r="Y334" s="36" t="s">
        <v>316</v>
      </c>
      <c r="Z334" s="36" t="s">
        <v>316</v>
      </c>
      <c r="AA334" s="36" t="s">
        <v>316</v>
      </c>
      <c r="AB334" s="36" t="s">
        <v>316</v>
      </c>
      <c r="AC334" s="36" t="s">
        <v>316</v>
      </c>
      <c r="AD334" s="36" t="s">
        <v>315</v>
      </c>
      <c r="AE334" s="36" t="s">
        <v>316</v>
      </c>
      <c r="AF334" s="30"/>
      <c r="AG334" s="30"/>
      <c r="AH334" s="30"/>
      <c r="AI334" s="30"/>
      <c r="AJ334" s="30"/>
      <c r="AK334" s="30"/>
    </row>
    <row r="335" spans="1:37" s="39" customFormat="1" ht="51" x14ac:dyDescent="0.2">
      <c r="A335" s="31">
        <f t="shared" si="15"/>
        <v>334</v>
      </c>
      <c r="B335" s="33" t="s">
        <v>2040</v>
      </c>
      <c r="C335" s="43" t="s">
        <v>697</v>
      </c>
      <c r="D335" s="33" t="s">
        <v>1453</v>
      </c>
      <c r="E335" s="32" t="s">
        <v>1280</v>
      </c>
      <c r="F335" s="32" t="s">
        <v>1281</v>
      </c>
      <c r="G335" s="32" t="s">
        <v>1282</v>
      </c>
      <c r="H335" s="34"/>
      <c r="I335" s="35" t="s">
        <v>213</v>
      </c>
      <c r="J335" s="35" t="s">
        <v>221</v>
      </c>
      <c r="K335" s="49" t="s">
        <v>409</v>
      </c>
      <c r="L335" s="36"/>
      <c r="M335" s="37"/>
      <c r="N335" s="33"/>
      <c r="O335" s="50" t="s">
        <v>316</v>
      </c>
      <c r="P335" s="36" t="s">
        <v>315</v>
      </c>
      <c r="Q335" s="36" t="s">
        <v>315</v>
      </c>
      <c r="R335" s="36" t="s">
        <v>315</v>
      </c>
      <c r="S335" s="36" t="s">
        <v>316</v>
      </c>
      <c r="T335" s="36" t="s">
        <v>315</v>
      </c>
      <c r="U335" s="36"/>
      <c r="V335" s="36" t="s">
        <v>316</v>
      </c>
      <c r="W335" s="36" t="s">
        <v>316</v>
      </c>
      <c r="X335" s="36" t="s">
        <v>316</v>
      </c>
      <c r="Y335" s="36" t="s">
        <v>316</v>
      </c>
      <c r="Z335" s="36" t="s">
        <v>316</v>
      </c>
      <c r="AA335" s="36" t="s">
        <v>316</v>
      </c>
      <c r="AB335" s="36" t="s">
        <v>316</v>
      </c>
      <c r="AC335" s="36" t="s">
        <v>316</v>
      </c>
      <c r="AD335" s="36" t="s">
        <v>315</v>
      </c>
      <c r="AE335" s="36" t="s">
        <v>316</v>
      </c>
      <c r="AF335" s="30"/>
      <c r="AG335" s="30"/>
      <c r="AH335" s="30"/>
      <c r="AI335" s="30"/>
      <c r="AJ335" s="30"/>
      <c r="AK335" s="30"/>
    </row>
    <row r="336" spans="1:37" s="39" customFormat="1" ht="85" x14ac:dyDescent="0.2">
      <c r="A336" s="31">
        <f t="shared" si="15"/>
        <v>335</v>
      </c>
      <c r="B336" s="33" t="s">
        <v>2041</v>
      </c>
      <c r="C336" s="43" t="s">
        <v>697</v>
      </c>
      <c r="D336" s="33" t="s">
        <v>1454</v>
      </c>
      <c r="E336" s="32" t="s">
        <v>410</v>
      </c>
      <c r="F336" s="32" t="s">
        <v>1283</v>
      </c>
      <c r="G336" s="32" t="s">
        <v>1284</v>
      </c>
      <c r="H336" s="34"/>
      <c r="I336" s="35" t="s">
        <v>213</v>
      </c>
      <c r="J336" s="35" t="s">
        <v>221</v>
      </c>
      <c r="K336" s="49" t="s">
        <v>409</v>
      </c>
      <c r="L336" s="36"/>
      <c r="M336" s="37"/>
      <c r="N336" s="33"/>
      <c r="O336" s="50" t="s">
        <v>316</v>
      </c>
      <c r="P336" s="36" t="s">
        <v>315</v>
      </c>
      <c r="Q336" s="36" t="s">
        <v>315</v>
      </c>
      <c r="R336" s="36" t="s">
        <v>315</v>
      </c>
      <c r="S336" s="36" t="s">
        <v>315</v>
      </c>
      <c r="T336" s="36" t="s">
        <v>315</v>
      </c>
      <c r="U336" s="36"/>
      <c r="V336" s="36" t="s">
        <v>316</v>
      </c>
      <c r="W336" s="36" t="s">
        <v>316</v>
      </c>
      <c r="X336" s="36" t="s">
        <v>316</v>
      </c>
      <c r="Y336" s="36" t="s">
        <v>316</v>
      </c>
      <c r="Z336" s="36" t="s">
        <v>316</v>
      </c>
      <c r="AA336" s="36" t="s">
        <v>316</v>
      </c>
      <c r="AB336" s="36" t="s">
        <v>316</v>
      </c>
      <c r="AC336" s="36" t="s">
        <v>316</v>
      </c>
      <c r="AD336" s="36" t="s">
        <v>315</v>
      </c>
      <c r="AE336" s="36" t="s">
        <v>316</v>
      </c>
      <c r="AF336" s="30"/>
      <c r="AG336" s="30"/>
      <c r="AH336" s="30"/>
      <c r="AI336" s="30"/>
      <c r="AJ336" s="30"/>
      <c r="AK336" s="30"/>
    </row>
    <row r="337" spans="1:37" s="39" customFormat="1" ht="51" x14ac:dyDescent="0.2">
      <c r="A337" s="31">
        <f t="shared" si="15"/>
        <v>336</v>
      </c>
      <c r="B337" s="33" t="s">
        <v>2042</v>
      </c>
      <c r="C337" s="43" t="s">
        <v>697</v>
      </c>
      <c r="D337" s="33" t="s">
        <v>466</v>
      </c>
      <c r="E337" s="32" t="s">
        <v>411</v>
      </c>
      <c r="F337" s="32" t="s">
        <v>412</v>
      </c>
      <c r="G337" s="32" t="s">
        <v>6</v>
      </c>
      <c r="H337" s="34"/>
      <c r="I337" s="35" t="s">
        <v>213</v>
      </c>
      <c r="J337" s="35" t="s">
        <v>221</v>
      </c>
      <c r="K337" s="49" t="s">
        <v>409</v>
      </c>
      <c r="L337" s="36"/>
      <c r="M337" s="37"/>
      <c r="N337" s="33"/>
      <c r="O337" s="50" t="s">
        <v>316</v>
      </c>
      <c r="P337" s="36" t="s">
        <v>315</v>
      </c>
      <c r="Q337" s="36" t="s">
        <v>315</v>
      </c>
      <c r="R337" s="36" t="s">
        <v>315</v>
      </c>
      <c r="S337" s="36" t="s">
        <v>316</v>
      </c>
      <c r="T337" s="36" t="s">
        <v>315</v>
      </c>
      <c r="U337" s="36"/>
      <c r="V337" s="36" t="s">
        <v>316</v>
      </c>
      <c r="W337" s="36" t="s">
        <v>316</v>
      </c>
      <c r="X337" s="36" t="s">
        <v>316</v>
      </c>
      <c r="Y337" s="36" t="s">
        <v>316</v>
      </c>
      <c r="Z337" s="36" t="s">
        <v>316</v>
      </c>
      <c r="AA337" s="36" t="s">
        <v>316</v>
      </c>
      <c r="AB337" s="36" t="s">
        <v>316</v>
      </c>
      <c r="AC337" s="36" t="s">
        <v>316</v>
      </c>
      <c r="AD337" s="36" t="s">
        <v>315</v>
      </c>
      <c r="AE337" s="36" t="s">
        <v>316</v>
      </c>
      <c r="AF337" s="30"/>
      <c r="AG337" s="30"/>
      <c r="AH337" s="30"/>
      <c r="AI337" s="30"/>
      <c r="AJ337" s="30"/>
      <c r="AK337" s="30"/>
    </row>
    <row r="338" spans="1:37" s="39" customFormat="1" ht="51" x14ac:dyDescent="0.2">
      <c r="A338" s="31">
        <f t="shared" si="15"/>
        <v>337</v>
      </c>
      <c r="B338" s="33" t="s">
        <v>2043</v>
      </c>
      <c r="C338" s="43" t="s">
        <v>697</v>
      </c>
      <c r="D338" s="33" t="s">
        <v>1455</v>
      </c>
      <c r="E338" s="32" t="s">
        <v>1285</v>
      </c>
      <c r="F338" s="32" t="s">
        <v>413</v>
      </c>
      <c r="G338" s="32" t="s">
        <v>1286</v>
      </c>
      <c r="H338" s="34"/>
      <c r="I338" s="35" t="s">
        <v>213</v>
      </c>
      <c r="J338" s="35" t="s">
        <v>221</v>
      </c>
      <c r="K338" s="49" t="s">
        <v>409</v>
      </c>
      <c r="L338" s="36"/>
      <c r="M338" s="37"/>
      <c r="N338" s="33"/>
      <c r="O338" s="50" t="s">
        <v>316</v>
      </c>
      <c r="P338" s="36" t="s">
        <v>315</v>
      </c>
      <c r="Q338" s="36" t="s">
        <v>315</v>
      </c>
      <c r="R338" s="36" t="s">
        <v>315</v>
      </c>
      <c r="S338" s="36" t="s">
        <v>315</v>
      </c>
      <c r="T338" s="36" t="s">
        <v>315</v>
      </c>
      <c r="U338" s="36"/>
      <c r="V338" s="36" t="s">
        <v>316</v>
      </c>
      <c r="W338" s="36" t="s">
        <v>316</v>
      </c>
      <c r="X338" s="36" t="s">
        <v>316</v>
      </c>
      <c r="Y338" s="36" t="s">
        <v>316</v>
      </c>
      <c r="Z338" s="36" t="s">
        <v>316</v>
      </c>
      <c r="AA338" s="36" t="s">
        <v>316</v>
      </c>
      <c r="AB338" s="36" t="s">
        <v>316</v>
      </c>
      <c r="AC338" s="36" t="s">
        <v>316</v>
      </c>
      <c r="AD338" s="36" t="s">
        <v>315</v>
      </c>
      <c r="AE338" s="36" t="s">
        <v>316</v>
      </c>
      <c r="AF338" s="30"/>
      <c r="AG338" s="30"/>
      <c r="AH338" s="30"/>
      <c r="AI338" s="30"/>
      <c r="AJ338" s="30"/>
      <c r="AK338" s="30"/>
    </row>
    <row r="339" spans="1:37" s="39" customFormat="1" ht="80" x14ac:dyDescent="0.2">
      <c r="A339" s="31">
        <f t="shared" si="15"/>
        <v>338</v>
      </c>
      <c r="B339" s="84" t="s">
        <v>2045</v>
      </c>
      <c r="C339" s="83" t="s">
        <v>699</v>
      </c>
      <c r="D339" s="84" t="s">
        <v>2021</v>
      </c>
      <c r="E339" s="85" t="s">
        <v>116</v>
      </c>
      <c r="F339" s="85" t="s">
        <v>2046</v>
      </c>
      <c r="G339" s="85" t="s">
        <v>1244</v>
      </c>
      <c r="H339" s="34"/>
      <c r="I339" s="35"/>
      <c r="J339" s="35"/>
      <c r="K339" s="49"/>
      <c r="L339" s="36"/>
      <c r="M339" s="37"/>
      <c r="N339" s="33"/>
      <c r="O339" s="50"/>
      <c r="P339" s="36"/>
      <c r="Q339" s="36"/>
      <c r="R339" s="36"/>
      <c r="S339" s="36"/>
      <c r="T339" s="36"/>
      <c r="U339" s="36"/>
      <c r="V339" s="36"/>
      <c r="W339" s="36"/>
      <c r="X339" s="36"/>
      <c r="Y339" s="36"/>
      <c r="Z339" s="36"/>
      <c r="AA339" s="36"/>
      <c r="AB339" s="36"/>
      <c r="AC339" s="36"/>
      <c r="AD339" s="36"/>
      <c r="AE339" s="36"/>
      <c r="AF339" s="30"/>
      <c r="AG339" s="30"/>
      <c r="AH339" s="30"/>
      <c r="AI339" s="30"/>
      <c r="AJ339" s="30"/>
      <c r="AK339" s="30"/>
    </row>
    <row r="340" spans="1:37" s="39" customFormat="1" ht="238" x14ac:dyDescent="0.2">
      <c r="A340" s="31">
        <f t="shared" si="15"/>
        <v>339</v>
      </c>
      <c r="B340" s="33" t="s">
        <v>1287</v>
      </c>
      <c r="C340" s="43" t="s">
        <v>697</v>
      </c>
      <c r="D340" s="33" t="s">
        <v>1456</v>
      </c>
      <c r="E340" s="32" t="s">
        <v>2047</v>
      </c>
      <c r="F340" s="32" t="s">
        <v>2048</v>
      </c>
      <c r="G340" s="32" t="s">
        <v>16</v>
      </c>
      <c r="H340" s="34"/>
      <c r="I340" s="35" t="s">
        <v>213</v>
      </c>
      <c r="J340" s="35" t="s">
        <v>214</v>
      </c>
      <c r="K340" s="35" t="s">
        <v>215</v>
      </c>
      <c r="L340" s="36"/>
      <c r="M340" s="37"/>
      <c r="N340" s="33"/>
      <c r="O340" s="50" t="s">
        <v>316</v>
      </c>
      <c r="P340" s="36" t="s">
        <v>315</v>
      </c>
      <c r="Q340" s="36" t="s">
        <v>315</v>
      </c>
      <c r="R340" s="36" t="s">
        <v>315</v>
      </c>
      <c r="S340" s="36" t="s">
        <v>316</v>
      </c>
      <c r="T340" s="36" t="s">
        <v>315</v>
      </c>
      <c r="U340" s="36"/>
      <c r="V340" s="36" t="s">
        <v>316</v>
      </c>
      <c r="W340" s="36" t="s">
        <v>316</v>
      </c>
      <c r="X340" s="36" t="s">
        <v>316</v>
      </c>
      <c r="Y340" s="36" t="s">
        <v>316</v>
      </c>
      <c r="Z340" s="36" t="s">
        <v>316</v>
      </c>
      <c r="AA340" s="36" t="s">
        <v>316</v>
      </c>
      <c r="AB340" s="36" t="s">
        <v>316</v>
      </c>
      <c r="AC340" s="36" t="s">
        <v>316</v>
      </c>
      <c r="AD340" s="46" t="s">
        <v>315</v>
      </c>
      <c r="AE340" s="36" t="s">
        <v>315</v>
      </c>
      <c r="AF340" s="30"/>
      <c r="AG340" s="30"/>
      <c r="AH340" s="30"/>
      <c r="AI340" s="30"/>
      <c r="AJ340" s="30"/>
      <c r="AK340" s="30"/>
    </row>
    <row r="341" spans="1:37" s="39" customFormat="1" ht="51" x14ac:dyDescent="0.2">
      <c r="A341" s="31">
        <f t="shared" si="15"/>
        <v>340</v>
      </c>
      <c r="B341" s="33" t="s">
        <v>1288</v>
      </c>
      <c r="C341" s="43" t="s">
        <v>697</v>
      </c>
      <c r="D341" s="33" t="s">
        <v>1861</v>
      </c>
      <c r="E341" s="32" t="s">
        <v>1859</v>
      </c>
      <c r="F341" s="32" t="s">
        <v>1860</v>
      </c>
      <c r="G341" s="32" t="s">
        <v>16</v>
      </c>
      <c r="H341" s="34"/>
      <c r="I341" s="35" t="s">
        <v>213</v>
      </c>
      <c r="J341" s="35" t="s">
        <v>214</v>
      </c>
      <c r="K341" s="35" t="s">
        <v>216</v>
      </c>
      <c r="L341" s="36"/>
      <c r="M341" s="37"/>
      <c r="N341" s="33"/>
      <c r="O341" s="50" t="s">
        <v>316</v>
      </c>
      <c r="P341" s="36" t="s">
        <v>315</v>
      </c>
      <c r="Q341" s="36" t="s">
        <v>315</v>
      </c>
      <c r="R341" s="36" t="s">
        <v>315</v>
      </c>
      <c r="S341" s="36" t="s">
        <v>316</v>
      </c>
      <c r="T341" s="36" t="s">
        <v>315</v>
      </c>
      <c r="U341" s="36"/>
      <c r="V341" s="36" t="s">
        <v>316</v>
      </c>
      <c r="W341" s="36" t="s">
        <v>316</v>
      </c>
      <c r="X341" s="36" t="s">
        <v>316</v>
      </c>
      <c r="Y341" s="36" t="s">
        <v>316</v>
      </c>
      <c r="Z341" s="36" t="s">
        <v>316</v>
      </c>
      <c r="AA341" s="36" t="s">
        <v>316</v>
      </c>
      <c r="AB341" s="36" t="s">
        <v>316</v>
      </c>
      <c r="AC341" s="36" t="s">
        <v>316</v>
      </c>
      <c r="AD341" s="46" t="s">
        <v>315</v>
      </c>
      <c r="AE341" s="36" t="s">
        <v>315</v>
      </c>
      <c r="AF341" s="30"/>
      <c r="AG341" s="30"/>
      <c r="AH341" s="30"/>
      <c r="AI341" s="30"/>
      <c r="AJ341" s="30"/>
      <c r="AK341" s="30"/>
    </row>
    <row r="342" spans="1:37" s="39" customFormat="1" ht="102" x14ac:dyDescent="0.2">
      <c r="A342" s="43">
        <f t="shared" si="15"/>
        <v>341</v>
      </c>
      <c r="B342" s="32" t="s">
        <v>1641</v>
      </c>
      <c r="C342" s="43" t="s">
        <v>697</v>
      </c>
      <c r="D342" s="32" t="s">
        <v>626</v>
      </c>
      <c r="E342" s="32" t="s">
        <v>2049</v>
      </c>
      <c r="F342" s="32" t="s">
        <v>1862</v>
      </c>
      <c r="G342" s="32" t="s">
        <v>1863</v>
      </c>
      <c r="H342" s="34"/>
      <c r="I342" s="35" t="s">
        <v>213</v>
      </c>
      <c r="J342" s="35" t="s">
        <v>214</v>
      </c>
      <c r="K342" s="35" t="s">
        <v>216</v>
      </c>
      <c r="L342" s="36"/>
      <c r="M342" s="37"/>
      <c r="N342" s="33"/>
      <c r="O342" s="50" t="s">
        <v>316</v>
      </c>
      <c r="P342" s="36" t="s">
        <v>315</v>
      </c>
      <c r="Q342" s="36" t="s">
        <v>315</v>
      </c>
      <c r="R342" s="36" t="s">
        <v>315</v>
      </c>
      <c r="S342" s="36" t="s">
        <v>316</v>
      </c>
      <c r="T342" s="36" t="s">
        <v>315</v>
      </c>
      <c r="U342" s="36"/>
      <c r="V342" s="36" t="s">
        <v>316</v>
      </c>
      <c r="W342" s="36" t="s">
        <v>316</v>
      </c>
      <c r="X342" s="36" t="s">
        <v>316</v>
      </c>
      <c r="Y342" s="36" t="s">
        <v>316</v>
      </c>
      <c r="Z342" s="36" t="s">
        <v>316</v>
      </c>
      <c r="AA342" s="36" t="s">
        <v>316</v>
      </c>
      <c r="AB342" s="36" t="s">
        <v>316</v>
      </c>
      <c r="AC342" s="36" t="s">
        <v>316</v>
      </c>
      <c r="AD342" s="36" t="s">
        <v>315</v>
      </c>
      <c r="AE342" s="36" t="s">
        <v>315</v>
      </c>
      <c r="AF342" s="30"/>
      <c r="AG342" s="30"/>
      <c r="AH342" s="30"/>
      <c r="AI342" s="30"/>
      <c r="AJ342" s="30"/>
      <c r="AK342" s="30"/>
    </row>
    <row r="343" spans="1:37" s="39" customFormat="1" ht="51" x14ac:dyDescent="0.2">
      <c r="A343" s="43">
        <f t="shared" ref="A343:A348" si="16">A342+1</f>
        <v>342</v>
      </c>
      <c r="B343" s="32" t="s">
        <v>1289</v>
      </c>
      <c r="C343" s="43" t="s">
        <v>697</v>
      </c>
      <c r="D343" s="32" t="s">
        <v>1864</v>
      </c>
      <c r="E343" s="32" t="s">
        <v>1865</v>
      </c>
      <c r="F343" s="32" t="s">
        <v>2050</v>
      </c>
      <c r="G343" s="32" t="s">
        <v>16</v>
      </c>
      <c r="H343" s="34"/>
      <c r="I343" s="35" t="s">
        <v>213</v>
      </c>
      <c r="J343" s="35" t="s">
        <v>214</v>
      </c>
      <c r="K343" s="35" t="s">
        <v>217</v>
      </c>
      <c r="L343" s="36"/>
      <c r="M343" s="37"/>
      <c r="N343" s="33"/>
      <c r="O343" s="50" t="s">
        <v>316</v>
      </c>
      <c r="P343" s="36" t="s">
        <v>315</v>
      </c>
      <c r="Q343" s="36" t="s">
        <v>315</v>
      </c>
      <c r="R343" s="36" t="s">
        <v>315</v>
      </c>
      <c r="S343" s="36" t="s">
        <v>316</v>
      </c>
      <c r="T343" s="36" t="s">
        <v>315</v>
      </c>
      <c r="U343" s="36"/>
      <c r="V343" s="36" t="s">
        <v>316</v>
      </c>
      <c r="W343" s="36" t="s">
        <v>316</v>
      </c>
      <c r="X343" s="36" t="s">
        <v>316</v>
      </c>
      <c r="Y343" s="36" t="s">
        <v>316</v>
      </c>
      <c r="Z343" s="36" t="s">
        <v>316</v>
      </c>
      <c r="AA343" s="36" t="s">
        <v>316</v>
      </c>
      <c r="AB343" s="36" t="s">
        <v>316</v>
      </c>
      <c r="AC343" s="36" t="s">
        <v>316</v>
      </c>
      <c r="AD343" s="36" t="s">
        <v>316</v>
      </c>
      <c r="AE343" s="36" t="s">
        <v>315</v>
      </c>
      <c r="AF343" s="30"/>
      <c r="AG343" s="30"/>
      <c r="AH343" s="30"/>
      <c r="AI343" s="30"/>
      <c r="AJ343" s="30"/>
      <c r="AK343" s="30"/>
    </row>
    <row r="344" spans="1:37" s="39" customFormat="1" ht="68" x14ac:dyDescent="0.2">
      <c r="A344" s="43">
        <f t="shared" si="16"/>
        <v>343</v>
      </c>
      <c r="B344" s="32" t="s">
        <v>1290</v>
      </c>
      <c r="C344" s="43" t="s">
        <v>697</v>
      </c>
      <c r="D344" s="32" t="s">
        <v>772</v>
      </c>
      <c r="E344" s="32" t="s">
        <v>2051</v>
      </c>
      <c r="F344" s="32" t="s">
        <v>1457</v>
      </c>
      <c r="G344" s="32" t="s">
        <v>762</v>
      </c>
      <c r="H344" s="34"/>
      <c r="I344" s="35" t="s">
        <v>213</v>
      </c>
      <c r="J344" s="35" t="s">
        <v>214</v>
      </c>
      <c r="K344" s="35" t="s">
        <v>759</v>
      </c>
      <c r="L344" s="36"/>
      <c r="M344" s="37"/>
      <c r="N344" s="33"/>
      <c r="O344" s="50" t="s">
        <v>316</v>
      </c>
      <c r="P344" s="36" t="s">
        <v>315</v>
      </c>
      <c r="Q344" s="36" t="s">
        <v>315</v>
      </c>
      <c r="R344" s="36" t="s">
        <v>315</v>
      </c>
      <c r="S344" s="36" t="s">
        <v>316</v>
      </c>
      <c r="T344" s="36" t="s">
        <v>315</v>
      </c>
      <c r="U344" s="36"/>
      <c r="V344" s="36" t="s">
        <v>316</v>
      </c>
      <c r="W344" s="36" t="s">
        <v>316</v>
      </c>
      <c r="X344" s="36" t="s">
        <v>316</v>
      </c>
      <c r="Y344" s="46" t="s">
        <v>316</v>
      </c>
      <c r="Z344" s="36" t="s">
        <v>316</v>
      </c>
      <c r="AA344" s="36" t="s">
        <v>316</v>
      </c>
      <c r="AB344" s="36" t="s">
        <v>316</v>
      </c>
      <c r="AC344" s="36" t="s">
        <v>316</v>
      </c>
      <c r="AD344" s="36" t="s">
        <v>316</v>
      </c>
      <c r="AE344" s="36" t="s">
        <v>315</v>
      </c>
      <c r="AF344" s="30"/>
      <c r="AG344" s="30"/>
      <c r="AH344" s="30"/>
      <c r="AI344" s="30"/>
      <c r="AJ344" s="30"/>
      <c r="AK344" s="30"/>
    </row>
    <row r="345" spans="1:37" s="39" customFormat="1" ht="68" x14ac:dyDescent="0.2">
      <c r="A345" s="31">
        <f t="shared" si="16"/>
        <v>344</v>
      </c>
      <c r="B345" s="33" t="s">
        <v>1291</v>
      </c>
      <c r="C345" s="43" t="s">
        <v>697</v>
      </c>
      <c r="D345" s="33" t="s">
        <v>1761</v>
      </c>
      <c r="E345" s="32" t="s">
        <v>2052</v>
      </c>
      <c r="F345" s="32" t="s">
        <v>1293</v>
      </c>
      <c r="G345" s="32" t="s">
        <v>1294</v>
      </c>
      <c r="H345" s="34"/>
      <c r="I345" s="35" t="s">
        <v>213</v>
      </c>
      <c r="J345" s="35" t="s">
        <v>214</v>
      </c>
      <c r="K345" s="35" t="s">
        <v>759</v>
      </c>
      <c r="L345" s="36"/>
      <c r="M345" s="37"/>
      <c r="N345" s="33"/>
      <c r="O345" s="50" t="s">
        <v>316</v>
      </c>
      <c r="P345" s="36" t="s">
        <v>315</v>
      </c>
      <c r="Q345" s="36" t="s">
        <v>315</v>
      </c>
      <c r="R345" s="36" t="s">
        <v>315</v>
      </c>
      <c r="S345" s="36" t="s">
        <v>316</v>
      </c>
      <c r="T345" s="36" t="s">
        <v>315</v>
      </c>
      <c r="U345" s="36"/>
      <c r="V345" s="36" t="s">
        <v>316</v>
      </c>
      <c r="W345" s="36" t="s">
        <v>316</v>
      </c>
      <c r="X345" s="36" t="s">
        <v>316</v>
      </c>
      <c r="Y345" s="46" t="s">
        <v>316</v>
      </c>
      <c r="Z345" s="36" t="s">
        <v>316</v>
      </c>
      <c r="AA345" s="36" t="s">
        <v>316</v>
      </c>
      <c r="AB345" s="36" t="s">
        <v>316</v>
      </c>
      <c r="AC345" s="36" t="s">
        <v>316</v>
      </c>
      <c r="AD345" s="36" t="s">
        <v>316</v>
      </c>
      <c r="AE345" s="36" t="s">
        <v>315</v>
      </c>
      <c r="AF345" s="30"/>
      <c r="AG345" s="30"/>
      <c r="AH345" s="30"/>
      <c r="AI345" s="30"/>
      <c r="AJ345" s="30"/>
      <c r="AK345" s="30"/>
    </row>
    <row r="346" spans="1:37" s="39" customFormat="1" ht="34" x14ac:dyDescent="0.2">
      <c r="A346" s="31">
        <f t="shared" si="16"/>
        <v>345</v>
      </c>
      <c r="B346" s="33" t="s">
        <v>1292</v>
      </c>
      <c r="C346" s="43" t="s">
        <v>697</v>
      </c>
      <c r="D346" s="33" t="s">
        <v>1458</v>
      </c>
      <c r="E346" s="32" t="s">
        <v>1296</v>
      </c>
      <c r="F346" s="32" t="s">
        <v>1297</v>
      </c>
      <c r="G346" s="32" t="s">
        <v>16</v>
      </c>
      <c r="H346" s="34"/>
      <c r="I346" s="35" t="s">
        <v>213</v>
      </c>
      <c r="J346" s="35" t="s">
        <v>214</v>
      </c>
      <c r="K346" s="35" t="s">
        <v>219</v>
      </c>
      <c r="L346" s="36"/>
      <c r="M346" s="37"/>
      <c r="N346" s="33"/>
      <c r="O346" s="50" t="s">
        <v>316</v>
      </c>
      <c r="P346" s="36" t="s">
        <v>315</v>
      </c>
      <c r="Q346" s="36" t="s">
        <v>315</v>
      </c>
      <c r="R346" s="36" t="s">
        <v>315</v>
      </c>
      <c r="S346" s="36" t="s">
        <v>316</v>
      </c>
      <c r="T346" s="36" t="s">
        <v>315</v>
      </c>
      <c r="U346" s="36"/>
      <c r="V346" s="36" t="s">
        <v>316</v>
      </c>
      <c r="W346" s="46" t="s">
        <v>315</v>
      </c>
      <c r="X346" s="36" t="s">
        <v>316</v>
      </c>
      <c r="Y346" s="36" t="s">
        <v>316</v>
      </c>
      <c r="Z346" s="36" t="s">
        <v>316</v>
      </c>
      <c r="AA346" s="36" t="s">
        <v>316</v>
      </c>
      <c r="AB346" s="36" t="s">
        <v>316</v>
      </c>
      <c r="AC346" s="36" t="s">
        <v>316</v>
      </c>
      <c r="AD346" s="36" t="s">
        <v>316</v>
      </c>
      <c r="AE346" s="36" t="s">
        <v>315</v>
      </c>
      <c r="AF346" s="30"/>
      <c r="AG346" s="30"/>
      <c r="AH346" s="30"/>
      <c r="AI346" s="30"/>
      <c r="AJ346" s="30"/>
      <c r="AK346" s="30"/>
    </row>
    <row r="347" spans="1:37" s="39" customFormat="1" ht="68" x14ac:dyDescent="0.2">
      <c r="A347" s="31">
        <f t="shared" si="16"/>
        <v>346</v>
      </c>
      <c r="B347" s="33" t="s">
        <v>1295</v>
      </c>
      <c r="C347" s="43" t="s">
        <v>697</v>
      </c>
      <c r="D347" s="33" t="s">
        <v>1459</v>
      </c>
      <c r="E347" s="32" t="s">
        <v>1299</v>
      </c>
      <c r="F347" s="32" t="s">
        <v>1376</v>
      </c>
      <c r="G347" s="32" t="s">
        <v>16</v>
      </c>
      <c r="H347" s="34"/>
      <c r="I347" s="35" t="s">
        <v>213</v>
      </c>
      <c r="J347" s="35" t="s">
        <v>214</v>
      </c>
      <c r="K347" s="35" t="s">
        <v>218</v>
      </c>
      <c r="L347" s="36"/>
      <c r="M347" s="37"/>
      <c r="N347" s="33"/>
      <c r="O347" s="50" t="s">
        <v>316</v>
      </c>
      <c r="P347" s="36" t="s">
        <v>315</v>
      </c>
      <c r="Q347" s="36" t="s">
        <v>315</v>
      </c>
      <c r="R347" s="36" t="s">
        <v>315</v>
      </c>
      <c r="S347" s="36" t="s">
        <v>316</v>
      </c>
      <c r="T347" s="36" t="s">
        <v>315</v>
      </c>
      <c r="U347" s="36"/>
      <c r="V347" s="46" t="s">
        <v>316</v>
      </c>
      <c r="W347" s="36" t="s">
        <v>316</v>
      </c>
      <c r="X347" s="36" t="s">
        <v>316</v>
      </c>
      <c r="Y347" s="36" t="s">
        <v>316</v>
      </c>
      <c r="Z347" s="36" t="s">
        <v>316</v>
      </c>
      <c r="AA347" s="36" t="s">
        <v>316</v>
      </c>
      <c r="AB347" s="36" t="s">
        <v>316</v>
      </c>
      <c r="AC347" s="36" t="s">
        <v>316</v>
      </c>
      <c r="AD347" s="36" t="s">
        <v>316</v>
      </c>
      <c r="AE347" s="36" t="s">
        <v>315</v>
      </c>
      <c r="AF347" s="30"/>
      <c r="AG347" s="30"/>
      <c r="AH347" s="30"/>
      <c r="AI347" s="30"/>
      <c r="AJ347" s="30"/>
      <c r="AK347" s="30"/>
    </row>
    <row r="348" spans="1:37" s="39" customFormat="1" ht="51" x14ac:dyDescent="0.2">
      <c r="A348" s="31">
        <f t="shared" si="16"/>
        <v>347</v>
      </c>
      <c r="B348" s="32" t="s">
        <v>1298</v>
      </c>
      <c r="C348" s="43" t="s">
        <v>697</v>
      </c>
      <c r="D348" s="33" t="s">
        <v>467</v>
      </c>
      <c r="E348" s="32" t="s">
        <v>1639</v>
      </c>
      <c r="F348" s="32" t="s">
        <v>1640</v>
      </c>
      <c r="G348" s="32" t="s">
        <v>6</v>
      </c>
      <c r="H348" s="34"/>
      <c r="I348" s="35" t="s">
        <v>213</v>
      </c>
      <c r="J348" s="35" t="s">
        <v>214</v>
      </c>
      <c r="K348" s="35" t="s">
        <v>220</v>
      </c>
      <c r="L348" s="36"/>
      <c r="M348" s="37"/>
      <c r="N348" s="33"/>
      <c r="O348" s="50" t="s">
        <v>316</v>
      </c>
      <c r="P348" s="36" t="s">
        <v>315</v>
      </c>
      <c r="Q348" s="36" t="s">
        <v>315</v>
      </c>
      <c r="R348" s="36" t="s">
        <v>315</v>
      </c>
      <c r="S348" s="36" t="s">
        <v>316</v>
      </c>
      <c r="T348" s="36" t="s">
        <v>315</v>
      </c>
      <c r="U348" s="36"/>
      <c r="V348" s="36" t="s">
        <v>316</v>
      </c>
      <c r="W348" s="36" t="s">
        <v>316</v>
      </c>
      <c r="X348" s="36" t="s">
        <v>316</v>
      </c>
      <c r="Y348" s="36" t="s">
        <v>316</v>
      </c>
      <c r="Z348" s="36" t="s">
        <v>316</v>
      </c>
      <c r="AA348" s="36" t="s">
        <v>316</v>
      </c>
      <c r="AB348" s="36" t="s">
        <v>316</v>
      </c>
      <c r="AC348" s="36" t="s">
        <v>316</v>
      </c>
      <c r="AD348" s="36" t="s">
        <v>316</v>
      </c>
      <c r="AE348" s="36" t="s">
        <v>315</v>
      </c>
      <c r="AF348" s="30"/>
      <c r="AG348" s="30"/>
      <c r="AH348" s="30"/>
      <c r="AI348" s="30"/>
      <c r="AJ348" s="30"/>
      <c r="AK348" s="30"/>
    </row>
    <row r="349" spans="1:37" s="39" customFormat="1" ht="85" x14ac:dyDescent="0.2">
      <c r="A349" s="31">
        <f>A347+1</f>
        <v>347</v>
      </c>
      <c r="B349" s="32" t="s">
        <v>1300</v>
      </c>
      <c r="C349" s="43" t="s">
        <v>697</v>
      </c>
      <c r="D349" s="33" t="s">
        <v>1866</v>
      </c>
      <c r="E349" s="32" t="s">
        <v>1867</v>
      </c>
      <c r="F349" s="32" t="s">
        <v>1868</v>
      </c>
      <c r="G349" s="32" t="s">
        <v>1869</v>
      </c>
      <c r="H349" s="34"/>
      <c r="I349" s="35" t="s">
        <v>213</v>
      </c>
      <c r="J349" s="35" t="s">
        <v>214</v>
      </c>
      <c r="K349" s="35" t="s">
        <v>286</v>
      </c>
      <c r="L349" s="36"/>
      <c r="M349" s="37"/>
      <c r="N349" s="33"/>
      <c r="O349" s="50" t="s">
        <v>316</v>
      </c>
      <c r="P349" s="36" t="s">
        <v>315</v>
      </c>
      <c r="Q349" s="36" t="s">
        <v>315</v>
      </c>
      <c r="R349" s="36" t="s">
        <v>315</v>
      </c>
      <c r="S349" s="36" t="s">
        <v>316</v>
      </c>
      <c r="T349" s="36" t="s">
        <v>315</v>
      </c>
      <c r="U349" s="36"/>
      <c r="V349" s="36" t="s">
        <v>316</v>
      </c>
      <c r="W349" s="36" t="s">
        <v>316</v>
      </c>
      <c r="X349" s="36" t="s">
        <v>316</v>
      </c>
      <c r="Y349" s="36" t="s">
        <v>316</v>
      </c>
      <c r="Z349" s="36" t="s">
        <v>316</v>
      </c>
      <c r="AA349" s="36" t="s">
        <v>316</v>
      </c>
      <c r="AB349" s="36" t="s">
        <v>316</v>
      </c>
      <c r="AC349" s="36" t="s">
        <v>316</v>
      </c>
      <c r="AD349" s="36" t="s">
        <v>316</v>
      </c>
      <c r="AE349" s="36" t="s">
        <v>315</v>
      </c>
      <c r="AF349" s="30"/>
      <c r="AG349" s="30"/>
      <c r="AH349" s="30"/>
      <c r="AI349" s="30"/>
      <c r="AJ349" s="30"/>
      <c r="AK349" s="30"/>
    </row>
    <row r="350" spans="1:37" s="39" customFormat="1" ht="51" x14ac:dyDescent="0.2">
      <c r="A350" s="43">
        <f>A348+1</f>
        <v>348</v>
      </c>
      <c r="B350" s="32" t="s">
        <v>1301</v>
      </c>
      <c r="C350" s="43" t="s">
        <v>697</v>
      </c>
      <c r="D350" s="32" t="s">
        <v>903</v>
      </c>
      <c r="E350" s="32" t="s">
        <v>1103</v>
      </c>
      <c r="F350" s="32" t="s">
        <v>1871</v>
      </c>
      <c r="G350" s="32" t="s">
        <v>1870</v>
      </c>
      <c r="H350" s="34"/>
      <c r="I350" s="35" t="s">
        <v>213</v>
      </c>
      <c r="J350" s="35" t="s">
        <v>214</v>
      </c>
      <c r="K350" s="35" t="s">
        <v>286</v>
      </c>
      <c r="L350" s="36"/>
      <c r="M350" s="37"/>
      <c r="N350" s="33"/>
      <c r="O350" s="50" t="s">
        <v>316</v>
      </c>
      <c r="P350" s="36" t="s">
        <v>315</v>
      </c>
      <c r="Q350" s="36" t="s">
        <v>315</v>
      </c>
      <c r="R350" s="36" t="s">
        <v>315</v>
      </c>
      <c r="S350" s="36" t="s">
        <v>316</v>
      </c>
      <c r="T350" s="36" t="s">
        <v>315</v>
      </c>
      <c r="U350" s="36"/>
      <c r="V350" s="36" t="s">
        <v>316</v>
      </c>
      <c r="W350" s="36" t="s">
        <v>316</v>
      </c>
      <c r="X350" s="36" t="s">
        <v>316</v>
      </c>
      <c r="Y350" s="36" t="s">
        <v>316</v>
      </c>
      <c r="Z350" s="36" t="s">
        <v>316</v>
      </c>
      <c r="AA350" s="36" t="s">
        <v>316</v>
      </c>
      <c r="AB350" s="36" t="s">
        <v>316</v>
      </c>
      <c r="AC350" s="36" t="s">
        <v>316</v>
      </c>
      <c r="AD350" s="36" t="s">
        <v>316</v>
      </c>
      <c r="AE350" s="36" t="s">
        <v>315</v>
      </c>
      <c r="AF350" s="30"/>
      <c r="AG350" s="30"/>
      <c r="AH350" s="30"/>
      <c r="AI350" s="30"/>
      <c r="AJ350" s="30"/>
      <c r="AK350" s="30"/>
    </row>
    <row r="351" spans="1:37" s="39" customFormat="1" ht="51" x14ac:dyDescent="0.2">
      <c r="A351" s="43">
        <f t="shared" ref="A351:A370" si="17">A350+1</f>
        <v>349</v>
      </c>
      <c r="B351" s="32" t="s">
        <v>47</v>
      </c>
      <c r="C351" s="43" t="s">
        <v>697</v>
      </c>
      <c r="D351" s="32" t="s">
        <v>1010</v>
      </c>
      <c r="E351" s="32" t="s">
        <v>1638</v>
      </c>
      <c r="F351" s="32" t="s">
        <v>988</v>
      </c>
      <c r="G351" s="32" t="s">
        <v>16</v>
      </c>
      <c r="H351" s="34"/>
      <c r="I351" s="49" t="s">
        <v>191</v>
      </c>
      <c r="J351" s="49" t="s">
        <v>1011</v>
      </c>
      <c r="K351" s="49" t="s">
        <v>1012</v>
      </c>
      <c r="L351" s="36"/>
      <c r="M351" s="37"/>
      <c r="N351" s="33"/>
      <c r="O351" s="50" t="s">
        <v>316</v>
      </c>
      <c r="P351" s="36" t="s">
        <v>315</v>
      </c>
      <c r="Q351" s="36" t="s">
        <v>315</v>
      </c>
      <c r="R351" s="36" t="s">
        <v>315</v>
      </c>
      <c r="S351" s="36" t="s">
        <v>315</v>
      </c>
      <c r="T351" s="36" t="s">
        <v>315</v>
      </c>
      <c r="U351" s="36"/>
      <c r="V351" s="36" t="s">
        <v>316</v>
      </c>
      <c r="W351" s="36" t="s">
        <v>315</v>
      </c>
      <c r="X351" s="36" t="s">
        <v>316</v>
      </c>
      <c r="Y351" s="46" t="s">
        <v>316</v>
      </c>
      <c r="Z351" s="36" t="s">
        <v>315</v>
      </c>
      <c r="AA351" s="36" t="s">
        <v>315</v>
      </c>
      <c r="AB351" s="36" t="s">
        <v>315</v>
      </c>
      <c r="AC351" s="36" t="s">
        <v>315</v>
      </c>
      <c r="AD351" s="36" t="s">
        <v>315</v>
      </c>
      <c r="AE351" s="36" t="s">
        <v>315</v>
      </c>
      <c r="AF351" s="30"/>
      <c r="AG351" s="30"/>
      <c r="AH351" s="30"/>
      <c r="AI351" s="30"/>
      <c r="AJ351" s="30"/>
      <c r="AK351" s="30"/>
    </row>
    <row r="352" spans="1:37" s="39" customFormat="1" ht="51" x14ac:dyDescent="0.2">
      <c r="A352" s="43">
        <f t="shared" si="17"/>
        <v>350</v>
      </c>
      <c r="B352" s="32" t="s">
        <v>48</v>
      </c>
      <c r="C352" s="43" t="s">
        <v>697</v>
      </c>
      <c r="D352" s="32" t="s">
        <v>1014</v>
      </c>
      <c r="E352" s="32" t="s">
        <v>989</v>
      </c>
      <c r="F352" s="32" t="s">
        <v>990</v>
      </c>
      <c r="G352" s="32" t="s">
        <v>991</v>
      </c>
      <c r="H352" s="34"/>
      <c r="I352" s="49" t="s">
        <v>191</v>
      </c>
      <c r="J352" s="49" t="s">
        <v>1011</v>
      </c>
      <c r="K352" s="49" t="s">
        <v>1012</v>
      </c>
      <c r="L352" s="36"/>
      <c r="M352" s="30"/>
      <c r="N352" s="30"/>
      <c r="O352" s="50" t="s">
        <v>316</v>
      </c>
      <c r="P352" s="36" t="s">
        <v>315</v>
      </c>
      <c r="Q352" s="36" t="s">
        <v>315</v>
      </c>
      <c r="R352" s="36" t="s">
        <v>315</v>
      </c>
      <c r="S352" s="36" t="s">
        <v>315</v>
      </c>
      <c r="T352" s="30"/>
      <c r="U352" s="30"/>
      <c r="V352" s="30"/>
      <c r="W352" s="30"/>
      <c r="X352" s="30"/>
      <c r="Y352" s="30"/>
      <c r="Z352" s="30"/>
      <c r="AA352" s="30"/>
      <c r="AB352" s="30"/>
      <c r="AC352" s="30"/>
      <c r="AD352" s="30"/>
      <c r="AE352" s="30"/>
      <c r="AF352" s="30"/>
      <c r="AG352" s="30"/>
      <c r="AH352" s="30"/>
      <c r="AI352" s="30"/>
      <c r="AJ352" s="30"/>
      <c r="AK352" s="30"/>
    </row>
    <row r="353" spans="1:37" s="39" customFormat="1" ht="119" x14ac:dyDescent="0.2">
      <c r="A353" s="43">
        <f t="shared" si="17"/>
        <v>351</v>
      </c>
      <c r="B353" s="32" t="s">
        <v>49</v>
      </c>
      <c r="C353" s="43" t="s">
        <v>697</v>
      </c>
      <c r="D353" s="32" t="s">
        <v>1013</v>
      </c>
      <c r="E353" s="32" t="s">
        <v>1872</v>
      </c>
      <c r="F353" s="32" t="s">
        <v>1094</v>
      </c>
      <c r="G353" s="32" t="s">
        <v>864</v>
      </c>
      <c r="H353" s="34"/>
      <c r="I353" s="49" t="s">
        <v>191</v>
      </c>
      <c r="J353" s="49" t="s">
        <v>1011</v>
      </c>
      <c r="K353" s="49" t="s">
        <v>1015</v>
      </c>
      <c r="L353" s="36"/>
      <c r="M353" s="30"/>
      <c r="N353" s="30"/>
      <c r="O353" s="50" t="s">
        <v>316</v>
      </c>
      <c r="P353" s="36" t="s">
        <v>315</v>
      </c>
      <c r="Q353" s="36" t="s">
        <v>315</v>
      </c>
      <c r="R353" s="36" t="s">
        <v>315</v>
      </c>
      <c r="S353" s="36" t="s">
        <v>315</v>
      </c>
      <c r="T353" s="30"/>
      <c r="U353" s="30"/>
      <c r="V353" s="30"/>
      <c r="W353" s="30"/>
      <c r="X353" s="30"/>
      <c r="Y353" s="30"/>
      <c r="Z353" s="30"/>
      <c r="AA353" s="30"/>
      <c r="AB353" s="30"/>
      <c r="AC353" s="30"/>
      <c r="AD353" s="30"/>
      <c r="AE353" s="30"/>
      <c r="AF353" s="30"/>
      <c r="AG353" s="30"/>
      <c r="AH353" s="30"/>
      <c r="AI353" s="30"/>
      <c r="AJ353" s="30"/>
      <c r="AK353" s="30"/>
    </row>
    <row r="354" spans="1:37" s="39" customFormat="1" ht="68" x14ac:dyDescent="0.2">
      <c r="A354" s="64">
        <f t="shared" si="17"/>
        <v>352</v>
      </c>
      <c r="B354" s="41" t="s">
        <v>50</v>
      </c>
      <c r="C354" s="64" t="s">
        <v>698</v>
      </c>
      <c r="D354" s="41" t="s">
        <v>2055</v>
      </c>
      <c r="E354" s="41" t="s">
        <v>2053</v>
      </c>
      <c r="F354" s="41" t="s">
        <v>2054</v>
      </c>
      <c r="G354" s="41" t="s">
        <v>992</v>
      </c>
      <c r="H354" s="34"/>
      <c r="I354" s="49" t="s">
        <v>191</v>
      </c>
      <c r="J354" s="49" t="s">
        <v>1011</v>
      </c>
      <c r="K354" s="49" t="s">
        <v>1015</v>
      </c>
      <c r="L354" s="36"/>
      <c r="M354" s="30"/>
      <c r="N354" s="30"/>
      <c r="O354" s="50" t="s">
        <v>316</v>
      </c>
      <c r="P354" s="36" t="s">
        <v>315</v>
      </c>
      <c r="Q354" s="36" t="s">
        <v>315</v>
      </c>
      <c r="R354" s="36" t="s">
        <v>315</v>
      </c>
      <c r="S354" s="36" t="s">
        <v>315</v>
      </c>
      <c r="T354" s="30"/>
      <c r="U354" s="30"/>
      <c r="V354" s="30"/>
      <c r="W354" s="30"/>
      <c r="X354" s="30"/>
      <c r="Y354" s="30"/>
      <c r="Z354" s="30"/>
      <c r="AA354" s="30"/>
      <c r="AB354" s="30"/>
      <c r="AC354" s="30"/>
      <c r="AD354" s="30"/>
      <c r="AE354" s="30"/>
      <c r="AF354" s="30"/>
      <c r="AG354" s="30"/>
      <c r="AH354" s="30"/>
      <c r="AI354" s="30"/>
      <c r="AJ354" s="30"/>
      <c r="AK354" s="30"/>
    </row>
    <row r="355" spans="1:37" s="39" customFormat="1" ht="51" x14ac:dyDescent="0.2">
      <c r="A355" s="43">
        <f t="shared" si="17"/>
        <v>353</v>
      </c>
      <c r="B355" s="32" t="s">
        <v>51</v>
      </c>
      <c r="C355" s="43" t="s">
        <v>697</v>
      </c>
      <c r="D355" s="32" t="s">
        <v>480</v>
      </c>
      <c r="E355" s="32" t="s">
        <v>296</v>
      </c>
      <c r="F355" s="32" t="s">
        <v>297</v>
      </c>
      <c r="G355" s="32" t="s">
        <v>1874</v>
      </c>
      <c r="H355" s="34"/>
      <c r="I355" s="49" t="s">
        <v>191</v>
      </c>
      <c r="J355" s="49" t="s">
        <v>1011</v>
      </c>
      <c r="K355" s="49" t="s">
        <v>188</v>
      </c>
      <c r="L355" s="36"/>
      <c r="M355" s="37"/>
      <c r="N355" s="33"/>
      <c r="O355" s="50" t="s">
        <v>316</v>
      </c>
      <c r="P355" s="36" t="s">
        <v>315</v>
      </c>
      <c r="Q355" s="36" t="s">
        <v>315</v>
      </c>
      <c r="R355" s="36" t="s">
        <v>315</v>
      </c>
      <c r="S355" s="36" t="s">
        <v>315</v>
      </c>
      <c r="T355" s="36" t="s">
        <v>315</v>
      </c>
      <c r="U355" s="36"/>
      <c r="V355" s="36" t="s">
        <v>316</v>
      </c>
      <c r="W355" s="36" t="s">
        <v>316</v>
      </c>
      <c r="X355" s="36" t="s">
        <v>316</v>
      </c>
      <c r="Y355" s="36" t="s">
        <v>316</v>
      </c>
      <c r="Z355" s="36" t="s">
        <v>316</v>
      </c>
      <c r="AA355" s="36" t="s">
        <v>315</v>
      </c>
      <c r="AB355" s="36" t="s">
        <v>316</v>
      </c>
      <c r="AC355" s="36" t="s">
        <v>316</v>
      </c>
      <c r="AD355" s="36" t="s">
        <v>316</v>
      </c>
      <c r="AE355" s="36" t="s">
        <v>316</v>
      </c>
      <c r="AF355" s="30"/>
      <c r="AG355" s="30"/>
      <c r="AH355" s="30"/>
      <c r="AI355" s="30"/>
      <c r="AJ355" s="30"/>
      <c r="AK355" s="30"/>
    </row>
    <row r="356" spans="1:37" s="39" customFormat="1" ht="51" x14ac:dyDescent="0.2">
      <c r="A356" s="43">
        <f t="shared" si="17"/>
        <v>354</v>
      </c>
      <c r="B356" s="32" t="s">
        <v>52</v>
      </c>
      <c r="C356" s="43" t="s">
        <v>697</v>
      </c>
      <c r="D356" s="32" t="s">
        <v>1096</v>
      </c>
      <c r="E356" s="32" t="s">
        <v>993</v>
      </c>
      <c r="F356" s="32" t="s">
        <v>298</v>
      </c>
      <c r="G356" s="32" t="s">
        <v>994</v>
      </c>
      <c r="H356" s="34"/>
      <c r="I356" s="49" t="s">
        <v>191</v>
      </c>
      <c r="J356" s="49" t="s">
        <v>1011</v>
      </c>
      <c r="K356" s="49" t="s">
        <v>188</v>
      </c>
      <c r="L356" s="36"/>
      <c r="M356" s="37"/>
      <c r="N356" s="33"/>
      <c r="O356" s="50" t="s">
        <v>316</v>
      </c>
      <c r="P356" s="36" t="s">
        <v>315</v>
      </c>
      <c r="Q356" s="36" t="s">
        <v>315</v>
      </c>
      <c r="R356" s="36" t="s">
        <v>315</v>
      </c>
      <c r="S356" s="36" t="s">
        <v>315</v>
      </c>
      <c r="T356" s="36" t="s">
        <v>315</v>
      </c>
      <c r="U356" s="36"/>
      <c r="V356" s="36" t="s">
        <v>316</v>
      </c>
      <c r="W356" s="36" t="s">
        <v>316</v>
      </c>
      <c r="X356" s="36" t="s">
        <v>316</v>
      </c>
      <c r="Y356" s="36" t="s">
        <v>316</v>
      </c>
      <c r="Z356" s="36" t="s">
        <v>316</v>
      </c>
      <c r="AA356" s="36" t="s">
        <v>315</v>
      </c>
      <c r="AB356" s="36" t="s">
        <v>316</v>
      </c>
      <c r="AC356" s="36" t="s">
        <v>316</v>
      </c>
      <c r="AD356" s="36" t="s">
        <v>315</v>
      </c>
      <c r="AE356" s="36" t="s">
        <v>315</v>
      </c>
      <c r="AF356" s="30"/>
      <c r="AG356" s="30"/>
      <c r="AH356" s="30"/>
      <c r="AI356" s="30"/>
      <c r="AJ356" s="30"/>
      <c r="AK356" s="30"/>
    </row>
    <row r="357" spans="1:37" s="39" customFormat="1" ht="34" x14ac:dyDescent="0.2">
      <c r="A357" s="31">
        <f t="shared" si="17"/>
        <v>355</v>
      </c>
      <c r="B357" s="33" t="s">
        <v>53</v>
      </c>
      <c r="C357" s="43" t="s">
        <v>697</v>
      </c>
      <c r="D357" s="33" t="s">
        <v>1460</v>
      </c>
      <c r="E357" s="32" t="s">
        <v>109</v>
      </c>
      <c r="F357" s="32" t="s">
        <v>1321</v>
      </c>
      <c r="G357" s="32" t="s">
        <v>1322</v>
      </c>
      <c r="H357" s="34"/>
      <c r="I357" s="49" t="s">
        <v>191</v>
      </c>
      <c r="J357" s="49" t="s">
        <v>1011</v>
      </c>
      <c r="K357" s="49" t="s">
        <v>189</v>
      </c>
      <c r="L357" s="36"/>
      <c r="M357" s="37"/>
      <c r="N357" s="33"/>
      <c r="O357" s="50" t="s">
        <v>316</v>
      </c>
      <c r="P357" s="36" t="s">
        <v>315</v>
      </c>
      <c r="Q357" s="36" t="s">
        <v>315</v>
      </c>
      <c r="R357" s="36" t="s">
        <v>315</v>
      </c>
      <c r="S357" s="36" t="s">
        <v>315</v>
      </c>
      <c r="T357" s="36" t="s">
        <v>315</v>
      </c>
      <c r="U357" s="36"/>
      <c r="V357" s="36" t="s">
        <v>316</v>
      </c>
      <c r="W357" s="36" t="s">
        <v>316</v>
      </c>
      <c r="X357" s="36" t="s">
        <v>316</v>
      </c>
      <c r="Y357" s="36" t="s">
        <v>316</v>
      </c>
      <c r="Z357" s="36" t="s">
        <v>316</v>
      </c>
      <c r="AA357" s="36" t="s">
        <v>315</v>
      </c>
      <c r="AB357" s="36" t="s">
        <v>316</v>
      </c>
      <c r="AC357" s="36" t="s">
        <v>316</v>
      </c>
      <c r="AD357" s="36" t="s">
        <v>316</v>
      </c>
      <c r="AE357" s="36" t="s">
        <v>316</v>
      </c>
      <c r="AF357" s="30"/>
      <c r="AG357" s="30"/>
      <c r="AH357" s="30"/>
      <c r="AI357" s="30"/>
      <c r="AJ357" s="30"/>
      <c r="AK357" s="30"/>
    </row>
    <row r="358" spans="1:37" s="39" customFormat="1" ht="51" x14ac:dyDescent="0.2">
      <c r="A358" s="31">
        <f t="shared" si="17"/>
        <v>356</v>
      </c>
      <c r="B358" s="33" t="s">
        <v>110</v>
      </c>
      <c r="C358" s="43" t="s">
        <v>697</v>
      </c>
      <c r="D358" s="33" t="s">
        <v>1876</v>
      </c>
      <c r="E358" s="32" t="s">
        <v>299</v>
      </c>
      <c r="F358" s="32" t="s">
        <v>1323</v>
      </c>
      <c r="G358" s="32" t="s">
        <v>1875</v>
      </c>
      <c r="H358" s="34"/>
      <c r="I358" s="49" t="s">
        <v>191</v>
      </c>
      <c r="J358" s="49" t="s">
        <v>1011</v>
      </c>
      <c r="K358" s="49" t="s">
        <v>189</v>
      </c>
      <c r="L358" s="36"/>
      <c r="M358" s="37"/>
      <c r="N358" s="33"/>
      <c r="O358" s="50" t="s">
        <v>316</v>
      </c>
      <c r="P358" s="36" t="s">
        <v>315</v>
      </c>
      <c r="Q358" s="36" t="s">
        <v>315</v>
      </c>
      <c r="R358" s="36" t="s">
        <v>315</v>
      </c>
      <c r="S358" s="36" t="s">
        <v>315</v>
      </c>
      <c r="T358" s="36" t="s">
        <v>315</v>
      </c>
      <c r="U358" s="36"/>
      <c r="V358" s="36" t="s">
        <v>316</v>
      </c>
      <c r="W358" s="36" t="s">
        <v>316</v>
      </c>
      <c r="X358" s="36" t="s">
        <v>316</v>
      </c>
      <c r="Y358" s="36" t="s">
        <v>316</v>
      </c>
      <c r="Z358" s="36" t="s">
        <v>316</v>
      </c>
      <c r="AA358" s="36" t="s">
        <v>315</v>
      </c>
      <c r="AB358" s="36" t="s">
        <v>316</v>
      </c>
      <c r="AC358" s="36" t="s">
        <v>316</v>
      </c>
      <c r="AD358" s="36" t="s">
        <v>316</v>
      </c>
      <c r="AE358" s="36" t="s">
        <v>316</v>
      </c>
      <c r="AF358" s="30"/>
      <c r="AG358" s="30"/>
      <c r="AH358" s="30"/>
      <c r="AI358" s="30"/>
      <c r="AJ358" s="30"/>
      <c r="AK358" s="30"/>
    </row>
    <row r="359" spans="1:37" s="39" customFormat="1" ht="34" x14ac:dyDescent="0.2">
      <c r="A359" s="43">
        <f t="shared" si="17"/>
        <v>357</v>
      </c>
      <c r="B359" s="32" t="s">
        <v>312</v>
      </c>
      <c r="C359" s="43" t="s">
        <v>697</v>
      </c>
      <c r="D359" s="32" t="s">
        <v>481</v>
      </c>
      <c r="E359" s="32" t="s">
        <v>111</v>
      </c>
      <c r="F359" s="32" t="s">
        <v>300</v>
      </c>
      <c r="G359" s="32" t="s">
        <v>301</v>
      </c>
      <c r="H359" s="34"/>
      <c r="I359" s="49" t="s">
        <v>191</v>
      </c>
      <c r="J359" s="49" t="s">
        <v>1011</v>
      </c>
      <c r="K359" s="49" t="s">
        <v>190</v>
      </c>
      <c r="L359" s="36"/>
      <c r="M359" s="37"/>
      <c r="N359" s="33"/>
      <c r="O359" s="50" t="s">
        <v>316</v>
      </c>
      <c r="P359" s="36" t="s">
        <v>315</v>
      </c>
      <c r="Q359" s="36" t="s">
        <v>315</v>
      </c>
      <c r="R359" s="36" t="s">
        <v>315</v>
      </c>
      <c r="S359" s="36" t="s">
        <v>315</v>
      </c>
      <c r="T359" s="36" t="s">
        <v>315</v>
      </c>
      <c r="U359" s="36"/>
      <c r="V359" s="36" t="s">
        <v>316</v>
      </c>
      <c r="W359" s="36" t="s">
        <v>316</v>
      </c>
      <c r="X359" s="36" t="s">
        <v>316</v>
      </c>
      <c r="Y359" s="36" t="s">
        <v>316</v>
      </c>
      <c r="Z359" s="36" t="s">
        <v>316</v>
      </c>
      <c r="AA359" s="36" t="s">
        <v>315</v>
      </c>
      <c r="AB359" s="36" t="s">
        <v>316</v>
      </c>
      <c r="AC359" s="36" t="s">
        <v>316</v>
      </c>
      <c r="AD359" s="36" t="s">
        <v>316</v>
      </c>
      <c r="AE359" s="36" t="s">
        <v>316</v>
      </c>
      <c r="AF359" s="30"/>
      <c r="AG359" s="30"/>
      <c r="AH359" s="30"/>
      <c r="AI359" s="30"/>
      <c r="AJ359" s="30"/>
      <c r="AK359" s="30"/>
    </row>
    <row r="360" spans="1:37" s="30" customFormat="1" ht="68" x14ac:dyDescent="0.2">
      <c r="A360" s="31">
        <f t="shared" si="17"/>
        <v>358</v>
      </c>
      <c r="B360" s="33" t="s">
        <v>655</v>
      </c>
      <c r="C360" s="43" t="s">
        <v>697</v>
      </c>
      <c r="D360" s="33" t="s">
        <v>1462</v>
      </c>
      <c r="E360" s="32" t="s">
        <v>1324</v>
      </c>
      <c r="F360" s="32" t="s">
        <v>1325</v>
      </c>
      <c r="G360" s="32" t="s">
        <v>1326</v>
      </c>
      <c r="H360" s="34"/>
      <c r="I360" s="49" t="s">
        <v>191</v>
      </c>
      <c r="J360" s="49" t="s">
        <v>1011</v>
      </c>
      <c r="K360" s="49" t="s">
        <v>190</v>
      </c>
      <c r="L360" s="36"/>
      <c r="M360" s="37"/>
      <c r="N360" s="33"/>
      <c r="O360" s="50" t="s">
        <v>316</v>
      </c>
      <c r="P360" s="36" t="s">
        <v>315</v>
      </c>
      <c r="Q360" s="36" t="s">
        <v>315</v>
      </c>
      <c r="R360" s="36" t="s">
        <v>315</v>
      </c>
      <c r="S360" s="36" t="s">
        <v>315</v>
      </c>
      <c r="T360" s="36" t="s">
        <v>315</v>
      </c>
      <c r="U360" s="36"/>
      <c r="V360" s="36" t="s">
        <v>316</v>
      </c>
      <c r="W360" s="36" t="s">
        <v>316</v>
      </c>
      <c r="X360" s="36" t="s">
        <v>316</v>
      </c>
      <c r="Y360" s="36" t="s">
        <v>316</v>
      </c>
      <c r="Z360" s="36" t="s">
        <v>316</v>
      </c>
      <c r="AA360" s="36" t="s">
        <v>315</v>
      </c>
      <c r="AB360" s="36" t="s">
        <v>316</v>
      </c>
      <c r="AC360" s="36" t="s">
        <v>316</v>
      </c>
      <c r="AD360" s="36" t="s">
        <v>316</v>
      </c>
      <c r="AE360" s="36" t="s">
        <v>316</v>
      </c>
    </row>
    <row r="361" spans="1:37" s="30" customFormat="1" ht="187" x14ac:dyDescent="0.2">
      <c r="A361" s="31">
        <f t="shared" si="17"/>
        <v>359</v>
      </c>
      <c r="B361" s="33" t="s">
        <v>791</v>
      </c>
      <c r="C361" s="43" t="s">
        <v>697</v>
      </c>
      <c r="D361" s="33" t="s">
        <v>1461</v>
      </c>
      <c r="E361" s="32" t="s">
        <v>1877</v>
      </c>
      <c r="F361" s="32" t="s">
        <v>1637</v>
      </c>
      <c r="G361" s="32" t="s">
        <v>979</v>
      </c>
      <c r="H361" s="34"/>
      <c r="I361" s="49" t="s">
        <v>191</v>
      </c>
      <c r="J361" s="49" t="s">
        <v>1011</v>
      </c>
      <c r="K361" s="49" t="s">
        <v>759</v>
      </c>
      <c r="L361" s="36"/>
      <c r="M361" s="37"/>
      <c r="N361" s="33"/>
      <c r="O361" s="50" t="s">
        <v>316</v>
      </c>
      <c r="P361" s="36" t="s">
        <v>315</v>
      </c>
      <c r="Q361" s="36" t="s">
        <v>315</v>
      </c>
      <c r="R361" s="36" t="s">
        <v>315</v>
      </c>
      <c r="S361" s="36" t="s">
        <v>315</v>
      </c>
      <c r="T361" s="36" t="s">
        <v>315</v>
      </c>
      <c r="U361" s="36"/>
      <c r="V361" s="36" t="s">
        <v>316</v>
      </c>
      <c r="W361" s="36" t="s">
        <v>316</v>
      </c>
      <c r="X361" s="36" t="s">
        <v>316</v>
      </c>
      <c r="Y361" s="36" t="s">
        <v>316</v>
      </c>
      <c r="Z361" s="36" t="s">
        <v>316</v>
      </c>
      <c r="AA361" s="36" t="s">
        <v>315</v>
      </c>
      <c r="AB361" s="36" t="s">
        <v>316</v>
      </c>
      <c r="AC361" s="36" t="s">
        <v>316</v>
      </c>
      <c r="AD361" s="36" t="s">
        <v>316</v>
      </c>
      <c r="AE361" s="36" t="s">
        <v>316</v>
      </c>
    </row>
    <row r="362" spans="1:37" s="30" customFormat="1" ht="85" x14ac:dyDescent="0.2">
      <c r="A362" s="31">
        <f t="shared" si="17"/>
        <v>360</v>
      </c>
      <c r="B362" s="33" t="s">
        <v>792</v>
      </c>
      <c r="C362" s="43" t="s">
        <v>697</v>
      </c>
      <c r="D362" s="33" t="s">
        <v>1463</v>
      </c>
      <c r="E362" s="32" t="s">
        <v>1878</v>
      </c>
      <c r="F362" s="32" t="s">
        <v>1357</v>
      </c>
      <c r="G362" s="32" t="s">
        <v>967</v>
      </c>
      <c r="H362" s="34"/>
      <c r="I362" s="49" t="s">
        <v>191</v>
      </c>
      <c r="J362" s="49" t="s">
        <v>1011</v>
      </c>
      <c r="K362" s="49" t="s">
        <v>759</v>
      </c>
      <c r="L362" s="36"/>
      <c r="M362" s="37"/>
      <c r="N362" s="33"/>
      <c r="O362" s="50" t="s">
        <v>316</v>
      </c>
      <c r="P362" s="36" t="s">
        <v>315</v>
      </c>
      <c r="Q362" s="36" t="s">
        <v>315</v>
      </c>
      <c r="R362" s="36" t="s">
        <v>315</v>
      </c>
      <c r="S362" s="36" t="s">
        <v>315</v>
      </c>
      <c r="T362" s="36" t="s">
        <v>315</v>
      </c>
      <c r="U362" s="36"/>
      <c r="V362" s="36" t="s">
        <v>316</v>
      </c>
      <c r="W362" s="36" t="s">
        <v>316</v>
      </c>
      <c r="X362" s="36" t="s">
        <v>316</v>
      </c>
      <c r="Y362" s="36" t="s">
        <v>316</v>
      </c>
      <c r="Z362" s="36" t="s">
        <v>316</v>
      </c>
      <c r="AA362" s="36" t="s">
        <v>315</v>
      </c>
      <c r="AB362" s="36" t="s">
        <v>316</v>
      </c>
      <c r="AC362" s="36" t="s">
        <v>316</v>
      </c>
      <c r="AD362" s="36" t="s">
        <v>316</v>
      </c>
      <c r="AE362" s="36" t="s">
        <v>316</v>
      </c>
    </row>
    <row r="363" spans="1:37" s="30" customFormat="1" ht="51" x14ac:dyDescent="0.2">
      <c r="A363" s="31">
        <f t="shared" si="17"/>
        <v>361</v>
      </c>
      <c r="B363" s="33" t="s">
        <v>865</v>
      </c>
      <c r="C363" s="43" t="s">
        <v>697</v>
      </c>
      <c r="D363" s="33" t="s">
        <v>1465</v>
      </c>
      <c r="E363" s="32" t="s">
        <v>1327</v>
      </c>
      <c r="F363" s="32" t="s">
        <v>1328</v>
      </c>
      <c r="G363" s="32" t="s">
        <v>1329</v>
      </c>
      <c r="H363" s="34"/>
      <c r="I363" s="49" t="s">
        <v>191</v>
      </c>
      <c r="J363" s="49" t="s">
        <v>1011</v>
      </c>
      <c r="K363" s="49" t="s">
        <v>311</v>
      </c>
      <c r="L363" s="36"/>
      <c r="M363" s="37"/>
      <c r="N363" s="33"/>
      <c r="O363" s="50" t="s">
        <v>316</v>
      </c>
      <c r="P363" s="36" t="s">
        <v>315</v>
      </c>
      <c r="Q363" s="36" t="s">
        <v>315</v>
      </c>
      <c r="R363" s="36" t="s">
        <v>315</v>
      </c>
      <c r="S363" s="36" t="s">
        <v>315</v>
      </c>
      <c r="T363" s="36" t="s">
        <v>315</v>
      </c>
      <c r="U363" s="36"/>
      <c r="V363" s="36" t="s">
        <v>316</v>
      </c>
      <c r="W363" s="36" t="s">
        <v>316</v>
      </c>
      <c r="X363" s="36" t="s">
        <v>316</v>
      </c>
      <c r="Y363" s="36" t="s">
        <v>315</v>
      </c>
      <c r="Z363" s="36" t="s">
        <v>316</v>
      </c>
      <c r="AA363" s="36" t="s">
        <v>315</v>
      </c>
      <c r="AB363" s="36" t="s">
        <v>316</v>
      </c>
      <c r="AC363" s="36" t="s">
        <v>316</v>
      </c>
      <c r="AD363" s="36" t="s">
        <v>316</v>
      </c>
      <c r="AE363" s="36" t="s">
        <v>316</v>
      </c>
    </row>
    <row r="364" spans="1:37" s="30" customFormat="1" ht="68" x14ac:dyDescent="0.2">
      <c r="A364" s="43">
        <f t="shared" si="17"/>
        <v>362</v>
      </c>
      <c r="B364" s="32" t="s">
        <v>541</v>
      </c>
      <c r="C364" s="43" t="s">
        <v>697</v>
      </c>
      <c r="D364" s="32" t="s">
        <v>531</v>
      </c>
      <c r="E364" s="32" t="s">
        <v>866</v>
      </c>
      <c r="F364" s="32" t="s">
        <v>532</v>
      </c>
      <c r="G364" s="32" t="s">
        <v>867</v>
      </c>
      <c r="H364" s="34"/>
      <c r="I364" s="49" t="s">
        <v>191</v>
      </c>
      <c r="J364" s="49" t="s">
        <v>542</v>
      </c>
      <c r="K364" s="49" t="s">
        <v>543</v>
      </c>
      <c r="L364" s="36"/>
      <c r="M364" s="37"/>
      <c r="N364" s="34"/>
      <c r="O364" s="50" t="s">
        <v>316</v>
      </c>
      <c r="P364" s="36" t="s">
        <v>315</v>
      </c>
      <c r="Q364" s="36" t="s">
        <v>315</v>
      </c>
      <c r="R364" s="36" t="s">
        <v>315</v>
      </c>
      <c r="S364" s="36" t="s">
        <v>315</v>
      </c>
      <c r="T364" s="36" t="s">
        <v>315</v>
      </c>
      <c r="U364" s="36"/>
      <c r="V364" s="36" t="s">
        <v>316</v>
      </c>
      <c r="W364" s="36" t="s">
        <v>316</v>
      </c>
      <c r="X364" s="36" t="s">
        <v>316</v>
      </c>
      <c r="Y364" s="36" t="s">
        <v>316</v>
      </c>
      <c r="Z364" s="36" t="s">
        <v>315</v>
      </c>
      <c r="AA364" s="36" t="s">
        <v>316</v>
      </c>
      <c r="AB364" s="36" t="s">
        <v>316</v>
      </c>
      <c r="AC364" s="36" t="s">
        <v>316</v>
      </c>
      <c r="AD364" s="36" t="s">
        <v>316</v>
      </c>
      <c r="AE364" s="36" t="s">
        <v>316</v>
      </c>
    </row>
    <row r="365" spans="1:37" s="30" customFormat="1" ht="68" x14ac:dyDescent="0.2">
      <c r="A365" s="43">
        <f t="shared" si="17"/>
        <v>363</v>
      </c>
      <c r="B365" s="32" t="s">
        <v>544</v>
      </c>
      <c r="C365" s="43" t="s">
        <v>697</v>
      </c>
      <c r="D365" s="32" t="s">
        <v>533</v>
      </c>
      <c r="E365" s="32" t="s">
        <v>1330</v>
      </c>
      <c r="F365" s="32" t="s">
        <v>534</v>
      </c>
      <c r="G365" s="32" t="s">
        <v>6</v>
      </c>
      <c r="H365" s="34"/>
      <c r="I365" s="49" t="s">
        <v>191</v>
      </c>
      <c r="J365" s="49" t="s">
        <v>542</v>
      </c>
      <c r="K365" s="49" t="s">
        <v>543</v>
      </c>
      <c r="L365" s="36"/>
      <c r="M365" s="37"/>
      <c r="N365" s="34"/>
      <c r="O365" s="50" t="s">
        <v>316</v>
      </c>
      <c r="P365" s="36" t="s">
        <v>315</v>
      </c>
      <c r="Q365" s="36" t="s">
        <v>315</v>
      </c>
      <c r="R365" s="36" t="s">
        <v>315</v>
      </c>
      <c r="S365" s="36" t="s">
        <v>315</v>
      </c>
      <c r="T365" s="36" t="s">
        <v>315</v>
      </c>
      <c r="U365" s="36"/>
      <c r="V365" s="36" t="s">
        <v>316</v>
      </c>
      <c r="W365" s="36" t="s">
        <v>316</v>
      </c>
      <c r="X365" s="36" t="s">
        <v>316</v>
      </c>
      <c r="Y365" s="36" t="s">
        <v>316</v>
      </c>
      <c r="Z365" s="36" t="s">
        <v>315</v>
      </c>
      <c r="AA365" s="36" t="s">
        <v>316</v>
      </c>
      <c r="AB365" s="36" t="s">
        <v>316</v>
      </c>
      <c r="AC365" s="36" t="s">
        <v>316</v>
      </c>
      <c r="AD365" s="36" t="s">
        <v>316</v>
      </c>
      <c r="AE365" s="36" t="s">
        <v>316</v>
      </c>
    </row>
    <row r="366" spans="1:37" s="30" customFormat="1" ht="68" x14ac:dyDescent="0.2">
      <c r="A366" s="43">
        <f t="shared" si="17"/>
        <v>364</v>
      </c>
      <c r="B366" s="32" t="s">
        <v>545</v>
      </c>
      <c r="C366" s="43" t="s">
        <v>697</v>
      </c>
      <c r="D366" s="32" t="s">
        <v>535</v>
      </c>
      <c r="E366" s="32" t="s">
        <v>804</v>
      </c>
      <c r="F366" s="32" t="s">
        <v>2056</v>
      </c>
      <c r="G366" s="32" t="s">
        <v>1331</v>
      </c>
      <c r="H366" s="34"/>
      <c r="I366" s="49" t="s">
        <v>191</v>
      </c>
      <c r="J366" s="49" t="s">
        <v>542</v>
      </c>
      <c r="K366" s="49" t="s">
        <v>543</v>
      </c>
      <c r="L366" s="36"/>
      <c r="M366" s="37"/>
      <c r="N366" s="34"/>
      <c r="O366" s="50" t="s">
        <v>316</v>
      </c>
      <c r="P366" s="36" t="s">
        <v>315</v>
      </c>
      <c r="Q366" s="36" t="s">
        <v>315</v>
      </c>
      <c r="R366" s="36" t="s">
        <v>315</v>
      </c>
      <c r="S366" s="36" t="s">
        <v>315</v>
      </c>
      <c r="T366" s="36" t="s">
        <v>315</v>
      </c>
      <c r="U366" s="36"/>
      <c r="V366" s="36" t="s">
        <v>316</v>
      </c>
      <c r="W366" s="36" t="s">
        <v>316</v>
      </c>
      <c r="X366" s="36" t="s">
        <v>316</v>
      </c>
      <c r="Y366" s="36" t="s">
        <v>316</v>
      </c>
      <c r="Z366" s="36" t="s">
        <v>315</v>
      </c>
      <c r="AA366" s="36" t="s">
        <v>316</v>
      </c>
      <c r="AB366" s="36" t="s">
        <v>316</v>
      </c>
      <c r="AC366" s="36" t="s">
        <v>316</v>
      </c>
      <c r="AD366" s="36" t="s">
        <v>316</v>
      </c>
      <c r="AE366" s="36" t="s">
        <v>316</v>
      </c>
    </row>
    <row r="367" spans="1:37" s="30" customFormat="1" ht="136" x14ac:dyDescent="0.2">
      <c r="A367" s="31">
        <f t="shared" si="17"/>
        <v>365</v>
      </c>
      <c r="B367" s="33" t="s">
        <v>546</v>
      </c>
      <c r="C367" s="43" t="s">
        <v>697</v>
      </c>
      <c r="D367" s="33" t="s">
        <v>1464</v>
      </c>
      <c r="E367" s="32" t="s">
        <v>2057</v>
      </c>
      <c r="F367" s="32" t="s">
        <v>1879</v>
      </c>
      <c r="G367" s="32" t="s">
        <v>1332</v>
      </c>
      <c r="H367" s="34"/>
      <c r="I367" s="49" t="s">
        <v>191</v>
      </c>
      <c r="J367" s="49" t="s">
        <v>542</v>
      </c>
      <c r="K367" s="49" t="s">
        <v>543</v>
      </c>
      <c r="L367" s="36"/>
      <c r="M367" s="37"/>
      <c r="N367" s="34"/>
      <c r="O367" s="50" t="s">
        <v>316</v>
      </c>
      <c r="P367" s="36" t="s">
        <v>315</v>
      </c>
      <c r="Q367" s="36" t="s">
        <v>315</v>
      </c>
      <c r="R367" s="36" t="s">
        <v>315</v>
      </c>
      <c r="S367" s="36" t="s">
        <v>315</v>
      </c>
      <c r="T367" s="36" t="s">
        <v>315</v>
      </c>
      <c r="U367" s="36"/>
      <c r="V367" s="36" t="s">
        <v>316</v>
      </c>
      <c r="W367" s="36" t="s">
        <v>316</v>
      </c>
      <c r="X367" s="36" t="s">
        <v>316</v>
      </c>
      <c r="Y367" s="36" t="s">
        <v>316</v>
      </c>
      <c r="Z367" s="36" t="s">
        <v>315</v>
      </c>
      <c r="AA367" s="36" t="s">
        <v>316</v>
      </c>
      <c r="AB367" s="36" t="s">
        <v>316</v>
      </c>
      <c r="AC367" s="36" t="s">
        <v>316</v>
      </c>
      <c r="AD367" s="36" t="s">
        <v>316</v>
      </c>
      <c r="AE367" s="36" t="s">
        <v>316</v>
      </c>
    </row>
    <row r="368" spans="1:37" s="30" customFormat="1" ht="153" x14ac:dyDescent="0.2">
      <c r="A368" s="43">
        <f t="shared" si="17"/>
        <v>366</v>
      </c>
      <c r="B368" s="32" t="s">
        <v>547</v>
      </c>
      <c r="C368" s="43" t="s">
        <v>697</v>
      </c>
      <c r="D368" s="32" t="s">
        <v>793</v>
      </c>
      <c r="E368" s="32" t="s">
        <v>1880</v>
      </c>
      <c r="F368" s="32" t="s">
        <v>794</v>
      </c>
      <c r="G368" s="32" t="s">
        <v>770</v>
      </c>
      <c r="H368" s="34"/>
      <c r="I368" s="49" t="s">
        <v>191</v>
      </c>
      <c r="J368" s="49" t="s">
        <v>542</v>
      </c>
      <c r="K368" s="49" t="s">
        <v>759</v>
      </c>
      <c r="L368" s="36"/>
      <c r="M368" s="37"/>
      <c r="N368" s="34"/>
      <c r="O368" s="50" t="s">
        <v>316</v>
      </c>
      <c r="P368" s="36" t="s">
        <v>315</v>
      </c>
      <c r="Q368" s="36" t="s">
        <v>315</v>
      </c>
      <c r="R368" s="36" t="s">
        <v>315</v>
      </c>
      <c r="S368" s="36" t="s">
        <v>315</v>
      </c>
      <c r="T368" s="36" t="s">
        <v>315</v>
      </c>
      <c r="U368" s="36"/>
      <c r="V368" s="36" t="s">
        <v>316</v>
      </c>
      <c r="W368" s="36" t="s">
        <v>316</v>
      </c>
      <c r="X368" s="36" t="s">
        <v>316</v>
      </c>
      <c r="Y368" s="36" t="s">
        <v>316</v>
      </c>
      <c r="Z368" s="36" t="s">
        <v>315</v>
      </c>
      <c r="AA368" s="36" t="s">
        <v>316</v>
      </c>
      <c r="AB368" s="36" t="s">
        <v>316</v>
      </c>
      <c r="AC368" s="36" t="s">
        <v>316</v>
      </c>
      <c r="AD368" s="36" t="s">
        <v>316</v>
      </c>
      <c r="AE368" s="36" t="s">
        <v>316</v>
      </c>
    </row>
    <row r="369" spans="1:31" s="30" customFormat="1" ht="153" x14ac:dyDescent="0.2">
      <c r="A369" s="43">
        <f t="shared" si="17"/>
        <v>367</v>
      </c>
      <c r="B369" s="32" t="s">
        <v>548</v>
      </c>
      <c r="C369" s="43" t="s">
        <v>697</v>
      </c>
      <c r="D369" s="32" t="s">
        <v>1017</v>
      </c>
      <c r="E369" s="32" t="s">
        <v>1881</v>
      </c>
      <c r="F369" s="32" t="s">
        <v>1016</v>
      </c>
      <c r="G369" s="32" t="s">
        <v>979</v>
      </c>
      <c r="H369" s="34"/>
      <c r="I369" s="49" t="s">
        <v>191</v>
      </c>
      <c r="J369" s="49" t="s">
        <v>542</v>
      </c>
      <c r="K369" s="49" t="s">
        <v>759</v>
      </c>
      <c r="L369" s="36"/>
      <c r="O369" s="50" t="s">
        <v>316</v>
      </c>
      <c r="P369" s="36" t="s">
        <v>315</v>
      </c>
      <c r="Q369" s="36" t="s">
        <v>315</v>
      </c>
      <c r="R369" s="36" t="s">
        <v>315</v>
      </c>
      <c r="S369" s="36" t="s">
        <v>315</v>
      </c>
    </row>
    <row r="370" spans="1:31" s="30" customFormat="1" ht="102" x14ac:dyDescent="0.2">
      <c r="A370" s="43">
        <f t="shared" si="17"/>
        <v>368</v>
      </c>
      <c r="B370" s="32" t="s">
        <v>656</v>
      </c>
      <c r="C370" s="43" t="s">
        <v>697</v>
      </c>
      <c r="D370" s="32" t="s">
        <v>1883</v>
      </c>
      <c r="E370" s="32" t="s">
        <v>1882</v>
      </c>
      <c r="F370" s="32" t="s">
        <v>795</v>
      </c>
      <c r="G370" s="32" t="s">
        <v>765</v>
      </c>
      <c r="H370" s="34"/>
      <c r="I370" s="49" t="s">
        <v>191</v>
      </c>
      <c r="J370" s="49" t="s">
        <v>542</v>
      </c>
      <c r="K370" s="49" t="s">
        <v>759</v>
      </c>
      <c r="L370" s="36"/>
      <c r="O370" s="50" t="s">
        <v>316</v>
      </c>
      <c r="P370" s="36" t="s">
        <v>315</v>
      </c>
      <c r="Q370" s="36" t="s">
        <v>315</v>
      </c>
      <c r="R370" s="36" t="s">
        <v>315</v>
      </c>
      <c r="S370" s="36" t="s">
        <v>315</v>
      </c>
      <c r="T370" s="30" t="s">
        <v>315</v>
      </c>
      <c r="V370" s="30" t="s">
        <v>316</v>
      </c>
      <c r="W370" s="30" t="s">
        <v>316</v>
      </c>
      <c r="X370" s="30" t="s">
        <v>316</v>
      </c>
      <c r="Y370" s="30" t="s">
        <v>316</v>
      </c>
      <c r="Z370" s="30" t="s">
        <v>315</v>
      </c>
      <c r="AA370" s="30" t="s">
        <v>316</v>
      </c>
      <c r="AB370" s="30" t="s">
        <v>316</v>
      </c>
      <c r="AC370" s="30" t="s">
        <v>316</v>
      </c>
      <c r="AD370" s="30" t="s">
        <v>316</v>
      </c>
      <c r="AE370" s="30" t="s">
        <v>316</v>
      </c>
    </row>
    <row r="371" spans="1:31" s="30" customFormat="1" ht="68" x14ac:dyDescent="0.2">
      <c r="A371" s="43">
        <f t="shared" ref="A371:A388" si="18">A370+1</f>
        <v>369</v>
      </c>
      <c r="B371" s="32" t="s">
        <v>549</v>
      </c>
      <c r="C371" s="43" t="s">
        <v>697</v>
      </c>
      <c r="D371" s="32" t="s">
        <v>1018</v>
      </c>
      <c r="E371" s="32" t="s">
        <v>995</v>
      </c>
      <c r="F371" s="32" t="s">
        <v>996</v>
      </c>
      <c r="G371" s="32" t="s">
        <v>2058</v>
      </c>
      <c r="H371" s="34"/>
      <c r="I371" s="49" t="s">
        <v>191</v>
      </c>
      <c r="J371" s="49" t="s">
        <v>542</v>
      </c>
      <c r="K371" s="49" t="s">
        <v>543</v>
      </c>
      <c r="L371" s="36"/>
      <c r="M371" s="37"/>
      <c r="N371" s="34"/>
      <c r="O371" s="50" t="s">
        <v>316</v>
      </c>
      <c r="P371" s="36" t="s">
        <v>315</v>
      </c>
      <c r="Q371" s="36" t="s">
        <v>315</v>
      </c>
      <c r="R371" s="36" t="s">
        <v>315</v>
      </c>
      <c r="S371" s="36" t="s">
        <v>315</v>
      </c>
      <c r="T371" s="36" t="s">
        <v>315</v>
      </c>
      <c r="U371" s="36"/>
      <c r="V371" s="36" t="s">
        <v>316</v>
      </c>
      <c r="W371" s="36" t="s">
        <v>316</v>
      </c>
      <c r="X371" s="36" t="s">
        <v>316</v>
      </c>
      <c r="Y371" s="36" t="s">
        <v>316</v>
      </c>
      <c r="Z371" s="36" t="s">
        <v>315</v>
      </c>
      <c r="AA371" s="36" t="s">
        <v>316</v>
      </c>
      <c r="AB371" s="36" t="s">
        <v>316</v>
      </c>
      <c r="AC371" s="36" t="s">
        <v>316</v>
      </c>
      <c r="AD371" s="36" t="s">
        <v>316</v>
      </c>
      <c r="AE371" s="36" t="s">
        <v>316</v>
      </c>
    </row>
    <row r="372" spans="1:31" s="30" customFormat="1" ht="51" x14ac:dyDescent="0.2">
      <c r="A372" s="43">
        <f t="shared" si="18"/>
        <v>370</v>
      </c>
      <c r="B372" s="32" t="s">
        <v>657</v>
      </c>
      <c r="C372" s="43" t="s">
        <v>697</v>
      </c>
      <c r="D372" s="32" t="s">
        <v>1095</v>
      </c>
      <c r="E372" s="32" t="s">
        <v>997</v>
      </c>
      <c r="F372" s="32" t="s">
        <v>998</v>
      </c>
      <c r="G372" s="32" t="s">
        <v>2058</v>
      </c>
      <c r="H372" s="34"/>
      <c r="I372" s="49" t="s">
        <v>191</v>
      </c>
      <c r="J372" s="49" t="s">
        <v>542</v>
      </c>
      <c r="K372" s="49" t="s">
        <v>537</v>
      </c>
      <c r="L372" s="36"/>
      <c r="M372" s="37"/>
      <c r="N372" s="34"/>
      <c r="O372" s="50" t="s">
        <v>316</v>
      </c>
      <c r="P372" s="36" t="s">
        <v>315</v>
      </c>
      <c r="Q372" s="36" t="s">
        <v>315</v>
      </c>
      <c r="R372" s="36" t="s">
        <v>315</v>
      </c>
      <c r="S372" s="36" t="s">
        <v>315</v>
      </c>
      <c r="T372" s="36" t="s">
        <v>315</v>
      </c>
      <c r="U372" s="36"/>
      <c r="V372" s="36" t="s">
        <v>316</v>
      </c>
      <c r="W372" s="36" t="s">
        <v>315</v>
      </c>
      <c r="X372" s="36" t="s">
        <v>316</v>
      </c>
      <c r="Y372" s="36" t="s">
        <v>316</v>
      </c>
      <c r="Z372" s="36" t="s">
        <v>315</v>
      </c>
      <c r="AA372" s="36" t="s">
        <v>316</v>
      </c>
      <c r="AB372" s="36" t="s">
        <v>316</v>
      </c>
      <c r="AC372" s="36" t="s">
        <v>316</v>
      </c>
      <c r="AD372" s="36" t="s">
        <v>316</v>
      </c>
      <c r="AE372" s="36" t="s">
        <v>316</v>
      </c>
    </row>
    <row r="373" spans="1:31" s="30" customFormat="1" ht="102" x14ac:dyDescent="0.2">
      <c r="A373" s="43">
        <f t="shared" si="18"/>
        <v>371</v>
      </c>
      <c r="B373" s="32" t="s">
        <v>749</v>
      </c>
      <c r="C373" s="43" t="s">
        <v>697</v>
      </c>
      <c r="D373" s="32" t="s">
        <v>1020</v>
      </c>
      <c r="E373" s="32" t="s">
        <v>758</v>
      </c>
      <c r="F373" s="52" t="s">
        <v>1636</v>
      </c>
      <c r="G373" s="52" t="s">
        <v>1019</v>
      </c>
      <c r="H373" s="34"/>
      <c r="I373" s="49" t="s">
        <v>191</v>
      </c>
      <c r="J373" s="49" t="s">
        <v>542</v>
      </c>
      <c r="K373" s="49" t="s">
        <v>543</v>
      </c>
      <c r="L373" s="36"/>
      <c r="M373" s="37"/>
      <c r="N373" s="34"/>
      <c r="O373" s="50" t="s">
        <v>316</v>
      </c>
      <c r="P373" s="36" t="s">
        <v>315</v>
      </c>
      <c r="Q373" s="36" t="s">
        <v>315</v>
      </c>
      <c r="R373" s="36" t="s">
        <v>315</v>
      </c>
      <c r="S373" s="36" t="s">
        <v>315</v>
      </c>
      <c r="T373" s="36" t="s">
        <v>315</v>
      </c>
      <c r="U373" s="36"/>
      <c r="V373" s="36" t="s">
        <v>316</v>
      </c>
      <c r="W373" s="36" t="s">
        <v>316</v>
      </c>
      <c r="X373" s="36" t="s">
        <v>316</v>
      </c>
      <c r="Y373" s="36" t="s">
        <v>316</v>
      </c>
      <c r="Z373" s="36" t="s">
        <v>315</v>
      </c>
      <c r="AA373" s="36" t="s">
        <v>316</v>
      </c>
      <c r="AB373" s="36" t="s">
        <v>316</v>
      </c>
      <c r="AC373" s="36" t="s">
        <v>316</v>
      </c>
      <c r="AD373" s="36" t="s">
        <v>316</v>
      </c>
      <c r="AE373" s="36" t="s">
        <v>316</v>
      </c>
    </row>
    <row r="374" spans="1:31" s="30" customFormat="1" ht="68" x14ac:dyDescent="0.2">
      <c r="A374" s="43">
        <f t="shared" si="18"/>
        <v>372</v>
      </c>
      <c r="B374" s="32" t="s">
        <v>756</v>
      </c>
      <c r="C374" s="43" t="s">
        <v>697</v>
      </c>
      <c r="D374" s="32" t="s">
        <v>1021</v>
      </c>
      <c r="E374" s="32" t="s">
        <v>999</v>
      </c>
      <c r="F374" s="32" t="s">
        <v>868</v>
      </c>
      <c r="G374" s="32" t="s">
        <v>536</v>
      </c>
      <c r="H374" s="34"/>
      <c r="I374" s="49" t="s">
        <v>191</v>
      </c>
      <c r="J374" s="49" t="s">
        <v>542</v>
      </c>
      <c r="K374" s="49" t="s">
        <v>1025</v>
      </c>
      <c r="L374" s="36"/>
      <c r="M374" s="37"/>
      <c r="N374" s="34"/>
      <c r="O374" s="50" t="s">
        <v>316</v>
      </c>
      <c r="P374" s="36" t="s">
        <v>315</v>
      </c>
      <c r="Q374" s="36" t="s">
        <v>315</v>
      </c>
      <c r="R374" s="36" t="s">
        <v>315</v>
      </c>
      <c r="S374" s="36" t="s">
        <v>315</v>
      </c>
      <c r="T374" s="36" t="s">
        <v>315</v>
      </c>
      <c r="U374" s="36"/>
      <c r="V374" s="36" t="s">
        <v>316</v>
      </c>
      <c r="W374" s="36" t="s">
        <v>316</v>
      </c>
      <c r="X374" s="36" t="s">
        <v>316</v>
      </c>
      <c r="Y374" s="36" t="s">
        <v>316</v>
      </c>
      <c r="Z374" s="36" t="s">
        <v>315</v>
      </c>
      <c r="AA374" s="36" t="s">
        <v>316</v>
      </c>
      <c r="AB374" s="36" t="s">
        <v>316</v>
      </c>
      <c r="AC374" s="36" t="s">
        <v>316</v>
      </c>
      <c r="AD374" s="36" t="s">
        <v>316</v>
      </c>
      <c r="AE374" s="36" t="s">
        <v>316</v>
      </c>
    </row>
    <row r="375" spans="1:31" s="30" customFormat="1" ht="85" x14ac:dyDescent="0.2">
      <c r="A375" s="43">
        <f t="shared" si="18"/>
        <v>373</v>
      </c>
      <c r="B375" s="32" t="s">
        <v>757</v>
      </c>
      <c r="C375" s="43" t="s">
        <v>697</v>
      </c>
      <c r="D375" s="32" t="s">
        <v>1026</v>
      </c>
      <c r="E375" s="32" t="s">
        <v>1022</v>
      </c>
      <c r="F375" s="52" t="s">
        <v>1023</v>
      </c>
      <c r="G375" s="52" t="s">
        <v>1024</v>
      </c>
      <c r="H375" s="34"/>
      <c r="I375" s="49" t="s">
        <v>191</v>
      </c>
      <c r="J375" s="49" t="s">
        <v>542</v>
      </c>
      <c r="K375" s="49" t="s">
        <v>1025</v>
      </c>
      <c r="L375" s="36"/>
      <c r="M375" s="37"/>
      <c r="N375" s="34"/>
      <c r="O375" s="50" t="s">
        <v>316</v>
      </c>
      <c r="P375" s="36" t="s">
        <v>315</v>
      </c>
      <c r="Q375" s="36" t="s">
        <v>315</v>
      </c>
      <c r="R375" s="36" t="s">
        <v>315</v>
      </c>
      <c r="S375" s="36" t="s">
        <v>315</v>
      </c>
      <c r="T375" s="36"/>
      <c r="U375" s="36"/>
      <c r="V375" s="36"/>
      <c r="W375" s="36"/>
      <c r="X375" s="36"/>
      <c r="Y375" s="36"/>
      <c r="Z375" s="36"/>
      <c r="AA375" s="36"/>
      <c r="AB375" s="36"/>
      <c r="AC375" s="36"/>
      <c r="AD375" s="36"/>
      <c r="AE375" s="36"/>
    </row>
    <row r="376" spans="1:31" s="30" customFormat="1" ht="51" x14ac:dyDescent="0.2">
      <c r="A376" s="31">
        <f t="shared" si="18"/>
        <v>374</v>
      </c>
      <c r="B376" s="33" t="s">
        <v>796</v>
      </c>
      <c r="C376" s="43" t="s">
        <v>697</v>
      </c>
      <c r="D376" s="33" t="s">
        <v>1466</v>
      </c>
      <c r="E376" s="32" t="s">
        <v>1333</v>
      </c>
      <c r="F376" s="32" t="s">
        <v>869</v>
      </c>
      <c r="G376" s="32" t="s">
        <v>16</v>
      </c>
      <c r="H376" s="34"/>
      <c r="I376" s="49" t="s">
        <v>191</v>
      </c>
      <c r="J376" s="49" t="s">
        <v>542</v>
      </c>
      <c r="K376" s="49" t="s">
        <v>1025</v>
      </c>
      <c r="L376" s="36"/>
      <c r="O376" s="50" t="s">
        <v>316</v>
      </c>
      <c r="P376" s="36" t="s">
        <v>315</v>
      </c>
      <c r="Q376" s="36" t="s">
        <v>315</v>
      </c>
      <c r="R376" s="36" t="s">
        <v>315</v>
      </c>
      <c r="S376" s="36" t="s">
        <v>315</v>
      </c>
    </row>
    <row r="377" spans="1:31" s="30" customFormat="1" ht="51" x14ac:dyDescent="0.2">
      <c r="A377" s="43">
        <f t="shared" si="18"/>
        <v>375</v>
      </c>
      <c r="B377" s="32" t="s">
        <v>797</v>
      </c>
      <c r="C377" s="43" t="s">
        <v>697</v>
      </c>
      <c r="D377" s="32" t="s">
        <v>1027</v>
      </c>
      <c r="E377" s="32" t="s">
        <v>2059</v>
      </c>
      <c r="F377" s="32" t="s">
        <v>538</v>
      </c>
      <c r="G377" s="32" t="s">
        <v>1000</v>
      </c>
      <c r="H377" s="34"/>
      <c r="I377" s="49" t="s">
        <v>191</v>
      </c>
      <c r="J377" s="49" t="s">
        <v>542</v>
      </c>
      <c r="K377" s="49" t="s">
        <v>1025</v>
      </c>
      <c r="L377" s="36"/>
      <c r="O377" s="50" t="s">
        <v>316</v>
      </c>
      <c r="P377" s="36" t="s">
        <v>315</v>
      </c>
      <c r="Q377" s="36" t="s">
        <v>315</v>
      </c>
      <c r="R377" s="36" t="s">
        <v>315</v>
      </c>
      <c r="S377" s="36" t="s">
        <v>315</v>
      </c>
    </row>
    <row r="378" spans="1:31" s="30" customFormat="1" ht="102" x14ac:dyDescent="0.2">
      <c r="A378" s="43">
        <f t="shared" si="18"/>
        <v>376</v>
      </c>
      <c r="B378" s="32" t="s">
        <v>798</v>
      </c>
      <c r="C378" s="43" t="s">
        <v>697</v>
      </c>
      <c r="D378" s="32" t="s">
        <v>1028</v>
      </c>
      <c r="E378" s="32" t="s">
        <v>2060</v>
      </c>
      <c r="F378" s="52" t="s">
        <v>1635</v>
      </c>
      <c r="G378" s="32" t="s">
        <v>1001</v>
      </c>
      <c r="H378" s="34"/>
      <c r="I378" s="49" t="s">
        <v>191</v>
      </c>
      <c r="J378" s="49" t="s">
        <v>542</v>
      </c>
      <c r="K378" s="49" t="s">
        <v>1025</v>
      </c>
      <c r="L378" s="36"/>
      <c r="O378" s="50" t="s">
        <v>316</v>
      </c>
      <c r="P378" s="36" t="s">
        <v>315</v>
      </c>
      <c r="Q378" s="36" t="s">
        <v>315</v>
      </c>
      <c r="R378" s="36" t="s">
        <v>315</v>
      </c>
      <c r="S378" s="36" t="s">
        <v>315</v>
      </c>
    </row>
    <row r="379" spans="1:31" s="30" customFormat="1" ht="51" x14ac:dyDescent="0.2">
      <c r="A379" s="43">
        <f t="shared" si="18"/>
        <v>377</v>
      </c>
      <c r="B379" s="32" t="s">
        <v>799</v>
      </c>
      <c r="C379" s="43" t="s">
        <v>697</v>
      </c>
      <c r="D379" s="32" t="s">
        <v>1029</v>
      </c>
      <c r="E379" s="32" t="s">
        <v>1002</v>
      </c>
      <c r="F379" s="32" t="s">
        <v>534</v>
      </c>
      <c r="G379" s="32" t="s">
        <v>6</v>
      </c>
      <c r="H379" s="34"/>
      <c r="I379" s="49" t="s">
        <v>191</v>
      </c>
      <c r="J379" s="49" t="s">
        <v>542</v>
      </c>
      <c r="K379" s="49" t="s">
        <v>748</v>
      </c>
      <c r="L379" s="36"/>
      <c r="O379" s="50" t="s">
        <v>316</v>
      </c>
      <c r="P379" s="36" t="s">
        <v>315</v>
      </c>
      <c r="Q379" s="36" t="s">
        <v>315</v>
      </c>
      <c r="R379" s="36" t="s">
        <v>315</v>
      </c>
      <c r="S379" s="36" t="s">
        <v>315</v>
      </c>
    </row>
    <row r="380" spans="1:31" s="30" customFormat="1" ht="102" x14ac:dyDescent="0.2">
      <c r="A380" s="31">
        <f t="shared" si="18"/>
        <v>378</v>
      </c>
      <c r="B380" s="33" t="s">
        <v>870</v>
      </c>
      <c r="C380" s="43" t="s">
        <v>697</v>
      </c>
      <c r="D380" s="33" t="s">
        <v>1467</v>
      </c>
      <c r="E380" s="32" t="s">
        <v>1334</v>
      </c>
      <c r="F380" s="32" t="s">
        <v>1884</v>
      </c>
      <c r="G380" s="32" t="s">
        <v>16</v>
      </c>
      <c r="H380" s="34"/>
      <c r="I380" s="49" t="s">
        <v>191</v>
      </c>
      <c r="J380" s="49" t="s">
        <v>542</v>
      </c>
      <c r="K380" s="49" t="s">
        <v>748</v>
      </c>
      <c r="L380" s="36"/>
      <c r="M380" s="37"/>
      <c r="N380" s="34"/>
      <c r="O380" s="50" t="s">
        <v>316</v>
      </c>
      <c r="P380" s="36" t="s">
        <v>315</v>
      </c>
      <c r="Q380" s="36" t="s">
        <v>315</v>
      </c>
      <c r="R380" s="36" t="s">
        <v>315</v>
      </c>
      <c r="S380" s="36" t="s">
        <v>315</v>
      </c>
      <c r="T380" s="36" t="s">
        <v>315</v>
      </c>
      <c r="U380" s="36"/>
      <c r="V380" s="36" t="s">
        <v>316</v>
      </c>
      <c r="W380" s="36" t="s">
        <v>316</v>
      </c>
      <c r="X380" s="36" t="s">
        <v>316</v>
      </c>
      <c r="Y380" s="36" t="s">
        <v>316</v>
      </c>
      <c r="Z380" s="36" t="s">
        <v>315</v>
      </c>
      <c r="AA380" s="36" t="s">
        <v>316</v>
      </c>
      <c r="AB380" s="36" t="s">
        <v>316</v>
      </c>
      <c r="AC380" s="36" t="s">
        <v>316</v>
      </c>
      <c r="AD380" s="36" t="s">
        <v>316</v>
      </c>
      <c r="AE380" s="36" t="s">
        <v>316</v>
      </c>
    </row>
    <row r="381" spans="1:31" s="30" customFormat="1" ht="153" x14ac:dyDescent="0.2">
      <c r="A381" s="31">
        <f t="shared" si="18"/>
        <v>379</v>
      </c>
      <c r="B381" s="33" t="s">
        <v>881</v>
      </c>
      <c r="C381" s="43" t="s">
        <v>697</v>
      </c>
      <c r="D381" s="33" t="s">
        <v>1468</v>
      </c>
      <c r="E381" s="32" t="s">
        <v>1387</v>
      </c>
      <c r="F381" s="32" t="s">
        <v>1388</v>
      </c>
      <c r="G381" s="32" t="s">
        <v>16</v>
      </c>
      <c r="H381" s="34"/>
      <c r="I381" s="49" t="s">
        <v>191</v>
      </c>
      <c r="J381" s="49" t="s">
        <v>542</v>
      </c>
      <c r="K381" s="49" t="s">
        <v>759</v>
      </c>
      <c r="L381" s="36"/>
      <c r="M381" s="37"/>
      <c r="N381" s="34"/>
      <c r="O381" s="50" t="s">
        <v>316</v>
      </c>
      <c r="P381" s="36" t="s">
        <v>315</v>
      </c>
      <c r="Q381" s="36" t="s">
        <v>315</v>
      </c>
      <c r="R381" s="36" t="s">
        <v>315</v>
      </c>
      <c r="S381" s="36" t="s">
        <v>315</v>
      </c>
      <c r="T381" s="36" t="s">
        <v>315</v>
      </c>
      <c r="U381" s="36"/>
      <c r="V381" s="36" t="s">
        <v>316</v>
      </c>
      <c r="W381" s="36" t="s">
        <v>316</v>
      </c>
      <c r="X381" s="36" t="s">
        <v>316</v>
      </c>
      <c r="Y381" s="36" t="s">
        <v>316</v>
      </c>
      <c r="Z381" s="36" t="s">
        <v>315</v>
      </c>
      <c r="AA381" s="36" t="s">
        <v>316</v>
      </c>
      <c r="AB381" s="36" t="s">
        <v>316</v>
      </c>
      <c r="AC381" s="36" t="s">
        <v>316</v>
      </c>
      <c r="AD381" s="36" t="s">
        <v>316</v>
      </c>
      <c r="AE381" s="36" t="s">
        <v>316</v>
      </c>
    </row>
    <row r="382" spans="1:31" s="30" customFormat="1" ht="51" x14ac:dyDescent="0.2">
      <c r="A382" s="43">
        <f t="shared" si="18"/>
        <v>380</v>
      </c>
      <c r="B382" s="32" t="s">
        <v>882</v>
      </c>
      <c r="C382" s="43" t="s">
        <v>697</v>
      </c>
      <c r="D382" s="45" t="s">
        <v>913</v>
      </c>
      <c r="E382" s="32" t="s">
        <v>1634</v>
      </c>
      <c r="F382" s="32" t="s">
        <v>873</v>
      </c>
      <c r="G382" s="32" t="s">
        <v>874</v>
      </c>
      <c r="H382" s="34"/>
      <c r="I382" s="49" t="s">
        <v>191</v>
      </c>
      <c r="J382" s="49" t="s">
        <v>542</v>
      </c>
      <c r="K382" s="49" t="s">
        <v>872</v>
      </c>
      <c r="L382" s="36"/>
      <c r="M382" s="37"/>
      <c r="N382" s="34"/>
      <c r="O382" s="50" t="s">
        <v>316</v>
      </c>
      <c r="P382" s="36" t="s">
        <v>315</v>
      </c>
      <c r="Q382" s="36" t="s">
        <v>315</v>
      </c>
      <c r="R382" s="36" t="s">
        <v>315</v>
      </c>
      <c r="S382" s="36" t="s">
        <v>315</v>
      </c>
      <c r="T382" s="36" t="s">
        <v>315</v>
      </c>
      <c r="U382" s="36"/>
      <c r="V382" s="36" t="s">
        <v>316</v>
      </c>
      <c r="W382" s="36" t="s">
        <v>316</v>
      </c>
      <c r="X382" s="36" t="s">
        <v>316</v>
      </c>
      <c r="Y382" s="36" t="s">
        <v>316</v>
      </c>
      <c r="Z382" s="36" t="s">
        <v>315</v>
      </c>
      <c r="AA382" s="36" t="s">
        <v>316</v>
      </c>
      <c r="AB382" s="36" t="s">
        <v>316</v>
      </c>
      <c r="AC382" s="36" t="s">
        <v>316</v>
      </c>
      <c r="AD382" s="36" t="s">
        <v>316</v>
      </c>
      <c r="AE382" s="36" t="s">
        <v>316</v>
      </c>
    </row>
    <row r="383" spans="1:31" s="30" customFormat="1" ht="85" x14ac:dyDescent="0.2">
      <c r="A383" s="43">
        <f t="shared" si="18"/>
        <v>381</v>
      </c>
      <c r="B383" s="32" t="s">
        <v>883</v>
      </c>
      <c r="C383" s="43" t="s">
        <v>697</v>
      </c>
      <c r="D383" s="45" t="s">
        <v>921</v>
      </c>
      <c r="E383" s="32" t="s">
        <v>875</v>
      </c>
      <c r="F383" s="32" t="s">
        <v>877</v>
      </c>
      <c r="G383" s="32" t="s">
        <v>878</v>
      </c>
      <c r="H383" s="34"/>
      <c r="I383" s="49" t="s">
        <v>191</v>
      </c>
      <c r="J383" s="49" t="s">
        <v>542</v>
      </c>
      <c r="K383" s="49" t="s">
        <v>759</v>
      </c>
      <c r="L383" s="36"/>
      <c r="M383" s="37"/>
      <c r="N383" s="34"/>
      <c r="O383" s="50" t="s">
        <v>316</v>
      </c>
      <c r="P383" s="36" t="s">
        <v>315</v>
      </c>
      <c r="Q383" s="36" t="s">
        <v>315</v>
      </c>
      <c r="R383" s="36" t="s">
        <v>315</v>
      </c>
      <c r="S383" s="36" t="s">
        <v>315</v>
      </c>
      <c r="T383" s="36" t="s">
        <v>315</v>
      </c>
      <c r="U383" s="36"/>
      <c r="V383" s="36" t="s">
        <v>316</v>
      </c>
      <c r="W383" s="36" t="s">
        <v>316</v>
      </c>
      <c r="X383" s="36" t="s">
        <v>316</v>
      </c>
      <c r="Y383" s="36" t="s">
        <v>316</v>
      </c>
      <c r="Z383" s="36" t="s">
        <v>315</v>
      </c>
      <c r="AA383" s="36" t="s">
        <v>316</v>
      </c>
      <c r="AB383" s="36" t="s">
        <v>316</v>
      </c>
      <c r="AC383" s="36" t="s">
        <v>316</v>
      </c>
      <c r="AD383" s="36" t="s">
        <v>316</v>
      </c>
      <c r="AE383" s="36" t="s">
        <v>316</v>
      </c>
    </row>
    <row r="384" spans="1:31" s="30" customFormat="1" ht="102" x14ac:dyDescent="0.2">
      <c r="A384" s="43">
        <f t="shared" si="18"/>
        <v>382</v>
      </c>
      <c r="B384" s="32" t="s">
        <v>1003</v>
      </c>
      <c r="C384" s="43" t="s">
        <v>697</v>
      </c>
      <c r="D384" s="32" t="s">
        <v>922</v>
      </c>
      <c r="E384" s="32" t="s">
        <v>876</v>
      </c>
      <c r="F384" s="32" t="s">
        <v>879</v>
      </c>
      <c r="G384" s="32" t="s">
        <v>880</v>
      </c>
      <c r="H384" s="34"/>
      <c r="I384" s="49" t="s">
        <v>191</v>
      </c>
      <c r="J384" s="49" t="s">
        <v>542</v>
      </c>
      <c r="K384" s="49" t="s">
        <v>540</v>
      </c>
      <c r="L384" s="36"/>
      <c r="M384" s="37"/>
      <c r="N384" s="34"/>
      <c r="O384" s="50" t="s">
        <v>316</v>
      </c>
      <c r="P384" s="36" t="s">
        <v>315</v>
      </c>
      <c r="Q384" s="36" t="s">
        <v>315</v>
      </c>
      <c r="R384" s="36" t="s">
        <v>315</v>
      </c>
      <c r="S384" s="36" t="s">
        <v>315</v>
      </c>
      <c r="T384" s="36" t="s">
        <v>315</v>
      </c>
      <c r="U384" s="36"/>
      <c r="V384" s="36" t="s">
        <v>316</v>
      </c>
      <c r="W384" s="36" t="s">
        <v>316</v>
      </c>
      <c r="X384" s="36" t="s">
        <v>316</v>
      </c>
      <c r="Y384" s="36" t="s">
        <v>316</v>
      </c>
      <c r="Z384" s="36" t="s">
        <v>315</v>
      </c>
      <c r="AA384" s="36" t="s">
        <v>316</v>
      </c>
      <c r="AB384" s="36" t="s">
        <v>316</v>
      </c>
      <c r="AC384" s="36" t="s">
        <v>316</v>
      </c>
      <c r="AD384" s="36" t="s">
        <v>316</v>
      </c>
      <c r="AE384" s="36" t="s">
        <v>316</v>
      </c>
    </row>
    <row r="385" spans="1:31" s="30" customFormat="1" ht="51" x14ac:dyDescent="0.2">
      <c r="A385" s="43">
        <f t="shared" si="18"/>
        <v>383</v>
      </c>
      <c r="B385" s="32" t="s">
        <v>1004</v>
      </c>
      <c r="C385" s="43" t="s">
        <v>697</v>
      </c>
      <c r="D385" s="32" t="s">
        <v>658</v>
      </c>
      <c r="E385" s="32" t="s">
        <v>1889</v>
      </c>
      <c r="F385" s="32" t="s">
        <v>871</v>
      </c>
      <c r="G385" s="32" t="s">
        <v>818</v>
      </c>
      <c r="H385" s="34"/>
      <c r="I385" s="49" t="s">
        <v>191</v>
      </c>
      <c r="J385" s="53" t="s">
        <v>542</v>
      </c>
      <c r="K385" s="53" t="s">
        <v>537</v>
      </c>
      <c r="L385" s="54"/>
      <c r="M385" s="55"/>
      <c r="N385" s="56"/>
      <c r="O385" s="57" t="s">
        <v>316</v>
      </c>
      <c r="P385" s="54" t="s">
        <v>315</v>
      </c>
      <c r="Q385" s="54" t="s">
        <v>315</v>
      </c>
      <c r="R385" s="54" t="s">
        <v>315</v>
      </c>
      <c r="S385" s="54" t="s">
        <v>315</v>
      </c>
      <c r="T385" s="54" t="s">
        <v>315</v>
      </c>
      <c r="U385" s="54"/>
      <c r="V385" s="54" t="s">
        <v>316</v>
      </c>
      <c r="W385" s="54" t="s">
        <v>316</v>
      </c>
      <c r="X385" s="54" t="s">
        <v>316</v>
      </c>
      <c r="Y385" s="54" t="s">
        <v>316</v>
      </c>
      <c r="Z385" s="54" t="s">
        <v>315</v>
      </c>
      <c r="AA385" s="54" t="s">
        <v>316</v>
      </c>
      <c r="AB385" s="54" t="s">
        <v>316</v>
      </c>
      <c r="AC385" s="54" t="s">
        <v>316</v>
      </c>
      <c r="AD385" s="54" t="s">
        <v>316</v>
      </c>
      <c r="AE385" s="54" t="s">
        <v>316</v>
      </c>
    </row>
    <row r="386" spans="1:31" s="30" customFormat="1" ht="187" x14ac:dyDescent="0.2">
      <c r="A386" s="43">
        <f t="shared" si="18"/>
        <v>384</v>
      </c>
      <c r="B386" s="32" t="s">
        <v>1005</v>
      </c>
      <c r="C386" s="43" t="s">
        <v>697</v>
      </c>
      <c r="D386" s="32" t="s">
        <v>1888</v>
      </c>
      <c r="E386" s="32" t="s">
        <v>1885</v>
      </c>
      <c r="F386" s="32" t="s">
        <v>1886</v>
      </c>
      <c r="G386" s="32" t="s">
        <v>1887</v>
      </c>
      <c r="H386" s="34"/>
      <c r="I386" s="49" t="s">
        <v>191</v>
      </c>
      <c r="J386" s="53" t="s">
        <v>542</v>
      </c>
      <c r="K386" s="53" t="s">
        <v>884</v>
      </c>
      <c r="L386" s="54"/>
      <c r="M386" s="55"/>
      <c r="N386" s="56"/>
      <c r="O386" s="57" t="s">
        <v>316</v>
      </c>
      <c r="P386" s="54" t="s">
        <v>315</v>
      </c>
      <c r="Q386" s="54" t="s">
        <v>315</v>
      </c>
      <c r="R386" s="54" t="s">
        <v>315</v>
      </c>
      <c r="S386" s="54" t="s">
        <v>315</v>
      </c>
      <c r="T386" s="54" t="s">
        <v>315</v>
      </c>
      <c r="U386" s="54"/>
      <c r="V386" s="54" t="s">
        <v>316</v>
      </c>
      <c r="W386" s="54" t="s">
        <v>316</v>
      </c>
      <c r="X386" s="54" t="s">
        <v>316</v>
      </c>
      <c r="Y386" s="54" t="s">
        <v>316</v>
      </c>
      <c r="Z386" s="54" t="s">
        <v>315</v>
      </c>
      <c r="AA386" s="54" t="s">
        <v>316</v>
      </c>
      <c r="AB386" s="54" t="s">
        <v>316</v>
      </c>
      <c r="AC386" s="54" t="s">
        <v>316</v>
      </c>
      <c r="AD386" s="54" t="s">
        <v>316</v>
      </c>
      <c r="AE386" s="54" t="s">
        <v>316</v>
      </c>
    </row>
    <row r="387" spans="1:31" s="30" customFormat="1" ht="119" x14ac:dyDescent="0.2">
      <c r="A387" s="43">
        <f t="shared" si="18"/>
        <v>385</v>
      </c>
      <c r="B387" s="32" t="s">
        <v>1006</v>
      </c>
      <c r="C387" s="43" t="s">
        <v>697</v>
      </c>
      <c r="D387" s="32" t="s">
        <v>914</v>
      </c>
      <c r="E387" s="32" t="s">
        <v>1633</v>
      </c>
      <c r="F387" s="32" t="s">
        <v>885</v>
      </c>
      <c r="G387" s="32" t="s">
        <v>886</v>
      </c>
      <c r="H387" s="34"/>
      <c r="I387" s="53" t="s">
        <v>191</v>
      </c>
      <c r="J387" s="53" t="s">
        <v>542</v>
      </c>
      <c r="K387" s="53" t="s">
        <v>884</v>
      </c>
      <c r="L387" s="54"/>
      <c r="M387" s="55"/>
      <c r="N387" s="56"/>
      <c r="O387" s="57" t="s">
        <v>316</v>
      </c>
      <c r="P387" s="54" t="s">
        <v>315</v>
      </c>
      <c r="Q387" s="54" t="s">
        <v>315</v>
      </c>
      <c r="R387" s="54" t="s">
        <v>315</v>
      </c>
      <c r="S387" s="54" t="s">
        <v>315</v>
      </c>
      <c r="T387" s="54" t="s">
        <v>315</v>
      </c>
      <c r="U387" s="54"/>
      <c r="V387" s="54" t="s">
        <v>316</v>
      </c>
      <c r="W387" s="54" t="s">
        <v>316</v>
      </c>
      <c r="X387" s="54" t="s">
        <v>316</v>
      </c>
      <c r="Y387" s="54" t="s">
        <v>316</v>
      </c>
      <c r="Z387" s="54" t="s">
        <v>315</v>
      </c>
      <c r="AA387" s="54" t="s">
        <v>316</v>
      </c>
      <c r="AB387" s="54" t="s">
        <v>316</v>
      </c>
      <c r="AC387" s="54" t="s">
        <v>316</v>
      </c>
      <c r="AD387" s="54" t="s">
        <v>316</v>
      </c>
      <c r="AE387" s="54" t="s">
        <v>316</v>
      </c>
    </row>
    <row r="388" spans="1:31" s="30" customFormat="1" ht="102" x14ac:dyDescent="0.2">
      <c r="A388" s="43">
        <f t="shared" si="18"/>
        <v>386</v>
      </c>
      <c r="B388" s="32" t="s">
        <v>1007</v>
      </c>
      <c r="C388" s="43" t="s">
        <v>697</v>
      </c>
      <c r="D388" s="32" t="s">
        <v>915</v>
      </c>
      <c r="E388" s="32" t="s">
        <v>539</v>
      </c>
      <c r="F388" s="32" t="s">
        <v>1891</v>
      </c>
      <c r="G388" s="32" t="s">
        <v>1890</v>
      </c>
      <c r="H388" s="34"/>
      <c r="I388" s="53" t="s">
        <v>191</v>
      </c>
      <c r="J388" s="53" t="s">
        <v>542</v>
      </c>
      <c r="K388" s="53" t="s">
        <v>540</v>
      </c>
      <c r="L388" s="54"/>
      <c r="M388" s="55"/>
      <c r="N388" s="56"/>
      <c r="O388" s="57" t="s">
        <v>316</v>
      </c>
      <c r="P388" s="54" t="s">
        <v>315</v>
      </c>
      <c r="Q388" s="54" t="s">
        <v>315</v>
      </c>
      <c r="R388" s="54" t="s">
        <v>315</v>
      </c>
      <c r="S388" s="54" t="s">
        <v>315</v>
      </c>
      <c r="T388" s="54" t="s">
        <v>315</v>
      </c>
      <c r="U388" s="54"/>
      <c r="V388" s="54" t="s">
        <v>316</v>
      </c>
      <c r="W388" s="54" t="s">
        <v>316</v>
      </c>
      <c r="X388" s="54" t="s">
        <v>316</v>
      </c>
      <c r="Y388" s="54" t="s">
        <v>316</v>
      </c>
      <c r="Z388" s="54" t="s">
        <v>315</v>
      </c>
      <c r="AA388" s="54" t="s">
        <v>316</v>
      </c>
      <c r="AB388" s="54" t="s">
        <v>316</v>
      </c>
      <c r="AC388" s="54" t="s">
        <v>316</v>
      </c>
      <c r="AD388" s="54" t="s">
        <v>316</v>
      </c>
      <c r="AE388" s="54" t="s">
        <v>316</v>
      </c>
    </row>
  </sheetData>
  <autoFilter ref="C1:C388" xr:uid="{3826005F-D999-134C-AE81-2C81B3D75B1E}"/>
  <sortState xmlns:xlrd2="http://schemas.microsoft.com/office/spreadsheetml/2017/richdata2" ref="A2:AK29">
    <sortCondition ref="B29:B184"/>
  </sortState>
  <phoneticPr fontId="15" type="noConversion"/>
  <conditionalFormatting sqref="L2:L3 L5:L9 L11 L14 L16 L18:L20 L23:L24 L26:L29 L31:L38 L41 L43:L45 L47 L49:L51 L53:L66 L68:L102 L104:L127 L129:L153 L155:L159 L161:L166 L168 L170:L290 L292:L293 L296:L340 L342 L344:L348 L350:L357 L359:L369 L371:L385 L387:L1048576">
    <cfRule type="cellIs" dxfId="552" priority="1141" operator="equal">
      <formula>"N/A"</formula>
    </cfRule>
    <cfRule type="cellIs" dxfId="551" priority="1142" operator="equal">
      <formula>"No"</formula>
    </cfRule>
    <cfRule type="cellIs" dxfId="550" priority="1143" operator="equal">
      <formula>"Yes"</formula>
    </cfRule>
  </conditionalFormatting>
  <conditionalFormatting sqref="L299">
    <cfRule type="cellIs" dxfId="549" priority="1099" operator="equal">
      <formula>"N/A"</formula>
    </cfRule>
    <cfRule type="cellIs" dxfId="548" priority="1100" operator="equal">
      <formula>"No"</formula>
    </cfRule>
    <cfRule type="cellIs" dxfId="547" priority="1101" operator="equal">
      <formula>"Yes"</formula>
    </cfRule>
  </conditionalFormatting>
  <conditionalFormatting sqref="L310">
    <cfRule type="cellIs" dxfId="546" priority="1075" operator="equal">
      <formula>"N/A"</formula>
    </cfRule>
    <cfRule type="cellIs" dxfId="545" priority="1076" operator="equal">
      <formula>"No"</formula>
    </cfRule>
    <cfRule type="cellIs" dxfId="544" priority="1077" operator="equal">
      <formula>"Yes"</formula>
    </cfRule>
  </conditionalFormatting>
  <conditionalFormatting sqref="L315">
    <cfRule type="cellIs" dxfId="543" priority="1069" operator="equal">
      <formula>"N/A"</formula>
    </cfRule>
    <cfRule type="cellIs" dxfId="542" priority="1070" operator="equal">
      <formula>"No"</formula>
    </cfRule>
    <cfRule type="cellIs" dxfId="541" priority="1071" operator="equal">
      <formula>"Yes"</formula>
    </cfRule>
  </conditionalFormatting>
  <conditionalFormatting sqref="L312">
    <cfRule type="cellIs" dxfId="540" priority="1021" operator="equal">
      <formula>"N/A"</formula>
    </cfRule>
    <cfRule type="cellIs" dxfId="539" priority="1022" operator="equal">
      <formula>"No"</formula>
    </cfRule>
    <cfRule type="cellIs" dxfId="538" priority="1023" operator="equal">
      <formula>"Yes"</formula>
    </cfRule>
  </conditionalFormatting>
  <conditionalFormatting sqref="L326">
    <cfRule type="cellIs" dxfId="537" priority="1018" operator="equal">
      <formula>"N/A"</formula>
    </cfRule>
    <cfRule type="cellIs" dxfId="536" priority="1019" operator="equal">
      <formula>"No"</formula>
    </cfRule>
    <cfRule type="cellIs" dxfId="535" priority="1020" operator="equal">
      <formula>"Yes"</formula>
    </cfRule>
  </conditionalFormatting>
  <conditionalFormatting sqref="L290">
    <cfRule type="cellIs" dxfId="534" priority="1015" operator="equal">
      <formula>"N/A"</formula>
    </cfRule>
    <cfRule type="cellIs" dxfId="533" priority="1016" operator="equal">
      <formula>"No"</formula>
    </cfRule>
    <cfRule type="cellIs" dxfId="532" priority="1017" operator="equal">
      <formula>"Yes"</formula>
    </cfRule>
  </conditionalFormatting>
  <conditionalFormatting sqref="L316">
    <cfRule type="cellIs" dxfId="531" priority="988" operator="equal">
      <formula>"N/A"</formula>
    </cfRule>
    <cfRule type="cellIs" dxfId="530" priority="989" operator="equal">
      <formula>"No"</formula>
    </cfRule>
    <cfRule type="cellIs" dxfId="529" priority="990" operator="equal">
      <formula>"Yes"</formula>
    </cfRule>
  </conditionalFormatting>
  <conditionalFormatting sqref="L320">
    <cfRule type="cellIs" dxfId="528" priority="985" operator="equal">
      <formula>"N/A"</formula>
    </cfRule>
    <cfRule type="cellIs" dxfId="527" priority="986" operator="equal">
      <formula>"No"</formula>
    </cfRule>
    <cfRule type="cellIs" dxfId="526" priority="987" operator="equal">
      <formula>"Yes"</formula>
    </cfRule>
  </conditionalFormatting>
  <conditionalFormatting sqref="L351">
    <cfRule type="cellIs" dxfId="525" priority="937" operator="equal">
      <formula>"N/A"</formula>
    </cfRule>
    <cfRule type="cellIs" dxfId="524" priority="938" operator="equal">
      <formula>"No"</formula>
    </cfRule>
    <cfRule type="cellIs" dxfId="523" priority="939" operator="equal">
      <formula>"Yes"</formula>
    </cfRule>
  </conditionalFormatting>
  <conditionalFormatting sqref="L322">
    <cfRule type="cellIs" dxfId="522" priority="868" operator="equal">
      <formula>"N/A"</formula>
    </cfRule>
    <cfRule type="cellIs" dxfId="521" priority="869" operator="equal">
      <formula>"No"</formula>
    </cfRule>
    <cfRule type="cellIs" dxfId="520" priority="870" operator="equal">
      <formula>"Yes"</formula>
    </cfRule>
  </conditionalFormatting>
  <conditionalFormatting sqref="L325">
    <cfRule type="cellIs" dxfId="519" priority="856" operator="equal">
      <formula>"N/A"</formula>
    </cfRule>
    <cfRule type="cellIs" dxfId="518" priority="857" operator="equal">
      <formula>"No"</formula>
    </cfRule>
    <cfRule type="cellIs" dxfId="517" priority="858" operator="equal">
      <formula>"Yes"</formula>
    </cfRule>
  </conditionalFormatting>
  <conditionalFormatting sqref="L334">
    <cfRule type="cellIs" dxfId="516" priority="844" operator="equal">
      <formula>"N/A"</formula>
    </cfRule>
    <cfRule type="cellIs" dxfId="515" priority="845" operator="equal">
      <formula>"No"</formula>
    </cfRule>
    <cfRule type="cellIs" dxfId="514" priority="846" operator="equal">
      <formula>"Yes"</formula>
    </cfRule>
  </conditionalFormatting>
  <conditionalFormatting sqref="L335">
    <cfRule type="cellIs" dxfId="513" priority="840" operator="equal">
      <formula>"N/A"</formula>
    </cfRule>
    <cfRule type="cellIs" dxfId="512" priority="841" operator="equal">
      <formula>"No"</formula>
    </cfRule>
    <cfRule type="cellIs" dxfId="511" priority="842" operator="equal">
      <formula>"Yes"</formula>
    </cfRule>
  </conditionalFormatting>
  <conditionalFormatting sqref="L338:L339">
    <cfRule type="cellIs" dxfId="510" priority="824" operator="equal">
      <formula>"N/A"</formula>
    </cfRule>
    <cfRule type="cellIs" dxfId="509" priority="825" operator="equal">
      <formula>"No"</formula>
    </cfRule>
    <cfRule type="cellIs" dxfId="508" priority="826" operator="equal">
      <formula>"Yes"</formula>
    </cfRule>
  </conditionalFormatting>
  <conditionalFormatting sqref="L346">
    <cfRule type="cellIs" dxfId="507" priority="779" operator="equal">
      <formula>"N/A"</formula>
    </cfRule>
    <cfRule type="cellIs" dxfId="506" priority="780" operator="equal">
      <formula>"No"</formula>
    </cfRule>
    <cfRule type="cellIs" dxfId="505" priority="781" operator="equal">
      <formula>"Yes"</formula>
    </cfRule>
  </conditionalFormatting>
  <conditionalFormatting sqref="L352">
    <cfRule type="cellIs" dxfId="504" priority="648" operator="equal">
      <formula>"N/A"</formula>
    </cfRule>
    <cfRule type="cellIs" dxfId="503" priority="649" operator="equal">
      <formula>"No"</formula>
    </cfRule>
    <cfRule type="cellIs" dxfId="502" priority="650" operator="equal">
      <formula>"Yes"</formula>
    </cfRule>
  </conditionalFormatting>
  <conditionalFormatting sqref="L260">
    <cfRule type="cellIs" dxfId="501" priority="614" operator="equal">
      <formula>"N/A"</formula>
    </cfRule>
    <cfRule type="cellIs" dxfId="500" priority="615" operator="equal">
      <formula>"No"</formula>
    </cfRule>
    <cfRule type="cellIs" dxfId="499" priority="616" operator="equal">
      <formula>"Yes"</formula>
    </cfRule>
  </conditionalFormatting>
  <conditionalFormatting sqref="L206">
    <cfRule type="cellIs" dxfId="498" priority="573" operator="equal">
      <formula>"N/A"</formula>
    </cfRule>
    <cfRule type="cellIs" dxfId="497" priority="574" operator="equal">
      <formula>"No"</formula>
    </cfRule>
    <cfRule type="cellIs" dxfId="496" priority="575" operator="equal">
      <formula>"Yes"</formula>
    </cfRule>
  </conditionalFormatting>
  <conditionalFormatting sqref="L1">
    <cfRule type="cellIs" dxfId="495" priority="565" operator="equal">
      <formula>"N/A"</formula>
    </cfRule>
    <cfRule type="cellIs" dxfId="494" priority="566" operator="equal">
      <formula>"No"</formula>
    </cfRule>
    <cfRule type="cellIs" dxfId="493" priority="567" operator="equal">
      <formula>"Yes"</formula>
    </cfRule>
  </conditionalFormatting>
  <conditionalFormatting sqref="L115">
    <cfRule type="cellIs" dxfId="492" priority="559" operator="equal">
      <formula>"N/A"</formula>
    </cfRule>
    <cfRule type="cellIs" dxfId="491" priority="560" operator="equal">
      <formula>"No"</formula>
    </cfRule>
    <cfRule type="cellIs" dxfId="490" priority="561" operator="equal">
      <formula>"Yes"</formula>
    </cfRule>
  </conditionalFormatting>
  <conditionalFormatting sqref="L289">
    <cfRule type="cellIs" dxfId="489" priority="545" operator="equal">
      <formula>"N/A"</formula>
    </cfRule>
    <cfRule type="cellIs" dxfId="488" priority="546" operator="equal">
      <formula>"No"</formula>
    </cfRule>
    <cfRule type="cellIs" dxfId="487" priority="547" operator="equal">
      <formula>"Yes"</formula>
    </cfRule>
  </conditionalFormatting>
  <conditionalFormatting sqref="L293">
    <cfRule type="cellIs" dxfId="486" priority="542" operator="equal">
      <formula>"N/A"</formula>
    </cfRule>
    <cfRule type="cellIs" dxfId="485" priority="543" operator="equal">
      <formula>"No"</formula>
    </cfRule>
    <cfRule type="cellIs" dxfId="484" priority="544" operator="equal">
      <formula>"Yes"</formula>
    </cfRule>
  </conditionalFormatting>
  <conditionalFormatting sqref="L296">
    <cfRule type="cellIs" dxfId="483" priority="536" operator="equal">
      <formula>"N/A"</formula>
    </cfRule>
    <cfRule type="cellIs" dxfId="482" priority="537" operator="equal">
      <formula>"No"</formula>
    </cfRule>
    <cfRule type="cellIs" dxfId="481" priority="538" operator="equal">
      <formula>"Yes"</formula>
    </cfRule>
  </conditionalFormatting>
  <conditionalFormatting sqref="L297">
    <cfRule type="cellIs" dxfId="480" priority="533" operator="equal">
      <formula>"N/A"</formula>
    </cfRule>
    <cfRule type="cellIs" dxfId="479" priority="534" operator="equal">
      <formula>"No"</formula>
    </cfRule>
    <cfRule type="cellIs" dxfId="478" priority="535" operator="equal">
      <formula>"Yes"</formula>
    </cfRule>
  </conditionalFormatting>
  <conditionalFormatting sqref="L300">
    <cfRule type="cellIs" dxfId="477" priority="530" operator="equal">
      <formula>"N/A"</formula>
    </cfRule>
    <cfRule type="cellIs" dxfId="476" priority="531" operator="equal">
      <formula>"No"</formula>
    </cfRule>
    <cfRule type="cellIs" dxfId="475" priority="532" operator="equal">
      <formula>"Yes"</formula>
    </cfRule>
  </conditionalFormatting>
  <conditionalFormatting sqref="L301">
    <cfRule type="cellIs" dxfId="474" priority="527" operator="equal">
      <formula>"N/A"</formula>
    </cfRule>
    <cfRule type="cellIs" dxfId="473" priority="528" operator="equal">
      <formula>"No"</formula>
    </cfRule>
    <cfRule type="cellIs" dxfId="472" priority="529" operator="equal">
      <formula>"Yes"</formula>
    </cfRule>
  </conditionalFormatting>
  <conditionalFormatting sqref="L304">
    <cfRule type="cellIs" dxfId="471" priority="524" operator="equal">
      <formula>"N/A"</formula>
    </cfRule>
    <cfRule type="cellIs" dxfId="470" priority="525" operator="equal">
      <formula>"No"</formula>
    </cfRule>
    <cfRule type="cellIs" dxfId="469" priority="526" operator="equal">
      <formula>"Yes"</formula>
    </cfRule>
  </conditionalFormatting>
  <conditionalFormatting sqref="L305">
    <cfRule type="cellIs" dxfId="468" priority="521" operator="equal">
      <formula>"N/A"</formula>
    </cfRule>
    <cfRule type="cellIs" dxfId="467" priority="522" operator="equal">
      <formula>"No"</formula>
    </cfRule>
    <cfRule type="cellIs" dxfId="466" priority="523" operator="equal">
      <formula>"Yes"</formula>
    </cfRule>
  </conditionalFormatting>
  <conditionalFormatting sqref="L306">
    <cfRule type="cellIs" dxfId="465" priority="518" operator="equal">
      <formula>"N/A"</formula>
    </cfRule>
    <cfRule type="cellIs" dxfId="464" priority="519" operator="equal">
      <formula>"No"</formula>
    </cfRule>
    <cfRule type="cellIs" dxfId="463" priority="520" operator="equal">
      <formula>"Yes"</formula>
    </cfRule>
  </conditionalFormatting>
  <conditionalFormatting sqref="L307">
    <cfRule type="cellIs" dxfId="462" priority="515" operator="equal">
      <formula>"N/A"</formula>
    </cfRule>
    <cfRule type="cellIs" dxfId="461" priority="516" operator="equal">
      <formula>"No"</formula>
    </cfRule>
    <cfRule type="cellIs" dxfId="460" priority="517" operator="equal">
      <formula>"Yes"</formula>
    </cfRule>
  </conditionalFormatting>
  <conditionalFormatting sqref="L308">
    <cfRule type="cellIs" dxfId="459" priority="512" operator="equal">
      <formula>"N/A"</formula>
    </cfRule>
    <cfRule type="cellIs" dxfId="458" priority="513" operator="equal">
      <formula>"No"</formula>
    </cfRule>
    <cfRule type="cellIs" dxfId="457" priority="514" operator="equal">
      <formula>"Yes"</formula>
    </cfRule>
  </conditionalFormatting>
  <conditionalFormatting sqref="L327">
    <cfRule type="cellIs" dxfId="456" priority="509" operator="equal">
      <formula>"N/A"</formula>
    </cfRule>
    <cfRule type="cellIs" dxfId="455" priority="510" operator="equal">
      <formula>"No"</formula>
    </cfRule>
    <cfRule type="cellIs" dxfId="454" priority="511" operator="equal">
      <formula>"Yes"</formula>
    </cfRule>
  </conditionalFormatting>
  <conditionalFormatting sqref="L328">
    <cfRule type="cellIs" dxfId="453" priority="506" operator="equal">
      <formula>"N/A"</formula>
    </cfRule>
    <cfRule type="cellIs" dxfId="452" priority="507" operator="equal">
      <formula>"No"</formula>
    </cfRule>
    <cfRule type="cellIs" dxfId="451" priority="508" operator="equal">
      <formula>"Yes"</formula>
    </cfRule>
  </conditionalFormatting>
  <conditionalFormatting sqref="L331">
    <cfRule type="cellIs" dxfId="450" priority="503" operator="equal">
      <formula>"N/A"</formula>
    </cfRule>
    <cfRule type="cellIs" dxfId="449" priority="504" operator="equal">
      <formula>"No"</formula>
    </cfRule>
    <cfRule type="cellIs" dxfId="448" priority="505" operator="equal">
      <formula>"Yes"</formula>
    </cfRule>
  </conditionalFormatting>
  <conditionalFormatting sqref="L331">
    <cfRule type="cellIs" dxfId="447" priority="500" operator="equal">
      <formula>"N/A"</formula>
    </cfRule>
    <cfRule type="cellIs" dxfId="446" priority="501" operator="equal">
      <formula>"No"</formula>
    </cfRule>
    <cfRule type="cellIs" dxfId="445" priority="502" operator="equal">
      <formula>"Yes"</formula>
    </cfRule>
  </conditionalFormatting>
  <conditionalFormatting sqref="L332">
    <cfRule type="cellIs" dxfId="444" priority="497" operator="equal">
      <formula>"N/A"</formula>
    </cfRule>
    <cfRule type="cellIs" dxfId="443" priority="498" operator="equal">
      <formula>"No"</formula>
    </cfRule>
    <cfRule type="cellIs" dxfId="442" priority="499" operator="equal">
      <formula>"Yes"</formula>
    </cfRule>
  </conditionalFormatting>
  <conditionalFormatting sqref="L332">
    <cfRule type="cellIs" dxfId="441" priority="494" operator="equal">
      <formula>"N/A"</formula>
    </cfRule>
    <cfRule type="cellIs" dxfId="440" priority="495" operator="equal">
      <formula>"No"</formula>
    </cfRule>
    <cfRule type="cellIs" dxfId="439" priority="496" operator="equal">
      <formula>"Yes"</formula>
    </cfRule>
  </conditionalFormatting>
  <conditionalFormatting sqref="L332">
    <cfRule type="cellIs" dxfId="438" priority="491" operator="equal">
      <formula>"N/A"</formula>
    </cfRule>
    <cfRule type="cellIs" dxfId="437" priority="492" operator="equal">
      <formula>"No"</formula>
    </cfRule>
    <cfRule type="cellIs" dxfId="436" priority="493" operator="equal">
      <formula>"Yes"</formula>
    </cfRule>
  </conditionalFormatting>
  <conditionalFormatting sqref="L360">
    <cfRule type="cellIs" dxfId="435" priority="485" operator="equal">
      <formula>"N/A"</formula>
    </cfRule>
    <cfRule type="cellIs" dxfId="434" priority="486" operator="equal">
      <formula>"No"</formula>
    </cfRule>
    <cfRule type="cellIs" dxfId="433" priority="487" operator="equal">
      <formula>"Yes"</formula>
    </cfRule>
  </conditionalFormatting>
  <conditionalFormatting sqref="L368">
    <cfRule type="cellIs" dxfId="432" priority="482" operator="equal">
      <formula>"N/A"</formula>
    </cfRule>
    <cfRule type="cellIs" dxfId="431" priority="483" operator="equal">
      <formula>"No"</formula>
    </cfRule>
    <cfRule type="cellIs" dxfId="430" priority="484" operator="equal">
      <formula>"Yes"</formula>
    </cfRule>
  </conditionalFormatting>
  <conditionalFormatting sqref="L372">
    <cfRule type="cellIs" dxfId="429" priority="473" operator="equal">
      <formula>"N/A"</formula>
    </cfRule>
    <cfRule type="cellIs" dxfId="428" priority="474" operator="equal">
      <formula>"No"</formula>
    </cfRule>
    <cfRule type="cellIs" dxfId="427" priority="475" operator="equal">
      <formula>"Yes"</formula>
    </cfRule>
  </conditionalFormatting>
  <conditionalFormatting sqref="L379">
    <cfRule type="cellIs" dxfId="426" priority="470" operator="equal">
      <formula>"N/A"</formula>
    </cfRule>
    <cfRule type="cellIs" dxfId="425" priority="471" operator="equal">
      <formula>"No"</formula>
    </cfRule>
    <cfRule type="cellIs" dxfId="424" priority="472" operator="equal">
      <formula>"Yes"</formula>
    </cfRule>
  </conditionalFormatting>
  <conditionalFormatting sqref="L195">
    <cfRule type="cellIs" dxfId="423" priority="467" operator="equal">
      <formula>"N/A"</formula>
    </cfRule>
    <cfRule type="cellIs" dxfId="422" priority="468" operator="equal">
      <formula>"No"</formula>
    </cfRule>
    <cfRule type="cellIs" dxfId="421" priority="469" operator="equal">
      <formula>"Yes"</formula>
    </cfRule>
  </conditionalFormatting>
  <conditionalFormatting sqref="L193">
    <cfRule type="cellIs" dxfId="420" priority="464" operator="equal">
      <formula>"N/A"</formula>
    </cfRule>
    <cfRule type="cellIs" dxfId="419" priority="465" operator="equal">
      <formula>"No"</formula>
    </cfRule>
    <cfRule type="cellIs" dxfId="418" priority="466" operator="equal">
      <formula>"Yes"</formula>
    </cfRule>
  </conditionalFormatting>
  <conditionalFormatting sqref="L194">
    <cfRule type="cellIs" dxfId="417" priority="461" operator="equal">
      <formula>"N/A"</formula>
    </cfRule>
    <cfRule type="cellIs" dxfId="416" priority="462" operator="equal">
      <formula>"No"</formula>
    </cfRule>
    <cfRule type="cellIs" dxfId="415" priority="463" operator="equal">
      <formula>"Yes"</formula>
    </cfRule>
  </conditionalFormatting>
  <conditionalFormatting sqref="L198">
    <cfRule type="cellIs" dxfId="414" priority="458" operator="equal">
      <formula>"N/A"</formula>
    </cfRule>
    <cfRule type="cellIs" dxfId="413" priority="459" operator="equal">
      <formula>"No"</formula>
    </cfRule>
    <cfRule type="cellIs" dxfId="412" priority="460" operator="equal">
      <formula>"Yes"</formula>
    </cfRule>
  </conditionalFormatting>
  <conditionalFormatting sqref="L235">
    <cfRule type="cellIs" dxfId="411" priority="455" operator="equal">
      <formula>"N/A"</formula>
    </cfRule>
    <cfRule type="cellIs" dxfId="410" priority="456" operator="equal">
      <formula>"No"</formula>
    </cfRule>
    <cfRule type="cellIs" dxfId="409" priority="457" operator="equal">
      <formula>"Yes"</formula>
    </cfRule>
  </conditionalFormatting>
  <conditionalFormatting sqref="L236">
    <cfRule type="cellIs" dxfId="408" priority="452" operator="equal">
      <formula>"N/A"</formula>
    </cfRule>
    <cfRule type="cellIs" dxfId="407" priority="453" operator="equal">
      <formula>"No"</formula>
    </cfRule>
    <cfRule type="cellIs" dxfId="406" priority="454" operator="equal">
      <formula>"Yes"</formula>
    </cfRule>
  </conditionalFormatting>
  <conditionalFormatting sqref="L237">
    <cfRule type="cellIs" dxfId="405" priority="449" operator="equal">
      <formula>"N/A"</formula>
    </cfRule>
    <cfRule type="cellIs" dxfId="404" priority="450" operator="equal">
      <formula>"No"</formula>
    </cfRule>
    <cfRule type="cellIs" dxfId="403" priority="451" operator="equal">
      <formula>"Yes"</formula>
    </cfRule>
  </conditionalFormatting>
  <conditionalFormatting sqref="L237">
    <cfRule type="cellIs" dxfId="402" priority="446" operator="equal">
      <formula>"N/A"</formula>
    </cfRule>
    <cfRule type="cellIs" dxfId="401" priority="447" operator="equal">
      <formula>"No"</formula>
    </cfRule>
    <cfRule type="cellIs" dxfId="400" priority="448" operator="equal">
      <formula>"Yes"</formula>
    </cfRule>
  </conditionalFormatting>
  <conditionalFormatting sqref="L238">
    <cfRule type="cellIs" dxfId="399" priority="443" operator="equal">
      <formula>"N/A"</formula>
    </cfRule>
    <cfRule type="cellIs" dxfId="398" priority="444" operator="equal">
      <formula>"No"</formula>
    </cfRule>
    <cfRule type="cellIs" dxfId="397" priority="445" operator="equal">
      <formula>"Yes"</formula>
    </cfRule>
  </conditionalFormatting>
  <conditionalFormatting sqref="L251">
    <cfRule type="cellIs" dxfId="396" priority="440" operator="equal">
      <formula>"N/A"</formula>
    </cfRule>
    <cfRule type="cellIs" dxfId="395" priority="441" operator="equal">
      <formula>"No"</formula>
    </cfRule>
    <cfRule type="cellIs" dxfId="394" priority="442" operator="equal">
      <formula>"Yes"</formula>
    </cfRule>
  </conditionalFormatting>
  <conditionalFormatting sqref="L253">
    <cfRule type="cellIs" dxfId="393" priority="437" operator="equal">
      <formula>"N/A"</formula>
    </cfRule>
    <cfRule type="cellIs" dxfId="392" priority="438" operator="equal">
      <formula>"No"</formula>
    </cfRule>
    <cfRule type="cellIs" dxfId="391" priority="439" operator="equal">
      <formula>"Yes"</formula>
    </cfRule>
  </conditionalFormatting>
  <conditionalFormatting sqref="L256">
    <cfRule type="cellIs" dxfId="390" priority="434" operator="equal">
      <formula>"N/A"</formula>
    </cfRule>
    <cfRule type="cellIs" dxfId="389" priority="435" operator="equal">
      <formula>"No"</formula>
    </cfRule>
    <cfRule type="cellIs" dxfId="388" priority="436" operator="equal">
      <formula>"Yes"</formula>
    </cfRule>
  </conditionalFormatting>
  <conditionalFormatting sqref="L257">
    <cfRule type="cellIs" dxfId="387" priority="431" operator="equal">
      <formula>"N/A"</formula>
    </cfRule>
    <cfRule type="cellIs" dxfId="386" priority="432" operator="equal">
      <formula>"No"</formula>
    </cfRule>
    <cfRule type="cellIs" dxfId="385" priority="433" operator="equal">
      <formula>"Yes"</formula>
    </cfRule>
  </conditionalFormatting>
  <conditionalFormatting sqref="L263">
    <cfRule type="cellIs" dxfId="384" priority="428" operator="equal">
      <formula>"N/A"</formula>
    </cfRule>
    <cfRule type="cellIs" dxfId="383" priority="429" operator="equal">
      <formula>"No"</formula>
    </cfRule>
    <cfRule type="cellIs" dxfId="382" priority="430" operator="equal">
      <formula>"Yes"</formula>
    </cfRule>
  </conditionalFormatting>
  <conditionalFormatting sqref="L203">
    <cfRule type="cellIs" dxfId="381" priority="422" operator="equal">
      <formula>"N/A"</formula>
    </cfRule>
    <cfRule type="cellIs" dxfId="380" priority="423" operator="equal">
      <formula>"No"</formula>
    </cfRule>
    <cfRule type="cellIs" dxfId="379" priority="424" operator="equal">
      <formula>"Yes"</formula>
    </cfRule>
  </conditionalFormatting>
  <conditionalFormatting sqref="L204">
    <cfRule type="cellIs" dxfId="378" priority="419" operator="equal">
      <formula>"N/A"</formula>
    </cfRule>
    <cfRule type="cellIs" dxfId="377" priority="420" operator="equal">
      <formula>"No"</formula>
    </cfRule>
    <cfRule type="cellIs" dxfId="376" priority="421" operator="equal">
      <formula>"Yes"</formula>
    </cfRule>
  </conditionalFormatting>
  <conditionalFormatting sqref="L116">
    <cfRule type="cellIs" dxfId="375" priority="416" operator="equal">
      <formula>"N/A"</formula>
    </cfRule>
    <cfRule type="cellIs" dxfId="374" priority="417" operator="equal">
      <formula>"No"</formula>
    </cfRule>
    <cfRule type="cellIs" dxfId="373" priority="418" operator="equal">
      <formula>"Yes"</formula>
    </cfRule>
  </conditionalFormatting>
  <conditionalFormatting sqref="L117">
    <cfRule type="cellIs" dxfId="372" priority="413" operator="equal">
      <formula>"N/A"</formula>
    </cfRule>
    <cfRule type="cellIs" dxfId="371" priority="414" operator="equal">
      <formula>"No"</formula>
    </cfRule>
    <cfRule type="cellIs" dxfId="370" priority="415" operator="equal">
      <formula>"Yes"</formula>
    </cfRule>
  </conditionalFormatting>
  <conditionalFormatting sqref="L117">
    <cfRule type="cellIs" dxfId="369" priority="410" operator="equal">
      <formula>"N/A"</formula>
    </cfRule>
    <cfRule type="cellIs" dxfId="368" priority="411" operator="equal">
      <formula>"No"</formula>
    </cfRule>
    <cfRule type="cellIs" dxfId="367" priority="412" operator="equal">
      <formula>"Yes"</formula>
    </cfRule>
  </conditionalFormatting>
  <conditionalFormatting sqref="L119">
    <cfRule type="cellIs" dxfId="366" priority="407" operator="equal">
      <formula>"N/A"</formula>
    </cfRule>
    <cfRule type="cellIs" dxfId="365" priority="408" operator="equal">
      <formula>"No"</formula>
    </cfRule>
    <cfRule type="cellIs" dxfId="364" priority="409" operator="equal">
      <formula>"Yes"</formula>
    </cfRule>
  </conditionalFormatting>
  <conditionalFormatting sqref="L120">
    <cfRule type="cellIs" dxfId="363" priority="404" operator="equal">
      <formula>"N/A"</formula>
    </cfRule>
    <cfRule type="cellIs" dxfId="362" priority="405" operator="equal">
      <formula>"No"</formula>
    </cfRule>
    <cfRule type="cellIs" dxfId="361" priority="406" operator="equal">
      <formula>"Yes"</formula>
    </cfRule>
  </conditionalFormatting>
  <conditionalFormatting sqref="L122">
    <cfRule type="cellIs" dxfId="360" priority="401" operator="equal">
      <formula>"N/A"</formula>
    </cfRule>
    <cfRule type="cellIs" dxfId="359" priority="402" operator="equal">
      <formula>"No"</formula>
    </cfRule>
    <cfRule type="cellIs" dxfId="358" priority="403" operator="equal">
      <formula>"Yes"</formula>
    </cfRule>
  </conditionalFormatting>
  <conditionalFormatting sqref="L124">
    <cfRule type="cellIs" dxfId="357" priority="398" operator="equal">
      <formula>"N/A"</formula>
    </cfRule>
    <cfRule type="cellIs" dxfId="356" priority="399" operator="equal">
      <formula>"No"</formula>
    </cfRule>
    <cfRule type="cellIs" dxfId="355" priority="400" operator="equal">
      <formula>"Yes"</formula>
    </cfRule>
  </conditionalFormatting>
  <conditionalFormatting sqref="L126">
    <cfRule type="cellIs" dxfId="354" priority="395" operator="equal">
      <formula>"N/A"</formula>
    </cfRule>
    <cfRule type="cellIs" dxfId="353" priority="396" operator="equal">
      <formula>"No"</formula>
    </cfRule>
    <cfRule type="cellIs" dxfId="352" priority="397" operator="equal">
      <formula>"Yes"</formula>
    </cfRule>
  </conditionalFormatting>
  <conditionalFormatting sqref="L127">
    <cfRule type="cellIs" dxfId="351" priority="392" operator="equal">
      <formula>"N/A"</formula>
    </cfRule>
    <cfRule type="cellIs" dxfId="350" priority="393" operator="equal">
      <formula>"No"</formula>
    </cfRule>
    <cfRule type="cellIs" dxfId="349" priority="394" operator="equal">
      <formula>"Yes"</formula>
    </cfRule>
  </conditionalFormatting>
  <conditionalFormatting sqref="L148">
    <cfRule type="cellIs" dxfId="348" priority="350" operator="equal">
      <formula>"N/A"</formula>
    </cfRule>
    <cfRule type="cellIs" dxfId="347" priority="351" operator="equal">
      <formula>"No"</formula>
    </cfRule>
    <cfRule type="cellIs" dxfId="346" priority="352" operator="equal">
      <formula>"Yes"</formula>
    </cfRule>
  </conditionalFormatting>
  <conditionalFormatting sqref="L129">
    <cfRule type="cellIs" dxfId="345" priority="386" operator="equal">
      <formula>"N/A"</formula>
    </cfRule>
    <cfRule type="cellIs" dxfId="344" priority="387" operator="equal">
      <formula>"No"</formula>
    </cfRule>
    <cfRule type="cellIs" dxfId="343" priority="388" operator="equal">
      <formula>"Yes"</formula>
    </cfRule>
  </conditionalFormatting>
  <conditionalFormatting sqref="L129">
    <cfRule type="cellIs" dxfId="342" priority="383" operator="equal">
      <formula>"N/A"</formula>
    </cfRule>
    <cfRule type="cellIs" dxfId="341" priority="384" operator="equal">
      <formula>"No"</formula>
    </cfRule>
    <cfRule type="cellIs" dxfId="340" priority="385" operator="equal">
      <formula>"Yes"</formula>
    </cfRule>
  </conditionalFormatting>
  <conditionalFormatting sqref="L131">
    <cfRule type="cellIs" dxfId="339" priority="380" operator="equal">
      <formula>"N/A"</formula>
    </cfRule>
    <cfRule type="cellIs" dxfId="338" priority="381" operator="equal">
      <formula>"No"</formula>
    </cfRule>
    <cfRule type="cellIs" dxfId="337" priority="382" operator="equal">
      <formula>"Yes"</formula>
    </cfRule>
  </conditionalFormatting>
  <conditionalFormatting sqref="L132">
    <cfRule type="cellIs" dxfId="336" priority="377" operator="equal">
      <formula>"N/A"</formula>
    </cfRule>
    <cfRule type="cellIs" dxfId="335" priority="378" operator="equal">
      <formula>"No"</formula>
    </cfRule>
    <cfRule type="cellIs" dxfId="334" priority="379" operator="equal">
      <formula>"Yes"</formula>
    </cfRule>
  </conditionalFormatting>
  <conditionalFormatting sqref="L133">
    <cfRule type="cellIs" dxfId="333" priority="374" operator="equal">
      <formula>"N/A"</formula>
    </cfRule>
    <cfRule type="cellIs" dxfId="332" priority="375" operator="equal">
      <formula>"No"</formula>
    </cfRule>
    <cfRule type="cellIs" dxfId="331" priority="376" operator="equal">
      <formula>"Yes"</formula>
    </cfRule>
  </conditionalFormatting>
  <conditionalFormatting sqref="L134">
    <cfRule type="cellIs" dxfId="330" priority="371" operator="equal">
      <formula>"N/A"</formula>
    </cfRule>
    <cfRule type="cellIs" dxfId="329" priority="372" operator="equal">
      <formula>"No"</formula>
    </cfRule>
    <cfRule type="cellIs" dxfId="328" priority="373" operator="equal">
      <formula>"Yes"</formula>
    </cfRule>
  </conditionalFormatting>
  <conditionalFormatting sqref="L136">
    <cfRule type="cellIs" dxfId="327" priority="368" operator="equal">
      <formula>"N/A"</formula>
    </cfRule>
    <cfRule type="cellIs" dxfId="326" priority="369" operator="equal">
      <formula>"No"</formula>
    </cfRule>
    <cfRule type="cellIs" dxfId="325" priority="370" operator="equal">
      <formula>"Yes"</formula>
    </cfRule>
  </conditionalFormatting>
  <conditionalFormatting sqref="L137">
    <cfRule type="cellIs" dxfId="324" priority="365" operator="equal">
      <formula>"N/A"</formula>
    </cfRule>
    <cfRule type="cellIs" dxfId="323" priority="366" operator="equal">
      <formula>"No"</formula>
    </cfRule>
    <cfRule type="cellIs" dxfId="322" priority="367" operator="equal">
      <formula>"Yes"</formula>
    </cfRule>
  </conditionalFormatting>
  <conditionalFormatting sqref="L138">
    <cfRule type="cellIs" dxfId="321" priority="362" operator="equal">
      <formula>"N/A"</formula>
    </cfRule>
    <cfRule type="cellIs" dxfId="320" priority="363" operator="equal">
      <formula>"No"</formula>
    </cfRule>
    <cfRule type="cellIs" dxfId="319" priority="364" operator="equal">
      <formula>"Yes"</formula>
    </cfRule>
  </conditionalFormatting>
  <conditionalFormatting sqref="L145">
    <cfRule type="cellIs" dxfId="318" priority="359" operator="equal">
      <formula>"N/A"</formula>
    </cfRule>
    <cfRule type="cellIs" dxfId="317" priority="360" operator="equal">
      <formula>"No"</formula>
    </cfRule>
    <cfRule type="cellIs" dxfId="316" priority="361" operator="equal">
      <formula>"Yes"</formula>
    </cfRule>
  </conditionalFormatting>
  <conditionalFormatting sqref="L146">
    <cfRule type="cellIs" dxfId="315" priority="356" operator="equal">
      <formula>"N/A"</formula>
    </cfRule>
    <cfRule type="cellIs" dxfId="314" priority="357" operator="equal">
      <formula>"No"</formula>
    </cfRule>
    <cfRule type="cellIs" dxfId="313" priority="358" operator="equal">
      <formula>"Yes"</formula>
    </cfRule>
  </conditionalFormatting>
  <conditionalFormatting sqref="L147">
    <cfRule type="cellIs" dxfId="312" priority="353" operator="equal">
      <formula>"N/A"</formula>
    </cfRule>
    <cfRule type="cellIs" dxfId="311" priority="354" operator="equal">
      <formula>"No"</formula>
    </cfRule>
    <cfRule type="cellIs" dxfId="310" priority="355" operator="equal">
      <formula>"Yes"</formula>
    </cfRule>
  </conditionalFormatting>
  <conditionalFormatting sqref="L150">
    <cfRule type="cellIs" dxfId="309" priority="347" operator="equal">
      <formula>"N/A"</formula>
    </cfRule>
    <cfRule type="cellIs" dxfId="308" priority="348" operator="equal">
      <formula>"No"</formula>
    </cfRule>
    <cfRule type="cellIs" dxfId="307" priority="349" operator="equal">
      <formula>"Yes"</formula>
    </cfRule>
  </conditionalFormatting>
  <conditionalFormatting sqref="L151">
    <cfRule type="cellIs" dxfId="306" priority="344" operator="equal">
      <formula>"N/A"</formula>
    </cfRule>
    <cfRule type="cellIs" dxfId="305" priority="345" operator="equal">
      <formula>"No"</formula>
    </cfRule>
    <cfRule type="cellIs" dxfId="304" priority="346" operator="equal">
      <formula>"Yes"</formula>
    </cfRule>
  </conditionalFormatting>
  <conditionalFormatting sqref="L152">
    <cfRule type="cellIs" dxfId="303" priority="341" operator="equal">
      <formula>"N/A"</formula>
    </cfRule>
    <cfRule type="cellIs" dxfId="302" priority="342" operator="equal">
      <formula>"No"</formula>
    </cfRule>
    <cfRule type="cellIs" dxfId="301" priority="343" operator="equal">
      <formula>"Yes"</formula>
    </cfRule>
  </conditionalFormatting>
  <conditionalFormatting sqref="L153">
    <cfRule type="cellIs" dxfId="300" priority="338" operator="equal">
      <formula>"N/A"</formula>
    </cfRule>
    <cfRule type="cellIs" dxfId="299" priority="339" operator="equal">
      <formula>"No"</formula>
    </cfRule>
    <cfRule type="cellIs" dxfId="298" priority="340" operator="equal">
      <formula>"Yes"</formula>
    </cfRule>
  </conditionalFormatting>
  <conditionalFormatting sqref="L168">
    <cfRule type="cellIs" dxfId="297" priority="335" operator="equal">
      <formula>"N/A"</formula>
    </cfRule>
    <cfRule type="cellIs" dxfId="296" priority="336" operator="equal">
      <formula>"No"</formula>
    </cfRule>
    <cfRule type="cellIs" dxfId="295" priority="337" operator="equal">
      <formula>"Yes"</formula>
    </cfRule>
  </conditionalFormatting>
  <conditionalFormatting sqref="L170">
    <cfRule type="cellIs" dxfId="294" priority="329" operator="equal">
      <formula>"N/A"</formula>
    </cfRule>
    <cfRule type="cellIs" dxfId="293" priority="330" operator="equal">
      <formula>"No"</formula>
    </cfRule>
    <cfRule type="cellIs" dxfId="292" priority="331" operator="equal">
      <formula>"Yes"</formula>
    </cfRule>
  </conditionalFormatting>
  <conditionalFormatting sqref="L155">
    <cfRule type="cellIs" dxfId="291" priority="320" operator="equal">
      <formula>"N/A"</formula>
    </cfRule>
    <cfRule type="cellIs" dxfId="290" priority="321" operator="equal">
      <formula>"No"</formula>
    </cfRule>
    <cfRule type="cellIs" dxfId="289" priority="322" operator="equal">
      <formula>"Yes"</formula>
    </cfRule>
  </conditionalFormatting>
  <conditionalFormatting sqref="L156">
    <cfRule type="cellIs" dxfId="288" priority="317" operator="equal">
      <formula>"N/A"</formula>
    </cfRule>
    <cfRule type="cellIs" dxfId="287" priority="318" operator="equal">
      <formula>"No"</formula>
    </cfRule>
    <cfRule type="cellIs" dxfId="286" priority="319" operator="equal">
      <formula>"Yes"</formula>
    </cfRule>
  </conditionalFormatting>
  <conditionalFormatting sqref="L157">
    <cfRule type="cellIs" dxfId="285" priority="314" operator="equal">
      <formula>"N/A"</formula>
    </cfRule>
    <cfRule type="cellIs" dxfId="284" priority="315" operator="equal">
      <formula>"No"</formula>
    </cfRule>
    <cfRule type="cellIs" dxfId="283" priority="316" operator="equal">
      <formula>"Yes"</formula>
    </cfRule>
  </conditionalFormatting>
  <conditionalFormatting sqref="L158">
    <cfRule type="cellIs" dxfId="282" priority="311" operator="equal">
      <formula>"N/A"</formula>
    </cfRule>
    <cfRule type="cellIs" dxfId="281" priority="312" operator="equal">
      <formula>"No"</formula>
    </cfRule>
    <cfRule type="cellIs" dxfId="280" priority="313" operator="equal">
      <formula>"Yes"</formula>
    </cfRule>
  </conditionalFormatting>
  <conditionalFormatting sqref="L159">
    <cfRule type="cellIs" dxfId="279" priority="308" operator="equal">
      <formula>"N/A"</formula>
    </cfRule>
    <cfRule type="cellIs" dxfId="278" priority="309" operator="equal">
      <formula>"No"</formula>
    </cfRule>
    <cfRule type="cellIs" dxfId="277" priority="310" operator="equal">
      <formula>"Yes"</formula>
    </cfRule>
  </conditionalFormatting>
  <conditionalFormatting sqref="L161">
    <cfRule type="cellIs" dxfId="276" priority="302" operator="equal">
      <formula>"N/A"</formula>
    </cfRule>
    <cfRule type="cellIs" dxfId="275" priority="303" operator="equal">
      <formula>"No"</formula>
    </cfRule>
    <cfRule type="cellIs" dxfId="274" priority="304" operator="equal">
      <formula>"Yes"</formula>
    </cfRule>
  </conditionalFormatting>
  <conditionalFormatting sqref="L162">
    <cfRule type="cellIs" dxfId="273" priority="299" operator="equal">
      <formula>"N/A"</formula>
    </cfRule>
    <cfRule type="cellIs" dxfId="272" priority="300" operator="equal">
      <formula>"No"</formula>
    </cfRule>
    <cfRule type="cellIs" dxfId="271" priority="301" operator="equal">
      <formula>"Yes"</formula>
    </cfRule>
  </conditionalFormatting>
  <conditionalFormatting sqref="L164">
    <cfRule type="cellIs" dxfId="270" priority="296" operator="equal">
      <formula>"N/A"</formula>
    </cfRule>
    <cfRule type="cellIs" dxfId="269" priority="297" operator="equal">
      <formula>"No"</formula>
    </cfRule>
    <cfRule type="cellIs" dxfId="268" priority="298" operator="equal">
      <formula>"Yes"</formula>
    </cfRule>
  </conditionalFormatting>
  <conditionalFormatting sqref="L165">
    <cfRule type="cellIs" dxfId="267" priority="293" operator="equal">
      <formula>"N/A"</formula>
    </cfRule>
    <cfRule type="cellIs" dxfId="266" priority="294" operator="equal">
      <formula>"No"</formula>
    </cfRule>
    <cfRule type="cellIs" dxfId="265" priority="295" operator="equal">
      <formula>"Yes"</formula>
    </cfRule>
  </conditionalFormatting>
  <conditionalFormatting sqref="L165">
    <cfRule type="cellIs" dxfId="264" priority="290" operator="equal">
      <formula>"N/A"</formula>
    </cfRule>
    <cfRule type="cellIs" dxfId="263" priority="291" operator="equal">
      <formula>"No"</formula>
    </cfRule>
    <cfRule type="cellIs" dxfId="262" priority="292" operator="equal">
      <formula>"Yes"</formula>
    </cfRule>
  </conditionalFormatting>
  <conditionalFormatting sqref="L32">
    <cfRule type="cellIs" dxfId="261" priority="227" operator="equal">
      <formula>"N/A"</formula>
    </cfRule>
    <cfRule type="cellIs" dxfId="260" priority="228" operator="equal">
      <formula>"No"</formula>
    </cfRule>
    <cfRule type="cellIs" dxfId="259" priority="229" operator="equal">
      <formula>"Yes"</formula>
    </cfRule>
  </conditionalFormatting>
  <conditionalFormatting sqref="L41">
    <cfRule type="cellIs" dxfId="258" priority="275" operator="equal">
      <formula>"N/A"</formula>
    </cfRule>
    <cfRule type="cellIs" dxfId="257" priority="276" operator="equal">
      <formula>"No"</formula>
    </cfRule>
    <cfRule type="cellIs" dxfId="256" priority="277" operator="equal">
      <formula>"Yes"</formula>
    </cfRule>
  </conditionalFormatting>
  <conditionalFormatting sqref="L41">
    <cfRule type="cellIs" dxfId="255" priority="272" operator="equal">
      <formula>"N/A"</formula>
    </cfRule>
    <cfRule type="cellIs" dxfId="254" priority="273" operator="equal">
      <formula>"No"</formula>
    </cfRule>
    <cfRule type="cellIs" dxfId="253" priority="274" operator="equal">
      <formula>"Yes"</formula>
    </cfRule>
  </conditionalFormatting>
  <conditionalFormatting sqref="L43">
    <cfRule type="cellIs" dxfId="252" priority="269" operator="equal">
      <formula>"N/A"</formula>
    </cfRule>
    <cfRule type="cellIs" dxfId="251" priority="270" operator="equal">
      <formula>"No"</formula>
    </cfRule>
    <cfRule type="cellIs" dxfId="250" priority="271" operator="equal">
      <formula>"Yes"</formula>
    </cfRule>
  </conditionalFormatting>
  <conditionalFormatting sqref="L43">
    <cfRule type="cellIs" dxfId="249" priority="266" operator="equal">
      <formula>"N/A"</formula>
    </cfRule>
    <cfRule type="cellIs" dxfId="248" priority="267" operator="equal">
      <formula>"No"</formula>
    </cfRule>
    <cfRule type="cellIs" dxfId="247" priority="268" operator="equal">
      <formula>"Yes"</formula>
    </cfRule>
  </conditionalFormatting>
  <conditionalFormatting sqref="L43">
    <cfRule type="cellIs" dxfId="246" priority="263" operator="equal">
      <formula>"N/A"</formula>
    </cfRule>
    <cfRule type="cellIs" dxfId="245" priority="264" operator="equal">
      <formula>"No"</formula>
    </cfRule>
    <cfRule type="cellIs" dxfId="244" priority="265" operator="equal">
      <formula>"Yes"</formula>
    </cfRule>
  </conditionalFormatting>
  <conditionalFormatting sqref="L51">
    <cfRule type="cellIs" dxfId="243" priority="260" operator="equal">
      <formula>"N/A"</formula>
    </cfRule>
    <cfRule type="cellIs" dxfId="242" priority="261" operator="equal">
      <formula>"No"</formula>
    </cfRule>
    <cfRule type="cellIs" dxfId="241" priority="262" operator="equal">
      <formula>"Yes"</formula>
    </cfRule>
  </conditionalFormatting>
  <conditionalFormatting sqref="L54">
    <cfRule type="cellIs" dxfId="240" priority="254" operator="equal">
      <formula>"N/A"</formula>
    </cfRule>
    <cfRule type="cellIs" dxfId="239" priority="255" operator="equal">
      <formula>"No"</formula>
    </cfRule>
    <cfRule type="cellIs" dxfId="238" priority="256" operator="equal">
      <formula>"Yes"</formula>
    </cfRule>
  </conditionalFormatting>
  <conditionalFormatting sqref="L55">
    <cfRule type="cellIs" dxfId="237" priority="251" operator="equal">
      <formula>"N/A"</formula>
    </cfRule>
    <cfRule type="cellIs" dxfId="236" priority="252" operator="equal">
      <formula>"No"</formula>
    </cfRule>
    <cfRule type="cellIs" dxfId="235" priority="253" operator="equal">
      <formula>"Yes"</formula>
    </cfRule>
  </conditionalFormatting>
  <conditionalFormatting sqref="L56">
    <cfRule type="cellIs" dxfId="234" priority="248" operator="equal">
      <formula>"N/A"</formula>
    </cfRule>
    <cfRule type="cellIs" dxfId="233" priority="249" operator="equal">
      <formula>"No"</formula>
    </cfRule>
    <cfRule type="cellIs" dxfId="232" priority="250" operator="equal">
      <formula>"Yes"</formula>
    </cfRule>
  </conditionalFormatting>
  <conditionalFormatting sqref="L57">
    <cfRule type="cellIs" dxfId="231" priority="245" operator="equal">
      <formula>"N/A"</formula>
    </cfRule>
    <cfRule type="cellIs" dxfId="230" priority="246" operator="equal">
      <formula>"No"</formula>
    </cfRule>
    <cfRule type="cellIs" dxfId="229" priority="247" operator="equal">
      <formula>"Yes"</formula>
    </cfRule>
  </conditionalFormatting>
  <conditionalFormatting sqref="L61">
    <cfRule type="cellIs" dxfId="228" priority="242" operator="equal">
      <formula>"N/A"</formula>
    </cfRule>
    <cfRule type="cellIs" dxfId="227" priority="243" operator="equal">
      <formula>"No"</formula>
    </cfRule>
    <cfRule type="cellIs" dxfId="226" priority="244" operator="equal">
      <formula>"Yes"</formula>
    </cfRule>
  </conditionalFormatting>
  <conditionalFormatting sqref="L71">
    <cfRule type="cellIs" dxfId="225" priority="239" operator="equal">
      <formula>"N/A"</formula>
    </cfRule>
    <cfRule type="cellIs" dxfId="224" priority="240" operator="equal">
      <formula>"No"</formula>
    </cfRule>
    <cfRule type="cellIs" dxfId="223" priority="241" operator="equal">
      <formula>"Yes"</formula>
    </cfRule>
  </conditionalFormatting>
  <conditionalFormatting sqref="L75">
    <cfRule type="cellIs" dxfId="222" priority="236" operator="equal">
      <formula>"N/A"</formula>
    </cfRule>
    <cfRule type="cellIs" dxfId="221" priority="237" operator="equal">
      <formula>"No"</formula>
    </cfRule>
    <cfRule type="cellIs" dxfId="220" priority="238" operator="equal">
      <formula>"Yes"</formula>
    </cfRule>
  </conditionalFormatting>
  <conditionalFormatting sqref="L76">
    <cfRule type="cellIs" dxfId="219" priority="233" operator="equal">
      <formula>"N/A"</formula>
    </cfRule>
    <cfRule type="cellIs" dxfId="218" priority="234" operator="equal">
      <formula>"No"</formula>
    </cfRule>
    <cfRule type="cellIs" dxfId="217" priority="235" operator="equal">
      <formula>"Yes"</formula>
    </cfRule>
  </conditionalFormatting>
  <conditionalFormatting sqref="L36:L38 L41 L43:L45 L47 L49:L51 L53:L66 L68:L84">
    <cfRule type="cellIs" dxfId="216" priority="224" operator="equal">
      <formula>"N/A"</formula>
    </cfRule>
    <cfRule type="cellIs" dxfId="215" priority="225" operator="equal">
      <formula>"No"</formula>
    </cfRule>
    <cfRule type="cellIs" dxfId="214" priority="226" operator="equal">
      <formula>"Yes"</formula>
    </cfRule>
  </conditionalFormatting>
  <conditionalFormatting sqref="L85">
    <cfRule type="cellIs" dxfId="213" priority="221" operator="equal">
      <formula>"N/A"</formula>
    </cfRule>
    <cfRule type="cellIs" dxfId="212" priority="222" operator="equal">
      <formula>"No"</formula>
    </cfRule>
    <cfRule type="cellIs" dxfId="211" priority="223" operator="equal">
      <formula>"Yes"</formula>
    </cfRule>
  </conditionalFormatting>
  <conditionalFormatting sqref="L91">
    <cfRule type="cellIs" dxfId="210" priority="218" operator="equal">
      <formula>"N/A"</formula>
    </cfRule>
    <cfRule type="cellIs" dxfId="209" priority="219" operator="equal">
      <formula>"No"</formula>
    </cfRule>
    <cfRule type="cellIs" dxfId="208" priority="220" operator="equal">
      <formula>"Yes"</formula>
    </cfRule>
  </conditionalFormatting>
  <conditionalFormatting sqref="L96">
    <cfRule type="cellIs" dxfId="207" priority="215" operator="equal">
      <formula>"N/A"</formula>
    </cfRule>
    <cfRule type="cellIs" dxfId="206" priority="216" operator="equal">
      <formula>"No"</formula>
    </cfRule>
    <cfRule type="cellIs" dxfId="205" priority="217" operator="equal">
      <formula>"Yes"</formula>
    </cfRule>
  </conditionalFormatting>
  <conditionalFormatting sqref="L97">
    <cfRule type="cellIs" dxfId="204" priority="212" operator="equal">
      <formula>"N/A"</formula>
    </cfRule>
    <cfRule type="cellIs" dxfId="203" priority="213" operator="equal">
      <formula>"No"</formula>
    </cfRule>
    <cfRule type="cellIs" dxfId="202" priority="214" operator="equal">
      <formula>"Yes"</formula>
    </cfRule>
  </conditionalFormatting>
  <conditionalFormatting sqref="L104">
    <cfRule type="cellIs" dxfId="201" priority="209" operator="equal">
      <formula>"N/A"</formula>
    </cfRule>
    <cfRule type="cellIs" dxfId="200" priority="210" operator="equal">
      <formula>"No"</formula>
    </cfRule>
    <cfRule type="cellIs" dxfId="199" priority="211" operator="equal">
      <formula>"Yes"</formula>
    </cfRule>
  </conditionalFormatting>
  <conditionalFormatting sqref="L110">
    <cfRule type="cellIs" dxfId="198" priority="206" operator="equal">
      <formula>"N/A"</formula>
    </cfRule>
    <cfRule type="cellIs" dxfId="197" priority="207" operator="equal">
      <formula>"No"</formula>
    </cfRule>
    <cfRule type="cellIs" dxfId="196" priority="208" operator="equal">
      <formula>"Yes"</formula>
    </cfRule>
  </conditionalFormatting>
  <conditionalFormatting sqref="L111">
    <cfRule type="cellIs" dxfId="195" priority="203" operator="equal">
      <formula>"N/A"</formula>
    </cfRule>
    <cfRule type="cellIs" dxfId="194" priority="204" operator="equal">
      <formula>"No"</formula>
    </cfRule>
    <cfRule type="cellIs" dxfId="193" priority="205" operator="equal">
      <formula>"Yes"</formula>
    </cfRule>
  </conditionalFormatting>
  <conditionalFormatting sqref="L114">
    <cfRule type="cellIs" dxfId="192" priority="200" operator="equal">
      <formula>"N/A"</formula>
    </cfRule>
    <cfRule type="cellIs" dxfId="191" priority="201" operator="equal">
      <formula>"No"</formula>
    </cfRule>
    <cfRule type="cellIs" dxfId="190" priority="202" operator="equal">
      <formula>"Yes"</formula>
    </cfRule>
  </conditionalFormatting>
  <conditionalFormatting sqref="L183">
    <cfRule type="cellIs" dxfId="189" priority="197" operator="equal">
      <formula>"N/A"</formula>
    </cfRule>
    <cfRule type="cellIs" dxfId="188" priority="198" operator="equal">
      <formula>"No"</formula>
    </cfRule>
    <cfRule type="cellIs" dxfId="187" priority="199" operator="equal">
      <formula>"Yes"</formula>
    </cfRule>
  </conditionalFormatting>
  <conditionalFormatting sqref="L4">
    <cfRule type="cellIs" dxfId="186" priority="194" operator="equal">
      <formula>"N/A"</formula>
    </cfRule>
    <cfRule type="cellIs" dxfId="185" priority="195" operator="equal">
      <formula>"No"</formula>
    </cfRule>
    <cfRule type="cellIs" dxfId="184" priority="196" operator="equal">
      <formula>"Yes"</formula>
    </cfRule>
  </conditionalFormatting>
  <conditionalFormatting sqref="L212">
    <cfRule type="cellIs" dxfId="183" priority="191" operator="equal">
      <formula>"N/A"</formula>
    </cfRule>
    <cfRule type="cellIs" dxfId="182" priority="192" operator="equal">
      <formula>"No"</formula>
    </cfRule>
    <cfRule type="cellIs" dxfId="181" priority="193" operator="equal">
      <formula>"Yes"</formula>
    </cfRule>
  </conditionalFormatting>
  <conditionalFormatting sqref="L221">
    <cfRule type="cellIs" dxfId="180" priority="188" operator="equal">
      <formula>"N/A"</formula>
    </cfRule>
    <cfRule type="cellIs" dxfId="179" priority="189" operator="equal">
      <formula>"No"</formula>
    </cfRule>
    <cfRule type="cellIs" dxfId="178" priority="190" operator="equal">
      <formula>"Yes"</formula>
    </cfRule>
  </conditionalFormatting>
  <conditionalFormatting sqref="L222">
    <cfRule type="cellIs" dxfId="177" priority="185" operator="equal">
      <formula>"N/A"</formula>
    </cfRule>
    <cfRule type="cellIs" dxfId="176" priority="186" operator="equal">
      <formula>"No"</formula>
    </cfRule>
    <cfRule type="cellIs" dxfId="175" priority="187" operator="equal">
      <formula>"Yes"</formula>
    </cfRule>
  </conditionalFormatting>
  <conditionalFormatting sqref="L10">
    <cfRule type="cellIs" dxfId="174" priority="177" operator="equal">
      <formula>"N/A"</formula>
    </cfRule>
    <cfRule type="cellIs" dxfId="173" priority="178" operator="equal">
      <formula>"No"</formula>
    </cfRule>
    <cfRule type="cellIs" dxfId="172" priority="179" operator="equal">
      <formula>"Yes"</formula>
    </cfRule>
  </conditionalFormatting>
  <conditionalFormatting sqref="D350:D357 D1:D9 D11 D14 D16 D18:D20 D23:D24 D26:D29 D31:D38 D41 D43:D45 D47 D49:D51 D53:D66 D68:D102 D104:D127 D129:D153 D155:D159 D161:D166 D168 D170:D290 D292:D293 D296:D338 D340 D342 D344:D348 D359:D369 D371:D385 D387:D1048576">
    <cfRule type="duplicateValues" dxfId="171" priority="1167"/>
  </conditionalFormatting>
  <conditionalFormatting sqref="D10">
    <cfRule type="duplicateValues" dxfId="170" priority="180"/>
  </conditionalFormatting>
  <conditionalFormatting sqref="L12">
    <cfRule type="cellIs" dxfId="169" priority="173" operator="equal">
      <formula>"N/A"</formula>
    </cfRule>
    <cfRule type="cellIs" dxfId="168" priority="174" operator="equal">
      <formula>"No"</formula>
    </cfRule>
    <cfRule type="cellIs" dxfId="167" priority="175" operator="equal">
      <formula>"Yes"</formula>
    </cfRule>
  </conditionalFormatting>
  <conditionalFormatting sqref="D12">
    <cfRule type="duplicateValues" dxfId="166" priority="176"/>
  </conditionalFormatting>
  <conditionalFormatting sqref="L13">
    <cfRule type="cellIs" dxfId="165" priority="169" operator="equal">
      <formula>"N/A"</formula>
    </cfRule>
    <cfRule type="cellIs" dxfId="164" priority="170" operator="equal">
      <formula>"No"</formula>
    </cfRule>
    <cfRule type="cellIs" dxfId="163" priority="171" operator="equal">
      <formula>"Yes"</formula>
    </cfRule>
  </conditionalFormatting>
  <conditionalFormatting sqref="D13">
    <cfRule type="duplicateValues" dxfId="162" priority="172"/>
  </conditionalFormatting>
  <conditionalFormatting sqref="L15">
    <cfRule type="cellIs" dxfId="161" priority="165" operator="equal">
      <formula>"N/A"</formula>
    </cfRule>
    <cfRule type="cellIs" dxfId="160" priority="166" operator="equal">
      <formula>"No"</formula>
    </cfRule>
    <cfRule type="cellIs" dxfId="159" priority="167" operator="equal">
      <formula>"Yes"</formula>
    </cfRule>
  </conditionalFormatting>
  <conditionalFormatting sqref="D15">
    <cfRule type="duplicateValues" dxfId="158" priority="168"/>
  </conditionalFormatting>
  <conditionalFormatting sqref="L17">
    <cfRule type="cellIs" dxfId="157" priority="161" operator="equal">
      <formula>"N/A"</formula>
    </cfRule>
    <cfRule type="cellIs" dxfId="156" priority="162" operator="equal">
      <formula>"No"</formula>
    </cfRule>
    <cfRule type="cellIs" dxfId="155" priority="163" operator="equal">
      <formula>"Yes"</formula>
    </cfRule>
  </conditionalFormatting>
  <conditionalFormatting sqref="D17">
    <cfRule type="duplicateValues" dxfId="154" priority="164"/>
  </conditionalFormatting>
  <conditionalFormatting sqref="L21">
    <cfRule type="cellIs" dxfId="153" priority="157" operator="equal">
      <formula>"N/A"</formula>
    </cfRule>
    <cfRule type="cellIs" dxfId="152" priority="158" operator="equal">
      <formula>"No"</formula>
    </cfRule>
    <cfRule type="cellIs" dxfId="151" priority="159" operator="equal">
      <formula>"Yes"</formula>
    </cfRule>
  </conditionalFormatting>
  <conditionalFormatting sqref="D21">
    <cfRule type="duplicateValues" dxfId="150" priority="160"/>
  </conditionalFormatting>
  <conditionalFormatting sqref="L22">
    <cfRule type="cellIs" dxfId="149" priority="153" operator="equal">
      <formula>"N/A"</formula>
    </cfRule>
    <cfRule type="cellIs" dxfId="148" priority="154" operator="equal">
      <formula>"No"</formula>
    </cfRule>
    <cfRule type="cellIs" dxfId="147" priority="155" operator="equal">
      <formula>"Yes"</formula>
    </cfRule>
  </conditionalFormatting>
  <conditionalFormatting sqref="D22">
    <cfRule type="duplicateValues" dxfId="146" priority="156"/>
  </conditionalFormatting>
  <conditionalFormatting sqref="L25">
    <cfRule type="cellIs" dxfId="145" priority="149" operator="equal">
      <formula>"N/A"</formula>
    </cfRule>
    <cfRule type="cellIs" dxfId="144" priority="150" operator="equal">
      <formula>"No"</formula>
    </cfRule>
    <cfRule type="cellIs" dxfId="143" priority="151" operator="equal">
      <formula>"Yes"</formula>
    </cfRule>
  </conditionalFormatting>
  <conditionalFormatting sqref="D25">
    <cfRule type="duplicateValues" dxfId="142" priority="152"/>
  </conditionalFormatting>
  <conditionalFormatting sqref="L30">
    <cfRule type="cellIs" dxfId="141" priority="145" operator="equal">
      <formula>"N/A"</formula>
    </cfRule>
    <cfRule type="cellIs" dxfId="140" priority="146" operator="equal">
      <formula>"No"</formula>
    </cfRule>
    <cfRule type="cellIs" dxfId="139" priority="147" operator="equal">
      <formula>"Yes"</formula>
    </cfRule>
  </conditionalFormatting>
  <conditionalFormatting sqref="D30">
    <cfRule type="duplicateValues" dxfId="138" priority="148"/>
  </conditionalFormatting>
  <conditionalFormatting sqref="L39">
    <cfRule type="cellIs" dxfId="137" priority="141" operator="equal">
      <formula>"N/A"</formula>
    </cfRule>
    <cfRule type="cellIs" dxfId="136" priority="142" operator="equal">
      <formula>"No"</formula>
    </cfRule>
    <cfRule type="cellIs" dxfId="135" priority="143" operator="equal">
      <formula>"Yes"</formula>
    </cfRule>
  </conditionalFormatting>
  <conditionalFormatting sqref="L39">
    <cfRule type="cellIs" dxfId="134" priority="138" operator="equal">
      <formula>"N/A"</formula>
    </cfRule>
    <cfRule type="cellIs" dxfId="133" priority="139" operator="equal">
      <formula>"No"</formula>
    </cfRule>
    <cfRule type="cellIs" dxfId="132" priority="140" operator="equal">
      <formula>"Yes"</formula>
    </cfRule>
  </conditionalFormatting>
  <conditionalFormatting sqref="D39">
    <cfRule type="duplicateValues" dxfId="131" priority="144"/>
  </conditionalFormatting>
  <conditionalFormatting sqref="L40">
    <cfRule type="cellIs" dxfId="130" priority="134" operator="equal">
      <formula>"N/A"</formula>
    </cfRule>
    <cfRule type="cellIs" dxfId="129" priority="135" operator="equal">
      <formula>"No"</formula>
    </cfRule>
    <cfRule type="cellIs" dxfId="128" priority="136" operator="equal">
      <formula>"Yes"</formula>
    </cfRule>
  </conditionalFormatting>
  <conditionalFormatting sqref="L40">
    <cfRule type="cellIs" dxfId="127" priority="131" operator="equal">
      <formula>"N/A"</formula>
    </cfRule>
    <cfRule type="cellIs" dxfId="126" priority="132" operator="equal">
      <formula>"No"</formula>
    </cfRule>
    <cfRule type="cellIs" dxfId="125" priority="133" operator="equal">
      <formula>"Yes"</formula>
    </cfRule>
  </conditionalFormatting>
  <conditionalFormatting sqref="D40">
    <cfRule type="duplicateValues" dxfId="124" priority="137"/>
  </conditionalFormatting>
  <conditionalFormatting sqref="L42">
    <cfRule type="cellIs" dxfId="123" priority="127" operator="equal">
      <formula>"N/A"</formula>
    </cfRule>
    <cfRule type="cellIs" dxfId="122" priority="128" operator="equal">
      <formula>"No"</formula>
    </cfRule>
    <cfRule type="cellIs" dxfId="121" priority="129" operator="equal">
      <formula>"Yes"</formula>
    </cfRule>
  </conditionalFormatting>
  <conditionalFormatting sqref="L42">
    <cfRule type="cellIs" dxfId="120" priority="124" operator="equal">
      <formula>"N/A"</formula>
    </cfRule>
    <cfRule type="cellIs" dxfId="119" priority="125" operator="equal">
      <formula>"No"</formula>
    </cfRule>
    <cfRule type="cellIs" dxfId="118" priority="126" operator="equal">
      <formula>"Yes"</formula>
    </cfRule>
  </conditionalFormatting>
  <conditionalFormatting sqref="L42">
    <cfRule type="cellIs" dxfId="117" priority="121" operator="equal">
      <formula>"N/A"</formula>
    </cfRule>
    <cfRule type="cellIs" dxfId="116" priority="122" operator="equal">
      <formula>"No"</formula>
    </cfRule>
    <cfRule type="cellIs" dxfId="115" priority="123" operator="equal">
      <formula>"Yes"</formula>
    </cfRule>
  </conditionalFormatting>
  <conditionalFormatting sqref="L42">
    <cfRule type="cellIs" dxfId="114" priority="118" operator="equal">
      <formula>"N/A"</formula>
    </cfRule>
    <cfRule type="cellIs" dxfId="113" priority="119" operator="equal">
      <formula>"No"</formula>
    </cfRule>
    <cfRule type="cellIs" dxfId="112" priority="120" operator="equal">
      <formula>"Yes"</formula>
    </cfRule>
  </conditionalFormatting>
  <conditionalFormatting sqref="D42">
    <cfRule type="duplicateValues" dxfId="111" priority="130"/>
  </conditionalFormatting>
  <conditionalFormatting sqref="L46">
    <cfRule type="cellIs" dxfId="110" priority="114" operator="equal">
      <formula>"N/A"</formula>
    </cfRule>
    <cfRule type="cellIs" dxfId="109" priority="115" operator="equal">
      <formula>"No"</formula>
    </cfRule>
    <cfRule type="cellIs" dxfId="108" priority="116" operator="equal">
      <formula>"Yes"</formula>
    </cfRule>
  </conditionalFormatting>
  <conditionalFormatting sqref="L46">
    <cfRule type="cellIs" dxfId="107" priority="111" operator="equal">
      <formula>"N/A"</formula>
    </cfRule>
    <cfRule type="cellIs" dxfId="106" priority="112" operator="equal">
      <formula>"No"</formula>
    </cfRule>
    <cfRule type="cellIs" dxfId="105" priority="113" operator="equal">
      <formula>"Yes"</formula>
    </cfRule>
  </conditionalFormatting>
  <conditionalFormatting sqref="D46">
    <cfRule type="duplicateValues" dxfId="104" priority="117"/>
  </conditionalFormatting>
  <conditionalFormatting sqref="L48">
    <cfRule type="cellIs" dxfId="103" priority="107" operator="equal">
      <formula>"N/A"</formula>
    </cfRule>
    <cfRule type="cellIs" dxfId="102" priority="108" operator="equal">
      <formula>"No"</formula>
    </cfRule>
    <cfRule type="cellIs" dxfId="101" priority="109" operator="equal">
      <formula>"Yes"</formula>
    </cfRule>
  </conditionalFormatting>
  <conditionalFormatting sqref="L48">
    <cfRule type="cellIs" dxfId="100" priority="104" operator="equal">
      <formula>"N/A"</formula>
    </cfRule>
    <cfRule type="cellIs" dxfId="99" priority="105" operator="equal">
      <formula>"No"</formula>
    </cfRule>
    <cfRule type="cellIs" dxfId="98" priority="106" operator="equal">
      <formula>"Yes"</formula>
    </cfRule>
  </conditionalFormatting>
  <conditionalFormatting sqref="D48">
    <cfRule type="duplicateValues" dxfId="97" priority="110"/>
  </conditionalFormatting>
  <conditionalFormatting sqref="L52">
    <cfRule type="cellIs" dxfId="96" priority="100" operator="equal">
      <formula>"N/A"</formula>
    </cfRule>
    <cfRule type="cellIs" dxfId="95" priority="101" operator="equal">
      <formula>"No"</formula>
    </cfRule>
    <cfRule type="cellIs" dxfId="94" priority="102" operator="equal">
      <formula>"Yes"</formula>
    </cfRule>
  </conditionalFormatting>
  <conditionalFormatting sqref="L52">
    <cfRule type="cellIs" dxfId="93" priority="97" operator="equal">
      <formula>"N/A"</formula>
    </cfRule>
    <cfRule type="cellIs" dxfId="92" priority="98" operator="equal">
      <formula>"No"</formula>
    </cfRule>
    <cfRule type="cellIs" dxfId="91" priority="99" operator="equal">
      <formula>"Yes"</formula>
    </cfRule>
  </conditionalFormatting>
  <conditionalFormatting sqref="L52">
    <cfRule type="cellIs" dxfId="90" priority="94" operator="equal">
      <formula>"N/A"</formula>
    </cfRule>
    <cfRule type="cellIs" dxfId="89" priority="95" operator="equal">
      <formula>"No"</formula>
    </cfRule>
    <cfRule type="cellIs" dxfId="88" priority="96" operator="equal">
      <formula>"Yes"</formula>
    </cfRule>
  </conditionalFormatting>
  <conditionalFormatting sqref="D52">
    <cfRule type="duplicateValues" dxfId="87" priority="103"/>
  </conditionalFormatting>
  <conditionalFormatting sqref="L67">
    <cfRule type="cellIs" dxfId="86" priority="90" operator="equal">
      <formula>"N/A"</formula>
    </cfRule>
    <cfRule type="cellIs" dxfId="85" priority="91" operator="equal">
      <formula>"No"</formula>
    </cfRule>
    <cfRule type="cellIs" dxfId="84" priority="92" operator="equal">
      <formula>"Yes"</formula>
    </cfRule>
  </conditionalFormatting>
  <conditionalFormatting sqref="L67">
    <cfRule type="cellIs" dxfId="83" priority="87" operator="equal">
      <formula>"N/A"</formula>
    </cfRule>
    <cfRule type="cellIs" dxfId="82" priority="88" operator="equal">
      <formula>"No"</formula>
    </cfRule>
    <cfRule type="cellIs" dxfId="81" priority="89" operator="equal">
      <formula>"Yes"</formula>
    </cfRule>
  </conditionalFormatting>
  <conditionalFormatting sqref="D67">
    <cfRule type="duplicateValues" dxfId="80" priority="93"/>
  </conditionalFormatting>
  <conditionalFormatting sqref="L103">
    <cfRule type="cellIs" dxfId="79" priority="83" operator="equal">
      <formula>"N/A"</formula>
    </cfRule>
    <cfRule type="cellIs" dxfId="78" priority="84" operator="equal">
      <formula>"No"</formula>
    </cfRule>
    <cfRule type="cellIs" dxfId="77" priority="85" operator="equal">
      <formula>"Yes"</formula>
    </cfRule>
  </conditionalFormatting>
  <conditionalFormatting sqref="D103">
    <cfRule type="duplicateValues" dxfId="76" priority="86"/>
  </conditionalFormatting>
  <conditionalFormatting sqref="L128">
    <cfRule type="cellIs" dxfId="75" priority="79" operator="equal">
      <formula>"N/A"</formula>
    </cfRule>
    <cfRule type="cellIs" dxfId="74" priority="80" operator="equal">
      <formula>"No"</formula>
    </cfRule>
    <cfRule type="cellIs" dxfId="73" priority="81" operator="equal">
      <formula>"Yes"</formula>
    </cfRule>
  </conditionalFormatting>
  <conditionalFormatting sqref="L128">
    <cfRule type="cellIs" dxfId="72" priority="76" operator="equal">
      <formula>"N/A"</formula>
    </cfRule>
    <cfRule type="cellIs" dxfId="71" priority="77" operator="equal">
      <formula>"No"</formula>
    </cfRule>
    <cfRule type="cellIs" dxfId="70" priority="78" operator="equal">
      <formula>"Yes"</formula>
    </cfRule>
  </conditionalFormatting>
  <conditionalFormatting sqref="D128">
    <cfRule type="duplicateValues" dxfId="69" priority="82"/>
  </conditionalFormatting>
  <conditionalFormatting sqref="L154">
    <cfRule type="cellIs" dxfId="68" priority="72" operator="equal">
      <formula>"N/A"</formula>
    </cfRule>
    <cfRule type="cellIs" dxfId="67" priority="73" operator="equal">
      <formula>"No"</formula>
    </cfRule>
    <cfRule type="cellIs" dxfId="66" priority="74" operator="equal">
      <formula>"Yes"</formula>
    </cfRule>
  </conditionalFormatting>
  <conditionalFormatting sqref="L154">
    <cfRule type="cellIs" dxfId="65" priority="69" operator="equal">
      <formula>"N/A"</formula>
    </cfRule>
    <cfRule type="cellIs" dxfId="64" priority="70" operator="equal">
      <formula>"No"</formula>
    </cfRule>
    <cfRule type="cellIs" dxfId="63" priority="71" operator="equal">
      <formula>"Yes"</formula>
    </cfRule>
  </conditionalFormatting>
  <conditionalFormatting sqref="D154">
    <cfRule type="duplicateValues" dxfId="62" priority="75"/>
  </conditionalFormatting>
  <conditionalFormatting sqref="L160">
    <cfRule type="cellIs" dxfId="61" priority="65" operator="equal">
      <formula>"N/A"</formula>
    </cfRule>
    <cfRule type="cellIs" dxfId="60" priority="66" operator="equal">
      <formula>"No"</formula>
    </cfRule>
    <cfRule type="cellIs" dxfId="59" priority="67" operator="equal">
      <formula>"Yes"</formula>
    </cfRule>
  </conditionalFormatting>
  <conditionalFormatting sqref="L160">
    <cfRule type="cellIs" dxfId="58" priority="62" operator="equal">
      <formula>"N/A"</formula>
    </cfRule>
    <cfRule type="cellIs" dxfId="57" priority="63" operator="equal">
      <formula>"No"</formula>
    </cfRule>
    <cfRule type="cellIs" dxfId="56" priority="64" operator="equal">
      <formula>"Yes"</formula>
    </cfRule>
  </conditionalFormatting>
  <conditionalFormatting sqref="D160">
    <cfRule type="duplicateValues" dxfId="55" priority="68"/>
  </conditionalFormatting>
  <conditionalFormatting sqref="L167">
    <cfRule type="cellIs" dxfId="54" priority="58" operator="equal">
      <formula>"N/A"</formula>
    </cfRule>
    <cfRule type="cellIs" dxfId="53" priority="59" operator="equal">
      <formula>"No"</formula>
    </cfRule>
    <cfRule type="cellIs" dxfId="52" priority="60" operator="equal">
      <formula>"Yes"</formula>
    </cfRule>
  </conditionalFormatting>
  <conditionalFormatting sqref="D167">
    <cfRule type="duplicateValues" dxfId="51" priority="61"/>
  </conditionalFormatting>
  <conditionalFormatting sqref="L169">
    <cfRule type="cellIs" dxfId="50" priority="47" operator="equal">
      <formula>"N/A"</formula>
    </cfRule>
    <cfRule type="cellIs" dxfId="49" priority="48" operator="equal">
      <formula>"No"</formula>
    </cfRule>
    <cfRule type="cellIs" dxfId="48" priority="49" operator="equal">
      <formula>"Yes"</formula>
    </cfRule>
  </conditionalFormatting>
  <conditionalFormatting sqref="L169">
    <cfRule type="cellIs" dxfId="47" priority="44" operator="equal">
      <formula>"N/A"</formula>
    </cfRule>
    <cfRule type="cellIs" dxfId="46" priority="45" operator="equal">
      <formula>"No"</formula>
    </cfRule>
    <cfRule type="cellIs" dxfId="45" priority="46" operator="equal">
      <formula>"Yes"</formula>
    </cfRule>
  </conditionalFormatting>
  <conditionalFormatting sqref="D169">
    <cfRule type="duplicateValues" dxfId="44" priority="50"/>
  </conditionalFormatting>
  <conditionalFormatting sqref="L291">
    <cfRule type="cellIs" dxfId="43" priority="40" operator="equal">
      <formula>"N/A"</formula>
    </cfRule>
    <cfRule type="cellIs" dxfId="42" priority="41" operator="equal">
      <formula>"No"</formula>
    </cfRule>
    <cfRule type="cellIs" dxfId="41" priority="42" operator="equal">
      <formula>"Yes"</formula>
    </cfRule>
  </conditionalFormatting>
  <conditionalFormatting sqref="L291">
    <cfRule type="cellIs" dxfId="40" priority="37" operator="equal">
      <formula>"N/A"</formula>
    </cfRule>
    <cfRule type="cellIs" dxfId="39" priority="38" operator="equal">
      <formula>"No"</formula>
    </cfRule>
    <cfRule type="cellIs" dxfId="38" priority="39" operator="equal">
      <formula>"Yes"</formula>
    </cfRule>
  </conditionalFormatting>
  <conditionalFormatting sqref="D291">
    <cfRule type="duplicateValues" dxfId="37" priority="43"/>
  </conditionalFormatting>
  <conditionalFormatting sqref="L294">
    <cfRule type="cellIs" dxfId="36" priority="33" operator="equal">
      <formula>"N/A"</formula>
    </cfRule>
    <cfRule type="cellIs" dxfId="35" priority="34" operator="equal">
      <formula>"No"</formula>
    </cfRule>
    <cfRule type="cellIs" dxfId="34" priority="35" operator="equal">
      <formula>"Yes"</formula>
    </cfRule>
  </conditionalFormatting>
  <conditionalFormatting sqref="L294">
    <cfRule type="cellIs" dxfId="33" priority="30" operator="equal">
      <formula>"N/A"</formula>
    </cfRule>
    <cfRule type="cellIs" dxfId="32" priority="31" operator="equal">
      <formula>"No"</formula>
    </cfRule>
    <cfRule type="cellIs" dxfId="31" priority="32" operator="equal">
      <formula>"Yes"</formula>
    </cfRule>
  </conditionalFormatting>
  <conditionalFormatting sqref="D294">
    <cfRule type="duplicateValues" dxfId="30" priority="36"/>
  </conditionalFormatting>
  <conditionalFormatting sqref="L295">
    <cfRule type="cellIs" dxfId="29" priority="26" operator="equal">
      <formula>"N/A"</formula>
    </cfRule>
    <cfRule type="cellIs" dxfId="28" priority="27" operator="equal">
      <formula>"No"</formula>
    </cfRule>
    <cfRule type="cellIs" dxfId="27" priority="28" operator="equal">
      <formula>"Yes"</formula>
    </cfRule>
  </conditionalFormatting>
  <conditionalFormatting sqref="D295">
    <cfRule type="duplicateValues" dxfId="26" priority="29"/>
  </conditionalFormatting>
  <conditionalFormatting sqref="B339:G339">
    <cfRule type="duplicateValues" dxfId="25" priority="25"/>
  </conditionalFormatting>
  <conditionalFormatting sqref="L341">
    <cfRule type="cellIs" dxfId="24" priority="21" operator="equal">
      <formula>"N/A"</formula>
    </cfRule>
    <cfRule type="cellIs" dxfId="23" priority="22" operator="equal">
      <formula>"No"</formula>
    </cfRule>
    <cfRule type="cellIs" dxfId="22" priority="23" operator="equal">
      <formula>"Yes"</formula>
    </cfRule>
  </conditionalFormatting>
  <conditionalFormatting sqref="D341">
    <cfRule type="duplicateValues" dxfId="21" priority="24"/>
  </conditionalFormatting>
  <conditionalFormatting sqref="L343">
    <cfRule type="cellIs" dxfId="20" priority="17" operator="equal">
      <formula>"N/A"</formula>
    </cfRule>
    <cfRule type="cellIs" dxfId="19" priority="18" operator="equal">
      <formula>"No"</formula>
    </cfRule>
    <cfRule type="cellIs" dxfId="18" priority="19" operator="equal">
      <formula>"Yes"</formula>
    </cfRule>
  </conditionalFormatting>
  <conditionalFormatting sqref="D343">
    <cfRule type="duplicateValues" dxfId="17" priority="20"/>
  </conditionalFormatting>
  <conditionalFormatting sqref="L349">
    <cfRule type="cellIs" dxfId="16" priority="13" operator="equal">
      <formula>"N/A"</formula>
    </cfRule>
    <cfRule type="cellIs" dxfId="15" priority="14" operator="equal">
      <formula>"No"</formula>
    </cfRule>
    <cfRule type="cellIs" dxfId="14" priority="15" operator="equal">
      <formula>"Yes"</formula>
    </cfRule>
  </conditionalFormatting>
  <conditionalFormatting sqref="D349">
    <cfRule type="duplicateValues" dxfId="13" priority="16"/>
  </conditionalFormatting>
  <conditionalFormatting sqref="L358">
    <cfRule type="cellIs" dxfId="12" priority="9" operator="equal">
      <formula>"N/A"</formula>
    </cfRule>
    <cfRule type="cellIs" dxfId="11" priority="10" operator="equal">
      <formula>"No"</formula>
    </cfRule>
    <cfRule type="cellIs" dxfId="10" priority="11" operator="equal">
      <formula>"Yes"</formula>
    </cfRule>
  </conditionalFormatting>
  <conditionalFormatting sqref="D358">
    <cfRule type="duplicateValues" dxfId="9" priority="12"/>
  </conditionalFormatting>
  <conditionalFormatting sqref="L370">
    <cfRule type="cellIs" dxfId="8" priority="5" operator="equal">
      <formula>"N/A"</formula>
    </cfRule>
    <cfRule type="cellIs" dxfId="7" priority="6" operator="equal">
      <formula>"No"</formula>
    </cfRule>
    <cfRule type="cellIs" dxfId="6" priority="7" operator="equal">
      <formula>"Yes"</formula>
    </cfRule>
  </conditionalFormatting>
  <conditionalFormatting sqref="D370">
    <cfRule type="duplicateValues" dxfId="5" priority="8"/>
  </conditionalFormatting>
  <conditionalFormatting sqref="L386">
    <cfRule type="cellIs" dxfId="4" priority="1" operator="equal">
      <formula>"N/A"</formula>
    </cfRule>
    <cfRule type="cellIs" dxfId="3" priority="2" operator="equal">
      <formula>"No"</formula>
    </cfRule>
    <cfRule type="cellIs" dxfId="2" priority="3" operator="equal">
      <formula>"Yes"</formula>
    </cfRule>
  </conditionalFormatting>
  <conditionalFormatting sqref="D386">
    <cfRule type="duplicateValues" dxfId="1" priority="4"/>
  </conditionalFormatting>
  <dataValidations disablePrompts="1" count="1">
    <dataValidation type="list" allowBlank="1" showErrorMessage="1" sqref="L287:L364" xr:uid="{00000000-0002-0000-0000-000000000000}">
      <formula1>VVDCompliant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C5"/>
  <sheetViews>
    <sheetView workbookViewId="0">
      <selection activeCell="C2" sqref="C2"/>
    </sheetView>
  </sheetViews>
  <sheetFormatPr baseColWidth="10" defaultColWidth="11" defaultRowHeight="16" x14ac:dyDescent="0.2"/>
  <cols>
    <col min="1" max="1" width="11" style="11" customWidth="1"/>
    <col min="2" max="2" width="19.83203125" style="11" bestFit="1" customWidth="1"/>
    <col min="3" max="3" width="6.5" style="12" bestFit="1" customWidth="1"/>
    <col min="4" max="16384" width="11" style="11"/>
  </cols>
  <sheetData>
    <row r="1" spans="2:3" ht="17" thickBot="1" x14ac:dyDescent="0.25"/>
    <row r="2" spans="2:3" ht="19" x14ac:dyDescent="0.25">
      <c r="B2" s="13" t="s">
        <v>700</v>
      </c>
      <c r="C2" s="14">
        <f>COUNTIF('VVD for SDDC 5.1'!C2:C388,"E")</f>
        <v>369</v>
      </c>
    </row>
    <row r="3" spans="2:3" ht="19" x14ac:dyDescent="0.25">
      <c r="B3" s="15" t="s">
        <v>701</v>
      </c>
      <c r="C3" s="16">
        <f>COUNTIF('VVD for SDDC 5.1'!C2:C388,"M")</f>
        <v>1</v>
      </c>
    </row>
    <row r="4" spans="2:3" ht="19" x14ac:dyDescent="0.25">
      <c r="B4" s="17" t="s">
        <v>702</v>
      </c>
      <c r="C4" s="18">
        <f>COUNTIF('VVD for SDDC 5.1'!C2:C388,"N")</f>
        <v>17</v>
      </c>
    </row>
    <row r="5" spans="2:3" ht="20" thickBot="1" x14ac:dyDescent="0.3">
      <c r="B5" s="19" t="s">
        <v>703</v>
      </c>
      <c r="C5" s="20">
        <f>C2+C3+C4</f>
        <v>387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53C7-32C7-B544-9F32-8CA7F6D7D5BE}">
  <sheetPr codeName="Sheet5"/>
  <dimension ref="A1:P680"/>
  <sheetViews>
    <sheetView showGridLines="0" tabSelected="1" topLeftCell="H1" zoomScale="212" zoomScaleNormal="141" workbookViewId="0">
      <selection activeCell="H3" sqref="H3"/>
    </sheetView>
  </sheetViews>
  <sheetFormatPr baseColWidth="10" defaultRowHeight="16" x14ac:dyDescent="0.2"/>
  <cols>
    <col min="1" max="1" width="24.33203125" style="65" customWidth="1"/>
    <col min="2" max="2" width="25" style="68" customWidth="1"/>
    <col min="3" max="3" width="19.33203125" style="69" customWidth="1"/>
    <col min="4" max="4" width="27.83203125" style="66" customWidth="1"/>
    <col min="5" max="5" width="10.83203125" style="66" customWidth="1"/>
    <col min="6" max="6" width="10.83203125" style="66"/>
    <col min="7" max="7" width="29.6640625" style="66" customWidth="1"/>
    <col min="8" max="8" width="30.83203125" style="66" customWidth="1"/>
    <col min="9" max="9" width="34" style="66" bestFit="1" customWidth="1"/>
    <col min="10" max="10" width="22.83203125" style="66" customWidth="1"/>
    <col min="11" max="11" width="21" style="66" customWidth="1"/>
    <col min="12" max="12" width="19" style="66" bestFit="1" customWidth="1"/>
    <col min="13" max="13" width="15.83203125" style="66" bestFit="1" customWidth="1"/>
    <col min="14" max="14" width="18.5" style="66" bestFit="1" customWidth="1"/>
    <col min="15" max="15" width="12.33203125" style="66" bestFit="1" customWidth="1"/>
    <col min="16" max="16" width="7.5" style="66" bestFit="1" customWidth="1"/>
    <col min="17" max="17" width="12.5" style="66" bestFit="1" customWidth="1"/>
    <col min="18" max="16384" width="10.83203125" style="66"/>
  </cols>
  <sheetData>
    <row r="1" spans="1:16" ht="20" x14ac:dyDescent="0.2">
      <c r="B1" s="65"/>
      <c r="C1" s="65"/>
      <c r="G1" s="67"/>
      <c r="H1" s="68"/>
      <c r="L1" s="86" t="s">
        <v>1760</v>
      </c>
      <c r="M1" s="86"/>
      <c r="N1" s="86"/>
      <c r="O1" s="86"/>
      <c r="P1" s="86"/>
    </row>
    <row r="2" spans="1:16" x14ac:dyDescent="0.2">
      <c r="A2" s="65" t="str">
        <f t="shared" ref="A2:A65" si="0">LEFT(D2,SEARCH("-",D2)-1)</f>
        <v>0420</v>
      </c>
      <c r="B2" s="68" t="str">
        <f t="shared" ref="B2:B65" si="1">MID(D2,SEARCH("-",D2,1)+1,SEARCH("-",D2,SEARCH("-",D2,1)+1)-SEARCH("-",D2,1)-1)</f>
        <v>000208</v>
      </c>
      <c r="C2" s="69" t="str">
        <f t="shared" ref="C2:C65" si="2">RIGHT(D2,LEN(D2)-SEARCH("-",D2,SEARCH("-",D2,SEARCH("-",D2)+1)))</f>
        <v>000579</v>
      </c>
      <c r="D2" s="66" t="str">
        <f>'VVD for SDDC 5.1'!D2</f>
        <v>0420-000208-000579</v>
      </c>
      <c r="E2" s="66">
        <f t="shared" ref="E2:E65" si="3">INT(C2)</f>
        <v>579</v>
      </c>
      <c r="G2" s="74" t="s">
        <v>1755</v>
      </c>
      <c r="H2" s="75" t="s">
        <v>1748</v>
      </c>
      <c r="I2" s="75" t="s">
        <v>1758</v>
      </c>
      <c r="J2" s="75" t="s">
        <v>1749</v>
      </c>
      <c r="K2" s="81"/>
      <c r="L2" s="70" t="s">
        <v>1750</v>
      </c>
      <c r="M2" s="70" t="s">
        <v>1754</v>
      </c>
      <c r="N2" s="70" t="s">
        <v>1753</v>
      </c>
      <c r="O2" s="70" t="s">
        <v>1751</v>
      </c>
      <c r="P2" s="70" t="s">
        <v>1756</v>
      </c>
    </row>
    <row r="3" spans="1:16" ht="17" x14ac:dyDescent="0.2">
      <c r="A3" s="65" t="str">
        <f t="shared" si="0"/>
        <v>0100</v>
      </c>
      <c r="B3" s="68" t="str">
        <f t="shared" si="1"/>
        <v>000000</v>
      </c>
      <c r="C3" s="69" t="str">
        <f t="shared" si="2"/>
        <v>000002</v>
      </c>
      <c r="D3" s="66" t="str">
        <f>'VVD for SDDC 5.1'!D3</f>
        <v>0100-000000-000002</v>
      </c>
      <c r="E3" s="66">
        <f t="shared" si="3"/>
        <v>2</v>
      </c>
      <c r="G3" s="76" t="s">
        <v>1759</v>
      </c>
      <c r="H3" s="77" t="s">
        <v>2061</v>
      </c>
      <c r="I3" s="41" t="s">
        <v>1873</v>
      </c>
      <c r="J3" s="78" t="str">
        <f>IF(G3="","",IF(G3="Existing",CONCATENATE(H3,"-",N3,"-",M3),IF(G3="New",CONCATENATE(H3,"-","000000","-",M3))))</f>
        <v>0600-000759-000782</v>
      </c>
      <c r="K3" s="79"/>
      <c r="L3" s="69">
        <f>MAX(E:E)</f>
        <v>781</v>
      </c>
      <c r="M3" s="71" t="str">
        <f>CONCATENATE("000",L3+1)</f>
        <v>000782</v>
      </c>
      <c r="N3" s="66" t="str">
        <f>IF(I3="","",RIGHT(I3,LEN(I3)-SEARCH("-",I3,SEARCH("-",I3,SEARCH("-",I3)+1))))</f>
        <v>000759</v>
      </c>
      <c r="O3" s="65" t="s">
        <v>1745</v>
      </c>
      <c r="P3" s="66" t="s">
        <v>1757</v>
      </c>
    </row>
    <row r="4" spans="1:16" x14ac:dyDescent="0.2">
      <c r="A4" s="65" t="str">
        <f t="shared" si="0"/>
        <v>0420</v>
      </c>
      <c r="B4" s="68" t="str">
        <f t="shared" si="1"/>
        <v>000000</v>
      </c>
      <c r="C4" s="69" t="str">
        <f t="shared" si="2"/>
        <v>000580</v>
      </c>
      <c r="D4" s="66" t="str">
        <f>'VVD for SDDC 5.1'!D4</f>
        <v>0420-000000-000580</v>
      </c>
      <c r="E4" s="66">
        <f t="shared" si="3"/>
        <v>580</v>
      </c>
      <c r="G4" s="72"/>
      <c r="O4" s="65" t="s">
        <v>1746</v>
      </c>
      <c r="P4" s="66" t="s">
        <v>1759</v>
      </c>
    </row>
    <row r="5" spans="1:16" x14ac:dyDescent="0.2">
      <c r="A5" s="65" t="str">
        <f t="shared" si="0"/>
        <v>0420</v>
      </c>
      <c r="B5" s="68" t="str">
        <f t="shared" si="1"/>
        <v>000298</v>
      </c>
      <c r="C5" s="69" t="str">
        <f t="shared" si="2"/>
        <v>000581</v>
      </c>
      <c r="D5" s="66" t="str">
        <f>'VVD for SDDC 5.1'!D5</f>
        <v>0420-000298-000581</v>
      </c>
      <c r="E5" s="66">
        <f t="shared" si="3"/>
        <v>581</v>
      </c>
      <c r="G5" s="72"/>
      <c r="O5" s="65" t="s">
        <v>1747</v>
      </c>
    </row>
    <row r="6" spans="1:16" x14ac:dyDescent="0.2">
      <c r="A6" s="65" t="str">
        <f t="shared" si="0"/>
        <v>0430</v>
      </c>
      <c r="B6" s="68" t="str">
        <f t="shared" si="1"/>
        <v>000582</v>
      </c>
      <c r="C6" s="69" t="str">
        <f t="shared" si="2"/>
        <v>000635</v>
      </c>
      <c r="D6" s="66" t="str">
        <f>'VVD for SDDC 5.1'!D6</f>
        <v>0430-000582-000635</v>
      </c>
      <c r="E6" s="66">
        <f t="shared" si="3"/>
        <v>635</v>
      </c>
      <c r="G6" s="71"/>
      <c r="O6" s="65" t="s">
        <v>1752</v>
      </c>
    </row>
    <row r="7" spans="1:16" ht="20" x14ac:dyDescent="0.2">
      <c r="A7" s="65" t="str">
        <f t="shared" si="0"/>
        <v>0420</v>
      </c>
      <c r="B7" s="68" t="str">
        <f t="shared" si="1"/>
        <v>000211</v>
      </c>
      <c r="C7" s="69" t="str">
        <f t="shared" si="2"/>
        <v>000583</v>
      </c>
      <c r="D7" s="66" t="str">
        <f>'VVD for SDDC 5.1'!D7</f>
        <v>0420-000211-000583</v>
      </c>
      <c r="E7" s="66">
        <f t="shared" si="3"/>
        <v>583</v>
      </c>
      <c r="G7" s="71"/>
      <c r="H7" s="67"/>
      <c r="I7" s="71"/>
      <c r="O7" s="65" t="s">
        <v>2061</v>
      </c>
    </row>
    <row r="8" spans="1:16" ht="20" x14ac:dyDescent="0.2">
      <c r="A8" s="65" t="str">
        <f t="shared" si="0"/>
        <v>0420</v>
      </c>
      <c r="B8" s="68" t="str">
        <f t="shared" si="1"/>
        <v>000445</v>
      </c>
      <c r="C8" s="69" t="str">
        <f t="shared" si="2"/>
        <v>000584</v>
      </c>
      <c r="D8" s="66" t="str">
        <f>'VVD for SDDC 5.1'!D8</f>
        <v>0420-000445-000584</v>
      </c>
      <c r="E8" s="66">
        <f t="shared" si="3"/>
        <v>584</v>
      </c>
      <c r="G8" s="71"/>
      <c r="H8" s="67"/>
    </row>
    <row r="9" spans="1:16" ht="21" x14ac:dyDescent="0.25">
      <c r="A9" s="65" t="str">
        <f t="shared" si="0"/>
        <v>0420</v>
      </c>
      <c r="B9" s="68" t="str">
        <f t="shared" si="1"/>
        <v>000446</v>
      </c>
      <c r="C9" s="69" t="str">
        <f t="shared" si="2"/>
        <v>000585</v>
      </c>
      <c r="D9" s="66" t="str">
        <f>'VVD for SDDC 5.1'!D9</f>
        <v>0420-000446-000585</v>
      </c>
      <c r="E9" s="66">
        <f t="shared" si="3"/>
        <v>585</v>
      </c>
      <c r="G9" s="73"/>
      <c r="H9" s="67"/>
    </row>
    <row r="10" spans="1:16" ht="20" x14ac:dyDescent="0.2">
      <c r="A10" s="65" t="str">
        <f t="shared" si="0"/>
        <v>0500</v>
      </c>
      <c r="B10" s="68" t="str">
        <f t="shared" si="1"/>
        <v>000636</v>
      </c>
      <c r="C10" s="69" t="str">
        <f t="shared" si="2"/>
        <v>000733</v>
      </c>
      <c r="D10" s="66" t="str">
        <f>'VVD for SDDC 5.1'!D10</f>
        <v>0500-000636-000733</v>
      </c>
      <c r="E10" s="66">
        <f t="shared" si="3"/>
        <v>733</v>
      </c>
      <c r="H10" s="67"/>
      <c r="I10" s="65"/>
    </row>
    <row r="11" spans="1:16" x14ac:dyDescent="0.2">
      <c r="A11" s="65" t="str">
        <f t="shared" si="0"/>
        <v>0430</v>
      </c>
      <c r="B11" s="68" t="str">
        <f t="shared" si="1"/>
        <v>000215</v>
      </c>
      <c r="C11" s="69" t="str">
        <f t="shared" si="2"/>
        <v>000637</v>
      </c>
      <c r="D11" s="66" t="str">
        <f>'VVD for SDDC 5.1'!D11</f>
        <v>0430-000215-000637</v>
      </c>
      <c r="E11" s="66">
        <f t="shared" si="3"/>
        <v>637</v>
      </c>
    </row>
    <row r="12" spans="1:16" x14ac:dyDescent="0.2">
      <c r="A12" s="65" t="str">
        <f t="shared" si="0"/>
        <v>0500</v>
      </c>
      <c r="B12" s="68" t="str">
        <f t="shared" si="1"/>
        <v>000638</v>
      </c>
      <c r="C12" s="69" t="str">
        <f t="shared" si="2"/>
        <v>000734</v>
      </c>
      <c r="D12" s="66" t="str">
        <f>'VVD for SDDC 5.1'!D12</f>
        <v>0500-000638-000734</v>
      </c>
      <c r="E12" s="66">
        <f t="shared" si="3"/>
        <v>734</v>
      </c>
    </row>
    <row r="13" spans="1:16" x14ac:dyDescent="0.2">
      <c r="A13" s="65" t="str">
        <f t="shared" si="0"/>
        <v>0500</v>
      </c>
      <c r="B13" s="68" t="str">
        <f t="shared" si="1"/>
        <v>000639</v>
      </c>
      <c r="C13" s="69" t="str">
        <f t="shared" si="2"/>
        <v>000735</v>
      </c>
      <c r="D13" s="66" t="str">
        <f>'VVD for SDDC 5.1'!D13</f>
        <v>0500-000639-000735</v>
      </c>
      <c r="E13" s="66">
        <f t="shared" si="3"/>
        <v>735</v>
      </c>
    </row>
    <row r="14" spans="1:16" x14ac:dyDescent="0.2">
      <c r="A14" s="65" t="str">
        <f t="shared" si="0"/>
        <v>0420</v>
      </c>
      <c r="B14" s="68" t="str">
        <f t="shared" si="1"/>
        <v>000508</v>
      </c>
      <c r="C14" s="69" t="str">
        <f t="shared" si="2"/>
        <v>000587</v>
      </c>
      <c r="D14" s="66" t="str">
        <f>'VVD for SDDC 5.1'!D14</f>
        <v>0420-000508-000587</v>
      </c>
      <c r="E14" s="66">
        <f t="shared" si="3"/>
        <v>587</v>
      </c>
      <c r="H14" s="65"/>
    </row>
    <row r="15" spans="1:16" x14ac:dyDescent="0.2">
      <c r="A15" s="65" t="str">
        <f t="shared" si="0"/>
        <v>0500</v>
      </c>
      <c r="B15" s="68" t="str">
        <f t="shared" si="1"/>
        <v>000217</v>
      </c>
      <c r="C15" s="69" t="str">
        <f t="shared" si="2"/>
        <v>000736</v>
      </c>
      <c r="D15" s="66" t="str">
        <f>'VVD for SDDC 5.1'!D15</f>
        <v>0500-000217-000736</v>
      </c>
      <c r="E15" s="66">
        <f t="shared" si="3"/>
        <v>736</v>
      </c>
      <c r="H15" s="65"/>
    </row>
    <row r="16" spans="1:16" x14ac:dyDescent="0.2">
      <c r="A16" s="65" t="str">
        <f t="shared" si="0"/>
        <v>0430</v>
      </c>
      <c r="B16" s="68" t="str">
        <f t="shared" si="1"/>
        <v>000218</v>
      </c>
      <c r="C16" s="69" t="str">
        <f t="shared" si="2"/>
        <v>000640</v>
      </c>
      <c r="D16" s="66" t="str">
        <f>'VVD for SDDC 5.1'!D16</f>
        <v>0430-000218-000640</v>
      </c>
      <c r="E16" s="66">
        <f t="shared" si="3"/>
        <v>640</v>
      </c>
      <c r="H16" s="65"/>
    </row>
    <row r="17" spans="1:9" x14ac:dyDescent="0.2">
      <c r="A17" s="65" t="str">
        <f t="shared" si="0"/>
        <v>0500</v>
      </c>
      <c r="B17" s="68" t="str">
        <f t="shared" si="1"/>
        <v>000641</v>
      </c>
      <c r="C17" s="69" t="str">
        <f t="shared" si="2"/>
        <v>000737</v>
      </c>
      <c r="D17" s="66" t="str">
        <f>'VVD for SDDC 5.1'!D17</f>
        <v>0500-000641-000737</v>
      </c>
      <c r="E17" s="66">
        <f t="shared" si="3"/>
        <v>737</v>
      </c>
      <c r="H17" s="65"/>
    </row>
    <row r="18" spans="1:9" x14ac:dyDescent="0.2">
      <c r="A18" s="65" t="str">
        <f t="shared" si="0"/>
        <v>0200</v>
      </c>
      <c r="B18" s="68" t="str">
        <f t="shared" si="1"/>
        <v>000000</v>
      </c>
      <c r="C18" s="69" t="str">
        <f t="shared" si="2"/>
        <v>000220</v>
      </c>
      <c r="D18" s="66" t="str">
        <f>'VVD for SDDC 5.1'!D18</f>
        <v>0200-000000-000220</v>
      </c>
      <c r="E18" s="66">
        <f t="shared" si="3"/>
        <v>220</v>
      </c>
      <c r="G18" s="65"/>
    </row>
    <row r="19" spans="1:9" x14ac:dyDescent="0.2">
      <c r="A19" s="65" t="str">
        <f t="shared" si="0"/>
        <v>0200</v>
      </c>
      <c r="B19" s="68" t="str">
        <f t="shared" si="1"/>
        <v>000000</v>
      </c>
      <c r="C19" s="69" t="str">
        <f t="shared" si="2"/>
        <v>000221</v>
      </c>
      <c r="D19" s="66" t="str">
        <f>'VVD for SDDC 5.1'!D19</f>
        <v>0200-000000-000221</v>
      </c>
      <c r="E19" s="66">
        <f t="shared" si="3"/>
        <v>221</v>
      </c>
      <c r="G19" s="65"/>
    </row>
    <row r="20" spans="1:9" x14ac:dyDescent="0.2">
      <c r="A20" s="65" t="str">
        <f t="shared" si="0"/>
        <v>0430</v>
      </c>
      <c r="B20" s="68" t="str">
        <f t="shared" si="1"/>
        <v>000488</v>
      </c>
      <c r="C20" s="69" t="str">
        <f t="shared" si="2"/>
        <v>000642</v>
      </c>
      <c r="D20" s="66" t="str">
        <f>'VVD for SDDC 5.1'!D20</f>
        <v>0430-000488-000642</v>
      </c>
      <c r="E20" s="66">
        <f t="shared" si="3"/>
        <v>642</v>
      </c>
      <c r="G20" s="65"/>
    </row>
    <row r="21" spans="1:9" x14ac:dyDescent="0.2">
      <c r="A21" s="65" t="str">
        <f t="shared" si="0"/>
        <v>0500</v>
      </c>
      <c r="B21" s="68" t="str">
        <f t="shared" si="1"/>
        <v>000643</v>
      </c>
      <c r="C21" s="69" t="str">
        <f t="shared" si="2"/>
        <v>000738</v>
      </c>
      <c r="D21" s="66" t="str">
        <f>'VVD for SDDC 5.1'!D21</f>
        <v>0500-000643-000738</v>
      </c>
      <c r="E21" s="66">
        <f t="shared" si="3"/>
        <v>738</v>
      </c>
    </row>
    <row r="22" spans="1:9" x14ac:dyDescent="0.2">
      <c r="A22" s="65" t="str">
        <f t="shared" si="0"/>
        <v>0500</v>
      </c>
      <c r="B22" s="68" t="str">
        <f t="shared" si="1"/>
        <v>000644</v>
      </c>
      <c r="C22" s="69" t="str">
        <f t="shared" si="2"/>
        <v>000739</v>
      </c>
      <c r="D22" s="66" t="str">
        <f>'VVD for SDDC 5.1'!D22</f>
        <v>0500-000644-000739</v>
      </c>
      <c r="E22" s="66">
        <f t="shared" si="3"/>
        <v>739</v>
      </c>
      <c r="G22" s="65"/>
    </row>
    <row r="23" spans="1:9" x14ac:dyDescent="0.2">
      <c r="A23" s="65" t="str">
        <f t="shared" si="0"/>
        <v>0430</v>
      </c>
      <c r="B23" s="68" t="str">
        <f t="shared" si="1"/>
        <v>000304</v>
      </c>
      <c r="C23" s="69" t="str">
        <f t="shared" si="2"/>
        <v>000645</v>
      </c>
      <c r="D23" s="66" t="str">
        <f>'VVD for SDDC 5.1'!D23</f>
        <v>0430-000304-000645</v>
      </c>
      <c r="E23" s="66">
        <f t="shared" si="3"/>
        <v>645</v>
      </c>
    </row>
    <row r="24" spans="1:9" x14ac:dyDescent="0.2">
      <c r="A24" s="65" t="str">
        <f t="shared" si="0"/>
        <v>0430</v>
      </c>
      <c r="B24" s="68" t="str">
        <f t="shared" si="1"/>
        <v>000305</v>
      </c>
      <c r="C24" s="69" t="str">
        <f t="shared" si="2"/>
        <v>000646</v>
      </c>
      <c r="D24" s="66" t="str">
        <f>'VVD for SDDC 5.1'!D24</f>
        <v>0430-000305-000646</v>
      </c>
      <c r="E24" s="66">
        <f t="shared" si="3"/>
        <v>646</v>
      </c>
      <c r="I24" s="80"/>
    </row>
    <row r="25" spans="1:9" x14ac:dyDescent="0.2">
      <c r="A25" s="65" t="str">
        <f t="shared" si="0"/>
        <v>0500</v>
      </c>
      <c r="B25" s="68" t="str">
        <f t="shared" si="1"/>
        <v>000457</v>
      </c>
      <c r="C25" s="69" t="str">
        <f t="shared" si="2"/>
        <v>000740</v>
      </c>
      <c r="D25" s="66" t="str">
        <f>'VVD for SDDC 5.1'!D25</f>
        <v>0500-000457-000740</v>
      </c>
      <c r="E25" s="66">
        <f t="shared" si="3"/>
        <v>740</v>
      </c>
    </row>
    <row r="26" spans="1:9" x14ac:dyDescent="0.2">
      <c r="A26" s="65" t="str">
        <f t="shared" si="0"/>
        <v>0420</v>
      </c>
      <c r="B26" s="68" t="str">
        <f t="shared" si="1"/>
        <v>000296</v>
      </c>
      <c r="C26" s="69" t="str">
        <f t="shared" si="2"/>
        <v>000588</v>
      </c>
      <c r="D26" s="66" t="str">
        <f>'VVD for SDDC 5.1'!D26</f>
        <v>0420-000296-000588</v>
      </c>
      <c r="E26" s="66">
        <f t="shared" si="3"/>
        <v>588</v>
      </c>
    </row>
    <row r="27" spans="1:9" x14ac:dyDescent="0.2">
      <c r="A27" s="65" t="str">
        <f t="shared" si="0"/>
        <v>0420</v>
      </c>
      <c r="B27" s="68" t="str">
        <f t="shared" si="1"/>
        <v>000000</v>
      </c>
      <c r="C27" s="69" t="str">
        <f t="shared" si="2"/>
        <v>000589</v>
      </c>
      <c r="D27" s="66" t="str">
        <f>'VVD for SDDC 5.1'!D27</f>
        <v>0420-000000-000589</v>
      </c>
      <c r="E27" s="66">
        <f t="shared" si="3"/>
        <v>589</v>
      </c>
    </row>
    <row r="28" spans="1:9" x14ac:dyDescent="0.2">
      <c r="A28" s="65" t="str">
        <f t="shared" si="0"/>
        <v>0420</v>
      </c>
      <c r="B28" s="68" t="str">
        <f t="shared" si="1"/>
        <v>000000</v>
      </c>
      <c r="C28" s="69" t="str">
        <f t="shared" si="2"/>
        <v>000590</v>
      </c>
      <c r="D28" s="66" t="str">
        <f>'VVD for SDDC 5.1'!D28</f>
        <v>0420-000000-000590</v>
      </c>
      <c r="E28" s="66">
        <f t="shared" si="3"/>
        <v>590</v>
      </c>
    </row>
    <row r="29" spans="1:9" x14ac:dyDescent="0.2">
      <c r="A29" s="65" t="str">
        <f t="shared" si="0"/>
        <v>0100</v>
      </c>
      <c r="B29" s="68" t="str">
        <f t="shared" si="1"/>
        <v>000000</v>
      </c>
      <c r="C29" s="69" t="str">
        <f t="shared" si="2"/>
        <v>000018</v>
      </c>
      <c r="D29" s="66" t="str">
        <f>'VVD for SDDC 5.1'!D29</f>
        <v>0100-000000-000018</v>
      </c>
      <c r="E29" s="66">
        <f t="shared" si="3"/>
        <v>18</v>
      </c>
    </row>
    <row r="30" spans="1:9" x14ac:dyDescent="0.2">
      <c r="A30" s="65" t="str">
        <f t="shared" si="0"/>
        <v>0500</v>
      </c>
      <c r="B30" s="68" t="str">
        <f t="shared" si="1"/>
        <v>000297</v>
      </c>
      <c r="C30" s="69" t="str">
        <f t="shared" si="2"/>
        <v>000741</v>
      </c>
      <c r="D30" s="66" t="str">
        <f>'VVD for SDDC 5.1'!D30</f>
        <v>0500-000297-000741</v>
      </c>
      <c r="E30" s="66">
        <f t="shared" si="3"/>
        <v>741</v>
      </c>
    </row>
    <row r="31" spans="1:9" x14ac:dyDescent="0.2">
      <c r="A31" s="65" t="str">
        <f t="shared" si="0"/>
        <v>0300</v>
      </c>
      <c r="B31" s="68" t="str">
        <f t="shared" si="1"/>
        <v>000020</v>
      </c>
      <c r="C31" s="69" t="str">
        <f t="shared" si="2"/>
        <v>000306</v>
      </c>
      <c r="D31" s="66" t="str">
        <f>'VVD for SDDC 5.1'!D31</f>
        <v>0300-000020-000306</v>
      </c>
      <c r="E31" s="66">
        <f t="shared" si="3"/>
        <v>306</v>
      </c>
    </row>
    <row r="32" spans="1:9" x14ac:dyDescent="0.2">
      <c r="A32" s="65" t="str">
        <f t="shared" si="0"/>
        <v>0400</v>
      </c>
      <c r="B32" s="68" t="str">
        <f t="shared" si="1"/>
        <v>000021</v>
      </c>
      <c r="C32" s="69" t="str">
        <f t="shared" si="2"/>
        <v>000338</v>
      </c>
      <c r="D32" s="66" t="str">
        <f>'VVD for SDDC 5.1'!D32</f>
        <v>0400-000021-000338</v>
      </c>
      <c r="E32" s="66">
        <f t="shared" si="3"/>
        <v>338</v>
      </c>
    </row>
    <row r="33" spans="1:5" x14ac:dyDescent="0.2">
      <c r="A33" s="65" t="str">
        <f t="shared" si="0"/>
        <v>0400</v>
      </c>
      <c r="B33" s="68" t="str">
        <f t="shared" si="1"/>
        <v>000022</v>
      </c>
      <c r="C33" s="69" t="str">
        <f t="shared" si="2"/>
        <v>000444</v>
      </c>
      <c r="D33" s="66" t="str">
        <f>'VVD for SDDC 5.1'!D33</f>
        <v>0400-000022-000444</v>
      </c>
      <c r="E33" s="66">
        <f t="shared" si="3"/>
        <v>444</v>
      </c>
    </row>
    <row r="34" spans="1:5" x14ac:dyDescent="0.2">
      <c r="A34" s="65" t="str">
        <f t="shared" si="0"/>
        <v>0100</v>
      </c>
      <c r="B34" s="68" t="str">
        <f t="shared" si="1"/>
        <v>000000</v>
      </c>
      <c r="C34" s="69" t="str">
        <f t="shared" si="2"/>
        <v>000023</v>
      </c>
      <c r="D34" s="66" t="str">
        <f>'VVD for SDDC 5.1'!D34</f>
        <v>0100-000000-000023</v>
      </c>
      <c r="E34" s="66">
        <f t="shared" si="3"/>
        <v>23</v>
      </c>
    </row>
    <row r="35" spans="1:5" x14ac:dyDescent="0.2">
      <c r="A35" s="65" t="str">
        <f t="shared" si="0"/>
        <v>0100</v>
      </c>
      <c r="B35" s="68" t="str">
        <f t="shared" si="1"/>
        <v>000000</v>
      </c>
      <c r="C35" s="69" t="str">
        <f t="shared" si="2"/>
        <v>000024</v>
      </c>
      <c r="D35" s="66" t="str">
        <f>'VVD for SDDC 5.1'!D35</f>
        <v>0100-000000-000024</v>
      </c>
      <c r="E35" s="66">
        <f t="shared" si="3"/>
        <v>24</v>
      </c>
    </row>
    <row r="36" spans="1:5" x14ac:dyDescent="0.2">
      <c r="A36" s="65" t="str">
        <f t="shared" si="0"/>
        <v>0420</v>
      </c>
      <c r="B36" s="68" t="str">
        <f t="shared" si="1"/>
        <v>000000</v>
      </c>
      <c r="C36" s="69" t="str">
        <f t="shared" si="2"/>
        <v>000591</v>
      </c>
      <c r="D36" s="66" t="str">
        <f>'VVD for SDDC 5.1'!D36</f>
        <v>0420-000000-000591</v>
      </c>
      <c r="E36" s="66">
        <f t="shared" si="3"/>
        <v>591</v>
      </c>
    </row>
    <row r="37" spans="1:5" x14ac:dyDescent="0.2">
      <c r="A37" s="65" t="str">
        <f t="shared" si="0"/>
        <v>0300</v>
      </c>
      <c r="B37" s="68" t="str">
        <f t="shared" si="1"/>
        <v>000000</v>
      </c>
      <c r="C37" s="69" t="str">
        <f t="shared" si="2"/>
        <v>000307</v>
      </c>
      <c r="D37" s="66" t="str">
        <f>'VVD for SDDC 5.1'!D37</f>
        <v>0300-000000-000307</v>
      </c>
      <c r="E37" s="66">
        <f t="shared" si="3"/>
        <v>307</v>
      </c>
    </row>
    <row r="38" spans="1:5" x14ac:dyDescent="0.2">
      <c r="A38" s="65" t="str">
        <f t="shared" si="0"/>
        <v>0100</v>
      </c>
      <c r="B38" s="68" t="str">
        <f t="shared" si="1"/>
        <v>000000</v>
      </c>
      <c r="C38" s="69" t="str">
        <f t="shared" si="2"/>
        <v>000026</v>
      </c>
      <c r="D38" s="66" t="str">
        <f>'VVD for SDDC 5.1'!D38</f>
        <v>0100-000000-000026</v>
      </c>
      <c r="E38" s="66">
        <f t="shared" si="3"/>
        <v>26</v>
      </c>
    </row>
    <row r="39" spans="1:5" x14ac:dyDescent="0.2">
      <c r="A39" s="65" t="str">
        <f t="shared" si="0"/>
        <v>0500</v>
      </c>
      <c r="B39" s="68" t="str">
        <f t="shared" si="1"/>
        <v>000027</v>
      </c>
      <c r="C39" s="69" t="str">
        <f t="shared" si="2"/>
        <v>000742</v>
      </c>
      <c r="D39" s="66" t="str">
        <f>'VVD for SDDC 5.1'!D39</f>
        <v>0500-000027-000742</v>
      </c>
      <c r="E39" s="66">
        <f t="shared" si="3"/>
        <v>742</v>
      </c>
    </row>
    <row r="40" spans="1:5" x14ac:dyDescent="0.2">
      <c r="A40" s="65" t="str">
        <f t="shared" si="0"/>
        <v>0500</v>
      </c>
      <c r="B40" s="68" t="str">
        <f t="shared" si="1"/>
        <v>000029</v>
      </c>
      <c r="C40" s="69" t="str">
        <f t="shared" si="2"/>
        <v>000743</v>
      </c>
      <c r="D40" s="66" t="str">
        <f>'VVD for SDDC 5.1'!D40</f>
        <v>0500-000029-000743</v>
      </c>
      <c r="E40" s="66">
        <f t="shared" si="3"/>
        <v>743</v>
      </c>
    </row>
    <row r="41" spans="1:5" x14ac:dyDescent="0.2">
      <c r="A41" s="65" t="str">
        <f t="shared" si="0"/>
        <v>0300</v>
      </c>
      <c r="B41" s="68" t="str">
        <f t="shared" si="1"/>
        <v>000000</v>
      </c>
      <c r="C41" s="69" t="str">
        <f t="shared" si="2"/>
        <v>000308</v>
      </c>
      <c r="D41" s="66" t="str">
        <f>'VVD for SDDC 5.1'!D41</f>
        <v>0300-000000-000308</v>
      </c>
      <c r="E41" s="66">
        <f t="shared" si="3"/>
        <v>308</v>
      </c>
    </row>
    <row r="42" spans="1:5" x14ac:dyDescent="0.2">
      <c r="A42" s="65" t="str">
        <f t="shared" si="0"/>
        <v>0500</v>
      </c>
      <c r="B42" s="68" t="str">
        <f t="shared" si="1"/>
        <v>000339</v>
      </c>
      <c r="C42" s="69" t="str">
        <f t="shared" si="2"/>
        <v>000744</v>
      </c>
      <c r="D42" s="66" t="str">
        <f>'VVD for SDDC 5.1'!D42</f>
        <v>0500-000339-000744</v>
      </c>
      <c r="E42" s="66">
        <f t="shared" si="3"/>
        <v>744</v>
      </c>
    </row>
    <row r="43" spans="1:5" x14ac:dyDescent="0.2">
      <c r="A43" s="65" t="str">
        <f t="shared" si="0"/>
        <v>0400</v>
      </c>
      <c r="B43" s="68" t="str">
        <f t="shared" si="1"/>
        <v>000309</v>
      </c>
      <c r="C43" s="69" t="str">
        <f t="shared" si="2"/>
        <v>000340</v>
      </c>
      <c r="D43" s="66" t="str">
        <f>'VVD for SDDC 5.1'!D43</f>
        <v>0400-000309-000340</v>
      </c>
      <c r="E43" s="66">
        <f t="shared" si="3"/>
        <v>340</v>
      </c>
    </row>
    <row r="44" spans="1:5" x14ac:dyDescent="0.2">
      <c r="A44" s="65" t="str">
        <f t="shared" si="0"/>
        <v>0430</v>
      </c>
      <c r="B44" s="68" t="str">
        <f t="shared" si="1"/>
        <v>000031</v>
      </c>
      <c r="C44" s="69" t="str">
        <f t="shared" si="2"/>
        <v>000647</v>
      </c>
      <c r="D44" s="66" t="str">
        <f>'VVD for SDDC 5.1'!D44</f>
        <v>0430-000031-000647</v>
      </c>
      <c r="E44" s="66">
        <f t="shared" si="3"/>
        <v>647</v>
      </c>
    </row>
    <row r="45" spans="1:5" x14ac:dyDescent="0.2">
      <c r="A45" s="65" t="str">
        <f t="shared" si="0"/>
        <v>0430</v>
      </c>
      <c r="B45" s="68" t="str">
        <f t="shared" si="1"/>
        <v>00034</v>
      </c>
      <c r="C45" s="69" t="str">
        <f t="shared" si="2"/>
        <v>000648</v>
      </c>
      <c r="D45" s="66" t="str">
        <f>'VVD for SDDC 5.1'!D45</f>
        <v>0430-00034-000648</v>
      </c>
      <c r="E45" s="66">
        <f t="shared" si="3"/>
        <v>648</v>
      </c>
    </row>
    <row r="46" spans="1:5" x14ac:dyDescent="0.2">
      <c r="A46" s="65" t="str">
        <f t="shared" si="0"/>
        <v>0500</v>
      </c>
      <c r="B46" s="68" t="str">
        <f t="shared" si="1"/>
        <v>000034</v>
      </c>
      <c r="C46" s="69" t="str">
        <f t="shared" si="2"/>
        <v>000745</v>
      </c>
      <c r="D46" s="66" t="str">
        <f>'VVD for SDDC 5.1'!D46</f>
        <v>0500-000034-000745</v>
      </c>
      <c r="E46" s="66">
        <f t="shared" si="3"/>
        <v>745</v>
      </c>
    </row>
    <row r="47" spans="1:5" x14ac:dyDescent="0.2">
      <c r="A47" s="65" t="str">
        <f t="shared" si="0"/>
        <v>0100</v>
      </c>
      <c r="B47" s="68" t="str">
        <f t="shared" si="1"/>
        <v>000000</v>
      </c>
      <c r="C47" s="69" t="str">
        <f t="shared" si="2"/>
        <v>000035</v>
      </c>
      <c r="D47" s="66" t="str">
        <f>'VVD for SDDC 5.1'!D47</f>
        <v>0100-000000-000035</v>
      </c>
      <c r="E47" s="66">
        <f t="shared" si="3"/>
        <v>35</v>
      </c>
    </row>
    <row r="48" spans="1:5" x14ac:dyDescent="0.2">
      <c r="A48" s="65" t="str">
        <f t="shared" si="0"/>
        <v>0500</v>
      </c>
      <c r="B48" s="68" t="str">
        <f t="shared" si="1"/>
        <v>000649</v>
      </c>
      <c r="C48" s="69" t="str">
        <f t="shared" si="2"/>
        <v>000746</v>
      </c>
      <c r="D48" s="66" t="str">
        <f>'VVD for SDDC 5.1'!D48</f>
        <v>0500-000649-000746</v>
      </c>
      <c r="E48" s="66">
        <f t="shared" si="3"/>
        <v>746</v>
      </c>
    </row>
    <row r="49" spans="1:5" x14ac:dyDescent="0.2">
      <c r="A49" s="65" t="str">
        <f t="shared" si="0"/>
        <v>0430</v>
      </c>
      <c r="B49" s="68" t="str">
        <f t="shared" si="1"/>
        <v>000312</v>
      </c>
      <c r="C49" s="69" t="str">
        <f t="shared" si="2"/>
        <v>000650</v>
      </c>
      <c r="D49" s="66" t="str">
        <f>'VVD for SDDC 5.1'!D49</f>
        <v>0430-000312-000650</v>
      </c>
      <c r="E49" s="66">
        <f t="shared" si="3"/>
        <v>650</v>
      </c>
    </row>
    <row r="50" spans="1:5" x14ac:dyDescent="0.2">
      <c r="A50" s="65" t="str">
        <f t="shared" si="0"/>
        <v>0420</v>
      </c>
      <c r="B50" s="68" t="str">
        <f t="shared" si="1"/>
        <v>000342</v>
      </c>
      <c r="C50" s="69" t="str">
        <f t="shared" si="2"/>
        <v>000632</v>
      </c>
      <c r="D50" s="66" t="str">
        <f>'VVD for SDDC 5.1'!D50</f>
        <v>0420-000342-000632</v>
      </c>
      <c r="E50" s="66">
        <f t="shared" si="3"/>
        <v>632</v>
      </c>
    </row>
    <row r="51" spans="1:5" x14ac:dyDescent="0.2">
      <c r="A51" s="65" t="str">
        <f t="shared" si="0"/>
        <v>0420</v>
      </c>
      <c r="B51" s="68" t="str">
        <f t="shared" si="1"/>
        <v>000000</v>
      </c>
      <c r="C51" s="69" t="str">
        <f t="shared" si="2"/>
        <v>000612</v>
      </c>
      <c r="D51" s="66" t="str">
        <f>'VVD for SDDC 5.1'!D51</f>
        <v>0420-000000-000612</v>
      </c>
      <c r="E51" s="66">
        <f t="shared" si="3"/>
        <v>612</v>
      </c>
    </row>
    <row r="52" spans="1:5" x14ac:dyDescent="0.2">
      <c r="A52" s="65" t="str">
        <f t="shared" si="0"/>
        <v>0500</v>
      </c>
      <c r="B52" s="68" t="str">
        <f t="shared" si="1"/>
        <v>000613</v>
      </c>
      <c r="C52" s="69" t="str">
        <f t="shared" si="2"/>
        <v>000747</v>
      </c>
      <c r="D52" s="66" t="str">
        <f>'VVD for SDDC 5.1'!D52</f>
        <v>0500-000613-000747</v>
      </c>
      <c r="E52" s="66">
        <f t="shared" si="3"/>
        <v>747</v>
      </c>
    </row>
    <row r="53" spans="1:5" x14ac:dyDescent="0.2">
      <c r="A53" s="65" t="str">
        <f t="shared" si="0"/>
        <v>0420</v>
      </c>
      <c r="B53" s="68" t="str">
        <f t="shared" si="1"/>
        <v>000000</v>
      </c>
      <c r="C53" s="69" t="str">
        <f t="shared" si="2"/>
        <v>000614</v>
      </c>
      <c r="D53" s="66" t="str">
        <f>'VVD for SDDC 5.1'!D53</f>
        <v>0420-000000-000614</v>
      </c>
      <c r="E53" s="66">
        <f t="shared" si="3"/>
        <v>614</v>
      </c>
    </row>
    <row r="54" spans="1:5" x14ac:dyDescent="0.2">
      <c r="A54" s="65" t="str">
        <f t="shared" si="0"/>
        <v>0420</v>
      </c>
      <c r="B54" s="68" t="str">
        <f t="shared" si="1"/>
        <v>000000</v>
      </c>
      <c r="C54" s="69" t="str">
        <f t="shared" si="2"/>
        <v>000615</v>
      </c>
      <c r="D54" s="66" t="str">
        <f>'VVD for SDDC 5.1'!D54</f>
        <v>0420-000000-000615</v>
      </c>
      <c r="E54" s="66">
        <f t="shared" si="3"/>
        <v>615</v>
      </c>
    </row>
    <row r="55" spans="1:5" x14ac:dyDescent="0.2">
      <c r="A55" s="65" t="str">
        <f t="shared" si="0"/>
        <v>0420</v>
      </c>
      <c r="B55" s="68" t="str">
        <f t="shared" si="1"/>
        <v>000000</v>
      </c>
      <c r="C55" s="69" t="str">
        <f t="shared" si="2"/>
        <v>000633</v>
      </c>
      <c r="D55" s="66" t="str">
        <f>'VVD for SDDC 5.1'!D55</f>
        <v>0420-000000-000633</v>
      </c>
      <c r="E55" s="66">
        <f t="shared" si="3"/>
        <v>633</v>
      </c>
    </row>
    <row r="56" spans="1:5" x14ac:dyDescent="0.2">
      <c r="A56" s="65" t="str">
        <f t="shared" si="0"/>
        <v>0420</v>
      </c>
      <c r="B56" s="68" t="str">
        <f t="shared" si="1"/>
        <v>000344</v>
      </c>
      <c r="C56" s="69" t="str">
        <f t="shared" si="2"/>
        <v>000616</v>
      </c>
      <c r="D56" s="66" t="str">
        <f>'VVD for SDDC 5.1'!D56</f>
        <v>0420-000344-000616</v>
      </c>
      <c r="E56" s="66">
        <f t="shared" si="3"/>
        <v>616</v>
      </c>
    </row>
    <row r="57" spans="1:5" x14ac:dyDescent="0.2">
      <c r="A57" s="65" t="str">
        <f t="shared" si="0"/>
        <v>0420</v>
      </c>
      <c r="B57" s="68" t="str">
        <f t="shared" si="1"/>
        <v>000000</v>
      </c>
      <c r="C57" s="69" t="str">
        <f t="shared" si="2"/>
        <v>000617</v>
      </c>
      <c r="D57" s="66" t="str">
        <f>'VVD for SDDC 5.1'!D57</f>
        <v>0420-000000-000617</v>
      </c>
      <c r="E57" s="66">
        <f t="shared" si="3"/>
        <v>617</v>
      </c>
    </row>
    <row r="58" spans="1:5" x14ac:dyDescent="0.2">
      <c r="A58" s="65" t="str">
        <f t="shared" si="0"/>
        <v>0300</v>
      </c>
      <c r="B58" s="68" t="str">
        <f t="shared" si="1"/>
        <v>000000</v>
      </c>
      <c r="C58" s="69" t="str">
        <f t="shared" si="2"/>
        <v>000313</v>
      </c>
      <c r="D58" s="66" t="str">
        <f>'VVD for SDDC 5.1'!D58</f>
        <v>0300-000000-000313</v>
      </c>
      <c r="E58" s="66">
        <f t="shared" si="3"/>
        <v>313</v>
      </c>
    </row>
    <row r="59" spans="1:5" x14ac:dyDescent="0.2">
      <c r="A59" s="65" t="str">
        <f t="shared" si="0"/>
        <v>0420</v>
      </c>
      <c r="B59" s="68" t="str">
        <f t="shared" si="1"/>
        <v>000000</v>
      </c>
      <c r="C59" s="69" t="str">
        <f t="shared" si="2"/>
        <v>000618</v>
      </c>
      <c r="D59" s="66" t="str">
        <f>'VVD for SDDC 5.1'!D59</f>
        <v>0420-000000-000618</v>
      </c>
      <c r="E59" s="66">
        <f t="shared" si="3"/>
        <v>618</v>
      </c>
    </row>
    <row r="60" spans="1:5" x14ac:dyDescent="0.2">
      <c r="A60" s="65" t="str">
        <f t="shared" si="0"/>
        <v>0420</v>
      </c>
      <c r="B60" s="68" t="str">
        <f t="shared" si="1"/>
        <v>000345</v>
      </c>
      <c r="C60" s="69" t="str">
        <f t="shared" si="2"/>
        <v>000619</v>
      </c>
      <c r="D60" s="66" t="str">
        <f>'VVD for SDDC 5.1'!D60</f>
        <v>0420-000345-000619</v>
      </c>
      <c r="E60" s="66">
        <f t="shared" si="3"/>
        <v>619</v>
      </c>
    </row>
    <row r="61" spans="1:5" x14ac:dyDescent="0.2">
      <c r="A61" s="65" t="str">
        <f t="shared" si="0"/>
        <v>0420</v>
      </c>
      <c r="B61" s="68" t="str">
        <f t="shared" si="1"/>
        <v>000000</v>
      </c>
      <c r="C61" s="69" t="str">
        <f t="shared" si="2"/>
        <v>000620</v>
      </c>
      <c r="D61" s="66" t="str">
        <f>'VVD for SDDC 5.1'!D61</f>
        <v>0420-000000-000620</v>
      </c>
      <c r="E61" s="66">
        <f t="shared" si="3"/>
        <v>620</v>
      </c>
    </row>
    <row r="62" spans="1:5" x14ac:dyDescent="0.2">
      <c r="A62" s="65" t="str">
        <f t="shared" si="0"/>
        <v>0420</v>
      </c>
      <c r="B62" s="68" t="str">
        <f t="shared" si="1"/>
        <v>000315</v>
      </c>
      <c r="C62" s="69" t="str">
        <f t="shared" si="2"/>
        <v>000621</v>
      </c>
      <c r="D62" s="66" t="str">
        <f>'VVD for SDDC 5.1'!D62</f>
        <v>0420-000315-000621</v>
      </c>
      <c r="E62" s="66">
        <f t="shared" si="3"/>
        <v>621</v>
      </c>
    </row>
    <row r="63" spans="1:5" x14ac:dyDescent="0.2">
      <c r="A63" s="65" t="str">
        <f t="shared" si="0"/>
        <v>0300</v>
      </c>
      <c r="B63" s="68" t="str">
        <f t="shared" si="1"/>
        <v>000000</v>
      </c>
      <c r="C63" s="69" t="str">
        <f t="shared" si="2"/>
        <v>000316</v>
      </c>
      <c r="D63" s="66" t="str">
        <f>'VVD for SDDC 5.1'!D63</f>
        <v>0300-000000-000316</v>
      </c>
      <c r="E63" s="66">
        <f t="shared" si="3"/>
        <v>316</v>
      </c>
    </row>
    <row r="64" spans="1:5" x14ac:dyDescent="0.2">
      <c r="A64" s="65" t="str">
        <f t="shared" si="0"/>
        <v>0400</v>
      </c>
      <c r="B64" s="68" t="str">
        <f t="shared" si="1"/>
        <v>000317</v>
      </c>
      <c r="C64" s="69" t="str">
        <f t="shared" si="2"/>
        <v>000346</v>
      </c>
      <c r="D64" s="66" t="str">
        <f>'VVD for SDDC 5.1'!D64</f>
        <v>0400-000317-000346</v>
      </c>
      <c r="E64" s="66">
        <f t="shared" si="3"/>
        <v>346</v>
      </c>
    </row>
    <row r="65" spans="1:5" x14ac:dyDescent="0.2">
      <c r="A65" s="65" t="str">
        <f t="shared" si="0"/>
        <v>0300</v>
      </c>
      <c r="B65" s="68" t="str">
        <f t="shared" si="1"/>
        <v>000000</v>
      </c>
      <c r="C65" s="69" t="str">
        <f t="shared" si="2"/>
        <v>000318</v>
      </c>
      <c r="D65" s="66" t="str">
        <f>'VVD for SDDC 5.1'!D65</f>
        <v>0300-000000-000318</v>
      </c>
      <c r="E65" s="66">
        <f t="shared" si="3"/>
        <v>318</v>
      </c>
    </row>
    <row r="66" spans="1:5" x14ac:dyDescent="0.2">
      <c r="A66" s="65" t="str">
        <f t="shared" ref="A66:A129" si="4">LEFT(D66,SEARCH("-",D66)-1)</f>
        <v>0300</v>
      </c>
      <c r="B66" s="68" t="str">
        <f t="shared" ref="B66:B129" si="5">MID(D66,SEARCH("-",D66,1)+1,SEARCH("-",D66,SEARCH("-",D66,1)+1)-SEARCH("-",D66,1)-1)</f>
        <v>000000</v>
      </c>
      <c r="C66" s="69" t="str">
        <f t="shared" ref="C66:C129" si="6">RIGHT(D66,LEN(D66)-SEARCH("-",D66,SEARCH("-",D66,SEARCH("-",D66)+1)))</f>
        <v>000319</v>
      </c>
      <c r="D66" s="66" t="str">
        <f>'VVD for SDDC 5.1'!D66</f>
        <v>0300-000000-000319</v>
      </c>
      <c r="E66" s="66">
        <f t="shared" ref="E66:E129" si="7">INT(C66)</f>
        <v>319</v>
      </c>
    </row>
    <row r="67" spans="1:5" x14ac:dyDescent="0.2">
      <c r="A67" s="65" t="str">
        <f t="shared" si="4"/>
        <v>0500</v>
      </c>
      <c r="B67" s="68" t="str">
        <f t="shared" si="5"/>
        <v>000622</v>
      </c>
      <c r="C67" s="69" t="str">
        <f t="shared" si="6"/>
        <v>000748</v>
      </c>
      <c r="D67" s="66" t="str">
        <f>'VVD for SDDC 5.1'!D67</f>
        <v>0500-000622-000748</v>
      </c>
      <c r="E67" s="66">
        <f t="shared" si="7"/>
        <v>748</v>
      </c>
    </row>
    <row r="68" spans="1:5" x14ac:dyDescent="0.2">
      <c r="A68" s="65" t="str">
        <f t="shared" si="4"/>
        <v>0420</v>
      </c>
      <c r="B68" s="68" t="str">
        <f t="shared" si="5"/>
        <v>000000</v>
      </c>
      <c r="C68" s="69" t="str">
        <f t="shared" si="6"/>
        <v>000623</v>
      </c>
      <c r="D68" s="66" t="str">
        <f>'VVD for SDDC 5.1'!D68</f>
        <v>0420-000000-000623</v>
      </c>
      <c r="E68" s="66">
        <f t="shared" si="7"/>
        <v>623</v>
      </c>
    </row>
    <row r="69" spans="1:5" x14ac:dyDescent="0.2">
      <c r="A69" s="65" t="str">
        <f t="shared" si="4"/>
        <v>0420</v>
      </c>
      <c r="B69" s="68" t="str">
        <f t="shared" si="5"/>
        <v>000000</v>
      </c>
      <c r="C69" s="69" t="str">
        <f t="shared" si="6"/>
        <v>000624</v>
      </c>
      <c r="D69" s="66" t="str">
        <f>'VVD for SDDC 5.1'!D69</f>
        <v>0420-000000-000624</v>
      </c>
      <c r="E69" s="66">
        <f t="shared" si="7"/>
        <v>624</v>
      </c>
    </row>
    <row r="70" spans="1:5" x14ac:dyDescent="0.2">
      <c r="A70" s="65" t="str">
        <f t="shared" si="4"/>
        <v>0420</v>
      </c>
      <c r="B70" s="68" t="str">
        <f t="shared" si="5"/>
        <v>000000</v>
      </c>
      <c r="C70" s="69" t="str">
        <f t="shared" si="6"/>
        <v>000625</v>
      </c>
      <c r="D70" s="66" t="str">
        <f>'VVD for SDDC 5.1'!D70</f>
        <v>0420-000000-000625</v>
      </c>
      <c r="E70" s="66">
        <f t="shared" si="7"/>
        <v>625</v>
      </c>
    </row>
    <row r="71" spans="1:5" x14ac:dyDescent="0.2">
      <c r="A71" s="65" t="str">
        <f t="shared" si="4"/>
        <v>0420</v>
      </c>
      <c r="B71" s="68" t="str">
        <f t="shared" si="5"/>
        <v>000000</v>
      </c>
      <c r="C71" s="69" t="str">
        <f t="shared" si="6"/>
        <v>000626</v>
      </c>
      <c r="D71" s="66" t="str">
        <f>'VVD for SDDC 5.1'!D71</f>
        <v>0420-000000-000626</v>
      </c>
      <c r="E71" s="66">
        <f t="shared" si="7"/>
        <v>626</v>
      </c>
    </row>
    <row r="72" spans="1:5" x14ac:dyDescent="0.2">
      <c r="A72" s="65" t="str">
        <f t="shared" si="4"/>
        <v>0420</v>
      </c>
      <c r="B72" s="68" t="str">
        <f t="shared" si="5"/>
        <v>000000</v>
      </c>
      <c r="C72" s="69" t="str">
        <f t="shared" si="6"/>
        <v>000627</v>
      </c>
      <c r="D72" s="66" t="str">
        <f>'VVD for SDDC 5.1'!D72</f>
        <v>0420-000000-000627</v>
      </c>
      <c r="E72" s="66">
        <f t="shared" si="7"/>
        <v>627</v>
      </c>
    </row>
    <row r="73" spans="1:5" x14ac:dyDescent="0.2">
      <c r="A73" s="65" t="str">
        <f t="shared" si="4"/>
        <v>0100</v>
      </c>
      <c r="B73" s="68" t="str">
        <f t="shared" si="5"/>
        <v>000000</v>
      </c>
      <c r="C73" s="69" t="str">
        <f t="shared" si="6"/>
        <v>000047</v>
      </c>
      <c r="D73" s="66" t="str">
        <f>'VVD for SDDC 5.1'!D73</f>
        <v>0100-000000-000047</v>
      </c>
      <c r="E73" s="66">
        <f t="shared" si="7"/>
        <v>47</v>
      </c>
    </row>
    <row r="74" spans="1:5" x14ac:dyDescent="0.2">
      <c r="A74" s="65" t="str">
        <f t="shared" si="4"/>
        <v>0400</v>
      </c>
      <c r="B74" s="68" t="str">
        <f t="shared" si="5"/>
        <v>000000</v>
      </c>
      <c r="C74" s="69" t="str">
        <f t="shared" si="6"/>
        <v>000347</v>
      </c>
      <c r="D74" s="66" t="str">
        <f>'VVD for SDDC 5.1'!D74</f>
        <v>0400-000000-000347</v>
      </c>
      <c r="E74" s="66">
        <f t="shared" si="7"/>
        <v>347</v>
      </c>
    </row>
    <row r="75" spans="1:5" x14ac:dyDescent="0.2">
      <c r="A75" s="65" t="str">
        <f t="shared" si="4"/>
        <v>0400</v>
      </c>
      <c r="B75" s="68" t="str">
        <f t="shared" si="5"/>
        <v>000000</v>
      </c>
      <c r="C75" s="69" t="str">
        <f t="shared" si="6"/>
        <v>000348</v>
      </c>
      <c r="D75" s="66" t="str">
        <f>'VVD for SDDC 5.1'!D75</f>
        <v>0400-000000-000348</v>
      </c>
      <c r="E75" s="66">
        <f t="shared" si="7"/>
        <v>348</v>
      </c>
    </row>
    <row r="76" spans="1:5" x14ac:dyDescent="0.2">
      <c r="A76" s="65" t="str">
        <f t="shared" si="4"/>
        <v>0430</v>
      </c>
      <c r="B76" s="68" t="str">
        <f t="shared" si="5"/>
        <v>000048</v>
      </c>
      <c r="C76" s="69" t="str">
        <f t="shared" si="6"/>
        <v>000651</v>
      </c>
      <c r="D76" s="66" t="str">
        <f>'VVD for SDDC 5.1'!D76</f>
        <v>0430-000048-000651</v>
      </c>
      <c r="E76" s="66">
        <f t="shared" si="7"/>
        <v>651</v>
      </c>
    </row>
    <row r="77" spans="1:5" x14ac:dyDescent="0.2">
      <c r="A77" s="65" t="str">
        <f t="shared" si="4"/>
        <v>0420</v>
      </c>
      <c r="B77" s="68" t="str">
        <f t="shared" si="5"/>
        <v>000000</v>
      </c>
      <c r="C77" s="69" t="str">
        <f t="shared" si="6"/>
        <v>000628</v>
      </c>
      <c r="D77" s="66" t="str">
        <f>'VVD for SDDC 5.1'!D77</f>
        <v>0420-000000-000628</v>
      </c>
      <c r="E77" s="66">
        <f t="shared" si="7"/>
        <v>628</v>
      </c>
    </row>
    <row r="78" spans="1:5" x14ac:dyDescent="0.2">
      <c r="A78" s="65" t="str">
        <f t="shared" si="4"/>
        <v>0420</v>
      </c>
      <c r="B78" s="68" t="str">
        <f t="shared" si="5"/>
        <v>000000</v>
      </c>
      <c r="C78" s="69" t="str">
        <f t="shared" si="6"/>
        <v>000629</v>
      </c>
      <c r="D78" s="66" t="str">
        <f>'VVD for SDDC 5.1'!D78</f>
        <v>0420-000000-000629</v>
      </c>
      <c r="E78" s="66">
        <f t="shared" si="7"/>
        <v>629</v>
      </c>
    </row>
    <row r="79" spans="1:5" x14ac:dyDescent="0.2">
      <c r="A79" s="65" t="str">
        <f t="shared" si="4"/>
        <v>0420</v>
      </c>
      <c r="B79" s="68" t="str">
        <f t="shared" si="5"/>
        <v>000000</v>
      </c>
      <c r="C79" s="69" t="str">
        <f t="shared" si="6"/>
        <v>000630</v>
      </c>
      <c r="D79" s="66" t="str">
        <f>'VVD for SDDC 5.1'!D79</f>
        <v>0420-000000-000630</v>
      </c>
      <c r="E79" s="66">
        <f t="shared" si="7"/>
        <v>630</v>
      </c>
    </row>
    <row r="80" spans="1:5" x14ac:dyDescent="0.2">
      <c r="A80" s="65" t="str">
        <f t="shared" si="4"/>
        <v>0420</v>
      </c>
      <c r="B80" s="68" t="str">
        <f t="shared" si="5"/>
        <v>000000</v>
      </c>
      <c r="C80" s="69" t="str">
        <f t="shared" si="6"/>
        <v>000631</v>
      </c>
      <c r="D80" s="66" t="str">
        <f>'VVD for SDDC 5.1'!D80</f>
        <v>0420-000000-000631</v>
      </c>
      <c r="E80" s="66">
        <f t="shared" si="7"/>
        <v>631</v>
      </c>
    </row>
    <row r="81" spans="1:5" x14ac:dyDescent="0.2">
      <c r="A81" s="65" t="str">
        <f t="shared" si="4"/>
        <v>0100</v>
      </c>
      <c r="B81" s="68" t="str">
        <f t="shared" si="5"/>
        <v>000000</v>
      </c>
      <c r="C81" s="69" t="str">
        <f t="shared" si="6"/>
        <v>000049</v>
      </c>
      <c r="D81" s="66" t="str">
        <f>'VVD for SDDC 5.1'!D81</f>
        <v>0100-000000-000049</v>
      </c>
      <c r="E81" s="66">
        <f t="shared" si="7"/>
        <v>49</v>
      </c>
    </row>
    <row r="82" spans="1:5" x14ac:dyDescent="0.2">
      <c r="A82" s="65" t="str">
        <f t="shared" si="4"/>
        <v>0500</v>
      </c>
      <c r="B82" s="68" t="str">
        <f t="shared" si="5"/>
        <v>000000</v>
      </c>
      <c r="C82" s="69" t="str">
        <f t="shared" si="6"/>
        <v>000763</v>
      </c>
      <c r="D82" s="66" t="str">
        <f>'VVD for SDDC 5.1'!D82</f>
        <v>0500-000000-000763</v>
      </c>
      <c r="E82" s="66">
        <f t="shared" si="7"/>
        <v>763</v>
      </c>
    </row>
    <row r="83" spans="1:5" x14ac:dyDescent="0.2">
      <c r="A83" s="65" t="str">
        <f t="shared" si="4"/>
        <v>0400</v>
      </c>
      <c r="B83" s="68" t="str">
        <f t="shared" si="5"/>
        <v>000050</v>
      </c>
      <c r="C83" s="69" t="str">
        <f t="shared" si="6"/>
        <v>000349</v>
      </c>
      <c r="D83" s="66" t="str">
        <f>'VVD for SDDC 5.1'!D83</f>
        <v>0400-000050-000349</v>
      </c>
      <c r="E83" s="66">
        <f t="shared" si="7"/>
        <v>349</v>
      </c>
    </row>
    <row r="84" spans="1:5" x14ac:dyDescent="0.2">
      <c r="A84" s="65" t="str">
        <f t="shared" si="4"/>
        <v>0400</v>
      </c>
      <c r="B84" s="68" t="str">
        <f t="shared" si="5"/>
        <v>000000</v>
      </c>
      <c r="C84" s="69" t="str">
        <f t="shared" si="6"/>
        <v>000350</v>
      </c>
      <c r="D84" s="66" t="str">
        <f>'VVD for SDDC 5.1'!D84</f>
        <v>0400-000000-000350</v>
      </c>
      <c r="E84" s="66">
        <f t="shared" si="7"/>
        <v>350</v>
      </c>
    </row>
    <row r="85" spans="1:5" x14ac:dyDescent="0.2">
      <c r="A85" s="65" t="str">
        <f t="shared" si="4"/>
        <v>0430</v>
      </c>
      <c r="B85" s="68" t="str">
        <f t="shared" si="5"/>
        <v>000053</v>
      </c>
      <c r="C85" s="69" t="str">
        <f t="shared" si="6"/>
        <v>000652</v>
      </c>
      <c r="D85" s="66" t="str">
        <f>'VVD for SDDC 5.1'!D85</f>
        <v>0430-000053-000652</v>
      </c>
      <c r="E85" s="66">
        <f t="shared" si="7"/>
        <v>652</v>
      </c>
    </row>
    <row r="86" spans="1:5" x14ac:dyDescent="0.2">
      <c r="A86" s="65" t="str">
        <f t="shared" si="4"/>
        <v>0410</v>
      </c>
      <c r="B86" s="68" t="str">
        <f t="shared" si="5"/>
        <v>000352</v>
      </c>
      <c r="C86" s="69" t="str">
        <f t="shared" si="6"/>
        <v>000489</v>
      </c>
      <c r="D86" s="66" t="str">
        <f>'VVD for SDDC 5.1'!D86</f>
        <v>0410-000352-000489</v>
      </c>
      <c r="E86" s="66">
        <f t="shared" si="7"/>
        <v>489</v>
      </c>
    </row>
    <row r="87" spans="1:5" x14ac:dyDescent="0.2">
      <c r="A87" s="65" t="str">
        <f t="shared" si="4"/>
        <v>0430</v>
      </c>
      <c r="B87" s="68" t="str">
        <f t="shared" si="5"/>
        <v>000593</v>
      </c>
      <c r="C87" s="69" t="str">
        <f t="shared" si="6"/>
        <v>000653</v>
      </c>
      <c r="D87" s="66" t="str">
        <f>'VVD for SDDC 5.1'!D87</f>
        <v>0430-000593-000653</v>
      </c>
      <c r="E87" s="66">
        <f t="shared" si="7"/>
        <v>653</v>
      </c>
    </row>
    <row r="88" spans="1:5" x14ac:dyDescent="0.2">
      <c r="A88" s="65" t="str">
        <f t="shared" si="4"/>
        <v>0430</v>
      </c>
      <c r="B88" s="68" t="str">
        <f t="shared" si="5"/>
        <v>000594</v>
      </c>
      <c r="C88" s="69" t="str">
        <f t="shared" si="6"/>
        <v>000654</v>
      </c>
      <c r="D88" s="66" t="str">
        <f>'VVD for SDDC 5.1'!D88</f>
        <v>0430-000594-000654</v>
      </c>
      <c r="E88" s="66">
        <f t="shared" si="7"/>
        <v>654</v>
      </c>
    </row>
    <row r="89" spans="1:5" x14ac:dyDescent="0.2">
      <c r="A89" s="65" t="str">
        <f t="shared" si="4"/>
        <v>0400</v>
      </c>
      <c r="B89" s="68" t="str">
        <f t="shared" si="5"/>
        <v>000000</v>
      </c>
      <c r="C89" s="69" t="str">
        <f t="shared" si="6"/>
        <v>000351</v>
      </c>
      <c r="D89" s="66" t="str">
        <f>'VVD for SDDC 5.1'!D89</f>
        <v>0400-000000-000351</v>
      </c>
      <c r="E89" s="66">
        <f t="shared" si="7"/>
        <v>351</v>
      </c>
    </row>
    <row r="90" spans="1:5" x14ac:dyDescent="0.2">
      <c r="A90" s="65" t="str">
        <f t="shared" si="4"/>
        <v>0430</v>
      </c>
      <c r="B90" s="68" t="str">
        <f t="shared" si="5"/>
        <v>000223</v>
      </c>
      <c r="C90" s="69" t="str">
        <f t="shared" si="6"/>
        <v>000655</v>
      </c>
      <c r="D90" s="66" t="str">
        <f>'VVD for SDDC 5.1'!D90</f>
        <v>0430-000223-000655</v>
      </c>
      <c r="E90" s="66">
        <f t="shared" si="7"/>
        <v>655</v>
      </c>
    </row>
    <row r="91" spans="1:5" x14ac:dyDescent="0.2">
      <c r="A91" s="65" t="str">
        <f t="shared" si="4"/>
        <v>0200</v>
      </c>
      <c r="B91" s="68" t="str">
        <f t="shared" si="5"/>
        <v>000056</v>
      </c>
      <c r="C91" s="69" t="str">
        <f t="shared" si="6"/>
        <v>000224</v>
      </c>
      <c r="D91" s="66" t="str">
        <f>'VVD for SDDC 5.1'!D91</f>
        <v>0200-000056-000224</v>
      </c>
      <c r="E91" s="66">
        <f t="shared" si="7"/>
        <v>224</v>
      </c>
    </row>
    <row r="92" spans="1:5" x14ac:dyDescent="0.2">
      <c r="A92" s="65" t="str">
        <f t="shared" si="4"/>
        <v>0200</v>
      </c>
      <c r="B92" s="68" t="str">
        <f t="shared" si="5"/>
        <v>000000</v>
      </c>
      <c r="C92" s="69" t="str">
        <f t="shared" si="6"/>
        <v>000225</v>
      </c>
      <c r="D92" s="66" t="str">
        <f>'VVD for SDDC 5.1'!D92</f>
        <v>0200-000000-000225</v>
      </c>
      <c r="E92" s="66">
        <f t="shared" si="7"/>
        <v>225</v>
      </c>
    </row>
    <row r="93" spans="1:5" x14ac:dyDescent="0.2">
      <c r="A93" s="65" t="str">
        <f t="shared" si="4"/>
        <v>0200</v>
      </c>
      <c r="B93" s="68" t="str">
        <f t="shared" si="5"/>
        <v>000000</v>
      </c>
      <c r="C93" s="69" t="str">
        <f t="shared" si="6"/>
        <v>000226</v>
      </c>
      <c r="D93" s="66" t="str">
        <f>'VVD for SDDC 5.1'!D93</f>
        <v>0200-000000-000226</v>
      </c>
      <c r="E93" s="66">
        <f t="shared" si="7"/>
        <v>226</v>
      </c>
    </row>
    <row r="94" spans="1:5" x14ac:dyDescent="0.2">
      <c r="A94" s="65" t="str">
        <f t="shared" si="4"/>
        <v>0200</v>
      </c>
      <c r="B94" s="68" t="str">
        <f t="shared" si="5"/>
        <v>000000</v>
      </c>
      <c r="C94" s="69" t="str">
        <f t="shared" si="6"/>
        <v>000227</v>
      </c>
      <c r="D94" s="66" t="str">
        <f>'VVD for SDDC 5.1'!D94</f>
        <v>0200-000000-000227</v>
      </c>
      <c r="E94" s="66">
        <f t="shared" si="7"/>
        <v>227</v>
      </c>
    </row>
    <row r="95" spans="1:5" x14ac:dyDescent="0.2">
      <c r="A95" s="65" t="str">
        <f t="shared" si="4"/>
        <v>0200</v>
      </c>
      <c r="B95" s="68" t="str">
        <f t="shared" si="5"/>
        <v>000000</v>
      </c>
      <c r="C95" s="69" t="str">
        <f t="shared" si="6"/>
        <v>000228</v>
      </c>
      <c r="D95" s="66" t="str">
        <f>'VVD for SDDC 5.1'!D95</f>
        <v>0200-000000-000228</v>
      </c>
      <c r="E95" s="66">
        <f t="shared" si="7"/>
        <v>228</v>
      </c>
    </row>
    <row r="96" spans="1:5" x14ac:dyDescent="0.2">
      <c r="A96" s="65" t="str">
        <f t="shared" si="4"/>
        <v>0400</v>
      </c>
      <c r="B96" s="68" t="str">
        <f t="shared" si="5"/>
        <v>000229</v>
      </c>
      <c r="C96" s="69" t="str">
        <f t="shared" si="6"/>
        <v>000486</v>
      </c>
      <c r="D96" s="66" t="str">
        <f>'VVD for SDDC 5.1'!D96</f>
        <v>0400-000229-000486</v>
      </c>
      <c r="E96" s="66">
        <f t="shared" si="7"/>
        <v>486</v>
      </c>
    </row>
    <row r="97" spans="1:5" x14ac:dyDescent="0.2">
      <c r="A97" s="65" t="str">
        <f t="shared" si="4"/>
        <v>0430</v>
      </c>
      <c r="B97" s="68" t="str">
        <f t="shared" si="5"/>
        <v>000230</v>
      </c>
      <c r="C97" s="69" t="str">
        <f t="shared" si="6"/>
        <v>000656</v>
      </c>
      <c r="D97" s="66" t="str">
        <f>'VVD for SDDC 5.1'!D97</f>
        <v>0430-000230-000656</v>
      </c>
      <c r="E97" s="66">
        <f t="shared" si="7"/>
        <v>656</v>
      </c>
    </row>
    <row r="98" spans="1:5" x14ac:dyDescent="0.2">
      <c r="A98" s="65" t="str">
        <f t="shared" si="4"/>
        <v>0200</v>
      </c>
      <c r="B98" s="68" t="str">
        <f t="shared" si="5"/>
        <v>000000</v>
      </c>
      <c r="C98" s="69" t="str">
        <f t="shared" si="6"/>
        <v>000231</v>
      </c>
      <c r="D98" s="66" t="str">
        <f>'VVD for SDDC 5.1'!D98</f>
        <v>0200-000000-000231</v>
      </c>
      <c r="E98" s="66">
        <f t="shared" si="7"/>
        <v>231</v>
      </c>
    </row>
    <row r="99" spans="1:5" x14ac:dyDescent="0.2">
      <c r="A99" s="65" t="str">
        <f t="shared" si="4"/>
        <v>0200</v>
      </c>
      <c r="B99" s="68" t="str">
        <f t="shared" si="5"/>
        <v>000000</v>
      </c>
      <c r="C99" s="69" t="str">
        <f t="shared" si="6"/>
        <v>000232</v>
      </c>
      <c r="D99" s="66" t="str">
        <f>'VVD for SDDC 5.1'!D99</f>
        <v>0200-000000-000232</v>
      </c>
      <c r="E99" s="66">
        <f t="shared" si="7"/>
        <v>232</v>
      </c>
    </row>
    <row r="100" spans="1:5" x14ac:dyDescent="0.2">
      <c r="A100" s="65" t="str">
        <f t="shared" si="4"/>
        <v>0200</v>
      </c>
      <c r="B100" s="68" t="str">
        <f t="shared" si="5"/>
        <v>000000</v>
      </c>
      <c r="C100" s="69" t="str">
        <f t="shared" si="6"/>
        <v>000233</v>
      </c>
      <c r="D100" s="66" t="str">
        <f>'VVD for SDDC 5.1'!D100</f>
        <v>0200-000000-000233</v>
      </c>
      <c r="E100" s="66">
        <f t="shared" si="7"/>
        <v>233</v>
      </c>
    </row>
    <row r="101" spans="1:5" x14ac:dyDescent="0.2">
      <c r="A101" s="65" t="str">
        <f t="shared" si="4"/>
        <v>0400</v>
      </c>
      <c r="B101" s="68" t="str">
        <f t="shared" si="5"/>
        <v>000057</v>
      </c>
      <c r="C101" s="69" t="str">
        <f t="shared" si="6"/>
        <v>000447</v>
      </c>
      <c r="D101" s="66" t="str">
        <f>'VVD for SDDC 5.1'!D101</f>
        <v>0400-000057-000447</v>
      </c>
      <c r="E101" s="66">
        <f t="shared" si="7"/>
        <v>447</v>
      </c>
    </row>
    <row r="102" spans="1:5" x14ac:dyDescent="0.2">
      <c r="A102" s="65" t="str">
        <f t="shared" si="4"/>
        <v>0410</v>
      </c>
      <c r="B102" s="68" t="str">
        <f t="shared" si="5"/>
        <v>000234</v>
      </c>
      <c r="C102" s="69" t="str">
        <f t="shared" si="6"/>
        <v>000490</v>
      </c>
      <c r="D102" s="66" t="str">
        <f>'VVD for SDDC 5.1'!D102</f>
        <v>0410-000234-000490</v>
      </c>
      <c r="E102" s="66">
        <f t="shared" si="7"/>
        <v>490</v>
      </c>
    </row>
    <row r="103" spans="1:5" x14ac:dyDescent="0.2">
      <c r="A103" s="65" t="str">
        <f t="shared" si="4"/>
        <v>0500</v>
      </c>
      <c r="B103" s="68" t="str">
        <f t="shared" si="5"/>
        <v>000235</v>
      </c>
      <c r="C103" s="69" t="str">
        <f t="shared" si="6"/>
        <v>000749</v>
      </c>
      <c r="D103" s="66" t="str">
        <f>'VVD for SDDC 5.1'!D103</f>
        <v>0500-000235-000749</v>
      </c>
      <c r="E103" s="66">
        <f t="shared" si="7"/>
        <v>749</v>
      </c>
    </row>
    <row r="104" spans="1:5" x14ac:dyDescent="0.2">
      <c r="A104" s="65" t="str">
        <f t="shared" si="4"/>
        <v>0400</v>
      </c>
      <c r="B104" s="68" t="str">
        <f t="shared" si="5"/>
        <v>000000</v>
      </c>
      <c r="C104" s="69" t="str">
        <f t="shared" si="6"/>
        <v>000459</v>
      </c>
      <c r="D104" s="66" t="str">
        <f>'VVD for SDDC 5.1'!D104</f>
        <v>0400-000000-000459</v>
      </c>
      <c r="E104" s="66">
        <f t="shared" si="7"/>
        <v>459</v>
      </c>
    </row>
    <row r="105" spans="1:5" x14ac:dyDescent="0.2">
      <c r="A105" s="65" t="str">
        <f t="shared" si="4"/>
        <v>0400</v>
      </c>
      <c r="B105" s="68" t="str">
        <f t="shared" si="5"/>
        <v>000080</v>
      </c>
      <c r="C105" s="69" t="str">
        <f t="shared" si="6"/>
        <v>000448</v>
      </c>
      <c r="D105" s="66" t="str">
        <f>'VVD for SDDC 5.1'!D105</f>
        <v>0400-000080-000448</v>
      </c>
      <c r="E105" s="66">
        <f t="shared" si="7"/>
        <v>448</v>
      </c>
    </row>
    <row r="106" spans="1:5" x14ac:dyDescent="0.2">
      <c r="A106" s="65" t="str">
        <f t="shared" si="4"/>
        <v>0200</v>
      </c>
      <c r="B106" s="68" t="str">
        <f t="shared" si="5"/>
        <v>000000</v>
      </c>
      <c r="C106" s="69" t="str">
        <f t="shared" si="6"/>
        <v>000236</v>
      </c>
      <c r="D106" s="66" t="str">
        <f>'VVD for SDDC 5.1'!D106</f>
        <v>0200-000000-000236</v>
      </c>
      <c r="E106" s="66">
        <f t="shared" si="7"/>
        <v>236</v>
      </c>
    </row>
    <row r="107" spans="1:5" x14ac:dyDescent="0.2">
      <c r="A107" s="65" t="str">
        <f t="shared" si="4"/>
        <v>0420</v>
      </c>
      <c r="B107" s="68" t="str">
        <f t="shared" si="5"/>
        <v>000081</v>
      </c>
      <c r="C107" s="69" t="str">
        <f t="shared" si="6"/>
        <v>000595</v>
      </c>
      <c r="D107" s="66" t="str">
        <f>'VVD for SDDC 5.1'!D107</f>
        <v>0420-000081-000595</v>
      </c>
      <c r="E107" s="66">
        <f t="shared" si="7"/>
        <v>595</v>
      </c>
    </row>
    <row r="108" spans="1:5" x14ac:dyDescent="0.2">
      <c r="A108" s="65" t="str">
        <f t="shared" si="4"/>
        <v>0100</v>
      </c>
      <c r="B108" s="68" t="str">
        <f t="shared" si="5"/>
        <v>000000</v>
      </c>
      <c r="C108" s="69" t="str">
        <f t="shared" si="6"/>
        <v>000082</v>
      </c>
      <c r="D108" s="66" t="str">
        <f>'VVD for SDDC 5.1'!D108</f>
        <v>0100-000000-000082</v>
      </c>
      <c r="E108" s="66">
        <f t="shared" si="7"/>
        <v>82</v>
      </c>
    </row>
    <row r="109" spans="1:5" x14ac:dyDescent="0.2">
      <c r="A109" s="65" t="str">
        <f t="shared" si="4"/>
        <v>0400</v>
      </c>
      <c r="B109" s="68" t="str">
        <f t="shared" si="5"/>
        <v>000237</v>
      </c>
      <c r="C109" s="69" t="str">
        <f t="shared" si="6"/>
        <v>000449</v>
      </c>
      <c r="D109" s="66" t="str">
        <f>'VVD for SDDC 5.1'!D109</f>
        <v>0400-000237-000449</v>
      </c>
      <c r="E109" s="66">
        <f t="shared" si="7"/>
        <v>449</v>
      </c>
    </row>
    <row r="110" spans="1:5" x14ac:dyDescent="0.2">
      <c r="A110" s="65" t="str">
        <f t="shared" si="4"/>
        <v>0200</v>
      </c>
      <c r="B110" s="68" t="str">
        <f t="shared" si="5"/>
        <v>000103</v>
      </c>
      <c r="C110" s="69" t="str">
        <f t="shared" si="6"/>
        <v>000238</v>
      </c>
      <c r="D110" s="66" t="str">
        <f>'VVD for SDDC 5.1'!D110</f>
        <v>0200-000103-000238</v>
      </c>
      <c r="E110" s="66">
        <f t="shared" si="7"/>
        <v>238</v>
      </c>
    </row>
    <row r="111" spans="1:5" x14ac:dyDescent="0.2">
      <c r="A111" s="65" t="str">
        <f t="shared" si="4"/>
        <v>0300</v>
      </c>
      <c r="B111" s="68" t="str">
        <f t="shared" si="5"/>
        <v>000000</v>
      </c>
      <c r="C111" s="69" t="str">
        <f t="shared" si="6"/>
        <v>000322</v>
      </c>
      <c r="D111" s="66" t="str">
        <f>'VVD for SDDC 5.1'!D111</f>
        <v>0300-000000-000322</v>
      </c>
      <c r="E111" s="66">
        <f t="shared" si="7"/>
        <v>322</v>
      </c>
    </row>
    <row r="112" spans="1:5" x14ac:dyDescent="0.2">
      <c r="A112" s="65" t="str">
        <f t="shared" si="4"/>
        <v>0100</v>
      </c>
      <c r="B112" s="68" t="str">
        <f t="shared" si="5"/>
        <v>000000</v>
      </c>
      <c r="C112" s="69" t="str">
        <f t="shared" si="6"/>
        <v>000085</v>
      </c>
      <c r="D112" s="66" t="str">
        <f>'VVD for SDDC 5.1'!D112</f>
        <v>0100-000000-000085</v>
      </c>
      <c r="E112" s="66">
        <f t="shared" si="7"/>
        <v>85</v>
      </c>
    </row>
    <row r="113" spans="1:5" x14ac:dyDescent="0.2">
      <c r="A113" s="65" t="str">
        <f t="shared" si="4"/>
        <v>0100</v>
      </c>
      <c r="B113" s="68" t="str">
        <f t="shared" si="5"/>
        <v>000000</v>
      </c>
      <c r="C113" s="69" t="str">
        <f t="shared" si="6"/>
        <v>000086</v>
      </c>
      <c r="D113" s="66" t="str">
        <f>'VVD for SDDC 5.1'!D113</f>
        <v>0100-000000-000086</v>
      </c>
      <c r="E113" s="66">
        <f t="shared" si="7"/>
        <v>86</v>
      </c>
    </row>
    <row r="114" spans="1:5" x14ac:dyDescent="0.2">
      <c r="A114" s="65" t="str">
        <f t="shared" si="4"/>
        <v>0420</v>
      </c>
      <c r="B114" s="68" t="str">
        <f t="shared" si="5"/>
        <v>000239</v>
      </c>
      <c r="C114" s="69" t="str">
        <f t="shared" si="6"/>
        <v>000596</v>
      </c>
      <c r="D114" s="66" t="str">
        <f>'VVD for SDDC 5.1'!D114</f>
        <v>0420-000239-000596</v>
      </c>
      <c r="E114" s="66">
        <f t="shared" si="7"/>
        <v>596</v>
      </c>
    </row>
    <row r="115" spans="1:5" x14ac:dyDescent="0.2">
      <c r="A115" s="65" t="str">
        <f t="shared" si="4"/>
        <v>0100</v>
      </c>
      <c r="B115" s="68" t="str">
        <f t="shared" si="5"/>
        <v>000000</v>
      </c>
      <c r="C115" s="69" t="str">
        <f t="shared" si="6"/>
        <v>000088</v>
      </c>
      <c r="D115" s="66" t="str">
        <f>'VVD for SDDC 5.1'!D115</f>
        <v>0100-000000-000088</v>
      </c>
      <c r="E115" s="66">
        <f t="shared" si="7"/>
        <v>88</v>
      </c>
    </row>
    <row r="116" spans="1:5" x14ac:dyDescent="0.2">
      <c r="A116" s="65" t="str">
        <f t="shared" si="4"/>
        <v>0410</v>
      </c>
      <c r="B116" s="68" t="str">
        <f t="shared" si="5"/>
        <v>000353</v>
      </c>
      <c r="C116" s="69" t="str">
        <f t="shared" si="6"/>
        <v>000491</v>
      </c>
      <c r="D116" s="66" t="str">
        <f>'VVD for SDDC 5.1'!D116</f>
        <v>0410-000353-000491</v>
      </c>
      <c r="E116" s="66">
        <f t="shared" si="7"/>
        <v>491</v>
      </c>
    </row>
    <row r="117" spans="1:5" x14ac:dyDescent="0.2">
      <c r="A117" s="65" t="str">
        <f t="shared" si="4"/>
        <v>0400</v>
      </c>
      <c r="B117" s="68" t="str">
        <f t="shared" si="5"/>
        <v>000000</v>
      </c>
      <c r="C117" s="69" t="str">
        <f t="shared" si="6"/>
        <v>000354</v>
      </c>
      <c r="D117" s="66" t="str">
        <f>'VVD for SDDC 5.1'!D117</f>
        <v>0400-000000-000354</v>
      </c>
      <c r="E117" s="66">
        <f t="shared" si="7"/>
        <v>354</v>
      </c>
    </row>
    <row r="118" spans="1:5" x14ac:dyDescent="0.2">
      <c r="A118" s="65" t="str">
        <f t="shared" si="4"/>
        <v>0200</v>
      </c>
      <c r="B118" s="68" t="str">
        <f t="shared" si="5"/>
        <v>000090</v>
      </c>
      <c r="C118" s="69" t="str">
        <f t="shared" si="6"/>
        <v>000241</v>
      </c>
      <c r="D118" s="66" t="str">
        <f>'VVD for SDDC 5.1'!D118</f>
        <v>0200-000090-000241</v>
      </c>
      <c r="E118" s="66">
        <f t="shared" si="7"/>
        <v>241</v>
      </c>
    </row>
    <row r="119" spans="1:5" x14ac:dyDescent="0.2">
      <c r="A119" s="65" t="str">
        <f t="shared" si="4"/>
        <v>0410</v>
      </c>
      <c r="B119" s="68" t="str">
        <f t="shared" si="5"/>
        <v>000000</v>
      </c>
      <c r="C119" s="69" t="str">
        <f t="shared" si="6"/>
        <v>000509</v>
      </c>
      <c r="D119" s="66" t="str">
        <f>'VVD for SDDC 5.1'!D119</f>
        <v>0410-000000-000509</v>
      </c>
      <c r="E119" s="66">
        <f t="shared" si="7"/>
        <v>509</v>
      </c>
    </row>
    <row r="120" spans="1:5" x14ac:dyDescent="0.2">
      <c r="A120" s="65" t="str">
        <f t="shared" si="4"/>
        <v>0420</v>
      </c>
      <c r="B120" s="68" t="str">
        <f t="shared" si="5"/>
        <v>000510</v>
      </c>
      <c r="C120" s="69" t="str">
        <f t="shared" si="6"/>
        <v>000597</v>
      </c>
      <c r="D120" s="66" t="str">
        <f>'VVD for SDDC 5.1'!D120</f>
        <v>0420-000510-000597</v>
      </c>
      <c r="E120" s="66">
        <f t="shared" si="7"/>
        <v>597</v>
      </c>
    </row>
    <row r="121" spans="1:5" x14ac:dyDescent="0.2">
      <c r="A121" s="65" t="str">
        <f t="shared" si="4"/>
        <v>0430</v>
      </c>
      <c r="B121" s="68" t="str">
        <f t="shared" si="5"/>
        <v>000598</v>
      </c>
      <c r="C121" s="69" t="str">
        <f t="shared" si="6"/>
        <v>000657</v>
      </c>
      <c r="D121" s="66" t="str">
        <f>'VVD for SDDC 5.1'!D121</f>
        <v>0430-000598-000657</v>
      </c>
      <c r="E121" s="66">
        <f t="shared" si="7"/>
        <v>657</v>
      </c>
    </row>
    <row r="122" spans="1:5" x14ac:dyDescent="0.2">
      <c r="A122" s="65" t="str">
        <f t="shared" si="4"/>
        <v>0200</v>
      </c>
      <c r="B122" s="68" t="str">
        <f t="shared" si="5"/>
        <v>000000</v>
      </c>
      <c r="C122" s="69" t="str">
        <f t="shared" si="6"/>
        <v>000243</v>
      </c>
      <c r="D122" s="66" t="str">
        <f>'VVD for SDDC 5.1'!D122</f>
        <v>0200-000000-000243</v>
      </c>
      <c r="E122" s="66">
        <f t="shared" si="7"/>
        <v>243</v>
      </c>
    </row>
    <row r="123" spans="1:5" x14ac:dyDescent="0.2">
      <c r="A123" s="65" t="str">
        <f t="shared" si="4"/>
        <v>0300</v>
      </c>
      <c r="B123" s="68" t="str">
        <f t="shared" si="5"/>
        <v>000000</v>
      </c>
      <c r="C123" s="69" t="str">
        <f t="shared" si="6"/>
        <v>000325</v>
      </c>
      <c r="D123" s="66" t="str">
        <f>'VVD for SDDC 5.1'!D123</f>
        <v>0300-000000-000325</v>
      </c>
      <c r="E123" s="66">
        <f t="shared" si="7"/>
        <v>325</v>
      </c>
    </row>
    <row r="124" spans="1:5" x14ac:dyDescent="0.2">
      <c r="A124" s="65" t="str">
        <f t="shared" si="4"/>
        <v>0430</v>
      </c>
      <c r="B124" s="68" t="str">
        <f t="shared" si="5"/>
        <v>000356</v>
      </c>
      <c r="C124" s="69" t="str">
        <f t="shared" si="6"/>
        <v>000658</v>
      </c>
      <c r="D124" s="66" t="str">
        <f>'VVD for SDDC 5.1'!D124</f>
        <v>0430-000356-000658</v>
      </c>
      <c r="E124" s="66">
        <f t="shared" si="7"/>
        <v>658</v>
      </c>
    </row>
    <row r="125" spans="1:5" x14ac:dyDescent="0.2">
      <c r="A125" s="65" t="str">
        <f t="shared" si="4"/>
        <v>0200</v>
      </c>
      <c r="B125" s="68" t="str">
        <f t="shared" si="5"/>
        <v>000000</v>
      </c>
      <c r="C125" s="69" t="str">
        <f t="shared" si="6"/>
        <v>000245</v>
      </c>
      <c r="D125" s="66" t="str">
        <f>'VVD for SDDC 5.1'!D125</f>
        <v>0200-000000-000245</v>
      </c>
      <c r="E125" s="66">
        <f t="shared" si="7"/>
        <v>245</v>
      </c>
    </row>
    <row r="126" spans="1:5" x14ac:dyDescent="0.2">
      <c r="A126" s="65" t="str">
        <f t="shared" si="4"/>
        <v>0200</v>
      </c>
      <c r="B126" s="68" t="str">
        <f t="shared" si="5"/>
        <v>000000</v>
      </c>
      <c r="C126" s="69" t="str">
        <f t="shared" si="6"/>
        <v>000246</v>
      </c>
      <c r="D126" s="66" t="str">
        <f>'VVD for SDDC 5.1'!D126</f>
        <v>0200-000000-000246</v>
      </c>
      <c r="E126" s="66">
        <f t="shared" si="7"/>
        <v>246</v>
      </c>
    </row>
    <row r="127" spans="1:5" x14ac:dyDescent="0.2">
      <c r="A127" s="65" t="str">
        <f t="shared" si="4"/>
        <v>0200</v>
      </c>
      <c r="B127" s="68" t="str">
        <f t="shared" si="5"/>
        <v>000000</v>
      </c>
      <c r="C127" s="69" t="str">
        <f t="shared" si="6"/>
        <v>000247</v>
      </c>
      <c r="D127" s="66" t="str">
        <f>'VVD for SDDC 5.1'!D127</f>
        <v>0200-000000-000247</v>
      </c>
      <c r="E127" s="66">
        <f t="shared" si="7"/>
        <v>247</v>
      </c>
    </row>
    <row r="128" spans="1:5" x14ac:dyDescent="0.2">
      <c r="A128" s="65" t="str">
        <f t="shared" si="4"/>
        <v>0500</v>
      </c>
      <c r="B128" s="68" t="str">
        <f t="shared" si="5"/>
        <v>000248</v>
      </c>
      <c r="C128" s="69" t="str">
        <f t="shared" si="6"/>
        <v>000750</v>
      </c>
      <c r="D128" s="66" t="str">
        <f>'VVD for SDDC 5.1'!D128</f>
        <v>0500-000248-000750</v>
      </c>
      <c r="E128" s="66">
        <f t="shared" si="7"/>
        <v>750</v>
      </c>
    </row>
    <row r="129" spans="1:5" x14ac:dyDescent="0.2">
      <c r="A129" s="65" t="str">
        <f t="shared" si="4"/>
        <v>0400</v>
      </c>
      <c r="B129" s="68" t="str">
        <f t="shared" si="5"/>
        <v>000000</v>
      </c>
      <c r="C129" s="69" t="str">
        <f t="shared" si="6"/>
        <v>000440</v>
      </c>
      <c r="D129" s="66" t="str">
        <f>'VVD for SDDC 5.1'!D129</f>
        <v>0400-000000-000440</v>
      </c>
      <c r="E129" s="66">
        <f t="shared" si="7"/>
        <v>440</v>
      </c>
    </row>
    <row r="130" spans="1:5" x14ac:dyDescent="0.2">
      <c r="A130" s="65" t="str">
        <f t="shared" ref="A130:A193" si="8">LEFT(D130,SEARCH("-",D130)-1)</f>
        <v>0430</v>
      </c>
      <c r="B130" s="68" t="str">
        <f t="shared" ref="B130:B193" si="9">MID(D130,SEARCH("-",D130,1)+1,SEARCH("-",D130,SEARCH("-",D130,1)+1)-SEARCH("-",D130,1)-1)</f>
        <v>000000</v>
      </c>
      <c r="C130" s="69" t="str">
        <f t="shared" ref="C130:C193" si="10">RIGHT(D130,LEN(D130)-SEARCH("-",D130,SEARCH("-",D130,SEARCH("-",D130)+1)))</f>
        <v>000659</v>
      </c>
      <c r="D130" s="66" t="str">
        <f>'VVD for SDDC 5.1'!D130</f>
        <v>0430-000000-000659</v>
      </c>
      <c r="E130" s="66">
        <f t="shared" ref="E130:E193" si="11">INT(C130)</f>
        <v>659</v>
      </c>
    </row>
    <row r="131" spans="1:5" x14ac:dyDescent="0.2">
      <c r="A131" s="65" t="str">
        <f t="shared" si="8"/>
        <v>0430</v>
      </c>
      <c r="B131" s="68" t="str">
        <f t="shared" si="9"/>
        <v>000000</v>
      </c>
      <c r="C131" s="69" t="str">
        <f t="shared" si="10"/>
        <v>000660</v>
      </c>
      <c r="D131" s="66" t="str">
        <f>'VVD for SDDC 5.1'!D131</f>
        <v>0430-000000-000660</v>
      </c>
      <c r="E131" s="66">
        <f t="shared" si="11"/>
        <v>660</v>
      </c>
    </row>
    <row r="132" spans="1:5" x14ac:dyDescent="0.2">
      <c r="A132" s="65" t="str">
        <f t="shared" si="8"/>
        <v>0430</v>
      </c>
      <c r="B132" s="68" t="str">
        <f t="shared" si="9"/>
        <v>000249</v>
      </c>
      <c r="C132" s="69" t="str">
        <f t="shared" si="10"/>
        <v>000661</v>
      </c>
      <c r="D132" s="66" t="str">
        <f>'VVD for SDDC 5.1'!D132</f>
        <v>0430-000249-000661</v>
      </c>
      <c r="E132" s="66">
        <f t="shared" si="11"/>
        <v>661</v>
      </c>
    </row>
    <row r="133" spans="1:5" x14ac:dyDescent="0.2">
      <c r="A133" s="65" t="str">
        <f t="shared" si="8"/>
        <v>0430</v>
      </c>
      <c r="B133" s="68" t="str">
        <f t="shared" si="9"/>
        <v>000357</v>
      </c>
      <c r="C133" s="69" t="str">
        <f t="shared" si="10"/>
        <v>000662</v>
      </c>
      <c r="D133" s="66" t="str">
        <f>'VVD for SDDC 5.1'!D133</f>
        <v>0430-000357-000662</v>
      </c>
      <c r="E133" s="66">
        <f t="shared" si="11"/>
        <v>662</v>
      </c>
    </row>
    <row r="134" spans="1:5" x14ac:dyDescent="0.2">
      <c r="A134" s="65" t="str">
        <f t="shared" si="8"/>
        <v>0420</v>
      </c>
      <c r="B134" s="68" t="str">
        <f t="shared" si="9"/>
        <v>000450</v>
      </c>
      <c r="C134" s="69" t="str">
        <f t="shared" si="10"/>
        <v>000599</v>
      </c>
      <c r="D134" s="66" t="str">
        <f>'VVD for SDDC 5.1'!D134</f>
        <v>0420-000450-000599</v>
      </c>
      <c r="E134" s="66">
        <f t="shared" si="11"/>
        <v>599</v>
      </c>
    </row>
    <row r="135" spans="1:5" x14ac:dyDescent="0.2">
      <c r="A135" s="65" t="str">
        <f t="shared" si="8"/>
        <v>0200</v>
      </c>
      <c r="B135" s="68" t="str">
        <f t="shared" si="9"/>
        <v>000000</v>
      </c>
      <c r="C135" s="69" t="str">
        <f t="shared" si="10"/>
        <v>000251</v>
      </c>
      <c r="D135" s="66" t="str">
        <f>'VVD for SDDC 5.1'!D135</f>
        <v>0200-000000-000251</v>
      </c>
      <c r="E135" s="66">
        <f t="shared" si="11"/>
        <v>251</v>
      </c>
    </row>
    <row r="136" spans="1:5" x14ac:dyDescent="0.2">
      <c r="A136" s="65" t="str">
        <f t="shared" si="8"/>
        <v>0200</v>
      </c>
      <c r="B136" s="68" t="str">
        <f t="shared" si="9"/>
        <v>000000</v>
      </c>
      <c r="C136" s="69" t="str">
        <f t="shared" si="10"/>
        <v>000252</v>
      </c>
      <c r="D136" s="66" t="str">
        <f>'VVD for SDDC 5.1'!D136</f>
        <v>0200-000000-000252</v>
      </c>
      <c r="E136" s="66">
        <f t="shared" si="11"/>
        <v>252</v>
      </c>
    </row>
    <row r="137" spans="1:5" x14ac:dyDescent="0.2">
      <c r="A137" s="65" t="str">
        <f t="shared" si="8"/>
        <v>0400</v>
      </c>
      <c r="B137" s="68" t="str">
        <f t="shared" si="9"/>
        <v>000000</v>
      </c>
      <c r="C137" s="69" t="str">
        <f t="shared" si="10"/>
        <v>000358</v>
      </c>
      <c r="D137" s="66" t="str">
        <f>'VVD for SDDC 5.1'!D137</f>
        <v>0400-000000-000358</v>
      </c>
      <c r="E137" s="66">
        <f t="shared" si="11"/>
        <v>358</v>
      </c>
    </row>
    <row r="138" spans="1:5" x14ac:dyDescent="0.2">
      <c r="A138" s="65" t="str">
        <f t="shared" si="8"/>
        <v>0100</v>
      </c>
      <c r="B138" s="68" t="str">
        <f t="shared" si="9"/>
        <v>000000</v>
      </c>
      <c r="C138" s="69" t="str">
        <f t="shared" si="10"/>
        <v>000093</v>
      </c>
      <c r="D138" s="66" t="str">
        <f>'VVD for SDDC 5.1'!D138</f>
        <v>0100-000000-000093</v>
      </c>
      <c r="E138" s="66">
        <f t="shared" si="11"/>
        <v>93</v>
      </c>
    </row>
    <row r="139" spans="1:5" x14ac:dyDescent="0.2">
      <c r="A139" s="65" t="str">
        <f t="shared" si="8"/>
        <v>0200</v>
      </c>
      <c r="B139" s="68" t="str">
        <f t="shared" si="9"/>
        <v>000000</v>
      </c>
      <c r="C139" s="69" t="str">
        <f t="shared" si="10"/>
        <v>000253</v>
      </c>
      <c r="D139" s="66" t="str">
        <f>'VVD for SDDC 5.1'!D139</f>
        <v>0200-000000-000253</v>
      </c>
      <c r="E139" s="66">
        <f t="shared" si="11"/>
        <v>253</v>
      </c>
    </row>
    <row r="140" spans="1:5" x14ac:dyDescent="0.2">
      <c r="A140" s="65" t="str">
        <f t="shared" si="8"/>
        <v>0400</v>
      </c>
      <c r="B140" s="68" t="str">
        <f t="shared" si="9"/>
        <v>000000</v>
      </c>
      <c r="C140" s="69" t="str">
        <f t="shared" si="10"/>
        <v>000359</v>
      </c>
      <c r="D140" s="66" t="str">
        <f>'VVD for SDDC 5.1'!D140</f>
        <v>0400-000000-000359</v>
      </c>
      <c r="E140" s="66">
        <f t="shared" si="11"/>
        <v>359</v>
      </c>
    </row>
    <row r="141" spans="1:5" x14ac:dyDescent="0.2">
      <c r="A141" s="65" t="str">
        <f t="shared" si="8"/>
        <v>0400</v>
      </c>
      <c r="B141" s="68" t="str">
        <f t="shared" si="9"/>
        <v>000000</v>
      </c>
      <c r="C141" s="69" t="str">
        <f t="shared" si="10"/>
        <v>000465</v>
      </c>
      <c r="D141" s="66" t="str">
        <f>'VVD for SDDC 5.1'!D141</f>
        <v>0400-000000-000465</v>
      </c>
      <c r="E141" s="66">
        <f t="shared" si="11"/>
        <v>465</v>
      </c>
    </row>
    <row r="142" spans="1:5" x14ac:dyDescent="0.2">
      <c r="A142" s="65" t="str">
        <f t="shared" si="8"/>
        <v>0400</v>
      </c>
      <c r="B142" s="68" t="str">
        <f t="shared" si="9"/>
        <v>000000</v>
      </c>
      <c r="C142" s="69" t="str">
        <f t="shared" si="10"/>
        <v>000466</v>
      </c>
      <c r="D142" s="66" t="str">
        <f>'VVD for SDDC 5.1'!D142</f>
        <v>0400-000000-000466</v>
      </c>
      <c r="E142" s="66">
        <f t="shared" si="11"/>
        <v>466</v>
      </c>
    </row>
    <row r="143" spans="1:5" x14ac:dyDescent="0.2">
      <c r="A143" s="65" t="str">
        <f t="shared" si="8"/>
        <v>0410</v>
      </c>
      <c r="B143" s="68" t="str">
        <f t="shared" si="9"/>
        <v>000254</v>
      </c>
      <c r="C143" s="69" t="str">
        <f t="shared" si="10"/>
        <v>000492</v>
      </c>
      <c r="D143" s="66" t="str">
        <f>'VVD for SDDC 5.1'!D143</f>
        <v>0410-000254-000492</v>
      </c>
      <c r="E143" s="66">
        <f t="shared" si="11"/>
        <v>492</v>
      </c>
    </row>
    <row r="144" spans="1:5" x14ac:dyDescent="0.2">
      <c r="A144" s="65" t="str">
        <f t="shared" si="8"/>
        <v>0400</v>
      </c>
      <c r="B144" s="68" t="str">
        <f t="shared" si="9"/>
        <v>000326</v>
      </c>
      <c r="C144" s="69" t="str">
        <f t="shared" si="10"/>
        <v>000360</v>
      </c>
      <c r="D144" s="66" t="str">
        <f>'VVD for SDDC 5.1'!D144</f>
        <v>0400-000326-000360</v>
      </c>
      <c r="E144" s="66">
        <f t="shared" si="11"/>
        <v>360</v>
      </c>
    </row>
    <row r="145" spans="1:5" x14ac:dyDescent="0.2">
      <c r="A145" s="65" t="str">
        <f t="shared" si="8"/>
        <v>0200</v>
      </c>
      <c r="B145" s="68" t="str">
        <f t="shared" si="9"/>
        <v>000000</v>
      </c>
      <c r="C145" s="69" t="str">
        <f t="shared" si="10"/>
        <v>000256</v>
      </c>
      <c r="D145" s="66" t="str">
        <f>'VVD for SDDC 5.1'!D145</f>
        <v>0200-000000-000256</v>
      </c>
      <c r="E145" s="66">
        <f t="shared" si="11"/>
        <v>256</v>
      </c>
    </row>
    <row r="146" spans="1:5" x14ac:dyDescent="0.2">
      <c r="A146" s="65" t="str">
        <f t="shared" si="8"/>
        <v>0430</v>
      </c>
      <c r="B146" s="68" t="str">
        <f t="shared" si="9"/>
        <v>000462</v>
      </c>
      <c r="C146" s="69" t="str">
        <f t="shared" si="10"/>
        <v>000663</v>
      </c>
      <c r="D146" s="66" t="str">
        <f>'VVD for SDDC 5.1'!D146</f>
        <v>0430-000462-000663</v>
      </c>
      <c r="E146" s="66">
        <f t="shared" si="11"/>
        <v>663</v>
      </c>
    </row>
    <row r="147" spans="1:5" x14ac:dyDescent="0.2">
      <c r="A147" s="65" t="str">
        <f t="shared" si="8"/>
        <v>0200</v>
      </c>
      <c r="B147" s="68" t="str">
        <f t="shared" si="9"/>
        <v>000000</v>
      </c>
      <c r="C147" s="69" t="str">
        <f t="shared" si="10"/>
        <v>000258</v>
      </c>
      <c r="D147" s="66" t="str">
        <f>'VVD for SDDC 5.1'!D147</f>
        <v>0200-000000-000258</v>
      </c>
      <c r="E147" s="66">
        <f t="shared" si="11"/>
        <v>258</v>
      </c>
    </row>
    <row r="148" spans="1:5" x14ac:dyDescent="0.2">
      <c r="A148" s="65" t="str">
        <f t="shared" si="8"/>
        <v>0430</v>
      </c>
      <c r="B148" s="68" t="str">
        <f t="shared" si="9"/>
        <v>000600</v>
      </c>
      <c r="C148" s="69" t="str">
        <f t="shared" si="10"/>
        <v>000664</v>
      </c>
      <c r="D148" s="66" t="str">
        <f>'VVD for SDDC 5.1'!D148</f>
        <v>0430-000600-000664</v>
      </c>
      <c r="E148" s="66">
        <f t="shared" si="11"/>
        <v>664</v>
      </c>
    </row>
    <row r="149" spans="1:5" x14ac:dyDescent="0.2">
      <c r="A149" s="65" t="str">
        <f t="shared" si="8"/>
        <v>0400</v>
      </c>
      <c r="B149" s="68" t="str">
        <f t="shared" si="9"/>
        <v>000000</v>
      </c>
      <c r="C149" s="69" t="str">
        <f t="shared" si="10"/>
        <v>000451</v>
      </c>
      <c r="D149" s="66" t="str">
        <f>'VVD for SDDC 5.1'!D149</f>
        <v>0400-000000-000451</v>
      </c>
      <c r="E149" s="66">
        <f t="shared" si="11"/>
        <v>451</v>
      </c>
    </row>
    <row r="150" spans="1:5" x14ac:dyDescent="0.2">
      <c r="A150" s="65" t="str">
        <f t="shared" si="8"/>
        <v>0420</v>
      </c>
      <c r="B150" s="68" t="str">
        <f t="shared" si="9"/>
        <v>000361</v>
      </c>
      <c r="C150" s="69" t="str">
        <f t="shared" si="10"/>
        <v>000634</v>
      </c>
      <c r="D150" s="66" t="str">
        <f>'VVD for SDDC 5.1'!D150</f>
        <v>0420-000361-000634</v>
      </c>
      <c r="E150" s="66">
        <f t="shared" si="11"/>
        <v>634</v>
      </c>
    </row>
    <row r="151" spans="1:5" x14ac:dyDescent="0.2">
      <c r="A151" s="65" t="str">
        <f t="shared" si="8"/>
        <v>0430</v>
      </c>
      <c r="B151" s="68" t="str">
        <f t="shared" si="9"/>
        <v>000362</v>
      </c>
      <c r="C151" s="69" t="str">
        <f t="shared" si="10"/>
        <v>000665</v>
      </c>
      <c r="D151" s="66" t="str">
        <f>'VVD for SDDC 5.1'!D151</f>
        <v>0430-000362-000665</v>
      </c>
      <c r="E151" s="66">
        <f t="shared" si="11"/>
        <v>665</v>
      </c>
    </row>
    <row r="152" spans="1:5" x14ac:dyDescent="0.2">
      <c r="A152" s="65" t="str">
        <f t="shared" si="8"/>
        <v>0430</v>
      </c>
      <c r="B152" s="68" t="str">
        <f t="shared" si="9"/>
        <v>000062</v>
      </c>
      <c r="C152" s="69" t="str">
        <f t="shared" si="10"/>
        <v>000666</v>
      </c>
      <c r="D152" s="66" t="str">
        <f>'VVD for SDDC 5.1'!D152</f>
        <v>0430-000062-000666</v>
      </c>
      <c r="E152" s="66">
        <f t="shared" si="11"/>
        <v>666</v>
      </c>
    </row>
    <row r="153" spans="1:5" x14ac:dyDescent="0.2">
      <c r="A153" s="65" t="str">
        <f t="shared" si="8"/>
        <v>0400</v>
      </c>
      <c r="B153" s="68" t="str">
        <f t="shared" si="9"/>
        <v>000064</v>
      </c>
      <c r="C153" s="69" t="str">
        <f t="shared" si="10"/>
        <v>000364</v>
      </c>
      <c r="D153" s="66" t="str">
        <f>'VVD for SDDC 5.1'!D153</f>
        <v>0400-000064-000364</v>
      </c>
      <c r="E153" s="66">
        <f t="shared" si="11"/>
        <v>364</v>
      </c>
    </row>
    <row r="154" spans="1:5" x14ac:dyDescent="0.2">
      <c r="A154" s="65" t="str">
        <f t="shared" si="8"/>
        <v>0500</v>
      </c>
      <c r="B154" s="68" t="str">
        <f t="shared" si="9"/>
        <v>000065</v>
      </c>
      <c r="C154" s="69" t="str">
        <f t="shared" si="10"/>
        <v>000751</v>
      </c>
      <c r="D154" s="66" t="str">
        <f>'VVD for SDDC 5.1'!D154</f>
        <v>0500-000065-000751</v>
      </c>
      <c r="E154" s="66">
        <f t="shared" si="11"/>
        <v>751</v>
      </c>
    </row>
    <row r="155" spans="1:5" x14ac:dyDescent="0.2">
      <c r="A155" s="65" t="str">
        <f t="shared" si="8"/>
        <v>0100</v>
      </c>
      <c r="B155" s="68" t="str">
        <f t="shared" si="9"/>
        <v>000000</v>
      </c>
      <c r="C155" s="69" t="str">
        <f t="shared" si="10"/>
        <v>000066</v>
      </c>
      <c r="D155" s="66" t="str">
        <f>'VVD for SDDC 5.1'!D155</f>
        <v>0100-000000-000066</v>
      </c>
      <c r="E155" s="66">
        <f t="shared" si="11"/>
        <v>66</v>
      </c>
    </row>
    <row r="156" spans="1:5" x14ac:dyDescent="0.2">
      <c r="A156" s="65" t="str">
        <f t="shared" si="8"/>
        <v>0400</v>
      </c>
      <c r="B156" s="68" t="str">
        <f t="shared" si="9"/>
        <v>000067</v>
      </c>
      <c r="C156" s="69" t="str">
        <f t="shared" si="10"/>
        <v>000456</v>
      </c>
      <c r="D156" s="66" t="str">
        <f>'VVD for SDDC 5.1'!D156</f>
        <v>0400-000067-000456</v>
      </c>
      <c r="E156" s="66">
        <f t="shared" si="11"/>
        <v>456</v>
      </c>
    </row>
    <row r="157" spans="1:5" x14ac:dyDescent="0.2">
      <c r="A157" s="65" t="str">
        <f t="shared" si="8"/>
        <v>0420</v>
      </c>
      <c r="B157" s="68" t="str">
        <f t="shared" si="9"/>
        <v>000365</v>
      </c>
      <c r="C157" s="69" t="str">
        <f t="shared" si="10"/>
        <v>000602</v>
      </c>
      <c r="D157" s="66" t="str">
        <f>'VVD for SDDC 5.1'!D157</f>
        <v>0420-000365-000602</v>
      </c>
      <c r="E157" s="66">
        <f t="shared" si="11"/>
        <v>602</v>
      </c>
    </row>
    <row r="158" spans="1:5" x14ac:dyDescent="0.2">
      <c r="A158" s="65" t="str">
        <f t="shared" si="8"/>
        <v>0430</v>
      </c>
      <c r="B158" s="68" t="str">
        <f t="shared" si="9"/>
        <v>000604</v>
      </c>
      <c r="C158" s="69" t="str">
        <f t="shared" si="10"/>
        <v>000667</v>
      </c>
      <c r="D158" s="66" t="str">
        <f>'VVD for SDDC 5.1'!D158</f>
        <v>0430-000604-000667</v>
      </c>
      <c r="E158" s="66">
        <f t="shared" si="11"/>
        <v>667</v>
      </c>
    </row>
    <row r="159" spans="1:5" x14ac:dyDescent="0.2">
      <c r="A159" s="65" t="str">
        <f t="shared" si="8"/>
        <v>0420</v>
      </c>
      <c r="B159" s="68" t="str">
        <f t="shared" si="9"/>
        <v>000000</v>
      </c>
      <c r="C159" s="69" t="str">
        <f t="shared" si="10"/>
        <v>000605</v>
      </c>
      <c r="D159" s="66" t="str">
        <f>'VVD for SDDC 5.1'!D159</f>
        <v>0420-000000-000605</v>
      </c>
      <c r="E159" s="66">
        <f t="shared" si="11"/>
        <v>605</v>
      </c>
    </row>
    <row r="160" spans="1:5" x14ac:dyDescent="0.2">
      <c r="A160" s="65" t="str">
        <f t="shared" si="8"/>
        <v>0500</v>
      </c>
      <c r="B160" s="68" t="str">
        <f t="shared" si="9"/>
        <v>000452</v>
      </c>
      <c r="C160" s="69" t="str">
        <f t="shared" si="10"/>
        <v>000752</v>
      </c>
      <c r="D160" s="66" t="str">
        <f>'VVD for SDDC 5.1'!D160</f>
        <v>0500-000452-000752</v>
      </c>
      <c r="E160" s="66">
        <f t="shared" si="11"/>
        <v>752</v>
      </c>
    </row>
    <row r="161" spans="1:5" x14ac:dyDescent="0.2">
      <c r="A161" s="65" t="str">
        <f t="shared" si="8"/>
        <v>0400</v>
      </c>
      <c r="B161" s="68" t="str">
        <f t="shared" si="9"/>
        <v>000000</v>
      </c>
      <c r="C161" s="69" t="str">
        <f t="shared" si="10"/>
        <v>000453</v>
      </c>
      <c r="D161" s="66" t="str">
        <f>'VVD for SDDC 5.1'!D161</f>
        <v>0400-000000-000453</v>
      </c>
      <c r="E161" s="66">
        <f t="shared" si="11"/>
        <v>453</v>
      </c>
    </row>
    <row r="162" spans="1:5" x14ac:dyDescent="0.2">
      <c r="A162" s="65" t="str">
        <f t="shared" si="8"/>
        <v>0420</v>
      </c>
      <c r="B162" s="68" t="str">
        <f t="shared" si="9"/>
        <v>000454</v>
      </c>
      <c r="C162" s="69" t="str">
        <f t="shared" si="10"/>
        <v>000607</v>
      </c>
      <c r="D162" s="66" t="str">
        <f>'VVD for SDDC 5.1'!D162</f>
        <v>0420-000454-000607</v>
      </c>
      <c r="E162" s="66">
        <f t="shared" si="11"/>
        <v>607</v>
      </c>
    </row>
    <row r="163" spans="1:5" x14ac:dyDescent="0.2">
      <c r="A163" s="65" t="str">
        <f t="shared" si="8"/>
        <v>0420</v>
      </c>
      <c r="B163" s="68" t="str">
        <f t="shared" si="9"/>
        <v>000000</v>
      </c>
      <c r="C163" s="69" t="str">
        <f t="shared" si="10"/>
        <v>000608</v>
      </c>
      <c r="D163" s="66" t="str">
        <f>'VVD for SDDC 5.1'!D163</f>
        <v>0420-000000-000608</v>
      </c>
      <c r="E163" s="66">
        <f t="shared" si="11"/>
        <v>608</v>
      </c>
    </row>
    <row r="164" spans="1:5" x14ac:dyDescent="0.2">
      <c r="A164" s="65" t="str">
        <f t="shared" si="8"/>
        <v>0420</v>
      </c>
      <c r="B164" s="68" t="str">
        <f t="shared" si="9"/>
        <v>000455</v>
      </c>
      <c r="C164" s="69" t="str">
        <f t="shared" si="10"/>
        <v>000609</v>
      </c>
      <c r="D164" s="66" t="str">
        <f>'VVD for SDDC 5.1'!D164</f>
        <v>0420-000455-000609</v>
      </c>
      <c r="E164" s="66">
        <f t="shared" si="11"/>
        <v>609</v>
      </c>
    </row>
    <row r="165" spans="1:5" x14ac:dyDescent="0.2">
      <c r="A165" s="65" t="str">
        <f t="shared" si="8"/>
        <v>0430</v>
      </c>
      <c r="B165" s="68" t="str">
        <f t="shared" si="9"/>
        <v>000603</v>
      </c>
      <c r="C165" s="69" t="str">
        <f t="shared" si="10"/>
        <v>000668</v>
      </c>
      <c r="D165" s="66" t="str">
        <f>'VVD for SDDC 5.1'!D165</f>
        <v>0430-000603-000668</v>
      </c>
      <c r="E165" s="66">
        <f t="shared" si="11"/>
        <v>668</v>
      </c>
    </row>
    <row r="166" spans="1:5" x14ac:dyDescent="0.2">
      <c r="A166" s="65" t="str">
        <f t="shared" si="8"/>
        <v>0430</v>
      </c>
      <c r="B166" s="68" t="str">
        <f t="shared" si="9"/>
        <v>000610</v>
      </c>
      <c r="C166" s="69" t="str">
        <f t="shared" si="10"/>
        <v>000669</v>
      </c>
      <c r="D166" s="66" t="str">
        <f>'VVD for SDDC 5.1'!D166</f>
        <v>0430-000610-000669</v>
      </c>
      <c r="E166" s="66">
        <f t="shared" si="11"/>
        <v>669</v>
      </c>
    </row>
    <row r="167" spans="1:5" x14ac:dyDescent="0.2">
      <c r="A167" s="65" t="str">
        <f t="shared" si="8"/>
        <v>0500</v>
      </c>
      <c r="B167" s="68" t="str">
        <f t="shared" si="9"/>
        <v>000670</v>
      </c>
      <c r="C167" s="69" t="str">
        <f t="shared" si="10"/>
        <v>000753</v>
      </c>
      <c r="D167" s="66" t="str">
        <f>'VVD for SDDC 5.1'!D167</f>
        <v>0500-000670-000753</v>
      </c>
      <c r="E167" s="66">
        <f t="shared" si="11"/>
        <v>753</v>
      </c>
    </row>
    <row r="168" spans="1:5" x14ac:dyDescent="0.2">
      <c r="A168" s="65" t="str">
        <f t="shared" si="8"/>
        <v>0100</v>
      </c>
      <c r="B168" s="68" t="str">
        <f t="shared" si="9"/>
        <v>000000</v>
      </c>
      <c r="C168" s="69" t="str">
        <f t="shared" si="10"/>
        <v>000075</v>
      </c>
      <c r="D168" s="66" t="str">
        <f>'VVD for SDDC 5.1'!D168</f>
        <v>0100-000000-000075</v>
      </c>
      <c r="E168" s="66">
        <f t="shared" si="11"/>
        <v>75</v>
      </c>
    </row>
    <row r="169" spans="1:5" x14ac:dyDescent="0.2">
      <c r="A169" s="65" t="str">
        <f t="shared" si="8"/>
        <v>0500</v>
      </c>
      <c r="B169" s="68" t="str">
        <f t="shared" si="9"/>
        <v>000368</v>
      </c>
      <c r="C169" s="69" t="str">
        <f t="shared" si="10"/>
        <v>000754</v>
      </c>
      <c r="D169" s="66" t="str">
        <f>'VVD for SDDC 5.1'!D169</f>
        <v>0500-000368-000754</v>
      </c>
      <c r="E169" s="66">
        <f t="shared" si="11"/>
        <v>754</v>
      </c>
    </row>
    <row r="170" spans="1:5" x14ac:dyDescent="0.2">
      <c r="A170" s="65" t="str">
        <f t="shared" si="8"/>
        <v>0420</v>
      </c>
      <c r="B170" s="68" t="str">
        <f t="shared" si="9"/>
        <v>000077</v>
      </c>
      <c r="C170" s="69" t="str">
        <f t="shared" si="10"/>
        <v>000601</v>
      </c>
      <c r="D170" s="66" t="str">
        <f>'VVD for SDDC 5.1'!D170</f>
        <v>0420-000077-000601</v>
      </c>
      <c r="E170" s="66">
        <f t="shared" si="11"/>
        <v>601</v>
      </c>
    </row>
    <row r="171" spans="1:5" x14ac:dyDescent="0.2">
      <c r="A171" s="65" t="str">
        <f t="shared" si="8"/>
        <v>0100</v>
      </c>
      <c r="B171" s="68" t="str">
        <f t="shared" si="9"/>
        <v>000000</v>
      </c>
      <c r="C171" s="69" t="str">
        <f t="shared" si="10"/>
        <v>000078</v>
      </c>
      <c r="D171" s="66" t="str">
        <f>'VVD for SDDC 5.1'!D171</f>
        <v>0100-000000-000078</v>
      </c>
      <c r="E171" s="66">
        <f t="shared" si="11"/>
        <v>78</v>
      </c>
    </row>
    <row r="172" spans="1:5" x14ac:dyDescent="0.2">
      <c r="A172" s="65" t="str">
        <f t="shared" si="8"/>
        <v>0410</v>
      </c>
      <c r="B172" s="68" t="str">
        <f t="shared" si="9"/>
        <v>000423</v>
      </c>
      <c r="C172" s="69" t="str">
        <f t="shared" si="10"/>
        <v>000506</v>
      </c>
      <c r="D172" s="66" t="str">
        <f>'VVD for SDDC 5.1'!D172</f>
        <v>0410-000423-000506</v>
      </c>
      <c r="E172" s="66">
        <f t="shared" si="11"/>
        <v>506</v>
      </c>
    </row>
    <row r="173" spans="1:5" x14ac:dyDescent="0.2">
      <c r="A173" s="65" t="str">
        <f t="shared" si="8"/>
        <v>0400</v>
      </c>
      <c r="B173" s="68" t="str">
        <f t="shared" si="9"/>
        <v>000000</v>
      </c>
      <c r="C173" s="69" t="str">
        <f t="shared" si="10"/>
        <v>000425</v>
      </c>
      <c r="D173" s="66" t="str">
        <f>'VVD for SDDC 5.1'!D173</f>
        <v>0400-000000-000425</v>
      </c>
      <c r="E173" s="66">
        <f t="shared" si="11"/>
        <v>425</v>
      </c>
    </row>
    <row r="174" spans="1:5" x14ac:dyDescent="0.2">
      <c r="A174" s="65" t="str">
        <f t="shared" si="8"/>
        <v>0430</v>
      </c>
      <c r="B174" s="68" t="str">
        <f t="shared" si="9"/>
        <v>000426</v>
      </c>
      <c r="C174" s="69" t="str">
        <f t="shared" si="10"/>
        <v>000729</v>
      </c>
      <c r="D174" s="66" t="str">
        <f>'VVD for SDDC 5.1'!D174</f>
        <v>0430-000426-000729</v>
      </c>
      <c r="E174" s="66">
        <f t="shared" si="11"/>
        <v>729</v>
      </c>
    </row>
    <row r="175" spans="1:5" x14ac:dyDescent="0.2">
      <c r="A175" s="65" t="str">
        <f t="shared" si="8"/>
        <v>0400</v>
      </c>
      <c r="B175" s="68" t="str">
        <f t="shared" si="9"/>
        <v>000000</v>
      </c>
      <c r="C175" s="69" t="str">
        <f t="shared" si="10"/>
        <v>000427</v>
      </c>
      <c r="D175" s="66" t="str">
        <f>'VVD for SDDC 5.1'!D175</f>
        <v>0400-000000-000427</v>
      </c>
      <c r="E175" s="66">
        <f t="shared" si="11"/>
        <v>427</v>
      </c>
    </row>
    <row r="176" spans="1:5" x14ac:dyDescent="0.2">
      <c r="A176" s="65" t="str">
        <f t="shared" si="8"/>
        <v>0400</v>
      </c>
      <c r="B176" s="68" t="str">
        <f t="shared" si="9"/>
        <v>000000</v>
      </c>
      <c r="C176" s="69" t="str">
        <f t="shared" si="10"/>
        <v>000428</v>
      </c>
      <c r="D176" s="66" t="str">
        <f>'VVD for SDDC 5.1'!D176</f>
        <v>0400-000000-000428</v>
      </c>
      <c r="E176" s="66">
        <f t="shared" si="11"/>
        <v>428</v>
      </c>
    </row>
    <row r="177" spans="1:5" x14ac:dyDescent="0.2">
      <c r="A177" s="65" t="str">
        <f t="shared" si="8"/>
        <v>0400</v>
      </c>
      <c r="B177" s="68" t="str">
        <f t="shared" si="9"/>
        <v>000000</v>
      </c>
      <c r="C177" s="69" t="str">
        <f t="shared" si="10"/>
        <v>000429</v>
      </c>
      <c r="D177" s="66" t="str">
        <f>'VVD for SDDC 5.1'!D177</f>
        <v>0400-000000-000429</v>
      </c>
      <c r="E177" s="66">
        <f t="shared" si="11"/>
        <v>429</v>
      </c>
    </row>
    <row r="178" spans="1:5" x14ac:dyDescent="0.2">
      <c r="A178" s="65" t="str">
        <f t="shared" si="8"/>
        <v>0400</v>
      </c>
      <c r="B178" s="68" t="str">
        <f t="shared" si="9"/>
        <v>000000</v>
      </c>
      <c r="C178" s="69" t="str">
        <f t="shared" si="10"/>
        <v>000430</v>
      </c>
      <c r="D178" s="66" t="str">
        <f>'VVD for SDDC 5.1'!D178</f>
        <v>0400-000000-000430</v>
      </c>
      <c r="E178" s="66">
        <f t="shared" si="11"/>
        <v>430</v>
      </c>
    </row>
    <row r="179" spans="1:5" x14ac:dyDescent="0.2">
      <c r="A179" s="65" t="str">
        <f t="shared" si="8"/>
        <v>0400</v>
      </c>
      <c r="B179" s="68" t="str">
        <f t="shared" si="9"/>
        <v>000000</v>
      </c>
      <c r="C179" s="69" t="str">
        <f t="shared" si="10"/>
        <v>000431</v>
      </c>
      <c r="D179" s="66" t="str">
        <f>'VVD for SDDC 5.1'!D179</f>
        <v>0400-000000-000431</v>
      </c>
      <c r="E179" s="66">
        <f t="shared" si="11"/>
        <v>431</v>
      </c>
    </row>
    <row r="180" spans="1:5" x14ac:dyDescent="0.2">
      <c r="A180" s="65" t="str">
        <f t="shared" si="8"/>
        <v>0400</v>
      </c>
      <c r="B180" s="68" t="str">
        <f t="shared" si="9"/>
        <v>000000</v>
      </c>
      <c r="C180" s="69" t="str">
        <f t="shared" si="10"/>
        <v>000432</v>
      </c>
      <c r="D180" s="66" t="str">
        <f>'VVD for SDDC 5.1'!D180</f>
        <v>0400-000000-000432</v>
      </c>
      <c r="E180" s="66">
        <f t="shared" si="11"/>
        <v>432</v>
      </c>
    </row>
    <row r="181" spans="1:5" x14ac:dyDescent="0.2">
      <c r="A181" s="65" t="str">
        <f t="shared" si="8"/>
        <v>0400</v>
      </c>
      <c r="B181" s="68" t="str">
        <f t="shared" si="9"/>
        <v>000000</v>
      </c>
      <c r="C181" s="69" t="str">
        <f t="shared" si="10"/>
        <v>000433</v>
      </c>
      <c r="D181" s="66" t="str">
        <f>'VVD for SDDC 5.1'!D181</f>
        <v>0400-000000-000433</v>
      </c>
      <c r="E181" s="66">
        <f t="shared" si="11"/>
        <v>433</v>
      </c>
    </row>
    <row r="182" spans="1:5" x14ac:dyDescent="0.2">
      <c r="A182" s="65" t="str">
        <f t="shared" si="8"/>
        <v>0400</v>
      </c>
      <c r="B182" s="68" t="str">
        <f t="shared" si="9"/>
        <v>000000</v>
      </c>
      <c r="C182" s="69" t="str">
        <f t="shared" si="10"/>
        <v>000434</v>
      </c>
      <c r="D182" s="66" t="str">
        <f>'VVD for SDDC 5.1'!D182</f>
        <v>0400-000000-000434</v>
      </c>
      <c r="E182" s="66">
        <f t="shared" si="11"/>
        <v>434</v>
      </c>
    </row>
    <row r="183" spans="1:5" x14ac:dyDescent="0.2">
      <c r="A183" s="65" t="str">
        <f t="shared" si="8"/>
        <v>0430</v>
      </c>
      <c r="B183" s="68" t="str">
        <f t="shared" si="9"/>
        <v>000548</v>
      </c>
      <c r="C183" s="69" t="str">
        <f t="shared" si="10"/>
        <v>000730</v>
      </c>
      <c r="D183" s="66" t="str">
        <f>'VVD for SDDC 5.1'!D183</f>
        <v>0430-000548-000730</v>
      </c>
      <c r="E183" s="66">
        <f t="shared" si="11"/>
        <v>730</v>
      </c>
    </row>
    <row r="184" spans="1:5" x14ac:dyDescent="0.2">
      <c r="A184" s="65" t="str">
        <f t="shared" si="8"/>
        <v>0430</v>
      </c>
      <c r="B184" s="68" t="str">
        <f t="shared" si="9"/>
        <v>000436</v>
      </c>
      <c r="C184" s="69" t="str">
        <f t="shared" si="10"/>
        <v>000731</v>
      </c>
      <c r="D184" s="66" t="str">
        <f>'VVD for SDDC 5.1'!D184</f>
        <v>0430-000436-000731</v>
      </c>
      <c r="E184" s="66">
        <f t="shared" si="11"/>
        <v>731</v>
      </c>
    </row>
    <row r="185" spans="1:5" x14ac:dyDescent="0.2">
      <c r="A185" s="65" t="str">
        <f t="shared" si="8"/>
        <v>0410</v>
      </c>
      <c r="B185" s="68" t="str">
        <f t="shared" si="9"/>
        <v>000000</v>
      </c>
      <c r="C185" s="69" t="str">
        <f t="shared" si="10"/>
        <v>000549</v>
      </c>
      <c r="D185" s="66" t="str">
        <f>'VVD for SDDC 5.1'!D185</f>
        <v>0410-000000-000549</v>
      </c>
      <c r="E185" s="66">
        <f t="shared" si="11"/>
        <v>549</v>
      </c>
    </row>
    <row r="186" spans="1:5" x14ac:dyDescent="0.2">
      <c r="A186" s="65" t="str">
        <f t="shared" si="8"/>
        <v>0430</v>
      </c>
      <c r="B186" s="68" t="str">
        <f t="shared" si="9"/>
        <v>000000</v>
      </c>
      <c r="C186" s="69" t="str">
        <f t="shared" si="10"/>
        <v>000695</v>
      </c>
      <c r="D186" s="66" t="str">
        <f>'VVD for SDDC 5.1'!D186</f>
        <v>0430-000000-000695</v>
      </c>
      <c r="E186" s="66">
        <f t="shared" si="11"/>
        <v>695</v>
      </c>
    </row>
    <row r="187" spans="1:5" x14ac:dyDescent="0.2">
      <c r="A187" s="65" t="str">
        <f t="shared" si="8"/>
        <v>0430</v>
      </c>
      <c r="B187" s="68" t="str">
        <f t="shared" si="9"/>
        <v>000000</v>
      </c>
      <c r="C187" s="69" t="str">
        <f t="shared" si="10"/>
        <v>000696</v>
      </c>
      <c r="D187" s="66" t="str">
        <f>'VVD for SDDC 5.1'!D187</f>
        <v>0430-000000-000696</v>
      </c>
      <c r="E187" s="66">
        <f t="shared" si="11"/>
        <v>696</v>
      </c>
    </row>
    <row r="188" spans="1:5" x14ac:dyDescent="0.2">
      <c r="A188" s="65" t="str">
        <f t="shared" si="8"/>
        <v>0430</v>
      </c>
      <c r="B188" s="68" t="str">
        <f t="shared" si="9"/>
        <v>000000</v>
      </c>
      <c r="C188" s="69" t="str">
        <f t="shared" si="10"/>
        <v>000697</v>
      </c>
      <c r="D188" s="66" t="str">
        <f>'VVD for SDDC 5.1'!D188</f>
        <v>0430-000000-000697</v>
      </c>
      <c r="E188" s="66">
        <f t="shared" si="11"/>
        <v>697</v>
      </c>
    </row>
    <row r="189" spans="1:5" x14ac:dyDescent="0.2">
      <c r="A189" s="65" t="str">
        <f t="shared" si="8"/>
        <v>0430</v>
      </c>
      <c r="B189" s="68" t="str">
        <f t="shared" si="9"/>
        <v>000000</v>
      </c>
      <c r="C189" s="69" t="str">
        <f t="shared" si="10"/>
        <v>000698</v>
      </c>
      <c r="D189" s="66" t="str">
        <f>'VVD for SDDC 5.1'!D189</f>
        <v>0430-000000-000698</v>
      </c>
      <c r="E189" s="66">
        <f t="shared" si="11"/>
        <v>698</v>
      </c>
    </row>
    <row r="190" spans="1:5" x14ac:dyDescent="0.2">
      <c r="A190" s="65" t="str">
        <f t="shared" si="8"/>
        <v>0430</v>
      </c>
      <c r="B190" s="68" t="str">
        <f t="shared" si="9"/>
        <v>000000</v>
      </c>
      <c r="C190" s="69" t="str">
        <f t="shared" si="10"/>
        <v>000699</v>
      </c>
      <c r="D190" s="66" t="str">
        <f>'VVD for SDDC 5.1'!D190</f>
        <v>0430-000000-000699</v>
      </c>
      <c r="E190" s="66">
        <f t="shared" si="11"/>
        <v>699</v>
      </c>
    </row>
    <row r="191" spans="1:5" x14ac:dyDescent="0.2">
      <c r="A191" s="65" t="str">
        <f t="shared" si="8"/>
        <v>0430</v>
      </c>
      <c r="B191" s="68" t="str">
        <f t="shared" si="9"/>
        <v>000000</v>
      </c>
      <c r="C191" s="69" t="str">
        <f t="shared" si="10"/>
        <v>000700</v>
      </c>
      <c r="D191" s="66" t="str">
        <f>'VVD for SDDC 5.1'!D191</f>
        <v>0430-000000-000700</v>
      </c>
      <c r="E191" s="66">
        <f t="shared" si="11"/>
        <v>700</v>
      </c>
    </row>
    <row r="192" spans="1:5" x14ac:dyDescent="0.2">
      <c r="A192" s="65" t="str">
        <f t="shared" si="8"/>
        <v>0430</v>
      </c>
      <c r="B192" s="68" t="str">
        <f t="shared" si="9"/>
        <v>000000</v>
      </c>
      <c r="C192" s="69" t="str">
        <f t="shared" si="10"/>
        <v>000706</v>
      </c>
      <c r="D192" s="66" t="str">
        <f>'VVD for SDDC 5.1'!D192</f>
        <v>0430-000000-000706</v>
      </c>
      <c r="E192" s="66">
        <f t="shared" si="11"/>
        <v>706</v>
      </c>
    </row>
    <row r="193" spans="1:5" x14ac:dyDescent="0.2">
      <c r="A193" s="65" t="str">
        <f t="shared" si="8"/>
        <v>0430</v>
      </c>
      <c r="B193" s="68" t="str">
        <f t="shared" si="9"/>
        <v>000000</v>
      </c>
      <c r="C193" s="69" t="str">
        <f t="shared" si="10"/>
        <v>000707</v>
      </c>
      <c r="D193" s="66" t="str">
        <f>'VVD for SDDC 5.1'!D193</f>
        <v>0430-000000-000707</v>
      </c>
      <c r="E193" s="66">
        <f t="shared" si="11"/>
        <v>707</v>
      </c>
    </row>
    <row r="194" spans="1:5" x14ac:dyDescent="0.2">
      <c r="A194" s="65" t="str">
        <f t="shared" ref="A194:A257" si="12">LEFT(D194,SEARCH("-",D194)-1)</f>
        <v>0430</v>
      </c>
      <c r="B194" s="68" t="str">
        <f t="shared" ref="B194:B257" si="13">MID(D194,SEARCH("-",D194,1)+1,SEARCH("-",D194,SEARCH("-",D194,1)+1)-SEARCH("-",D194,1)-1)</f>
        <v>000000</v>
      </c>
      <c r="C194" s="69" t="str">
        <f t="shared" ref="C194:C257" si="14">RIGHT(D194,LEN(D194)-SEARCH("-",D194,SEARCH("-",D194,SEARCH("-",D194)+1)))</f>
        <v>000708</v>
      </c>
      <c r="D194" s="66" t="str">
        <f>'VVD for SDDC 5.1'!D194</f>
        <v>0430-000000-000708</v>
      </c>
      <c r="E194" s="66">
        <f t="shared" ref="E194:E257" si="15">INT(C194)</f>
        <v>708</v>
      </c>
    </row>
    <row r="195" spans="1:5" x14ac:dyDescent="0.2">
      <c r="A195" s="65" t="str">
        <f t="shared" si="12"/>
        <v>0430</v>
      </c>
      <c r="B195" s="68" t="str">
        <f t="shared" si="13"/>
        <v>000000</v>
      </c>
      <c r="C195" s="69" t="str">
        <f t="shared" si="14"/>
        <v>000709</v>
      </c>
      <c r="D195" s="66" t="str">
        <f>'VVD for SDDC 5.1'!D195</f>
        <v>0430-000000-000709</v>
      </c>
      <c r="E195" s="66">
        <f t="shared" si="15"/>
        <v>709</v>
      </c>
    </row>
    <row r="196" spans="1:5" x14ac:dyDescent="0.2">
      <c r="A196" s="65" t="str">
        <f t="shared" si="12"/>
        <v>0430</v>
      </c>
      <c r="B196" s="68" t="str">
        <f t="shared" si="13"/>
        <v>000000</v>
      </c>
      <c r="C196" s="69" t="str">
        <f t="shared" si="14"/>
        <v>000710</v>
      </c>
      <c r="D196" s="66" t="str">
        <f>'VVD for SDDC 5.1'!D196</f>
        <v>0430-000000-000710</v>
      </c>
      <c r="E196" s="66">
        <f t="shared" si="15"/>
        <v>710</v>
      </c>
    </row>
    <row r="197" spans="1:5" x14ac:dyDescent="0.2">
      <c r="A197" s="65" t="str">
        <f t="shared" si="12"/>
        <v>0430</v>
      </c>
      <c r="B197" s="68" t="str">
        <f t="shared" si="13"/>
        <v>000000</v>
      </c>
      <c r="C197" s="69" t="str">
        <f t="shared" si="14"/>
        <v>000711</v>
      </c>
      <c r="D197" s="66" t="str">
        <f>'VVD for SDDC 5.1'!D197</f>
        <v>0430-000000-000711</v>
      </c>
      <c r="E197" s="66">
        <f t="shared" si="15"/>
        <v>711</v>
      </c>
    </row>
    <row r="198" spans="1:5" x14ac:dyDescent="0.2">
      <c r="A198" s="65" t="str">
        <f t="shared" si="12"/>
        <v>0430</v>
      </c>
      <c r="B198" s="68" t="str">
        <f t="shared" si="13"/>
        <v>000000</v>
      </c>
      <c r="C198" s="69" t="str">
        <f t="shared" si="14"/>
        <v>000712</v>
      </c>
      <c r="D198" s="66" t="str">
        <f>'VVD for SDDC 5.1'!D198</f>
        <v>0430-000000-000712</v>
      </c>
      <c r="E198" s="66">
        <f t="shared" si="15"/>
        <v>712</v>
      </c>
    </row>
    <row r="199" spans="1:5" x14ac:dyDescent="0.2">
      <c r="A199" s="65" t="str">
        <f t="shared" si="12"/>
        <v>0430</v>
      </c>
      <c r="B199" s="68" t="str">
        <f t="shared" si="13"/>
        <v>000000</v>
      </c>
      <c r="C199" s="69" t="str">
        <f t="shared" si="14"/>
        <v>000713</v>
      </c>
      <c r="D199" s="66" t="str">
        <f>'VVD for SDDC 5.1'!D199</f>
        <v>0430-000000-000713</v>
      </c>
      <c r="E199" s="66">
        <f t="shared" si="15"/>
        <v>713</v>
      </c>
    </row>
    <row r="200" spans="1:5" x14ac:dyDescent="0.2">
      <c r="A200" s="65" t="str">
        <f t="shared" si="12"/>
        <v>0430</v>
      </c>
      <c r="B200" s="68" t="str">
        <f t="shared" si="13"/>
        <v>000000</v>
      </c>
      <c r="C200" s="69" t="str">
        <f t="shared" si="14"/>
        <v>000714</v>
      </c>
      <c r="D200" s="66" t="str">
        <f>'VVD for SDDC 5.1'!D200</f>
        <v>0430-000000-000714</v>
      </c>
      <c r="E200" s="66">
        <f t="shared" si="15"/>
        <v>714</v>
      </c>
    </row>
    <row r="201" spans="1:5" x14ac:dyDescent="0.2">
      <c r="A201" s="65" t="str">
        <f t="shared" si="12"/>
        <v>0430</v>
      </c>
      <c r="B201" s="68" t="str">
        <f t="shared" si="13"/>
        <v>000000</v>
      </c>
      <c r="C201" s="69" t="str">
        <f t="shared" si="14"/>
        <v>000715</v>
      </c>
      <c r="D201" s="66" t="str">
        <f>'VVD for SDDC 5.1'!D201</f>
        <v>0430-000000-000715</v>
      </c>
      <c r="E201" s="66">
        <f t="shared" si="15"/>
        <v>715</v>
      </c>
    </row>
    <row r="202" spans="1:5" x14ac:dyDescent="0.2">
      <c r="A202" s="65" t="str">
        <f t="shared" si="12"/>
        <v>0430</v>
      </c>
      <c r="B202" s="68" t="str">
        <f t="shared" si="13"/>
        <v>000000</v>
      </c>
      <c r="C202" s="69" t="str">
        <f t="shared" si="14"/>
        <v>000716</v>
      </c>
      <c r="D202" s="66" t="str">
        <f>'VVD for SDDC 5.1'!D202</f>
        <v>0430-000000-000716</v>
      </c>
      <c r="E202" s="66">
        <f t="shared" si="15"/>
        <v>716</v>
      </c>
    </row>
    <row r="203" spans="1:5" x14ac:dyDescent="0.2">
      <c r="A203" s="65" t="str">
        <f t="shared" si="12"/>
        <v>0430</v>
      </c>
      <c r="B203" s="68" t="str">
        <f t="shared" si="13"/>
        <v>000393</v>
      </c>
      <c r="C203" s="69" t="str">
        <f t="shared" si="14"/>
        <v>000727</v>
      </c>
      <c r="D203" s="66" t="str">
        <f>'VVD for SDDC 5.1'!D203</f>
        <v>0430-000393-000727</v>
      </c>
      <c r="E203" s="66">
        <f t="shared" si="15"/>
        <v>727</v>
      </c>
    </row>
    <row r="204" spans="1:5" x14ac:dyDescent="0.2">
      <c r="A204" s="65" t="str">
        <f t="shared" si="12"/>
        <v>0100</v>
      </c>
      <c r="B204" s="68" t="str">
        <f t="shared" si="13"/>
        <v>000000</v>
      </c>
      <c r="C204" s="69" t="str">
        <f t="shared" si="14"/>
        <v>000175</v>
      </c>
      <c r="D204" s="66" t="str">
        <f>'VVD for SDDC 5.1'!D204</f>
        <v>0100-000000-000175</v>
      </c>
      <c r="E204" s="66">
        <f t="shared" si="15"/>
        <v>175</v>
      </c>
    </row>
    <row r="205" spans="1:5" x14ac:dyDescent="0.2">
      <c r="A205" s="65" t="str">
        <f t="shared" si="12"/>
        <v>0420</v>
      </c>
      <c r="B205" s="68" t="str">
        <f t="shared" si="13"/>
        <v>000000</v>
      </c>
      <c r="C205" s="69" t="str">
        <f t="shared" si="14"/>
        <v>000572</v>
      </c>
      <c r="D205" s="66" t="str">
        <f>'VVD for SDDC 5.1'!D205</f>
        <v>0420-000000-000572</v>
      </c>
      <c r="E205" s="66">
        <f t="shared" si="15"/>
        <v>572</v>
      </c>
    </row>
    <row r="206" spans="1:5" x14ac:dyDescent="0.2">
      <c r="A206" s="65" t="str">
        <f t="shared" si="12"/>
        <v>0420</v>
      </c>
      <c r="B206" s="68" t="str">
        <f t="shared" si="13"/>
        <v>000000</v>
      </c>
      <c r="C206" s="69" t="str">
        <f t="shared" si="14"/>
        <v>000573</v>
      </c>
      <c r="D206" s="66" t="str">
        <f>'VVD for SDDC 5.1'!D206</f>
        <v>0420-000000-000573</v>
      </c>
      <c r="E206" s="66">
        <f t="shared" si="15"/>
        <v>573</v>
      </c>
    </row>
    <row r="207" spans="1:5" x14ac:dyDescent="0.2">
      <c r="A207" s="65" t="str">
        <f t="shared" si="12"/>
        <v>0400</v>
      </c>
      <c r="B207" s="68" t="str">
        <f t="shared" si="13"/>
        <v>000174</v>
      </c>
      <c r="C207" s="69" t="str">
        <f t="shared" si="14"/>
        <v>000394</v>
      </c>
      <c r="D207" s="66" t="str">
        <f>'VVD for SDDC 5.1'!D207</f>
        <v>0400-000174-000394</v>
      </c>
      <c r="E207" s="66">
        <f t="shared" si="15"/>
        <v>394</v>
      </c>
    </row>
    <row r="208" spans="1:5" x14ac:dyDescent="0.2">
      <c r="A208" s="65" t="str">
        <f t="shared" si="12"/>
        <v>0430</v>
      </c>
      <c r="B208" s="68" t="str">
        <f t="shared" si="13"/>
        <v>000395</v>
      </c>
      <c r="C208" s="69" t="str">
        <f t="shared" si="14"/>
        <v>000728</v>
      </c>
      <c r="D208" s="66" t="str">
        <f>'VVD for SDDC 5.1'!D208</f>
        <v>0430-000395-000728</v>
      </c>
      <c r="E208" s="66">
        <f t="shared" si="15"/>
        <v>728</v>
      </c>
    </row>
    <row r="209" spans="1:5" x14ac:dyDescent="0.2">
      <c r="A209" s="65" t="str">
        <f t="shared" si="12"/>
        <v>04100</v>
      </c>
      <c r="B209" s="68" t="str">
        <f t="shared" si="13"/>
        <v>000396</v>
      </c>
      <c r="C209" s="69" t="str">
        <f t="shared" si="14"/>
        <v>000496</v>
      </c>
      <c r="D209" s="66" t="str">
        <f>'VVD for SDDC 5.1'!D209</f>
        <v>04100-000396-000496</v>
      </c>
      <c r="E209" s="66">
        <f t="shared" si="15"/>
        <v>496</v>
      </c>
    </row>
    <row r="210" spans="1:5" x14ac:dyDescent="0.2">
      <c r="A210" s="65" t="str">
        <f t="shared" si="12"/>
        <v>0100</v>
      </c>
      <c r="B210" s="68" t="str">
        <f t="shared" si="13"/>
        <v>000000</v>
      </c>
      <c r="C210" s="69" t="str">
        <f t="shared" si="14"/>
        <v>000176</v>
      </c>
      <c r="D210" s="66" t="str">
        <f>'VVD for SDDC 5.1'!D210</f>
        <v>0100-000000-000176</v>
      </c>
      <c r="E210" s="66">
        <f t="shared" si="15"/>
        <v>176</v>
      </c>
    </row>
    <row r="211" spans="1:5" x14ac:dyDescent="0.2">
      <c r="A211" s="65" t="str">
        <f t="shared" si="12"/>
        <v>0410</v>
      </c>
      <c r="B211" s="68" t="str">
        <f t="shared" si="13"/>
        <v>000397</v>
      </c>
      <c r="C211" s="69" t="str">
        <f t="shared" si="14"/>
        <v>000497</v>
      </c>
      <c r="D211" s="66" t="str">
        <f>'VVD for SDDC 5.1'!D211</f>
        <v>0410-000397-000497</v>
      </c>
      <c r="E211" s="66">
        <f t="shared" si="15"/>
        <v>497</v>
      </c>
    </row>
    <row r="212" spans="1:5" x14ac:dyDescent="0.2">
      <c r="A212" s="65" t="str">
        <f t="shared" si="12"/>
        <v>0200</v>
      </c>
      <c r="B212" s="68" t="str">
        <f t="shared" si="13"/>
        <v>000000</v>
      </c>
      <c r="C212" s="69" t="str">
        <f t="shared" si="14"/>
        <v>000292</v>
      </c>
      <c r="D212" s="66" t="str">
        <f>'VVD for SDDC 5.1'!D212</f>
        <v>0200-000000-000292</v>
      </c>
      <c r="E212" s="66">
        <f t="shared" si="15"/>
        <v>292</v>
      </c>
    </row>
    <row r="213" spans="1:5" x14ac:dyDescent="0.2">
      <c r="A213" s="65" t="str">
        <f t="shared" si="12"/>
        <v>0400</v>
      </c>
      <c r="B213" s="68" t="str">
        <f t="shared" si="13"/>
        <v>000000</v>
      </c>
      <c r="C213" s="69" t="str">
        <f t="shared" si="14"/>
        <v>000398</v>
      </c>
      <c r="D213" s="66" t="str">
        <f>'VVD for SDDC 5.1'!D213</f>
        <v>0400-000000-000398</v>
      </c>
      <c r="E213" s="66">
        <f t="shared" si="15"/>
        <v>398</v>
      </c>
    </row>
    <row r="214" spans="1:5" x14ac:dyDescent="0.2">
      <c r="A214" s="65" t="str">
        <f t="shared" si="12"/>
        <v>0400</v>
      </c>
      <c r="B214" s="68" t="str">
        <f t="shared" si="13"/>
        <v>000000</v>
      </c>
      <c r="C214" s="69" t="str">
        <f t="shared" si="14"/>
        <v>000399</v>
      </c>
      <c r="D214" s="66" t="str">
        <f>'VVD for SDDC 5.1'!D214</f>
        <v>0400-000000-000399</v>
      </c>
      <c r="E214" s="66">
        <f t="shared" si="15"/>
        <v>399</v>
      </c>
    </row>
    <row r="215" spans="1:5" x14ac:dyDescent="0.2">
      <c r="A215" s="65" t="str">
        <f t="shared" si="12"/>
        <v>0100</v>
      </c>
      <c r="B215" s="68" t="str">
        <f t="shared" si="13"/>
        <v>000000</v>
      </c>
      <c r="C215" s="69" t="str">
        <f t="shared" si="14"/>
        <v>000179</v>
      </c>
      <c r="D215" s="66" t="str">
        <f>'VVD for SDDC 5.1'!D215</f>
        <v>0100-000000-000179</v>
      </c>
      <c r="E215" s="66">
        <f t="shared" si="15"/>
        <v>179</v>
      </c>
    </row>
    <row r="216" spans="1:5" x14ac:dyDescent="0.2">
      <c r="A216" s="65" t="str">
        <f t="shared" si="12"/>
        <v>0410</v>
      </c>
      <c r="B216" s="68" t="str">
        <f t="shared" si="13"/>
        <v>000000</v>
      </c>
      <c r="C216" s="69" t="str">
        <f t="shared" si="14"/>
        <v>000522</v>
      </c>
      <c r="D216" s="66" t="str">
        <f>'VVD for SDDC 5.1'!D216</f>
        <v>0410-000000-000522</v>
      </c>
      <c r="E216" s="66">
        <f t="shared" si="15"/>
        <v>522</v>
      </c>
    </row>
    <row r="217" spans="1:5" x14ac:dyDescent="0.2">
      <c r="A217" s="65" t="str">
        <f t="shared" si="12"/>
        <v>0410</v>
      </c>
      <c r="B217" s="68" t="str">
        <f t="shared" si="13"/>
        <v>000400</v>
      </c>
      <c r="C217" s="69" t="str">
        <f t="shared" si="14"/>
        <v>000498</v>
      </c>
      <c r="D217" s="66" t="str">
        <f>'VVD for SDDC 5.1'!D217</f>
        <v>0410-000400-000498</v>
      </c>
      <c r="E217" s="66">
        <f t="shared" si="15"/>
        <v>498</v>
      </c>
    </row>
    <row r="218" spans="1:5" x14ac:dyDescent="0.2">
      <c r="A218" s="65" t="str">
        <f t="shared" si="12"/>
        <v>0100</v>
      </c>
      <c r="B218" s="68" t="str">
        <f t="shared" si="13"/>
        <v>000000</v>
      </c>
      <c r="C218" s="69" t="str">
        <f t="shared" si="14"/>
        <v>000182</v>
      </c>
      <c r="D218" s="66" t="str">
        <f>'VVD for SDDC 5.1'!D218</f>
        <v>0100-000000-000182</v>
      </c>
      <c r="E218" s="66">
        <f t="shared" si="15"/>
        <v>182</v>
      </c>
    </row>
    <row r="219" spans="1:5" x14ac:dyDescent="0.2">
      <c r="A219" s="65" t="str">
        <f t="shared" si="12"/>
        <v>0100</v>
      </c>
      <c r="B219" s="68" t="str">
        <f t="shared" si="13"/>
        <v>000000</v>
      </c>
      <c r="C219" s="69" t="str">
        <f t="shared" si="14"/>
        <v>000183</v>
      </c>
      <c r="D219" s="66" t="str">
        <f>'VVD for SDDC 5.1'!D219</f>
        <v>0100-000000-000183</v>
      </c>
      <c r="E219" s="66">
        <f t="shared" si="15"/>
        <v>183</v>
      </c>
    </row>
    <row r="220" spans="1:5" x14ac:dyDescent="0.2">
      <c r="A220" s="65" t="str">
        <f t="shared" si="12"/>
        <v>0420</v>
      </c>
      <c r="B220" s="68" t="str">
        <f t="shared" si="13"/>
        <v>000523</v>
      </c>
      <c r="C220" s="69" t="str">
        <f t="shared" si="14"/>
        <v>000574</v>
      </c>
      <c r="D220" s="66" t="str">
        <f>'VVD for SDDC 5.1'!D220</f>
        <v>0420-000523-000574</v>
      </c>
      <c r="E220" s="66">
        <f t="shared" si="15"/>
        <v>574</v>
      </c>
    </row>
    <row r="221" spans="1:5" x14ac:dyDescent="0.2">
      <c r="A221" s="65" t="str">
        <f t="shared" si="12"/>
        <v>0420</v>
      </c>
      <c r="B221" s="68" t="str">
        <f t="shared" si="13"/>
        <v>000524</v>
      </c>
      <c r="C221" s="69" t="str">
        <f t="shared" si="14"/>
        <v>000575</v>
      </c>
      <c r="D221" s="66" t="str">
        <f>'VVD for SDDC 5.1'!D221</f>
        <v>0420-000524-000575</v>
      </c>
      <c r="E221" s="66">
        <f t="shared" si="15"/>
        <v>575</v>
      </c>
    </row>
    <row r="222" spans="1:5" x14ac:dyDescent="0.2">
      <c r="A222" s="65" t="str">
        <f t="shared" si="12"/>
        <v>0420</v>
      </c>
      <c r="B222" s="68" t="str">
        <f t="shared" si="13"/>
        <v>000473</v>
      </c>
      <c r="C222" s="69" t="str">
        <f t="shared" si="14"/>
        <v>000576</v>
      </c>
      <c r="D222" s="66" t="str">
        <f>'VVD for SDDC 5.1'!D222</f>
        <v>0420-000473-000576</v>
      </c>
      <c r="E222" s="66">
        <f t="shared" si="15"/>
        <v>576</v>
      </c>
    </row>
    <row r="223" spans="1:5" x14ac:dyDescent="0.2">
      <c r="A223" s="65" t="str">
        <f t="shared" si="12"/>
        <v>0410</v>
      </c>
      <c r="B223" s="68" t="str">
        <f t="shared" si="13"/>
        <v>000000</v>
      </c>
      <c r="C223" s="69" t="str">
        <f t="shared" si="14"/>
        <v>000525</v>
      </c>
      <c r="D223" s="66" t="str">
        <f>'VVD for SDDC 5.1'!D223</f>
        <v>0410-000000-000525</v>
      </c>
      <c r="E223" s="66">
        <f t="shared" si="15"/>
        <v>525</v>
      </c>
    </row>
    <row r="224" spans="1:5" x14ac:dyDescent="0.2">
      <c r="A224" s="65" t="str">
        <f t="shared" si="12"/>
        <v>0420</v>
      </c>
      <c r="B224" s="68" t="str">
        <f t="shared" si="13"/>
        <v>000000</v>
      </c>
      <c r="C224" s="69" t="str">
        <f t="shared" si="14"/>
        <v>000576</v>
      </c>
      <c r="D224" s="66" t="str">
        <f>'VVD for SDDC 5.1'!D224</f>
        <v>0420-000000-000576</v>
      </c>
      <c r="E224" s="66">
        <f t="shared" si="15"/>
        <v>576</v>
      </c>
    </row>
    <row r="225" spans="1:5" x14ac:dyDescent="0.2">
      <c r="A225" s="65" t="str">
        <f t="shared" si="12"/>
        <v>0420</v>
      </c>
      <c r="B225" s="68" t="str">
        <f t="shared" si="13"/>
        <v>000474</v>
      </c>
      <c r="C225" s="69" t="str">
        <f t="shared" si="14"/>
        <v>000577</v>
      </c>
      <c r="D225" s="66" t="str">
        <f>'VVD for SDDC 5.1'!D225</f>
        <v>0420-000474-000577</v>
      </c>
      <c r="E225" s="66">
        <f t="shared" si="15"/>
        <v>577</v>
      </c>
    </row>
    <row r="226" spans="1:5" x14ac:dyDescent="0.2">
      <c r="A226" s="65" t="str">
        <f t="shared" si="12"/>
        <v>0400</v>
      </c>
      <c r="B226" s="68" t="str">
        <f t="shared" si="13"/>
        <v>000000</v>
      </c>
      <c r="C226" s="69" t="str">
        <f t="shared" si="14"/>
        <v>000475</v>
      </c>
      <c r="D226" s="66" t="str">
        <f>'VVD for SDDC 5.1'!D226</f>
        <v>0400-000000-000475</v>
      </c>
      <c r="E226" s="66">
        <f t="shared" si="15"/>
        <v>475</v>
      </c>
    </row>
    <row r="227" spans="1:5" x14ac:dyDescent="0.2">
      <c r="A227" s="65" t="str">
        <f t="shared" si="12"/>
        <v>0400</v>
      </c>
      <c r="B227" s="68" t="str">
        <f t="shared" si="13"/>
        <v>000000</v>
      </c>
      <c r="C227" s="69" t="str">
        <f t="shared" si="14"/>
        <v>000476</v>
      </c>
      <c r="D227" s="66" t="str">
        <f>'VVD for SDDC 5.1'!D227</f>
        <v>0400-000000-000476</v>
      </c>
      <c r="E227" s="66">
        <f t="shared" si="15"/>
        <v>476</v>
      </c>
    </row>
    <row r="228" spans="1:5" x14ac:dyDescent="0.2">
      <c r="A228" s="65" t="str">
        <f t="shared" si="12"/>
        <v>0400</v>
      </c>
      <c r="B228" s="68" t="str">
        <f t="shared" si="13"/>
        <v>000184</v>
      </c>
      <c r="C228" s="69" t="str">
        <f t="shared" si="14"/>
        <v>000401</v>
      </c>
      <c r="D228" s="66" t="str">
        <f>'VVD for SDDC 5.1'!D228</f>
        <v>0400-000184-000401</v>
      </c>
      <c r="E228" s="66">
        <f t="shared" si="15"/>
        <v>401</v>
      </c>
    </row>
    <row r="229" spans="1:5" x14ac:dyDescent="0.2">
      <c r="A229" s="65" t="str">
        <f t="shared" si="12"/>
        <v>0100</v>
      </c>
      <c r="B229" s="68" t="str">
        <f t="shared" si="13"/>
        <v>000000</v>
      </c>
      <c r="C229" s="69" t="str">
        <f t="shared" si="14"/>
        <v>000185</v>
      </c>
      <c r="D229" s="66" t="str">
        <f>'VVD for SDDC 5.1'!D229</f>
        <v>0100-000000-000185</v>
      </c>
      <c r="E229" s="66">
        <f t="shared" si="15"/>
        <v>185</v>
      </c>
    </row>
    <row r="230" spans="1:5" x14ac:dyDescent="0.2">
      <c r="A230" s="65" t="str">
        <f t="shared" si="12"/>
        <v>0100</v>
      </c>
      <c r="B230" s="68" t="str">
        <f t="shared" si="13"/>
        <v>000000</v>
      </c>
      <c r="C230" s="69" t="str">
        <f t="shared" si="14"/>
        <v>000187</v>
      </c>
      <c r="D230" s="66" t="str">
        <f>'VVD for SDDC 5.1'!D230</f>
        <v>0100-000000-000187</v>
      </c>
      <c r="E230" s="66">
        <f t="shared" si="15"/>
        <v>187</v>
      </c>
    </row>
    <row r="231" spans="1:5" x14ac:dyDescent="0.2">
      <c r="A231" s="65" t="str">
        <f t="shared" si="12"/>
        <v>0420</v>
      </c>
      <c r="B231" s="68" t="str">
        <f t="shared" si="13"/>
        <v>000526</v>
      </c>
      <c r="C231" s="69" t="str">
        <f t="shared" si="14"/>
        <v>000578</v>
      </c>
      <c r="D231" s="66" t="str">
        <f>'VVD for SDDC 5.1'!D231</f>
        <v>0420-000526-000578</v>
      </c>
      <c r="E231" s="66">
        <f t="shared" si="15"/>
        <v>578</v>
      </c>
    </row>
    <row r="232" spans="1:5" x14ac:dyDescent="0.2">
      <c r="A232" s="65" t="str">
        <f t="shared" si="12"/>
        <v>0410</v>
      </c>
      <c r="B232" s="68" t="str">
        <f t="shared" si="13"/>
        <v>000000</v>
      </c>
      <c r="C232" s="69" t="str">
        <f t="shared" si="14"/>
        <v>000527</v>
      </c>
      <c r="D232" s="66" t="str">
        <f>'VVD for SDDC 5.1'!D232</f>
        <v>0410-000000-000527</v>
      </c>
      <c r="E232" s="66">
        <f t="shared" si="15"/>
        <v>527</v>
      </c>
    </row>
    <row r="233" spans="1:5" x14ac:dyDescent="0.2">
      <c r="A233" s="65" t="str">
        <f t="shared" si="12"/>
        <v>0420</v>
      </c>
      <c r="B233" s="68" t="str">
        <f t="shared" si="13"/>
        <v>000528</v>
      </c>
      <c r="C233" s="69" t="str">
        <f t="shared" si="14"/>
        <v>000579</v>
      </c>
      <c r="D233" s="66" t="str">
        <f>'VVD for SDDC 5.1'!D233</f>
        <v>0420-000528-000579</v>
      </c>
      <c r="E233" s="66">
        <f t="shared" si="15"/>
        <v>579</v>
      </c>
    </row>
    <row r="234" spans="1:5" x14ac:dyDescent="0.2">
      <c r="A234" s="65" t="str">
        <f t="shared" si="12"/>
        <v>0430</v>
      </c>
      <c r="B234" s="68" t="str">
        <f t="shared" si="13"/>
        <v>000499</v>
      </c>
      <c r="C234" s="69" t="str">
        <f t="shared" si="14"/>
        <v>000717</v>
      </c>
      <c r="D234" s="66" t="str">
        <f>'VVD for SDDC 5.1'!D234</f>
        <v>0430-000499-000717</v>
      </c>
      <c r="E234" s="66">
        <f t="shared" si="15"/>
        <v>717</v>
      </c>
    </row>
    <row r="235" spans="1:5" x14ac:dyDescent="0.2">
      <c r="A235" s="65" t="str">
        <f t="shared" si="12"/>
        <v>0400</v>
      </c>
      <c r="B235" s="68" t="str">
        <f t="shared" si="13"/>
        <v>000000</v>
      </c>
      <c r="C235" s="69" t="str">
        <f t="shared" si="14"/>
        <v>000405</v>
      </c>
      <c r="D235" s="66" t="str">
        <f>'VVD for SDDC 5.1'!D235</f>
        <v>0400-000000-000405</v>
      </c>
      <c r="E235" s="66">
        <f t="shared" si="15"/>
        <v>405</v>
      </c>
    </row>
    <row r="236" spans="1:5" x14ac:dyDescent="0.2">
      <c r="A236" s="65" t="str">
        <f t="shared" si="12"/>
        <v>0430</v>
      </c>
      <c r="B236" s="68" t="str">
        <f t="shared" si="13"/>
        <v>000606</v>
      </c>
      <c r="C236" s="69" t="str">
        <f t="shared" si="14"/>
        <v>000718</v>
      </c>
      <c r="D236" s="66" t="str">
        <f>'VVD for SDDC 5.1'!D236</f>
        <v>0430-000606-000718</v>
      </c>
      <c r="E236" s="66">
        <f t="shared" si="15"/>
        <v>718</v>
      </c>
    </row>
    <row r="237" spans="1:5" x14ac:dyDescent="0.2">
      <c r="A237" s="65" t="str">
        <f t="shared" si="12"/>
        <v>0400</v>
      </c>
      <c r="B237" s="68" t="str">
        <f t="shared" si="13"/>
        <v>000290</v>
      </c>
      <c r="C237" s="69" t="str">
        <f t="shared" si="14"/>
        <v>000407</v>
      </c>
      <c r="D237" s="66" t="str">
        <f>'VVD for SDDC 5.1'!D237</f>
        <v>0400-000290-000407</v>
      </c>
      <c r="E237" s="66">
        <f t="shared" si="15"/>
        <v>407</v>
      </c>
    </row>
    <row r="238" spans="1:5" x14ac:dyDescent="0.2">
      <c r="A238" s="65" t="str">
        <f t="shared" si="12"/>
        <v>0200</v>
      </c>
      <c r="B238" s="68" t="str">
        <f t="shared" si="13"/>
        <v>000195</v>
      </c>
      <c r="C238" s="69" t="str">
        <f t="shared" si="14"/>
        <v>000291</v>
      </c>
      <c r="D238" s="66" t="str">
        <f>'VVD for SDDC 5.1'!D238</f>
        <v>0200-000195-000291</v>
      </c>
      <c r="E238" s="66">
        <f t="shared" si="15"/>
        <v>291</v>
      </c>
    </row>
    <row r="239" spans="1:5" x14ac:dyDescent="0.2">
      <c r="A239" s="65" t="str">
        <f t="shared" si="12"/>
        <v>0100</v>
      </c>
      <c r="B239" s="68" t="str">
        <f t="shared" si="13"/>
        <v>000000</v>
      </c>
      <c r="C239" s="69" t="str">
        <f t="shared" si="14"/>
        <v>000196</v>
      </c>
      <c r="D239" s="66" t="str">
        <f>'VVD for SDDC 5.1'!D239</f>
        <v>0100-000000-000196</v>
      </c>
      <c r="E239" s="66">
        <f t="shared" si="15"/>
        <v>196</v>
      </c>
    </row>
    <row r="240" spans="1:5" x14ac:dyDescent="0.2">
      <c r="A240" s="65" t="str">
        <f t="shared" si="12"/>
        <v>0430</v>
      </c>
      <c r="B240" s="68" t="str">
        <f t="shared" si="13"/>
        <v>000408</v>
      </c>
      <c r="C240" s="69" t="str">
        <f t="shared" si="14"/>
        <v>000719</v>
      </c>
      <c r="D240" s="66" t="str">
        <f>'VVD for SDDC 5.1'!D240</f>
        <v>0430-000408-000719</v>
      </c>
      <c r="E240" s="66">
        <f t="shared" si="15"/>
        <v>719</v>
      </c>
    </row>
    <row r="241" spans="1:5" x14ac:dyDescent="0.2">
      <c r="A241" s="65" t="str">
        <f t="shared" si="12"/>
        <v>0430</v>
      </c>
      <c r="B241" s="68" t="str">
        <f t="shared" si="13"/>
        <v>000529</v>
      </c>
      <c r="C241" s="69" t="str">
        <f t="shared" si="14"/>
        <v>000720</v>
      </c>
      <c r="D241" s="66" t="str">
        <f>'VVD for SDDC 5.1'!D241</f>
        <v>0430-000529-000720</v>
      </c>
      <c r="E241" s="66">
        <f t="shared" si="15"/>
        <v>720</v>
      </c>
    </row>
    <row r="242" spans="1:5" x14ac:dyDescent="0.2">
      <c r="A242" s="65" t="str">
        <f t="shared" si="12"/>
        <v>0100</v>
      </c>
      <c r="B242" s="68" t="str">
        <f t="shared" si="13"/>
        <v>000000</v>
      </c>
      <c r="C242" s="69" t="str">
        <f t="shared" si="14"/>
        <v>000199</v>
      </c>
      <c r="D242" s="66" t="str">
        <f>'VVD for SDDC 5.1'!D242</f>
        <v>0100-000000-000199</v>
      </c>
      <c r="E242" s="66">
        <f t="shared" si="15"/>
        <v>199</v>
      </c>
    </row>
    <row r="243" spans="1:5" x14ac:dyDescent="0.2">
      <c r="A243" s="65" t="str">
        <f t="shared" si="12"/>
        <v>0410</v>
      </c>
      <c r="B243" s="68" t="str">
        <f t="shared" si="13"/>
        <v>000410</v>
      </c>
      <c r="C243" s="69" t="str">
        <f t="shared" si="14"/>
        <v>000501</v>
      </c>
      <c r="D243" s="66" t="str">
        <f>'VVD for SDDC 5.1'!D243</f>
        <v>0410-000410-000501</v>
      </c>
      <c r="E243" s="66">
        <f t="shared" si="15"/>
        <v>501</v>
      </c>
    </row>
    <row r="244" spans="1:5" x14ac:dyDescent="0.2">
      <c r="A244" s="65" t="str">
        <f t="shared" si="12"/>
        <v>0400</v>
      </c>
      <c r="B244" s="68" t="str">
        <f t="shared" si="13"/>
        <v>000000</v>
      </c>
      <c r="C244" s="69" t="str">
        <f t="shared" si="14"/>
        <v>000411</v>
      </c>
      <c r="D244" s="66" t="str">
        <f>'VVD for SDDC 5.1'!D244</f>
        <v>0400-000000-000411</v>
      </c>
      <c r="E244" s="66">
        <f t="shared" si="15"/>
        <v>411</v>
      </c>
    </row>
    <row r="245" spans="1:5" x14ac:dyDescent="0.2">
      <c r="A245" s="65" t="str">
        <f t="shared" si="12"/>
        <v>0410</v>
      </c>
      <c r="B245" s="68" t="str">
        <f t="shared" si="13"/>
        <v>000000</v>
      </c>
      <c r="C245" s="69" t="str">
        <f t="shared" si="14"/>
        <v>000530</v>
      </c>
      <c r="D245" s="66" t="str">
        <f>'VVD for SDDC 5.1'!D245</f>
        <v>0410-000000-000530</v>
      </c>
      <c r="E245" s="66">
        <f t="shared" si="15"/>
        <v>530</v>
      </c>
    </row>
    <row r="246" spans="1:5" x14ac:dyDescent="0.2">
      <c r="A246" s="65" t="str">
        <f t="shared" si="12"/>
        <v>0100</v>
      </c>
      <c r="B246" s="68" t="str">
        <f t="shared" si="13"/>
        <v>000000</v>
      </c>
      <c r="C246" s="69" t="str">
        <f t="shared" si="14"/>
        <v>000201</v>
      </c>
      <c r="D246" s="66" t="str">
        <f>'VVD for SDDC 5.1'!D246</f>
        <v>0100-000000-000201</v>
      </c>
      <c r="E246" s="66">
        <f t="shared" si="15"/>
        <v>201</v>
      </c>
    </row>
    <row r="247" spans="1:5" x14ac:dyDescent="0.2">
      <c r="A247" s="65" t="str">
        <f t="shared" si="12"/>
        <v>0430</v>
      </c>
      <c r="B247" s="68" t="str">
        <f t="shared" si="13"/>
        <v>000477</v>
      </c>
      <c r="C247" s="69" t="str">
        <f t="shared" si="14"/>
        <v>000721</v>
      </c>
      <c r="D247" s="66" t="str">
        <f>'VVD for SDDC 5.1'!D247</f>
        <v>0430-000477-000721</v>
      </c>
      <c r="E247" s="66">
        <f t="shared" si="15"/>
        <v>721</v>
      </c>
    </row>
    <row r="248" spans="1:5" x14ac:dyDescent="0.2">
      <c r="A248" s="65" t="str">
        <f t="shared" si="12"/>
        <v>0400</v>
      </c>
      <c r="B248" s="68" t="str">
        <f t="shared" si="13"/>
        <v>000000</v>
      </c>
      <c r="C248" s="69" t="str">
        <f t="shared" si="14"/>
        <v>000478</v>
      </c>
      <c r="D248" s="66" t="str">
        <f>'VVD for SDDC 5.1'!D248</f>
        <v>0400-000000-000478</v>
      </c>
      <c r="E248" s="66">
        <f t="shared" si="15"/>
        <v>478</v>
      </c>
    </row>
    <row r="249" spans="1:5" x14ac:dyDescent="0.2">
      <c r="A249" s="65" t="str">
        <f t="shared" si="12"/>
        <v>0400</v>
      </c>
      <c r="B249" s="68" t="str">
        <f t="shared" si="13"/>
        <v>000000</v>
      </c>
      <c r="C249" s="69" t="str">
        <f t="shared" si="14"/>
        <v>000479</v>
      </c>
      <c r="D249" s="66" t="str">
        <f>'VVD for SDDC 5.1'!D249</f>
        <v>0400-000000-000479</v>
      </c>
      <c r="E249" s="66">
        <f t="shared" si="15"/>
        <v>479</v>
      </c>
    </row>
    <row r="250" spans="1:5" x14ac:dyDescent="0.2">
      <c r="A250" s="65" t="str">
        <f t="shared" si="12"/>
        <v>0400</v>
      </c>
      <c r="B250" s="68" t="str">
        <f t="shared" si="13"/>
        <v>000202</v>
      </c>
      <c r="C250" s="69" t="str">
        <f t="shared" si="14"/>
        <v>000412</v>
      </c>
      <c r="D250" s="66" t="str">
        <f>'VVD for SDDC 5.1'!D250</f>
        <v>0400-000202-000412</v>
      </c>
      <c r="E250" s="66">
        <f t="shared" si="15"/>
        <v>412</v>
      </c>
    </row>
    <row r="251" spans="1:5" x14ac:dyDescent="0.2">
      <c r="A251" s="65" t="str">
        <f t="shared" si="12"/>
        <v>0410</v>
      </c>
      <c r="B251" s="68" t="str">
        <f t="shared" si="13"/>
        <v>000203</v>
      </c>
      <c r="C251" s="69" t="str">
        <f t="shared" si="14"/>
        <v>000502</v>
      </c>
      <c r="D251" s="66" t="str">
        <f>'VVD for SDDC 5.1'!D251</f>
        <v>0410-000203-000502</v>
      </c>
      <c r="E251" s="66">
        <f t="shared" si="15"/>
        <v>502</v>
      </c>
    </row>
    <row r="252" spans="1:5" x14ac:dyDescent="0.2">
      <c r="A252" s="65" t="str">
        <f t="shared" si="12"/>
        <v>0420</v>
      </c>
      <c r="B252" s="68" t="str">
        <f t="shared" si="13"/>
        <v>000000</v>
      </c>
      <c r="C252" s="69" t="str">
        <f t="shared" si="14"/>
        <v>000567</v>
      </c>
      <c r="D252" s="66" t="str">
        <f>'VVD for SDDC 5.1'!D252</f>
        <v>0420-000000-000567</v>
      </c>
      <c r="E252" s="66">
        <f t="shared" si="15"/>
        <v>567</v>
      </c>
    </row>
    <row r="253" spans="1:5" x14ac:dyDescent="0.2">
      <c r="A253" s="65" t="str">
        <f t="shared" si="12"/>
        <v>0430</v>
      </c>
      <c r="B253" s="68" t="str">
        <f t="shared" si="13"/>
        <v>000000</v>
      </c>
      <c r="C253" s="69" t="str">
        <f t="shared" si="14"/>
        <v>000722</v>
      </c>
      <c r="D253" s="66" t="str">
        <f>'VVD for SDDC 5.1'!D253</f>
        <v>0430-000000-000722</v>
      </c>
      <c r="E253" s="66">
        <f t="shared" si="15"/>
        <v>722</v>
      </c>
    </row>
    <row r="254" spans="1:5" x14ac:dyDescent="0.2">
      <c r="A254" s="65" t="str">
        <f t="shared" si="12"/>
        <v>0410</v>
      </c>
      <c r="B254" s="68" t="str">
        <f t="shared" si="13"/>
        <v>000000</v>
      </c>
      <c r="C254" s="69" t="str">
        <f t="shared" si="14"/>
        <v>000531</v>
      </c>
      <c r="D254" s="66" t="str">
        <f>'VVD for SDDC 5.1'!D254</f>
        <v>0410-000000-000531</v>
      </c>
      <c r="E254" s="66">
        <f t="shared" si="15"/>
        <v>531</v>
      </c>
    </row>
    <row r="255" spans="1:5" x14ac:dyDescent="0.2">
      <c r="A255" s="65" t="str">
        <f t="shared" si="12"/>
        <v>0410</v>
      </c>
      <c r="B255" s="68" t="str">
        <f t="shared" si="13"/>
        <v>000000</v>
      </c>
      <c r="C255" s="69" t="str">
        <f t="shared" si="14"/>
        <v>000611</v>
      </c>
      <c r="D255" s="66" t="str">
        <f>'VVD for SDDC 5.1'!D255</f>
        <v>0410-000000-000611</v>
      </c>
      <c r="E255" s="66">
        <f t="shared" si="15"/>
        <v>611</v>
      </c>
    </row>
    <row r="256" spans="1:5" x14ac:dyDescent="0.2">
      <c r="A256" s="65" t="str">
        <f t="shared" si="12"/>
        <v>0410</v>
      </c>
      <c r="B256" s="68" t="str">
        <f t="shared" si="13"/>
        <v>000000</v>
      </c>
      <c r="C256" s="69" t="str">
        <f t="shared" si="14"/>
        <v>000532</v>
      </c>
      <c r="D256" s="66" t="str">
        <f>'VVD for SDDC 5.1'!D256</f>
        <v>0410-000000-000532</v>
      </c>
      <c r="E256" s="66">
        <f t="shared" si="15"/>
        <v>532</v>
      </c>
    </row>
    <row r="257" spans="1:5" x14ac:dyDescent="0.2">
      <c r="A257" s="65" t="str">
        <f t="shared" si="12"/>
        <v>0410</v>
      </c>
      <c r="B257" s="68" t="str">
        <f t="shared" si="13"/>
        <v>000000</v>
      </c>
      <c r="C257" s="69" t="str">
        <f t="shared" si="14"/>
        <v>000533</v>
      </c>
      <c r="D257" s="66" t="str">
        <f>'VVD for SDDC 5.1'!D257</f>
        <v>0410-000000-000533</v>
      </c>
      <c r="E257" s="66">
        <f t="shared" si="15"/>
        <v>533</v>
      </c>
    </row>
    <row r="258" spans="1:5" x14ac:dyDescent="0.2">
      <c r="A258" s="65" t="str">
        <f t="shared" ref="A258:A321" si="16">LEFT(D258,SEARCH("-",D258)-1)</f>
        <v>0420</v>
      </c>
      <c r="B258" s="68" t="str">
        <f t="shared" ref="B258:B321" si="17">MID(D258,SEARCH("-",D258,1)+1,SEARCH("-",D258,SEARCH("-",D258,1)+1)-SEARCH("-",D258,1)-1)</f>
        <v>000534</v>
      </c>
      <c r="C258" s="69" t="str">
        <f t="shared" ref="C258:C321" si="18">RIGHT(D258,LEN(D258)-SEARCH("-",D258,SEARCH("-",D258,SEARCH("-",D258)+1)))</f>
        <v>000568</v>
      </c>
      <c r="D258" s="66" t="str">
        <f>'VVD for SDDC 5.1'!D258</f>
        <v>0420-000534-000568</v>
      </c>
      <c r="E258" s="66">
        <f t="shared" ref="E258:E321" si="19">INT(C258)</f>
        <v>568</v>
      </c>
    </row>
    <row r="259" spans="1:5" x14ac:dyDescent="0.2">
      <c r="A259" s="65" t="str">
        <f t="shared" si="16"/>
        <v>0400</v>
      </c>
      <c r="B259" s="68" t="str">
        <f t="shared" si="17"/>
        <v>000000</v>
      </c>
      <c r="C259" s="69" t="str">
        <f t="shared" si="18"/>
        <v>000413</v>
      </c>
      <c r="D259" s="66" t="str">
        <f>'VVD for SDDC 5.1'!D259</f>
        <v>0400-000000-000413</v>
      </c>
      <c r="E259" s="66">
        <f t="shared" si="19"/>
        <v>413</v>
      </c>
    </row>
    <row r="260" spans="1:5" x14ac:dyDescent="0.2">
      <c r="A260" s="65" t="str">
        <f t="shared" si="16"/>
        <v>0430</v>
      </c>
      <c r="B260" s="68" t="str">
        <f t="shared" si="17"/>
        <v>000414</v>
      </c>
      <c r="C260" s="69" t="str">
        <f t="shared" si="18"/>
        <v>000723</v>
      </c>
      <c r="D260" s="66" t="str">
        <f>'VVD for SDDC 5.1'!D260</f>
        <v>0430-000414-000723</v>
      </c>
      <c r="E260" s="66">
        <f t="shared" si="19"/>
        <v>723</v>
      </c>
    </row>
    <row r="261" spans="1:5" x14ac:dyDescent="0.2">
      <c r="A261" s="65" t="str">
        <f t="shared" si="16"/>
        <v>0410</v>
      </c>
      <c r="B261" s="68" t="str">
        <f t="shared" si="17"/>
        <v>000000</v>
      </c>
      <c r="C261" s="69" t="str">
        <f t="shared" si="18"/>
        <v>000535</v>
      </c>
      <c r="D261" s="66" t="str">
        <f>'VVD for SDDC 5.1'!D261</f>
        <v>0410-000000-000535</v>
      </c>
      <c r="E261" s="66">
        <f t="shared" si="19"/>
        <v>535</v>
      </c>
    </row>
    <row r="262" spans="1:5" x14ac:dyDescent="0.2">
      <c r="A262" s="65" t="str">
        <f t="shared" si="16"/>
        <v>0410</v>
      </c>
      <c r="B262" s="68" t="str">
        <f t="shared" si="17"/>
        <v>000000</v>
      </c>
      <c r="C262" s="69" t="str">
        <f t="shared" si="18"/>
        <v>000536</v>
      </c>
      <c r="D262" s="66" t="str">
        <f>'VVD for SDDC 5.1'!D262</f>
        <v>0410-000000-000536</v>
      </c>
      <c r="E262" s="66">
        <f t="shared" si="19"/>
        <v>536</v>
      </c>
    </row>
    <row r="263" spans="1:5" x14ac:dyDescent="0.2">
      <c r="A263" s="65" t="str">
        <f t="shared" si="16"/>
        <v>0420</v>
      </c>
      <c r="B263" s="68" t="str">
        <f t="shared" si="17"/>
        <v>000000</v>
      </c>
      <c r="C263" s="69" t="str">
        <f t="shared" si="18"/>
        <v>000569</v>
      </c>
      <c r="D263" s="66" t="str">
        <f>'VVD for SDDC 5.1'!D263</f>
        <v>0420-000000-000569</v>
      </c>
      <c r="E263" s="66">
        <f t="shared" si="19"/>
        <v>569</v>
      </c>
    </row>
    <row r="264" spans="1:5" x14ac:dyDescent="0.2">
      <c r="A264" s="65" t="str">
        <f t="shared" si="16"/>
        <v>0410</v>
      </c>
      <c r="B264" s="68" t="str">
        <f t="shared" si="17"/>
        <v>000415</v>
      </c>
      <c r="C264" s="69" t="str">
        <f t="shared" si="18"/>
        <v>000503</v>
      </c>
      <c r="D264" s="66" t="str">
        <f>'VVD for SDDC 5.1'!D264</f>
        <v>0410-000415-000503</v>
      </c>
      <c r="E264" s="66">
        <f t="shared" si="19"/>
        <v>503</v>
      </c>
    </row>
    <row r="265" spans="1:5" x14ac:dyDescent="0.2">
      <c r="A265" s="65" t="str">
        <f t="shared" si="16"/>
        <v>0100</v>
      </c>
      <c r="B265" s="68" t="str">
        <f t="shared" si="17"/>
        <v>000000</v>
      </c>
      <c r="C265" s="69" t="str">
        <f t="shared" si="18"/>
        <v>000205</v>
      </c>
      <c r="D265" s="66" t="str">
        <f>'VVD for SDDC 5.1'!D265</f>
        <v>0100-000000-000205</v>
      </c>
      <c r="E265" s="66">
        <f t="shared" si="19"/>
        <v>205</v>
      </c>
    </row>
    <row r="266" spans="1:5" x14ac:dyDescent="0.2">
      <c r="A266" s="65" t="str">
        <f t="shared" si="16"/>
        <v>0430</v>
      </c>
      <c r="B266" s="68" t="str">
        <f t="shared" si="17"/>
        <v>000570</v>
      </c>
      <c r="C266" s="69" t="str">
        <f t="shared" si="18"/>
        <v>000724</v>
      </c>
      <c r="D266" s="66" t="str">
        <f>'VVD for SDDC 5.1'!D266</f>
        <v>0430-000570-000724</v>
      </c>
      <c r="E266" s="66">
        <f t="shared" si="19"/>
        <v>724</v>
      </c>
    </row>
    <row r="267" spans="1:5" x14ac:dyDescent="0.2">
      <c r="A267" s="65" t="str">
        <f t="shared" si="16"/>
        <v>0430</v>
      </c>
      <c r="B267" s="68" t="str">
        <f t="shared" si="17"/>
        <v>000571</v>
      </c>
      <c r="C267" s="69" t="str">
        <f t="shared" si="18"/>
        <v>000725</v>
      </c>
      <c r="D267" s="66" t="str">
        <f>'VVD for SDDC 5.1'!D267</f>
        <v>0430-000571-000725</v>
      </c>
      <c r="E267" s="66">
        <f t="shared" si="19"/>
        <v>725</v>
      </c>
    </row>
    <row r="268" spans="1:5" x14ac:dyDescent="0.2">
      <c r="A268" s="65" t="str">
        <f t="shared" si="16"/>
        <v>0410</v>
      </c>
      <c r="B268" s="68" t="str">
        <f t="shared" si="17"/>
        <v>000416</v>
      </c>
      <c r="C268" s="69" t="str">
        <f t="shared" si="18"/>
        <v>000504</v>
      </c>
      <c r="D268" s="66" t="str">
        <f>'VVD for SDDC 5.1'!D268</f>
        <v>0410-000416-000504</v>
      </c>
      <c r="E268" s="66">
        <f t="shared" si="19"/>
        <v>504</v>
      </c>
    </row>
    <row r="269" spans="1:5" x14ac:dyDescent="0.2">
      <c r="A269" s="65" t="str">
        <f t="shared" si="16"/>
        <v>0400</v>
      </c>
      <c r="B269" s="68" t="str">
        <f t="shared" si="17"/>
        <v>000000</v>
      </c>
      <c r="C269" s="69" t="str">
        <f t="shared" si="18"/>
        <v>000417</v>
      </c>
      <c r="D269" s="66" t="str">
        <f>'VVD for SDDC 5.1'!D269</f>
        <v>0400-000000-000417</v>
      </c>
      <c r="E269" s="66">
        <f t="shared" si="19"/>
        <v>417</v>
      </c>
    </row>
    <row r="270" spans="1:5" x14ac:dyDescent="0.2">
      <c r="A270" s="65" t="str">
        <f t="shared" si="16"/>
        <v>0430</v>
      </c>
      <c r="B270" s="68" t="str">
        <f t="shared" si="17"/>
        <v>000418</v>
      </c>
      <c r="C270" s="69" t="str">
        <f t="shared" si="18"/>
        <v>000726</v>
      </c>
      <c r="D270" s="66" t="str">
        <f>'VVD for SDDC 5.1'!D270</f>
        <v>0430-000418-000726</v>
      </c>
      <c r="E270" s="66">
        <f t="shared" si="19"/>
        <v>726</v>
      </c>
    </row>
    <row r="271" spans="1:5" x14ac:dyDescent="0.2">
      <c r="A271" s="65" t="str">
        <f t="shared" si="16"/>
        <v>0510</v>
      </c>
      <c r="B271" s="68" t="str">
        <f t="shared" si="17"/>
        <v>000000</v>
      </c>
      <c r="C271" s="69" t="str">
        <f t="shared" si="18"/>
        <v>000764</v>
      </c>
      <c r="D271" s="66" t="str">
        <f>'VVD for SDDC 5.1'!D271</f>
        <v>0510-000000-000764</v>
      </c>
      <c r="E271" s="66">
        <f t="shared" si="19"/>
        <v>764</v>
      </c>
    </row>
    <row r="272" spans="1:5" x14ac:dyDescent="0.2">
      <c r="A272" s="65" t="str">
        <f t="shared" si="16"/>
        <v>0510</v>
      </c>
      <c r="B272" s="68" t="str">
        <f t="shared" si="17"/>
        <v>000000</v>
      </c>
      <c r="C272" s="69" t="str">
        <f t="shared" si="18"/>
        <v>000765</v>
      </c>
      <c r="D272" s="66" t="str">
        <f>'VVD for SDDC 5.1'!D272</f>
        <v>0510-000000-000765</v>
      </c>
      <c r="E272" s="66">
        <f t="shared" si="19"/>
        <v>765</v>
      </c>
    </row>
    <row r="273" spans="1:5" x14ac:dyDescent="0.2">
      <c r="A273" s="65" t="str">
        <f t="shared" si="16"/>
        <v>0510</v>
      </c>
      <c r="B273" s="68" t="str">
        <f t="shared" si="17"/>
        <v>000000</v>
      </c>
      <c r="C273" s="69" t="str">
        <f t="shared" si="18"/>
        <v>000766</v>
      </c>
      <c r="D273" s="66" t="str">
        <f>'VVD for SDDC 5.1'!D273</f>
        <v>0510-000000-000766</v>
      </c>
      <c r="E273" s="66">
        <f t="shared" si="19"/>
        <v>766</v>
      </c>
    </row>
    <row r="274" spans="1:5" x14ac:dyDescent="0.2">
      <c r="A274" s="65" t="str">
        <f t="shared" si="16"/>
        <v>0510</v>
      </c>
      <c r="B274" s="68" t="str">
        <f t="shared" si="17"/>
        <v>000000</v>
      </c>
      <c r="C274" s="69" t="str">
        <f t="shared" si="18"/>
        <v>000767</v>
      </c>
      <c r="D274" s="66" t="str">
        <f>'VVD for SDDC 5.1'!D274</f>
        <v>0510-000000-000767</v>
      </c>
      <c r="E274" s="66">
        <f t="shared" si="19"/>
        <v>767</v>
      </c>
    </row>
    <row r="275" spans="1:5" x14ac:dyDescent="0.2">
      <c r="A275" s="65" t="str">
        <f t="shared" si="16"/>
        <v>0510</v>
      </c>
      <c r="B275" s="68" t="str">
        <f t="shared" si="17"/>
        <v>000000</v>
      </c>
      <c r="C275" s="69" t="str">
        <f t="shared" si="18"/>
        <v>000768</v>
      </c>
      <c r="D275" s="66" t="str">
        <f>'VVD for SDDC 5.1'!D275</f>
        <v>0510-000000-000768</v>
      </c>
      <c r="E275" s="66">
        <f t="shared" si="19"/>
        <v>768</v>
      </c>
    </row>
    <row r="276" spans="1:5" x14ac:dyDescent="0.2">
      <c r="A276" s="65" t="str">
        <f t="shared" si="16"/>
        <v>0510</v>
      </c>
      <c r="B276" s="68" t="str">
        <f t="shared" si="17"/>
        <v>000000</v>
      </c>
      <c r="C276" s="69" t="str">
        <f t="shared" si="18"/>
        <v>000769</v>
      </c>
      <c r="D276" s="66" t="str">
        <f>'VVD for SDDC 5.1'!D276</f>
        <v>0510-000000-000769</v>
      </c>
      <c r="E276" s="66">
        <f t="shared" si="19"/>
        <v>769</v>
      </c>
    </row>
    <row r="277" spans="1:5" x14ac:dyDescent="0.2">
      <c r="A277" s="65" t="str">
        <f t="shared" si="16"/>
        <v>0510</v>
      </c>
      <c r="B277" s="68" t="str">
        <f t="shared" si="17"/>
        <v>000000</v>
      </c>
      <c r="C277" s="69" t="str">
        <f t="shared" si="18"/>
        <v>000770</v>
      </c>
      <c r="D277" s="66" t="str">
        <f>'VVD for SDDC 5.1'!D277</f>
        <v>0510-000000-000770</v>
      </c>
      <c r="E277" s="66">
        <f t="shared" si="19"/>
        <v>770</v>
      </c>
    </row>
    <row r="278" spans="1:5" x14ac:dyDescent="0.2">
      <c r="A278" s="65" t="str">
        <f t="shared" si="16"/>
        <v>0510</v>
      </c>
      <c r="B278" s="68" t="str">
        <f t="shared" si="17"/>
        <v>000000</v>
      </c>
      <c r="C278" s="69" t="str">
        <f t="shared" si="18"/>
        <v>000771</v>
      </c>
      <c r="D278" s="66" t="str">
        <f>'VVD for SDDC 5.1'!D278</f>
        <v>0510-000000-000771</v>
      </c>
      <c r="E278" s="66">
        <f t="shared" si="19"/>
        <v>771</v>
      </c>
    </row>
    <row r="279" spans="1:5" x14ac:dyDescent="0.2">
      <c r="A279" s="65" t="str">
        <f t="shared" si="16"/>
        <v>0510</v>
      </c>
      <c r="B279" s="68" t="str">
        <f t="shared" si="17"/>
        <v>000000</v>
      </c>
      <c r="C279" s="69" t="str">
        <f t="shared" si="18"/>
        <v>000773</v>
      </c>
      <c r="D279" s="66" t="str">
        <f>'VVD for SDDC 5.1'!D279</f>
        <v>0510-000000-000773</v>
      </c>
      <c r="E279" s="66">
        <f t="shared" si="19"/>
        <v>773</v>
      </c>
    </row>
    <row r="280" spans="1:5" x14ac:dyDescent="0.2">
      <c r="A280" s="65" t="str">
        <f t="shared" si="16"/>
        <v>0510</v>
      </c>
      <c r="B280" s="68" t="str">
        <f t="shared" si="17"/>
        <v>000000</v>
      </c>
      <c r="C280" s="69" t="str">
        <f t="shared" si="18"/>
        <v>000774</v>
      </c>
      <c r="D280" s="66" t="str">
        <f>'VVD for SDDC 5.1'!D280</f>
        <v>0510-000000-000774</v>
      </c>
      <c r="E280" s="66">
        <f t="shared" si="19"/>
        <v>774</v>
      </c>
    </row>
    <row r="281" spans="1:5" x14ac:dyDescent="0.2">
      <c r="A281" s="65" t="str">
        <f t="shared" si="16"/>
        <v>0510</v>
      </c>
      <c r="B281" s="68" t="str">
        <f t="shared" si="17"/>
        <v>000000</v>
      </c>
      <c r="C281" s="69" t="str">
        <f t="shared" si="18"/>
        <v>000775</v>
      </c>
      <c r="D281" s="66" t="str">
        <f>'VVD for SDDC 5.1'!D281</f>
        <v>0510-000000-000775</v>
      </c>
      <c r="E281" s="66">
        <f t="shared" si="19"/>
        <v>775</v>
      </c>
    </row>
    <row r="282" spans="1:5" x14ac:dyDescent="0.2">
      <c r="A282" s="65" t="str">
        <f t="shared" si="16"/>
        <v>0510</v>
      </c>
      <c r="B282" s="68" t="str">
        <f t="shared" si="17"/>
        <v>000000</v>
      </c>
      <c r="C282" s="69" t="str">
        <f t="shared" si="18"/>
        <v>000776</v>
      </c>
      <c r="D282" s="66" t="str">
        <f>'VVD for SDDC 5.1'!D282</f>
        <v>0510-000000-000776</v>
      </c>
      <c r="E282" s="66">
        <f t="shared" si="19"/>
        <v>776</v>
      </c>
    </row>
    <row r="283" spans="1:5" x14ac:dyDescent="0.2">
      <c r="A283" s="65" t="str">
        <f t="shared" si="16"/>
        <v>0510</v>
      </c>
      <c r="B283" s="68" t="str">
        <f t="shared" si="17"/>
        <v>000000</v>
      </c>
      <c r="C283" s="69" t="str">
        <f t="shared" si="18"/>
        <v>000777</v>
      </c>
      <c r="D283" s="66" t="str">
        <f>'VVD for SDDC 5.1'!D283</f>
        <v>0510-000000-000777</v>
      </c>
      <c r="E283" s="66">
        <f t="shared" si="19"/>
        <v>777</v>
      </c>
    </row>
    <row r="284" spans="1:5" x14ac:dyDescent="0.2">
      <c r="A284" s="65" t="str">
        <f t="shared" si="16"/>
        <v>0510</v>
      </c>
      <c r="B284" s="68" t="str">
        <f t="shared" si="17"/>
        <v>000000</v>
      </c>
      <c r="C284" s="69" t="str">
        <f t="shared" si="18"/>
        <v>000778</v>
      </c>
      <c r="D284" s="66" t="str">
        <f>'VVD for SDDC 5.1'!D284</f>
        <v>0510-000000-000778</v>
      </c>
      <c r="E284" s="66">
        <f t="shared" si="19"/>
        <v>778</v>
      </c>
    </row>
    <row r="285" spans="1:5" x14ac:dyDescent="0.2">
      <c r="A285" s="65" t="str">
        <f t="shared" si="16"/>
        <v>0510</v>
      </c>
      <c r="B285" s="68" t="str">
        <f t="shared" si="17"/>
        <v>000000</v>
      </c>
      <c r="C285" s="69" t="str">
        <f t="shared" si="18"/>
        <v>000779</v>
      </c>
      <c r="D285" s="66" t="str">
        <f>'VVD for SDDC 5.1'!D285</f>
        <v>0510-000000-000779</v>
      </c>
      <c r="E285" s="66">
        <f t="shared" si="19"/>
        <v>779</v>
      </c>
    </row>
    <row r="286" spans="1:5" x14ac:dyDescent="0.2">
      <c r="A286" s="65" t="str">
        <f t="shared" si="16"/>
        <v>0400</v>
      </c>
      <c r="B286" s="68" t="str">
        <f t="shared" si="17"/>
        <v>000141</v>
      </c>
      <c r="C286" s="69" t="str">
        <f t="shared" si="18"/>
        <v>000369</v>
      </c>
      <c r="D286" s="66" t="str">
        <f>'VVD for SDDC 5.1'!D286</f>
        <v>0400-000141-000369</v>
      </c>
      <c r="E286" s="66">
        <f t="shared" si="19"/>
        <v>369</v>
      </c>
    </row>
    <row r="287" spans="1:5" x14ac:dyDescent="0.2">
      <c r="A287" s="65" t="str">
        <f t="shared" si="16"/>
        <v>0430</v>
      </c>
      <c r="B287" s="68" t="str">
        <f t="shared" si="17"/>
        <v>000000</v>
      </c>
      <c r="C287" s="69" t="str">
        <f t="shared" si="18"/>
        <v>000671</v>
      </c>
      <c r="D287" s="66" t="str">
        <f>'VVD for SDDC 5.1'!D287</f>
        <v>0430-000000-000671</v>
      </c>
      <c r="E287" s="66">
        <f t="shared" si="19"/>
        <v>671</v>
      </c>
    </row>
    <row r="288" spans="1:5" x14ac:dyDescent="0.2">
      <c r="A288" s="65" t="str">
        <f t="shared" si="16"/>
        <v>0430</v>
      </c>
      <c r="B288" s="68" t="str">
        <f t="shared" si="17"/>
        <v>000437</v>
      </c>
      <c r="C288" s="69" t="str">
        <f t="shared" si="18"/>
        <v>000672</v>
      </c>
      <c r="D288" s="66" t="str">
        <f>'VVD for SDDC 5.1'!D288</f>
        <v>0430-000437-000672</v>
      </c>
      <c r="E288" s="66">
        <f t="shared" si="19"/>
        <v>672</v>
      </c>
    </row>
    <row r="289" spans="1:5" x14ac:dyDescent="0.2">
      <c r="A289" s="65" t="str">
        <f t="shared" si="16"/>
        <v>0430</v>
      </c>
      <c r="B289" s="68" t="str">
        <f t="shared" si="17"/>
        <v>000511</v>
      </c>
      <c r="C289" s="69" t="str">
        <f t="shared" si="18"/>
        <v>000673</v>
      </c>
      <c r="D289" s="66" t="str">
        <f>'VVD for SDDC 5.1'!D289</f>
        <v>0430-000511-000673</v>
      </c>
      <c r="E289" s="66">
        <f t="shared" si="19"/>
        <v>673</v>
      </c>
    </row>
    <row r="290" spans="1:5" x14ac:dyDescent="0.2">
      <c r="A290" s="65" t="str">
        <f t="shared" si="16"/>
        <v>0430</v>
      </c>
      <c r="B290" s="68" t="str">
        <f t="shared" si="17"/>
        <v>000512</v>
      </c>
      <c r="C290" s="69" t="str">
        <f t="shared" si="18"/>
        <v>000674</v>
      </c>
      <c r="D290" s="66" t="str">
        <f>'VVD for SDDC 5.1'!D290</f>
        <v>0430-000512-000674</v>
      </c>
      <c r="E290" s="66">
        <f t="shared" si="19"/>
        <v>674</v>
      </c>
    </row>
    <row r="291" spans="1:5" x14ac:dyDescent="0.2">
      <c r="A291" s="65" t="str">
        <f t="shared" si="16"/>
        <v>0500</v>
      </c>
      <c r="B291" s="68" t="str">
        <f t="shared" si="17"/>
        <v>000260</v>
      </c>
      <c r="C291" s="69" t="str">
        <f t="shared" si="18"/>
        <v>000755</v>
      </c>
      <c r="D291" s="66" t="str">
        <f>'VVD for SDDC 5.1'!D291</f>
        <v>0500-000260-000755</v>
      </c>
      <c r="E291" s="66">
        <f t="shared" si="19"/>
        <v>755</v>
      </c>
    </row>
    <row r="292" spans="1:5" x14ac:dyDescent="0.2">
      <c r="A292" s="65" t="str">
        <f t="shared" si="16"/>
        <v>0430</v>
      </c>
      <c r="B292" s="68" t="str">
        <f t="shared" si="17"/>
        <v>000000</v>
      </c>
      <c r="C292" s="69" t="str">
        <f t="shared" si="18"/>
        <v>000675</v>
      </c>
      <c r="D292" s="66" t="str">
        <f>'VVD for SDDC 5.1'!D292</f>
        <v>0430-000000-000675</v>
      </c>
      <c r="E292" s="66">
        <f t="shared" si="19"/>
        <v>675</v>
      </c>
    </row>
    <row r="293" spans="1:5" x14ac:dyDescent="0.2">
      <c r="A293" s="65" t="str">
        <f t="shared" si="16"/>
        <v>0400</v>
      </c>
      <c r="B293" s="68" t="str">
        <f t="shared" si="17"/>
        <v>000145</v>
      </c>
      <c r="C293" s="69" t="str">
        <f t="shared" si="18"/>
        <v>000370</v>
      </c>
      <c r="D293" s="66" t="str">
        <f>'VVD for SDDC 5.1'!D293</f>
        <v>0400-000145-000370</v>
      </c>
      <c r="E293" s="66">
        <f t="shared" si="19"/>
        <v>370</v>
      </c>
    </row>
    <row r="294" spans="1:5" x14ac:dyDescent="0.2">
      <c r="A294" s="65" t="str">
        <f t="shared" si="16"/>
        <v>0500</v>
      </c>
      <c r="B294" s="68" t="str">
        <f t="shared" si="17"/>
        <v>000676</v>
      </c>
      <c r="C294" s="69" t="str">
        <f t="shared" si="18"/>
        <v>000756</v>
      </c>
      <c r="D294" s="66" t="str">
        <f>'VVD for SDDC 5.1'!D294</f>
        <v>0500-000676-000756</v>
      </c>
      <c r="E294" s="66">
        <f t="shared" si="19"/>
        <v>756</v>
      </c>
    </row>
    <row r="295" spans="1:5" x14ac:dyDescent="0.2">
      <c r="A295" s="65" t="str">
        <f t="shared" si="16"/>
        <v>0510</v>
      </c>
      <c r="B295" s="68" t="str">
        <f t="shared" si="17"/>
        <v>000000</v>
      </c>
      <c r="C295" s="69" t="str">
        <f t="shared" si="18"/>
        <v>000780</v>
      </c>
      <c r="D295" s="66" t="str">
        <f>'VVD for SDDC 5.1'!D295</f>
        <v>0510-000000-000780</v>
      </c>
      <c r="E295" s="66">
        <f t="shared" si="19"/>
        <v>780</v>
      </c>
    </row>
    <row r="296" spans="1:5" x14ac:dyDescent="0.2">
      <c r="A296" s="65" t="str">
        <f t="shared" si="16"/>
        <v>0200</v>
      </c>
      <c r="B296" s="68" t="str">
        <f t="shared" si="17"/>
        <v>000147</v>
      </c>
      <c r="C296" s="69" t="str">
        <f t="shared" si="18"/>
        <v>000261</v>
      </c>
      <c r="D296" s="66" t="str">
        <f>'VVD for SDDC 5.1'!D296</f>
        <v>0200-000147-000261</v>
      </c>
      <c r="E296" s="66">
        <f t="shared" si="19"/>
        <v>261</v>
      </c>
    </row>
    <row r="297" spans="1:5" x14ac:dyDescent="0.2">
      <c r="A297" s="65" t="str">
        <f t="shared" si="16"/>
        <v>0430</v>
      </c>
      <c r="B297" s="68" t="str">
        <f t="shared" si="17"/>
        <v>000149</v>
      </c>
      <c r="C297" s="69" t="str">
        <f t="shared" si="18"/>
        <v>000677</v>
      </c>
      <c r="D297" s="66" t="str">
        <f>'VVD for SDDC 5.1'!D297</f>
        <v>0430-000149-000677</v>
      </c>
      <c r="E297" s="66">
        <f t="shared" si="19"/>
        <v>677</v>
      </c>
    </row>
    <row r="298" spans="1:5" x14ac:dyDescent="0.2">
      <c r="A298" s="65" t="str">
        <f t="shared" si="16"/>
        <v>0430</v>
      </c>
      <c r="B298" s="68" t="str">
        <f t="shared" si="17"/>
        <v>000000</v>
      </c>
      <c r="C298" s="69" t="str">
        <f t="shared" si="18"/>
        <v>000678</v>
      </c>
      <c r="D298" s="66" t="str">
        <f>'VVD for SDDC 5.1'!D298</f>
        <v>0430-000000-000678</v>
      </c>
      <c r="E298" s="66">
        <f t="shared" si="19"/>
        <v>678</v>
      </c>
    </row>
    <row r="299" spans="1:5" x14ac:dyDescent="0.2">
      <c r="A299" s="65" t="str">
        <f t="shared" si="16"/>
        <v>0430</v>
      </c>
      <c r="B299" s="68" t="str">
        <f t="shared" si="17"/>
        <v>000000</v>
      </c>
      <c r="C299" s="69" t="str">
        <f t="shared" si="18"/>
        <v>000679</v>
      </c>
      <c r="D299" s="66" t="str">
        <f>'VVD for SDDC 5.1'!D299</f>
        <v>0430-000000-000679</v>
      </c>
      <c r="E299" s="66">
        <f t="shared" si="19"/>
        <v>679</v>
      </c>
    </row>
    <row r="300" spans="1:5" x14ac:dyDescent="0.2">
      <c r="A300" s="65" t="str">
        <f t="shared" si="16"/>
        <v>0430</v>
      </c>
      <c r="B300" s="68" t="str">
        <f t="shared" si="17"/>
        <v>000150</v>
      </c>
      <c r="C300" s="69" t="str">
        <f t="shared" si="18"/>
        <v>000680</v>
      </c>
      <c r="D300" s="66" t="str">
        <f>'VVD for SDDC 5.1'!D300</f>
        <v>0430-000150-000680</v>
      </c>
      <c r="E300" s="66">
        <f t="shared" si="19"/>
        <v>680</v>
      </c>
    </row>
    <row r="301" spans="1:5" x14ac:dyDescent="0.2">
      <c r="A301" s="65" t="str">
        <f t="shared" si="16"/>
        <v>0400</v>
      </c>
      <c r="B301" s="68" t="str">
        <f t="shared" si="17"/>
        <v>000000</v>
      </c>
      <c r="C301" s="69" t="str">
        <f t="shared" si="18"/>
        <v>000371</v>
      </c>
      <c r="D301" s="66" t="str">
        <f>'VVD for SDDC 5.1'!D301</f>
        <v>0400-000000-000371</v>
      </c>
      <c r="E301" s="66">
        <f t="shared" si="19"/>
        <v>371</v>
      </c>
    </row>
    <row r="302" spans="1:5" x14ac:dyDescent="0.2">
      <c r="A302" s="65" t="str">
        <f t="shared" si="16"/>
        <v>0430</v>
      </c>
      <c r="B302" s="68" t="str">
        <f t="shared" si="17"/>
        <v>000372</v>
      </c>
      <c r="C302" s="69" t="str">
        <f t="shared" si="18"/>
        <v>000681</v>
      </c>
      <c r="D302" s="66" t="str">
        <f>'VVD for SDDC 5.1'!D302</f>
        <v>0430-000372-000681</v>
      </c>
      <c r="E302" s="66">
        <f t="shared" si="19"/>
        <v>681</v>
      </c>
    </row>
    <row r="303" spans="1:5" x14ac:dyDescent="0.2">
      <c r="A303" s="65" t="str">
        <f t="shared" si="16"/>
        <v>0430</v>
      </c>
      <c r="B303" s="68" t="str">
        <f t="shared" si="17"/>
        <v>000000</v>
      </c>
      <c r="C303" s="69" t="str">
        <f t="shared" si="18"/>
        <v>000682</v>
      </c>
      <c r="D303" s="66" t="str">
        <f>'VVD for SDDC 5.1'!D303</f>
        <v>0430-000000-000682</v>
      </c>
      <c r="E303" s="66">
        <f t="shared" si="19"/>
        <v>682</v>
      </c>
    </row>
    <row r="304" spans="1:5" x14ac:dyDescent="0.2">
      <c r="A304" s="65" t="str">
        <f t="shared" si="16"/>
        <v>0430</v>
      </c>
      <c r="B304" s="68" t="str">
        <f t="shared" si="17"/>
        <v>000467</v>
      </c>
      <c r="C304" s="69" t="str">
        <f t="shared" si="18"/>
        <v>000683</v>
      </c>
      <c r="D304" s="66" t="str">
        <f>'VVD for SDDC 5.1'!D304</f>
        <v>0430-000467-000683</v>
      </c>
      <c r="E304" s="66">
        <f t="shared" si="19"/>
        <v>683</v>
      </c>
    </row>
    <row r="305" spans="1:5" x14ac:dyDescent="0.2">
      <c r="A305" s="65" t="str">
        <f t="shared" si="16"/>
        <v>0430</v>
      </c>
      <c r="B305" s="68" t="str">
        <f t="shared" si="17"/>
        <v>000468</v>
      </c>
      <c r="C305" s="69" t="str">
        <f t="shared" si="18"/>
        <v>000684</v>
      </c>
      <c r="D305" s="66" t="str">
        <f>'VVD for SDDC 5.1'!D305</f>
        <v>0430-000468-000684</v>
      </c>
      <c r="E305" s="66">
        <f t="shared" si="19"/>
        <v>684</v>
      </c>
    </row>
    <row r="306" spans="1:5" x14ac:dyDescent="0.2">
      <c r="A306" s="65" t="str">
        <f t="shared" si="16"/>
        <v>0400</v>
      </c>
      <c r="B306" s="68" t="str">
        <f t="shared" si="17"/>
        <v>000000</v>
      </c>
      <c r="C306" s="69" t="str">
        <f t="shared" si="18"/>
        <v>000469</v>
      </c>
      <c r="D306" s="66" t="str">
        <f>'VVD for SDDC 5.1'!D306</f>
        <v>0400-000000-000469</v>
      </c>
      <c r="E306" s="66">
        <f t="shared" si="19"/>
        <v>469</v>
      </c>
    </row>
    <row r="307" spans="1:5" x14ac:dyDescent="0.2">
      <c r="A307" s="65" t="str">
        <f t="shared" si="16"/>
        <v>0430</v>
      </c>
      <c r="B307" s="68" t="str">
        <f t="shared" si="17"/>
        <v>000000</v>
      </c>
      <c r="C307" s="69" t="str">
        <f t="shared" si="18"/>
        <v>000685</v>
      </c>
      <c r="D307" s="66" t="str">
        <f>'VVD for SDDC 5.1'!D307</f>
        <v>0430-000000-000685</v>
      </c>
      <c r="E307" s="66">
        <f t="shared" si="19"/>
        <v>685</v>
      </c>
    </row>
    <row r="308" spans="1:5" x14ac:dyDescent="0.2">
      <c r="A308" s="65" t="str">
        <f t="shared" si="16"/>
        <v>0430</v>
      </c>
      <c r="B308" s="68" t="str">
        <f t="shared" si="17"/>
        <v>000151</v>
      </c>
      <c r="C308" s="69" t="str">
        <f t="shared" si="18"/>
        <v>000686</v>
      </c>
      <c r="D308" s="66" t="str">
        <f>'VVD for SDDC 5.1'!D308</f>
        <v>0430-000151-000686</v>
      </c>
      <c r="E308" s="66">
        <f t="shared" si="19"/>
        <v>686</v>
      </c>
    </row>
    <row r="309" spans="1:5" x14ac:dyDescent="0.2">
      <c r="A309" s="65" t="str">
        <f t="shared" si="16"/>
        <v>0430</v>
      </c>
      <c r="B309" s="68" t="str">
        <f t="shared" si="17"/>
        <v>000152</v>
      </c>
      <c r="C309" s="69" t="str">
        <f t="shared" si="18"/>
        <v>000687</v>
      </c>
      <c r="D309" s="66" t="str">
        <f>'VVD for SDDC 5.1'!D309</f>
        <v>0430-000152-000687</v>
      </c>
      <c r="E309" s="66">
        <f t="shared" si="19"/>
        <v>687</v>
      </c>
    </row>
    <row r="310" spans="1:5" x14ac:dyDescent="0.2">
      <c r="A310" s="65" t="str">
        <f t="shared" si="16"/>
        <v>0200</v>
      </c>
      <c r="B310" s="68" t="str">
        <f t="shared" si="17"/>
        <v>000000</v>
      </c>
      <c r="C310" s="69" t="str">
        <f t="shared" si="18"/>
        <v>000262</v>
      </c>
      <c r="D310" s="66" t="str">
        <f>'VVD for SDDC 5.1'!D310</f>
        <v>0200-000000-000262</v>
      </c>
      <c r="E310" s="66">
        <f t="shared" si="19"/>
        <v>262</v>
      </c>
    </row>
    <row r="311" spans="1:5" x14ac:dyDescent="0.2">
      <c r="A311" s="65" t="str">
        <f t="shared" si="16"/>
        <v>0410</v>
      </c>
      <c r="B311" s="68" t="str">
        <f t="shared" si="17"/>
        <v>000000</v>
      </c>
      <c r="C311" s="69" t="str">
        <f t="shared" si="18"/>
        <v>000513</v>
      </c>
      <c r="D311" s="66" t="str">
        <f>'VVD for SDDC 5.1'!D311</f>
        <v>0410-000000-000513</v>
      </c>
      <c r="E311" s="66">
        <f t="shared" si="19"/>
        <v>513</v>
      </c>
    </row>
    <row r="312" spans="1:5" x14ac:dyDescent="0.2">
      <c r="A312" s="65" t="str">
        <f t="shared" si="16"/>
        <v>0400</v>
      </c>
      <c r="B312" s="68" t="str">
        <f t="shared" si="17"/>
        <v>000000</v>
      </c>
      <c r="C312" s="69" t="str">
        <f t="shared" si="18"/>
        <v>000441</v>
      </c>
      <c r="D312" s="66" t="str">
        <f>'VVD for SDDC 5.1'!D312</f>
        <v>0400-000000-000441</v>
      </c>
      <c r="E312" s="66">
        <f t="shared" si="19"/>
        <v>441</v>
      </c>
    </row>
    <row r="313" spans="1:5" x14ac:dyDescent="0.2">
      <c r="A313" s="65" t="str">
        <f t="shared" si="16"/>
        <v>0400</v>
      </c>
      <c r="B313" s="68" t="str">
        <f t="shared" si="17"/>
        <v>000157</v>
      </c>
      <c r="C313" s="69" t="str">
        <f t="shared" si="18"/>
        <v>000375</v>
      </c>
      <c r="D313" s="66" t="str">
        <f>'VVD for SDDC 5.1'!D313</f>
        <v>0400-000157-000375</v>
      </c>
      <c r="E313" s="66">
        <f t="shared" si="19"/>
        <v>375</v>
      </c>
    </row>
    <row r="314" spans="1:5" x14ac:dyDescent="0.2">
      <c r="A314" s="65" t="str">
        <f t="shared" si="16"/>
        <v>0300</v>
      </c>
      <c r="B314" s="68" t="str">
        <f t="shared" si="17"/>
        <v>000158</v>
      </c>
      <c r="C314" s="69" t="str">
        <f t="shared" si="18"/>
        <v>000329</v>
      </c>
      <c r="D314" s="66" t="str">
        <f>'VVD for SDDC 5.1'!D314</f>
        <v>0300-000158-000329</v>
      </c>
      <c r="E314" s="66">
        <f t="shared" si="19"/>
        <v>329</v>
      </c>
    </row>
    <row r="315" spans="1:5" x14ac:dyDescent="0.2">
      <c r="A315" s="65" t="str">
        <f t="shared" si="16"/>
        <v>0430</v>
      </c>
      <c r="B315" s="68" t="str">
        <f t="shared" si="17"/>
        <v>000159</v>
      </c>
      <c r="C315" s="69" t="str">
        <f t="shared" si="18"/>
        <v>000688</v>
      </c>
      <c r="D315" s="66" t="str">
        <f>'VVD for SDDC 5.1'!D315</f>
        <v>0430-000159-000688</v>
      </c>
      <c r="E315" s="66">
        <f t="shared" si="19"/>
        <v>688</v>
      </c>
    </row>
    <row r="316" spans="1:5" x14ac:dyDescent="0.2">
      <c r="A316" s="65" t="str">
        <f t="shared" si="16"/>
        <v>0430</v>
      </c>
      <c r="B316" s="68" t="str">
        <f t="shared" si="17"/>
        <v>000376</v>
      </c>
      <c r="C316" s="69" t="str">
        <f t="shared" si="18"/>
        <v>000689</v>
      </c>
      <c r="D316" s="66" t="str">
        <f>'VVD for SDDC 5.1'!D316</f>
        <v>0430-000376-000689</v>
      </c>
      <c r="E316" s="66">
        <f t="shared" si="19"/>
        <v>689</v>
      </c>
    </row>
    <row r="317" spans="1:5" x14ac:dyDescent="0.2">
      <c r="A317" s="65" t="str">
        <f t="shared" si="16"/>
        <v>0430</v>
      </c>
      <c r="B317" s="68" t="str">
        <f t="shared" si="17"/>
        <v>000162</v>
      </c>
      <c r="C317" s="69" t="str">
        <f t="shared" si="18"/>
        <v>000690</v>
      </c>
      <c r="D317" s="66" t="str">
        <f>'VVD for SDDC 5.1'!D317</f>
        <v>0430-000162-000690</v>
      </c>
      <c r="E317" s="66">
        <f t="shared" si="19"/>
        <v>690</v>
      </c>
    </row>
    <row r="318" spans="1:5" x14ac:dyDescent="0.2">
      <c r="A318" s="65" t="str">
        <f t="shared" si="16"/>
        <v>0430</v>
      </c>
      <c r="B318" s="68" t="str">
        <f t="shared" si="17"/>
        <v>000514</v>
      </c>
      <c r="C318" s="69" t="str">
        <f t="shared" si="18"/>
        <v>000691</v>
      </c>
      <c r="D318" s="66" t="str">
        <f>'VVD for SDDC 5.1'!D318</f>
        <v>0430-000514-000691</v>
      </c>
      <c r="E318" s="66">
        <f t="shared" si="19"/>
        <v>691</v>
      </c>
    </row>
    <row r="319" spans="1:5" x14ac:dyDescent="0.2">
      <c r="A319" s="65" t="str">
        <f t="shared" si="16"/>
        <v>0410</v>
      </c>
      <c r="B319" s="68" t="str">
        <f t="shared" si="17"/>
        <v>000000</v>
      </c>
      <c r="C319" s="69" t="str">
        <f t="shared" si="18"/>
        <v>000515</v>
      </c>
      <c r="D319" s="66" t="str">
        <f>'VVD for SDDC 5.1'!D319</f>
        <v>0410-000000-000515</v>
      </c>
      <c r="E319" s="66">
        <f t="shared" si="19"/>
        <v>515</v>
      </c>
    </row>
    <row r="320" spans="1:5" x14ac:dyDescent="0.2">
      <c r="A320" s="65" t="str">
        <f t="shared" si="16"/>
        <v>0430</v>
      </c>
      <c r="B320" s="68" t="str">
        <f t="shared" si="17"/>
        <v>000377</v>
      </c>
      <c r="C320" s="69" t="str">
        <f t="shared" si="18"/>
        <v>000692</v>
      </c>
      <c r="D320" s="66" t="str">
        <f>'VVD for SDDC 5.1'!D320</f>
        <v>0430-000377-000692</v>
      </c>
      <c r="E320" s="66">
        <f t="shared" si="19"/>
        <v>692</v>
      </c>
    </row>
    <row r="321" spans="1:5" x14ac:dyDescent="0.2">
      <c r="A321" s="65" t="str">
        <f t="shared" si="16"/>
        <v>0430</v>
      </c>
      <c r="B321" s="68" t="str">
        <f t="shared" si="17"/>
        <v>000165</v>
      </c>
      <c r="C321" s="69" t="str">
        <f t="shared" si="18"/>
        <v>000693</v>
      </c>
      <c r="D321" s="66" t="str">
        <f>'VVD for SDDC 5.1'!D321</f>
        <v>0430-000165-000693</v>
      </c>
      <c r="E321" s="66">
        <f t="shared" si="19"/>
        <v>693</v>
      </c>
    </row>
    <row r="322" spans="1:5" x14ac:dyDescent="0.2">
      <c r="A322" s="65" t="str">
        <f t="shared" ref="A322:A371" si="20">LEFT(D322,SEARCH("-",D322)-1)</f>
        <v>0430</v>
      </c>
      <c r="B322" s="68" t="str">
        <f t="shared" ref="B322:B371" si="21">MID(D322,SEARCH("-",D322,1)+1,SEARCH("-",D322,SEARCH("-",D322,1)+1)-SEARCH("-",D322,1)-1)</f>
        <v>000378</v>
      </c>
      <c r="C322" s="69" t="str">
        <f t="shared" ref="C322:C371" si="22">RIGHT(D322,LEN(D322)-SEARCH("-",D322,SEARCH("-",D322,SEARCH("-",D322)+1)))</f>
        <v>000694</v>
      </c>
      <c r="D322" s="66" t="str">
        <f>'VVD for SDDC 5.1'!D322</f>
        <v>0430-000378-000694</v>
      </c>
      <c r="E322" s="66">
        <f t="shared" ref="E322:E371" si="23">INT(C322)</f>
        <v>694</v>
      </c>
    </row>
    <row r="323" spans="1:5" x14ac:dyDescent="0.2">
      <c r="A323" s="65" t="str">
        <f t="shared" si="20"/>
        <v>0430</v>
      </c>
      <c r="B323" s="68" t="str">
        <f t="shared" si="21"/>
        <v>000379</v>
      </c>
      <c r="C323" s="69" t="str">
        <f t="shared" si="22"/>
        <v>000695</v>
      </c>
      <c r="D323" s="66" t="str">
        <f>'VVD for SDDC 5.1'!D323</f>
        <v>0430-000379-000695</v>
      </c>
      <c r="E323" s="66">
        <f t="shared" si="23"/>
        <v>695</v>
      </c>
    </row>
    <row r="324" spans="1:5" x14ac:dyDescent="0.2">
      <c r="A324" s="65" t="str">
        <f t="shared" si="20"/>
        <v>0430</v>
      </c>
      <c r="B324" s="68" t="str">
        <f t="shared" si="21"/>
        <v>000494</v>
      </c>
      <c r="C324" s="69" t="str">
        <f t="shared" si="22"/>
        <v>000696</v>
      </c>
      <c r="D324" s="66" t="str">
        <f>'VVD for SDDC 5.1'!D324</f>
        <v>0430-000494-000696</v>
      </c>
      <c r="E324" s="66">
        <f t="shared" si="23"/>
        <v>696</v>
      </c>
    </row>
    <row r="325" spans="1:5" x14ac:dyDescent="0.2">
      <c r="A325" s="65" t="str">
        <f t="shared" si="20"/>
        <v>0430</v>
      </c>
      <c r="B325" s="68" t="str">
        <f t="shared" si="21"/>
        <v>000495</v>
      </c>
      <c r="C325" s="69" t="str">
        <f t="shared" si="22"/>
        <v>000697</v>
      </c>
      <c r="D325" s="66" t="str">
        <f>'VVD for SDDC 5.1'!D325</f>
        <v>0430-000495-000697</v>
      </c>
      <c r="E325" s="66">
        <f t="shared" si="23"/>
        <v>697</v>
      </c>
    </row>
    <row r="326" spans="1:5" x14ac:dyDescent="0.2">
      <c r="A326" s="65" t="str">
        <f t="shared" si="20"/>
        <v>0430</v>
      </c>
      <c r="B326" s="68" t="str">
        <f t="shared" si="21"/>
        <v>000332</v>
      </c>
      <c r="C326" s="69" t="str">
        <f t="shared" si="22"/>
        <v>000698</v>
      </c>
      <c r="D326" s="66" t="str">
        <f>'VVD for SDDC 5.1'!D326</f>
        <v>0430-000332-000698</v>
      </c>
      <c r="E326" s="66">
        <f t="shared" si="23"/>
        <v>698</v>
      </c>
    </row>
    <row r="327" spans="1:5" x14ac:dyDescent="0.2">
      <c r="A327" s="65" t="str">
        <f t="shared" si="20"/>
        <v>0430</v>
      </c>
      <c r="B327" s="68" t="str">
        <f t="shared" si="21"/>
        <v>000382</v>
      </c>
      <c r="C327" s="69" t="str">
        <f t="shared" si="22"/>
        <v>000699</v>
      </c>
      <c r="D327" s="66" t="str">
        <f>'VVD for SDDC 5.1'!D327</f>
        <v>0430-000382-000699</v>
      </c>
      <c r="E327" s="66">
        <f t="shared" si="23"/>
        <v>699</v>
      </c>
    </row>
    <row r="328" spans="1:5" x14ac:dyDescent="0.2">
      <c r="A328" s="65" t="str">
        <f t="shared" si="20"/>
        <v>0430</v>
      </c>
      <c r="B328" s="68" t="str">
        <f t="shared" si="21"/>
        <v>000383</v>
      </c>
      <c r="C328" s="69" t="str">
        <f t="shared" si="22"/>
        <v>000670</v>
      </c>
      <c r="D328" s="66" t="str">
        <f>'VVD for SDDC 5.1'!D328</f>
        <v>0430-000383-000670</v>
      </c>
      <c r="E328" s="66">
        <f t="shared" si="23"/>
        <v>670</v>
      </c>
    </row>
    <row r="329" spans="1:5" x14ac:dyDescent="0.2">
      <c r="A329" s="65" t="str">
        <f t="shared" si="20"/>
        <v>0430</v>
      </c>
      <c r="B329" s="68" t="str">
        <f t="shared" si="21"/>
        <v>000171</v>
      </c>
      <c r="C329" s="69" t="str">
        <f t="shared" si="22"/>
        <v>000671</v>
      </c>
      <c r="D329" s="66" t="str">
        <f>'VVD for SDDC 5.1'!D329</f>
        <v>0430-000171-000671</v>
      </c>
      <c r="E329" s="66">
        <f t="shared" si="23"/>
        <v>671</v>
      </c>
    </row>
    <row r="330" spans="1:5" x14ac:dyDescent="0.2">
      <c r="A330" s="65" t="str">
        <f t="shared" si="20"/>
        <v>0430</v>
      </c>
      <c r="B330" s="68" t="str">
        <f t="shared" si="21"/>
        <v>000384</v>
      </c>
      <c r="C330" s="69" t="str">
        <f t="shared" si="22"/>
        <v>000672</v>
      </c>
      <c r="D330" s="66" t="str">
        <f>'VVD for SDDC 5.1'!D330</f>
        <v>0430-000384-000672</v>
      </c>
      <c r="E330" s="66">
        <f t="shared" si="23"/>
        <v>672</v>
      </c>
    </row>
    <row r="331" spans="1:5" x14ac:dyDescent="0.2">
      <c r="A331" s="65" t="str">
        <f t="shared" si="20"/>
        <v>0430</v>
      </c>
      <c r="B331" s="68" t="str">
        <f t="shared" si="21"/>
        <v>00020</v>
      </c>
      <c r="C331" s="69" t="str">
        <f t="shared" si="22"/>
        <v>000673</v>
      </c>
      <c r="D331" s="66" t="str">
        <f>'VVD for SDDC 5.1'!D331</f>
        <v>0430-00020-000673</v>
      </c>
      <c r="E331" s="66">
        <f t="shared" si="23"/>
        <v>673</v>
      </c>
    </row>
    <row r="332" spans="1:5" x14ac:dyDescent="0.2">
      <c r="A332" s="65" t="str">
        <f t="shared" si="20"/>
        <v>0430</v>
      </c>
      <c r="B332" s="68" t="str">
        <f t="shared" si="21"/>
        <v>000272</v>
      </c>
      <c r="C332" s="69" t="str">
        <f t="shared" si="22"/>
        <v>000674</v>
      </c>
      <c r="D332" s="66" t="str">
        <f>'VVD for SDDC 5.1'!D332</f>
        <v>0430-000272-000674</v>
      </c>
      <c r="E332" s="66">
        <f t="shared" si="23"/>
        <v>674</v>
      </c>
    </row>
    <row r="333" spans="1:5" x14ac:dyDescent="0.2">
      <c r="A333" s="65" t="str">
        <f t="shared" si="20"/>
        <v>0430</v>
      </c>
      <c r="B333" s="68" t="str">
        <f t="shared" si="21"/>
        <v>000373</v>
      </c>
      <c r="C333" s="69" t="str">
        <f t="shared" si="22"/>
        <v>000675</v>
      </c>
      <c r="D333" s="66" t="str">
        <f>'VVD for SDDC 5.1'!D333</f>
        <v>0430-000373-000675</v>
      </c>
      <c r="E333" s="66">
        <f t="shared" si="23"/>
        <v>675</v>
      </c>
    </row>
    <row r="334" spans="1:5" x14ac:dyDescent="0.2">
      <c r="A334" s="65" t="str">
        <f t="shared" si="20"/>
        <v>0430</v>
      </c>
      <c r="B334" s="68" t="str">
        <f t="shared" si="21"/>
        <v>000374</v>
      </c>
      <c r="C334" s="69" t="str">
        <f t="shared" si="22"/>
        <v>000676</v>
      </c>
      <c r="D334" s="66" t="str">
        <f>'VVD for SDDC 5.1'!D334</f>
        <v>0430-000374-000676</v>
      </c>
      <c r="E334" s="66">
        <f t="shared" si="23"/>
        <v>676</v>
      </c>
    </row>
    <row r="335" spans="1:5" x14ac:dyDescent="0.2">
      <c r="A335" s="65" t="str">
        <f t="shared" si="20"/>
        <v>0430</v>
      </c>
      <c r="B335" s="68" t="str">
        <f t="shared" si="21"/>
        <v>000266</v>
      </c>
      <c r="C335" s="69" t="str">
        <f t="shared" si="22"/>
        <v>000677</v>
      </c>
      <c r="D335" s="66" t="str">
        <f>'VVD for SDDC 5.1'!D335</f>
        <v>0430-000266-000677</v>
      </c>
      <c r="E335" s="66">
        <f t="shared" si="23"/>
        <v>677</v>
      </c>
    </row>
    <row r="336" spans="1:5" x14ac:dyDescent="0.2">
      <c r="A336" s="65" t="str">
        <f t="shared" si="20"/>
        <v>0430</v>
      </c>
      <c r="B336" s="68" t="str">
        <f t="shared" si="21"/>
        <v>000267</v>
      </c>
      <c r="C336" s="69" t="str">
        <f t="shared" si="22"/>
        <v>000678</v>
      </c>
      <c r="D336" s="66" t="str">
        <f>'VVD for SDDC 5.1'!D336</f>
        <v>0430-000267-000678</v>
      </c>
      <c r="E336" s="66">
        <f t="shared" si="23"/>
        <v>678</v>
      </c>
    </row>
    <row r="337" spans="1:5" x14ac:dyDescent="0.2">
      <c r="A337" s="65" t="str">
        <f t="shared" si="20"/>
        <v>0200</v>
      </c>
      <c r="B337" s="68" t="str">
        <f t="shared" si="21"/>
        <v>000000</v>
      </c>
      <c r="C337" s="69" t="str">
        <f t="shared" si="22"/>
        <v>000268</v>
      </c>
      <c r="D337" s="66" t="str">
        <f>'VVD for SDDC 5.1'!D337</f>
        <v>0200-000000-000268</v>
      </c>
      <c r="E337" s="66">
        <f t="shared" si="23"/>
        <v>268</v>
      </c>
    </row>
    <row r="338" spans="1:5" x14ac:dyDescent="0.2">
      <c r="A338" s="65" t="str">
        <f t="shared" si="20"/>
        <v>0430</v>
      </c>
      <c r="B338" s="68" t="str">
        <f t="shared" si="21"/>
        <v>000269</v>
      </c>
      <c r="C338" s="69" t="str">
        <f t="shared" si="22"/>
        <v>000679</v>
      </c>
      <c r="D338" s="66" t="str">
        <f>'VVD for SDDC 5.1'!D338</f>
        <v>0430-000269-000679</v>
      </c>
      <c r="E338" s="66">
        <f t="shared" si="23"/>
        <v>679</v>
      </c>
    </row>
    <row r="339" spans="1:5" x14ac:dyDescent="0.2">
      <c r="A339" s="65" t="str">
        <f t="shared" si="20"/>
        <v>0510</v>
      </c>
      <c r="B339" s="68" t="str">
        <f t="shared" si="21"/>
        <v>000000</v>
      </c>
      <c r="C339" s="69" t="str">
        <f t="shared" si="22"/>
        <v>000780</v>
      </c>
      <c r="D339" s="66" t="str">
        <f>'VVD for SDDC 5.1'!D339</f>
        <v>0510-000000-000780</v>
      </c>
      <c r="E339" s="66">
        <f t="shared" si="23"/>
        <v>780</v>
      </c>
    </row>
    <row r="340" spans="1:5" x14ac:dyDescent="0.2">
      <c r="A340" s="65" t="str">
        <f t="shared" si="20"/>
        <v>0430</v>
      </c>
      <c r="B340" s="68" t="str">
        <f t="shared" si="21"/>
        <v>000516</v>
      </c>
      <c r="C340" s="69" t="str">
        <f t="shared" si="22"/>
        <v>000680</v>
      </c>
      <c r="D340" s="66" t="str">
        <f>'VVD for SDDC 5.1'!D340</f>
        <v>0430-000516-000680</v>
      </c>
      <c r="E340" s="66">
        <f t="shared" si="23"/>
        <v>680</v>
      </c>
    </row>
    <row r="341" spans="1:5" x14ac:dyDescent="0.2">
      <c r="A341" s="65" t="str">
        <f t="shared" si="20"/>
        <v>0500</v>
      </c>
      <c r="B341" s="68" t="str">
        <f t="shared" si="21"/>
        <v>000681</v>
      </c>
      <c r="C341" s="69" t="str">
        <f t="shared" si="22"/>
        <v>000757</v>
      </c>
      <c r="D341" s="66" t="str">
        <f>'VVD for SDDC 5.1'!D341</f>
        <v>0500-000681-000757</v>
      </c>
      <c r="E341" s="66">
        <f t="shared" si="23"/>
        <v>757</v>
      </c>
    </row>
    <row r="342" spans="1:5" x14ac:dyDescent="0.2">
      <c r="A342" s="65" t="str">
        <f t="shared" si="20"/>
        <v>0400</v>
      </c>
      <c r="B342" s="68" t="str">
        <f t="shared" si="21"/>
        <v>000275</v>
      </c>
      <c r="C342" s="69" t="str">
        <f t="shared" si="22"/>
        <v>000386</v>
      </c>
      <c r="D342" s="66" t="str">
        <f>'VVD for SDDC 5.1'!D342</f>
        <v>0400-000275-000386</v>
      </c>
      <c r="E342" s="66">
        <f t="shared" si="23"/>
        <v>386</v>
      </c>
    </row>
    <row r="343" spans="1:5" x14ac:dyDescent="0.2">
      <c r="A343" s="65" t="str">
        <f t="shared" si="20"/>
        <v>0500</v>
      </c>
      <c r="B343" s="68" t="str">
        <f t="shared" si="21"/>
        <v>000518</v>
      </c>
      <c r="C343" s="69" t="str">
        <f t="shared" si="22"/>
        <v>000758</v>
      </c>
      <c r="D343" s="66" t="str">
        <f>'VVD for SDDC 5.1'!D343</f>
        <v>0500-000518-000758</v>
      </c>
      <c r="E343" s="66">
        <f t="shared" si="23"/>
        <v>758</v>
      </c>
    </row>
    <row r="344" spans="1:5" x14ac:dyDescent="0.2">
      <c r="A344" s="65" t="str">
        <f t="shared" si="20"/>
        <v>0400</v>
      </c>
      <c r="B344" s="68" t="str">
        <f t="shared" si="21"/>
        <v>000000</v>
      </c>
      <c r="C344" s="69" t="str">
        <f t="shared" si="22"/>
        <v>000470</v>
      </c>
      <c r="D344" s="66" t="str">
        <f>'VVD for SDDC 5.1'!D344</f>
        <v>0400-000000-000470</v>
      </c>
      <c r="E344" s="66">
        <f t="shared" si="23"/>
        <v>470</v>
      </c>
    </row>
    <row r="345" spans="1:5" x14ac:dyDescent="0.2">
      <c r="A345" s="65" t="str">
        <f t="shared" si="20"/>
        <v>0430</v>
      </c>
      <c r="B345" s="68" t="str">
        <f t="shared" si="21"/>
        <v>000471</v>
      </c>
      <c r="C345" s="69" t="str">
        <f t="shared" si="22"/>
        <v>000732</v>
      </c>
      <c r="D345" s="66" t="str">
        <f>'VVD for SDDC 5.1'!D345</f>
        <v>0430-000471-000732</v>
      </c>
      <c r="E345" s="66">
        <f t="shared" si="23"/>
        <v>732</v>
      </c>
    </row>
    <row r="346" spans="1:5" x14ac:dyDescent="0.2">
      <c r="A346" s="65" t="str">
        <f t="shared" si="20"/>
        <v>0430</v>
      </c>
      <c r="B346" s="68" t="str">
        <f t="shared" si="21"/>
        <v>000519</v>
      </c>
      <c r="C346" s="69" t="str">
        <f t="shared" si="22"/>
        <v>000683</v>
      </c>
      <c r="D346" s="66" t="str">
        <f>'VVD for SDDC 5.1'!D346</f>
        <v>0430-000519-000683</v>
      </c>
      <c r="E346" s="66">
        <f t="shared" si="23"/>
        <v>683</v>
      </c>
    </row>
    <row r="347" spans="1:5" x14ac:dyDescent="0.2">
      <c r="A347" s="65" t="str">
        <f t="shared" si="20"/>
        <v>0430</v>
      </c>
      <c r="B347" s="68" t="str">
        <f t="shared" si="21"/>
        <v>000520</v>
      </c>
      <c r="C347" s="69" t="str">
        <f t="shared" si="22"/>
        <v>000684</v>
      </c>
      <c r="D347" s="66" t="str">
        <f>'VVD for SDDC 5.1'!D347</f>
        <v>0430-000520-000684</v>
      </c>
      <c r="E347" s="66">
        <f t="shared" si="23"/>
        <v>684</v>
      </c>
    </row>
    <row r="348" spans="1:5" x14ac:dyDescent="0.2">
      <c r="A348" s="65" t="str">
        <f t="shared" si="20"/>
        <v>0200</v>
      </c>
      <c r="B348" s="68" t="str">
        <f t="shared" si="21"/>
        <v>000000</v>
      </c>
      <c r="C348" s="69" t="str">
        <f t="shared" si="22"/>
        <v>000288</v>
      </c>
      <c r="D348" s="66" t="str">
        <f>'VVD for SDDC 5.1'!D348</f>
        <v>0200-000000-000288</v>
      </c>
      <c r="E348" s="66">
        <f t="shared" si="23"/>
        <v>288</v>
      </c>
    </row>
    <row r="349" spans="1:5" x14ac:dyDescent="0.2">
      <c r="A349" s="65" t="str">
        <f t="shared" si="20"/>
        <v>0500</v>
      </c>
      <c r="B349" s="68" t="str">
        <f t="shared" si="21"/>
        <v>000000</v>
      </c>
      <c r="C349" s="69" t="str">
        <f t="shared" si="22"/>
        <v>000759</v>
      </c>
      <c r="D349" s="66" t="str">
        <f>'VVD for SDDC 5.1'!D349</f>
        <v>0500-000000-000759</v>
      </c>
      <c r="E349" s="66">
        <f t="shared" si="23"/>
        <v>759</v>
      </c>
    </row>
    <row r="350" spans="1:5" x14ac:dyDescent="0.2">
      <c r="A350" s="65" t="str">
        <f t="shared" si="20"/>
        <v>0410</v>
      </c>
      <c r="B350" s="68" t="str">
        <f t="shared" si="21"/>
        <v>000000</v>
      </c>
      <c r="C350" s="69" t="str">
        <f t="shared" si="22"/>
        <v>000521</v>
      </c>
      <c r="D350" s="66" t="str">
        <f>'VVD for SDDC 5.1'!D350</f>
        <v>0410-000000-000521</v>
      </c>
      <c r="E350" s="66">
        <f t="shared" si="23"/>
        <v>521</v>
      </c>
    </row>
    <row r="351" spans="1:5" x14ac:dyDescent="0.2">
      <c r="A351" s="65" t="str">
        <f t="shared" si="20"/>
        <v>0420</v>
      </c>
      <c r="B351" s="68" t="str">
        <f t="shared" si="21"/>
        <v>000419</v>
      </c>
      <c r="C351" s="69" t="str">
        <f t="shared" si="22"/>
        <v>000551</v>
      </c>
      <c r="D351" s="66" t="str">
        <f>'VVD for SDDC 5.1'!D351</f>
        <v>0420-000419-000551</v>
      </c>
      <c r="E351" s="66">
        <f t="shared" si="23"/>
        <v>551</v>
      </c>
    </row>
    <row r="352" spans="1:5" x14ac:dyDescent="0.2">
      <c r="A352" s="65" t="str">
        <f t="shared" si="20"/>
        <v>0420</v>
      </c>
      <c r="B352" s="68" t="str">
        <f t="shared" si="21"/>
        <v>000000</v>
      </c>
      <c r="C352" s="69" t="str">
        <f t="shared" si="22"/>
        <v>000552</v>
      </c>
      <c r="D352" s="66" t="str">
        <f>'VVD for SDDC 5.1'!D352</f>
        <v>0420-000000-000552</v>
      </c>
      <c r="E352" s="66">
        <f t="shared" si="23"/>
        <v>552</v>
      </c>
    </row>
    <row r="353" spans="1:5" x14ac:dyDescent="0.2">
      <c r="A353" s="65" t="str">
        <f t="shared" si="20"/>
        <v>0420</v>
      </c>
      <c r="B353" s="68" t="str">
        <f t="shared" si="21"/>
        <v>000000</v>
      </c>
      <c r="C353" s="69" t="str">
        <f t="shared" si="22"/>
        <v>000553</v>
      </c>
      <c r="D353" s="66" t="str">
        <f>'VVD for SDDC 5.1'!D353</f>
        <v>0420-000000-000553</v>
      </c>
      <c r="E353" s="66">
        <f t="shared" si="23"/>
        <v>553</v>
      </c>
    </row>
    <row r="354" spans="1:5" x14ac:dyDescent="0.2">
      <c r="A354" s="65" t="str">
        <f t="shared" si="20"/>
        <v>0510</v>
      </c>
      <c r="B354" s="68" t="str">
        <f t="shared" si="21"/>
        <v>000759</v>
      </c>
      <c r="C354" s="69" t="str">
        <f t="shared" si="22"/>
        <v>000781</v>
      </c>
      <c r="D354" s="66" t="str">
        <f>'VVD for SDDC 5.1'!D354</f>
        <v>0510-000759-000781</v>
      </c>
      <c r="E354" s="66">
        <f t="shared" si="23"/>
        <v>781</v>
      </c>
    </row>
    <row r="355" spans="1:5" x14ac:dyDescent="0.2">
      <c r="A355" s="65" t="str">
        <f t="shared" si="20"/>
        <v>0100</v>
      </c>
      <c r="B355" s="68" t="str">
        <f t="shared" si="21"/>
        <v>000000</v>
      </c>
      <c r="C355" s="69" t="str">
        <f t="shared" si="22"/>
        <v>000111</v>
      </c>
      <c r="D355" s="66" t="str">
        <f>'VVD for SDDC 5.1'!D355</f>
        <v>0100-000000-000111</v>
      </c>
      <c r="E355" s="66">
        <f t="shared" si="23"/>
        <v>111</v>
      </c>
    </row>
    <row r="356" spans="1:5" x14ac:dyDescent="0.2">
      <c r="A356" s="65" t="str">
        <f t="shared" si="20"/>
        <v>0420</v>
      </c>
      <c r="B356" s="68" t="str">
        <f t="shared" si="21"/>
        <v>000112</v>
      </c>
      <c r="C356" s="69" t="str">
        <f t="shared" si="22"/>
        <v>000563</v>
      </c>
      <c r="D356" s="66" t="str">
        <f>'VVD for SDDC 5.1'!D356</f>
        <v>0420-000112-000563</v>
      </c>
      <c r="E356" s="66">
        <f t="shared" si="23"/>
        <v>563</v>
      </c>
    </row>
    <row r="357" spans="1:5" x14ac:dyDescent="0.2">
      <c r="A357" s="65" t="str">
        <f t="shared" si="20"/>
        <v>0430</v>
      </c>
      <c r="B357" s="68" t="str">
        <f t="shared" si="21"/>
        <v>000113</v>
      </c>
      <c r="C357" s="69" t="str">
        <f t="shared" si="22"/>
        <v>000685</v>
      </c>
      <c r="D357" s="66" t="str">
        <f>'VVD for SDDC 5.1'!D357</f>
        <v>0430-000113-000685</v>
      </c>
      <c r="E357" s="66">
        <f t="shared" si="23"/>
        <v>685</v>
      </c>
    </row>
    <row r="358" spans="1:5" x14ac:dyDescent="0.2">
      <c r="A358" s="65" t="str">
        <f t="shared" si="20"/>
        <v>0500</v>
      </c>
      <c r="B358" s="68" t="str">
        <f t="shared" si="21"/>
        <v>000686</v>
      </c>
      <c r="C358" s="69" t="str">
        <f t="shared" si="22"/>
        <v>000760</v>
      </c>
      <c r="D358" s="66" t="str">
        <f>'VVD for SDDC 5.1'!D358</f>
        <v>0500-000686-000760</v>
      </c>
      <c r="E358" s="66">
        <f t="shared" si="23"/>
        <v>760</v>
      </c>
    </row>
    <row r="359" spans="1:5" x14ac:dyDescent="0.2">
      <c r="A359" s="65" t="str">
        <f t="shared" si="20"/>
        <v>0100</v>
      </c>
      <c r="B359" s="68" t="str">
        <f t="shared" si="21"/>
        <v>000000</v>
      </c>
      <c r="C359" s="69" t="str">
        <f t="shared" si="22"/>
        <v>000115</v>
      </c>
      <c r="D359" s="66" t="str">
        <f>'VVD for SDDC 5.1'!D359</f>
        <v>0100-000000-000115</v>
      </c>
      <c r="E359" s="66">
        <f t="shared" si="23"/>
        <v>115</v>
      </c>
    </row>
    <row r="360" spans="1:5" x14ac:dyDescent="0.2">
      <c r="A360" s="65" t="str">
        <f t="shared" si="20"/>
        <v>0430</v>
      </c>
      <c r="B360" s="68" t="str">
        <f t="shared" si="21"/>
        <v>000421</v>
      </c>
      <c r="C360" s="69" t="str">
        <f t="shared" si="22"/>
        <v>000687</v>
      </c>
      <c r="D360" s="66" t="str">
        <f>'VVD for SDDC 5.1'!D360</f>
        <v>0430-000421-000687</v>
      </c>
      <c r="E360" s="66">
        <f t="shared" si="23"/>
        <v>687</v>
      </c>
    </row>
    <row r="361" spans="1:5" x14ac:dyDescent="0.2">
      <c r="A361" s="65" t="str">
        <f t="shared" si="20"/>
        <v>0430</v>
      </c>
      <c r="B361" s="68" t="str">
        <f t="shared" si="21"/>
        <v>000555</v>
      </c>
      <c r="C361" s="69" t="str">
        <f t="shared" si="22"/>
        <v>000688</v>
      </c>
      <c r="D361" s="66" t="str">
        <f>'VVD for SDDC 5.1'!D361</f>
        <v>0430-000555-000688</v>
      </c>
      <c r="E361" s="66">
        <f t="shared" si="23"/>
        <v>688</v>
      </c>
    </row>
    <row r="362" spans="1:5" x14ac:dyDescent="0.2">
      <c r="A362" s="65" t="str">
        <f t="shared" si="20"/>
        <v>0430</v>
      </c>
      <c r="B362" s="68" t="str">
        <f t="shared" si="21"/>
        <v>000481</v>
      </c>
      <c r="C362" s="69" t="str">
        <f t="shared" si="22"/>
        <v>000689</v>
      </c>
      <c r="D362" s="66" t="str">
        <f>'VVD for SDDC 5.1'!D362</f>
        <v>0430-000481-000689</v>
      </c>
      <c r="E362" s="66">
        <f t="shared" si="23"/>
        <v>689</v>
      </c>
    </row>
    <row r="363" spans="1:5" x14ac:dyDescent="0.2">
      <c r="A363" s="65" t="str">
        <f t="shared" si="20"/>
        <v>0430</v>
      </c>
      <c r="B363" s="68" t="str">
        <f t="shared" si="21"/>
        <v>000116</v>
      </c>
      <c r="C363" s="69" t="str">
        <f t="shared" si="22"/>
        <v>000690</v>
      </c>
      <c r="D363" s="66" t="str">
        <f>'VVD for SDDC 5.1'!D363</f>
        <v>0430-000116-000690</v>
      </c>
      <c r="E363" s="66">
        <f t="shared" si="23"/>
        <v>690</v>
      </c>
    </row>
    <row r="364" spans="1:5" x14ac:dyDescent="0.2">
      <c r="A364" s="65" t="str">
        <f t="shared" si="20"/>
        <v>0100</v>
      </c>
      <c r="B364" s="68" t="str">
        <f t="shared" si="21"/>
        <v>000000</v>
      </c>
      <c r="C364" s="69" t="str">
        <f t="shared" si="22"/>
        <v>000117</v>
      </c>
      <c r="D364" s="66" t="str">
        <f>'VVD for SDDC 5.1'!D364</f>
        <v>0100-000000-000117</v>
      </c>
      <c r="E364" s="66">
        <f t="shared" si="23"/>
        <v>117</v>
      </c>
    </row>
    <row r="365" spans="1:5" x14ac:dyDescent="0.2">
      <c r="A365" s="65" t="str">
        <f t="shared" si="20"/>
        <v>0100</v>
      </c>
      <c r="B365" s="68" t="str">
        <f t="shared" si="21"/>
        <v>000000</v>
      </c>
      <c r="C365" s="69" t="str">
        <f t="shared" si="22"/>
        <v>000118</v>
      </c>
      <c r="D365" s="66" t="str">
        <f>'VVD for SDDC 5.1'!D365</f>
        <v>0100-000000-000118</v>
      </c>
      <c r="E365" s="66">
        <f t="shared" si="23"/>
        <v>118</v>
      </c>
    </row>
    <row r="366" spans="1:5" x14ac:dyDescent="0.2">
      <c r="A366" s="65" t="str">
        <f t="shared" si="20"/>
        <v>0100</v>
      </c>
      <c r="B366" s="68" t="str">
        <f t="shared" si="21"/>
        <v>000000</v>
      </c>
      <c r="C366" s="69" t="str">
        <f t="shared" si="22"/>
        <v>000119</v>
      </c>
      <c r="D366" s="66" t="str">
        <f>'VVD for SDDC 5.1'!D366</f>
        <v>0100-000000-000119</v>
      </c>
      <c r="E366" s="66">
        <f t="shared" si="23"/>
        <v>119</v>
      </c>
    </row>
    <row r="367" spans="1:5" x14ac:dyDescent="0.2">
      <c r="A367" s="65" t="str">
        <f t="shared" si="20"/>
        <v>0430</v>
      </c>
      <c r="B367" s="68" t="str">
        <f t="shared" si="21"/>
        <v>000540</v>
      </c>
      <c r="C367" s="69" t="str">
        <f t="shared" si="22"/>
        <v>000691</v>
      </c>
      <c r="D367" s="66" t="str">
        <f>'VVD for SDDC 5.1'!D367</f>
        <v>0430-000540-000691</v>
      </c>
      <c r="E367" s="66">
        <f t="shared" si="23"/>
        <v>691</v>
      </c>
    </row>
    <row r="368" spans="1:5" x14ac:dyDescent="0.2">
      <c r="A368" s="65" t="str">
        <f t="shared" si="20"/>
        <v>0400</v>
      </c>
      <c r="B368" s="68" t="str">
        <f t="shared" si="21"/>
        <v>000000</v>
      </c>
      <c r="C368" s="69" t="str">
        <f t="shared" si="22"/>
        <v>000482</v>
      </c>
      <c r="D368" s="66" t="str">
        <f>'VVD for SDDC 5.1'!D368</f>
        <v>0400-000000-000482</v>
      </c>
      <c r="E368" s="66">
        <f t="shared" si="23"/>
        <v>482</v>
      </c>
    </row>
    <row r="369" spans="1:11" x14ac:dyDescent="0.2">
      <c r="A369" s="65" t="str">
        <f t="shared" si="20"/>
        <v>0420</v>
      </c>
      <c r="B369" s="68" t="str">
        <f t="shared" si="21"/>
        <v>000000</v>
      </c>
      <c r="C369" s="69" t="str">
        <f t="shared" si="22"/>
        <v>000556</v>
      </c>
      <c r="D369" s="66" t="str">
        <f>'VVD for SDDC 5.1'!D369</f>
        <v>0420-000000-000556</v>
      </c>
      <c r="E369" s="66">
        <f t="shared" si="23"/>
        <v>556</v>
      </c>
    </row>
    <row r="370" spans="1:11" x14ac:dyDescent="0.2">
      <c r="A370" s="65" t="str">
        <f t="shared" si="20"/>
        <v>0500</v>
      </c>
      <c r="B370" s="68" t="str">
        <f t="shared" si="21"/>
        <v>000483</v>
      </c>
      <c r="C370" s="69" t="str">
        <f t="shared" si="22"/>
        <v>000761</v>
      </c>
      <c r="D370" s="66" t="str">
        <f>'VVD for SDDC 5.1'!D370</f>
        <v>0500-000483-000761</v>
      </c>
      <c r="E370" s="66">
        <f t="shared" si="23"/>
        <v>761</v>
      </c>
    </row>
    <row r="371" spans="1:11" x14ac:dyDescent="0.2">
      <c r="A371" s="65" t="str">
        <f t="shared" si="20"/>
        <v>0420</v>
      </c>
      <c r="B371" s="68" t="str">
        <f t="shared" si="21"/>
        <v>000120</v>
      </c>
      <c r="C371" s="69" t="str">
        <f t="shared" si="22"/>
        <v>000558</v>
      </c>
      <c r="D371" s="66" t="str">
        <f>'VVD for SDDC 5.1'!D371</f>
        <v>0420-000120-000558</v>
      </c>
      <c r="E371" s="66">
        <f t="shared" si="23"/>
        <v>558</v>
      </c>
    </row>
    <row r="372" spans="1:11" x14ac:dyDescent="0.2">
      <c r="D372" s="66" t="str">
        <f>'VVD for SDDC 5.1'!D372</f>
        <v>0420-000122-000559</v>
      </c>
    </row>
    <row r="373" spans="1:11" x14ac:dyDescent="0.2">
      <c r="D373" s="66" t="str">
        <f>'VVD for SDDC 5.1'!D373</f>
        <v>0420-000464-000560</v>
      </c>
      <c r="K373" s="65"/>
    </row>
    <row r="374" spans="1:11" x14ac:dyDescent="0.2">
      <c r="D374" s="66" t="str">
        <f>'VVD for SDDC 5.1'!D374</f>
        <v>0420-000124-000561</v>
      </c>
      <c r="K374" s="65"/>
    </row>
    <row r="375" spans="1:11" x14ac:dyDescent="0.2">
      <c r="D375" s="66" t="str">
        <f>'VVD for SDDC 5.1'!D375</f>
        <v>0420-000000-000562</v>
      </c>
    </row>
    <row r="376" spans="1:11" x14ac:dyDescent="0.2">
      <c r="D376" s="66" t="str">
        <f>'VVD for SDDC 5.1'!D376</f>
        <v>0430-000123-000692</v>
      </c>
      <c r="K376" s="69"/>
    </row>
    <row r="377" spans="1:11" x14ac:dyDescent="0.2">
      <c r="D377" s="66" t="str">
        <f>'VVD for SDDC 5.1'!D377</f>
        <v>0420-000000-000564</v>
      </c>
      <c r="K377" s="65"/>
    </row>
    <row r="378" spans="1:11" x14ac:dyDescent="0.2">
      <c r="D378" s="66" t="str">
        <f>'VVD for SDDC 5.1'!D378</f>
        <v>0420-000000-000565</v>
      </c>
    </row>
    <row r="379" spans="1:11" x14ac:dyDescent="0.2">
      <c r="D379" s="66" t="str">
        <f>'VVD for SDDC 5.1'!D379</f>
        <v>0420-000000-000566</v>
      </c>
    </row>
    <row r="380" spans="1:11" x14ac:dyDescent="0.2">
      <c r="A380" s="69"/>
      <c r="D380" s="66" t="str">
        <f>'VVD for SDDC 5.1'!D380</f>
        <v>0430-000505-000693</v>
      </c>
    </row>
    <row r="381" spans="1:11" x14ac:dyDescent="0.2">
      <c r="A381" s="69"/>
      <c r="D381" s="66" t="str">
        <f>'VVD for SDDC 5.1'!D381</f>
        <v>0430-000541-000694</v>
      </c>
    </row>
    <row r="382" spans="1:11" x14ac:dyDescent="0.2">
      <c r="A382" s="69"/>
      <c r="D382" s="66" t="str">
        <f>'VVD for SDDC 5.1'!D382</f>
        <v>0410-000000-000542</v>
      </c>
    </row>
    <row r="383" spans="1:11" x14ac:dyDescent="0.2">
      <c r="A383" s="69"/>
      <c r="D383" s="66" t="str">
        <f>'VVD for SDDC 5.1'!D383</f>
        <v>0410-000000-000543</v>
      </c>
    </row>
    <row r="384" spans="1:11" x14ac:dyDescent="0.2">
      <c r="A384" s="69"/>
      <c r="D384" s="66" t="str">
        <f>'VVD for SDDC 5.1'!D384</f>
        <v>0410-000000-000544</v>
      </c>
    </row>
    <row r="385" spans="1:4" x14ac:dyDescent="0.2">
      <c r="A385" s="69"/>
      <c r="D385" s="66" t="str">
        <f>'VVD for SDDC 5.1'!D385</f>
        <v>0400-000000-000422</v>
      </c>
    </row>
    <row r="386" spans="1:4" x14ac:dyDescent="0.2">
      <c r="A386" s="69"/>
      <c r="D386" s="66" t="str">
        <f>'VVD for SDDC 5.1'!D386</f>
        <v>0500-000545-000762</v>
      </c>
    </row>
    <row r="387" spans="1:4" x14ac:dyDescent="0.2">
      <c r="A387" s="69"/>
      <c r="D387" s="66" t="str">
        <f>'VVD for SDDC 5.1'!D387</f>
        <v>0410-000000-000546</v>
      </c>
    </row>
    <row r="388" spans="1:4" x14ac:dyDescent="0.2">
      <c r="A388" s="69"/>
      <c r="D388" s="66" t="str">
        <f>'VVD for SDDC 5.1'!D388</f>
        <v>0410-000000-000547</v>
      </c>
    </row>
    <row r="389" spans="1:4" x14ac:dyDescent="0.2">
      <c r="A389" s="69"/>
    </row>
    <row r="390" spans="1:4" x14ac:dyDescent="0.2">
      <c r="A390" s="69"/>
    </row>
    <row r="391" spans="1:4" x14ac:dyDescent="0.2">
      <c r="A391" s="69"/>
    </row>
    <row r="392" spans="1:4" x14ac:dyDescent="0.2">
      <c r="A392" s="69"/>
    </row>
    <row r="393" spans="1:4" x14ac:dyDescent="0.2">
      <c r="A393" s="69"/>
    </row>
    <row r="394" spans="1:4" x14ac:dyDescent="0.2">
      <c r="A394" s="69"/>
    </row>
    <row r="395" spans="1:4" x14ac:dyDescent="0.2">
      <c r="A395" s="69"/>
    </row>
    <row r="396" spans="1:4" x14ac:dyDescent="0.2">
      <c r="A396" s="69"/>
    </row>
    <row r="397" spans="1:4" x14ac:dyDescent="0.2">
      <c r="A397" s="69"/>
    </row>
    <row r="398" spans="1:4" x14ac:dyDescent="0.2">
      <c r="A398" s="69"/>
    </row>
    <row r="399" spans="1:4" x14ac:dyDescent="0.2">
      <c r="A399" s="69"/>
    </row>
    <row r="400" spans="1:4" x14ac:dyDescent="0.2">
      <c r="A400" s="69"/>
    </row>
    <row r="401" spans="1:1" x14ac:dyDescent="0.2">
      <c r="A401" s="69"/>
    </row>
    <row r="402" spans="1:1" x14ac:dyDescent="0.2">
      <c r="A402" s="69"/>
    </row>
    <row r="403" spans="1:1" x14ac:dyDescent="0.2">
      <c r="A403" s="69"/>
    </row>
    <row r="404" spans="1:1" x14ac:dyDescent="0.2">
      <c r="A404" s="69"/>
    </row>
    <row r="405" spans="1:1" x14ac:dyDescent="0.2">
      <c r="A405" s="69"/>
    </row>
    <row r="406" spans="1:1" x14ac:dyDescent="0.2">
      <c r="A406" s="69"/>
    </row>
    <row r="407" spans="1:1" x14ac:dyDescent="0.2">
      <c r="A407" s="69"/>
    </row>
    <row r="408" spans="1:1" x14ac:dyDescent="0.2">
      <c r="A408" s="69"/>
    </row>
    <row r="409" spans="1:1" x14ac:dyDescent="0.2">
      <c r="A409" s="69"/>
    </row>
    <row r="410" spans="1:1" x14ac:dyDescent="0.2">
      <c r="A410" s="69"/>
    </row>
    <row r="411" spans="1:1" x14ac:dyDescent="0.2">
      <c r="A411" s="69"/>
    </row>
    <row r="412" spans="1:1" x14ac:dyDescent="0.2">
      <c r="A412" s="69"/>
    </row>
    <row r="413" spans="1:1" x14ac:dyDescent="0.2">
      <c r="A413" s="69"/>
    </row>
    <row r="414" spans="1:1" x14ac:dyDescent="0.2">
      <c r="A414" s="69"/>
    </row>
    <row r="415" spans="1:1" x14ac:dyDescent="0.2">
      <c r="A415" s="69"/>
    </row>
    <row r="416" spans="1:1" x14ac:dyDescent="0.2">
      <c r="A416" s="69"/>
    </row>
    <row r="417" spans="1:1" x14ac:dyDescent="0.2">
      <c r="A417" s="69"/>
    </row>
    <row r="418" spans="1:1" x14ac:dyDescent="0.2">
      <c r="A418" s="69"/>
    </row>
    <row r="419" spans="1:1" x14ac:dyDescent="0.2">
      <c r="A419" s="69"/>
    </row>
    <row r="420" spans="1:1" x14ac:dyDescent="0.2">
      <c r="A420" s="69"/>
    </row>
    <row r="421" spans="1:1" x14ac:dyDescent="0.2">
      <c r="A421" s="69"/>
    </row>
    <row r="422" spans="1:1" x14ac:dyDescent="0.2">
      <c r="A422" s="69"/>
    </row>
    <row r="423" spans="1:1" x14ac:dyDescent="0.2">
      <c r="A423" s="69"/>
    </row>
    <row r="424" spans="1:1" x14ac:dyDescent="0.2">
      <c r="A424" s="69"/>
    </row>
    <row r="425" spans="1:1" x14ac:dyDescent="0.2">
      <c r="A425" s="69"/>
    </row>
    <row r="426" spans="1:1" x14ac:dyDescent="0.2">
      <c r="A426" s="69"/>
    </row>
    <row r="427" spans="1:1" x14ac:dyDescent="0.2">
      <c r="A427" s="69"/>
    </row>
    <row r="428" spans="1:1" x14ac:dyDescent="0.2">
      <c r="A428" s="69"/>
    </row>
    <row r="429" spans="1:1" x14ac:dyDescent="0.2">
      <c r="A429" s="69"/>
    </row>
    <row r="430" spans="1:1" x14ac:dyDescent="0.2">
      <c r="A430" s="69"/>
    </row>
    <row r="431" spans="1:1" x14ac:dyDescent="0.2">
      <c r="A431" s="69"/>
    </row>
    <row r="432" spans="1:1" x14ac:dyDescent="0.2">
      <c r="A432" s="69"/>
    </row>
    <row r="433" spans="1:1" x14ac:dyDescent="0.2">
      <c r="A433" s="69"/>
    </row>
    <row r="434" spans="1:1" x14ac:dyDescent="0.2">
      <c r="A434" s="69"/>
    </row>
    <row r="435" spans="1:1" x14ac:dyDescent="0.2">
      <c r="A435" s="69"/>
    </row>
    <row r="436" spans="1:1" x14ac:dyDescent="0.2">
      <c r="A436" s="69"/>
    </row>
    <row r="437" spans="1:1" x14ac:dyDescent="0.2">
      <c r="A437" s="69"/>
    </row>
    <row r="438" spans="1:1" x14ac:dyDescent="0.2">
      <c r="A438" s="69"/>
    </row>
    <row r="439" spans="1:1" x14ac:dyDescent="0.2">
      <c r="A439" s="69"/>
    </row>
    <row r="440" spans="1:1" x14ac:dyDescent="0.2">
      <c r="A440" s="69"/>
    </row>
    <row r="441" spans="1:1" x14ac:dyDescent="0.2">
      <c r="A441" s="69"/>
    </row>
    <row r="442" spans="1:1" x14ac:dyDescent="0.2">
      <c r="A442" s="69"/>
    </row>
    <row r="443" spans="1:1" x14ac:dyDescent="0.2">
      <c r="A443" s="69"/>
    </row>
    <row r="444" spans="1:1" x14ac:dyDescent="0.2">
      <c r="A444" s="69"/>
    </row>
    <row r="445" spans="1:1" x14ac:dyDescent="0.2">
      <c r="A445" s="69"/>
    </row>
    <row r="446" spans="1:1" x14ac:dyDescent="0.2">
      <c r="A446" s="69"/>
    </row>
    <row r="447" spans="1:1" x14ac:dyDescent="0.2">
      <c r="A447" s="69"/>
    </row>
    <row r="448" spans="1:1" x14ac:dyDescent="0.2">
      <c r="A448" s="69"/>
    </row>
    <row r="449" spans="1:1" x14ac:dyDescent="0.2">
      <c r="A449" s="69"/>
    </row>
    <row r="450" spans="1:1" x14ac:dyDescent="0.2">
      <c r="A450" s="69"/>
    </row>
    <row r="451" spans="1:1" x14ac:dyDescent="0.2">
      <c r="A451" s="69"/>
    </row>
    <row r="452" spans="1:1" x14ac:dyDescent="0.2">
      <c r="A452" s="69"/>
    </row>
    <row r="453" spans="1:1" x14ac:dyDescent="0.2">
      <c r="A453" s="69"/>
    </row>
    <row r="454" spans="1:1" x14ac:dyDescent="0.2">
      <c r="A454" s="69"/>
    </row>
    <row r="455" spans="1:1" x14ac:dyDescent="0.2">
      <c r="A455" s="69"/>
    </row>
    <row r="456" spans="1:1" x14ac:dyDescent="0.2">
      <c r="A456" s="69"/>
    </row>
    <row r="457" spans="1:1" x14ac:dyDescent="0.2">
      <c r="A457" s="69"/>
    </row>
    <row r="458" spans="1:1" x14ac:dyDescent="0.2">
      <c r="A458" s="69"/>
    </row>
    <row r="459" spans="1:1" x14ac:dyDescent="0.2">
      <c r="A459" s="69"/>
    </row>
    <row r="460" spans="1:1" x14ac:dyDescent="0.2">
      <c r="A460" s="69"/>
    </row>
    <row r="461" spans="1:1" x14ac:dyDescent="0.2">
      <c r="A461" s="69"/>
    </row>
    <row r="462" spans="1:1" x14ac:dyDescent="0.2">
      <c r="A462" s="69"/>
    </row>
    <row r="463" spans="1:1" x14ac:dyDescent="0.2">
      <c r="A463" s="69"/>
    </row>
    <row r="464" spans="1:1" x14ac:dyDescent="0.2">
      <c r="A464" s="69"/>
    </row>
    <row r="465" spans="1:1" x14ac:dyDescent="0.2">
      <c r="A465" s="69"/>
    </row>
    <row r="466" spans="1:1" x14ac:dyDescent="0.2">
      <c r="A466" s="69"/>
    </row>
    <row r="467" spans="1:1" x14ac:dyDescent="0.2">
      <c r="A467" s="69"/>
    </row>
    <row r="468" spans="1:1" x14ac:dyDescent="0.2">
      <c r="A468" s="69"/>
    </row>
    <row r="469" spans="1:1" x14ac:dyDescent="0.2">
      <c r="A469" s="69"/>
    </row>
    <row r="470" spans="1:1" x14ac:dyDescent="0.2">
      <c r="A470" s="69"/>
    </row>
    <row r="471" spans="1:1" x14ac:dyDescent="0.2">
      <c r="A471" s="69"/>
    </row>
    <row r="472" spans="1:1" x14ac:dyDescent="0.2">
      <c r="A472" s="69"/>
    </row>
    <row r="473" spans="1:1" x14ac:dyDescent="0.2">
      <c r="A473" s="69"/>
    </row>
    <row r="474" spans="1:1" x14ac:dyDescent="0.2">
      <c r="A474" s="69"/>
    </row>
    <row r="475" spans="1:1" x14ac:dyDescent="0.2">
      <c r="A475" s="69"/>
    </row>
    <row r="476" spans="1:1" x14ac:dyDescent="0.2">
      <c r="A476" s="69"/>
    </row>
    <row r="477" spans="1:1" x14ac:dyDescent="0.2">
      <c r="A477" s="69"/>
    </row>
    <row r="478" spans="1:1" x14ac:dyDescent="0.2">
      <c r="A478" s="69"/>
    </row>
    <row r="479" spans="1:1" x14ac:dyDescent="0.2">
      <c r="A479" s="69"/>
    </row>
    <row r="480" spans="1:1" x14ac:dyDescent="0.2">
      <c r="A480" s="69"/>
    </row>
    <row r="481" spans="1:1" x14ac:dyDescent="0.2">
      <c r="A481" s="69"/>
    </row>
    <row r="482" spans="1:1" x14ac:dyDescent="0.2">
      <c r="A482" s="69"/>
    </row>
    <row r="483" spans="1:1" x14ac:dyDescent="0.2">
      <c r="A483" s="69"/>
    </row>
    <row r="484" spans="1:1" x14ac:dyDescent="0.2">
      <c r="A484" s="69"/>
    </row>
    <row r="485" spans="1:1" x14ac:dyDescent="0.2">
      <c r="A485" s="69"/>
    </row>
    <row r="486" spans="1:1" x14ac:dyDescent="0.2">
      <c r="A486" s="69"/>
    </row>
    <row r="487" spans="1:1" x14ac:dyDescent="0.2">
      <c r="A487" s="69"/>
    </row>
    <row r="488" spans="1:1" x14ac:dyDescent="0.2">
      <c r="A488" s="69"/>
    </row>
    <row r="489" spans="1:1" x14ac:dyDescent="0.2">
      <c r="A489" s="69"/>
    </row>
    <row r="490" spans="1:1" x14ac:dyDescent="0.2">
      <c r="A490" s="69"/>
    </row>
    <row r="491" spans="1:1" x14ac:dyDescent="0.2">
      <c r="A491" s="69"/>
    </row>
    <row r="492" spans="1:1" x14ac:dyDescent="0.2">
      <c r="A492" s="69"/>
    </row>
    <row r="493" spans="1:1" x14ac:dyDescent="0.2">
      <c r="A493" s="69"/>
    </row>
    <row r="494" spans="1:1" x14ac:dyDescent="0.2">
      <c r="A494" s="69"/>
    </row>
    <row r="495" spans="1:1" x14ac:dyDescent="0.2">
      <c r="A495" s="69"/>
    </row>
    <row r="496" spans="1:1" x14ac:dyDescent="0.2">
      <c r="A496" s="69"/>
    </row>
    <row r="497" spans="1:1" x14ac:dyDescent="0.2">
      <c r="A497" s="69"/>
    </row>
    <row r="498" spans="1:1" x14ac:dyDescent="0.2">
      <c r="A498" s="69"/>
    </row>
    <row r="499" spans="1:1" x14ac:dyDescent="0.2">
      <c r="A499" s="69"/>
    </row>
    <row r="500" spans="1:1" x14ac:dyDescent="0.2">
      <c r="A500" s="69"/>
    </row>
    <row r="501" spans="1:1" x14ac:dyDescent="0.2">
      <c r="A501" s="69"/>
    </row>
    <row r="502" spans="1:1" x14ac:dyDescent="0.2">
      <c r="A502" s="69"/>
    </row>
    <row r="503" spans="1:1" x14ac:dyDescent="0.2">
      <c r="A503" s="69"/>
    </row>
    <row r="504" spans="1:1" x14ac:dyDescent="0.2">
      <c r="A504" s="69"/>
    </row>
    <row r="505" spans="1:1" x14ac:dyDescent="0.2">
      <c r="A505" s="69"/>
    </row>
    <row r="506" spans="1:1" x14ac:dyDescent="0.2">
      <c r="A506" s="69"/>
    </row>
    <row r="507" spans="1:1" x14ac:dyDescent="0.2">
      <c r="A507" s="69"/>
    </row>
    <row r="508" spans="1:1" x14ac:dyDescent="0.2">
      <c r="A508" s="69"/>
    </row>
    <row r="509" spans="1:1" x14ac:dyDescent="0.2">
      <c r="A509" s="69"/>
    </row>
    <row r="510" spans="1:1" x14ac:dyDescent="0.2">
      <c r="A510" s="69"/>
    </row>
    <row r="511" spans="1:1" x14ac:dyDescent="0.2">
      <c r="A511" s="69"/>
    </row>
    <row r="512" spans="1:1" x14ac:dyDescent="0.2">
      <c r="A512" s="69"/>
    </row>
    <row r="513" spans="1:1" x14ac:dyDescent="0.2">
      <c r="A513" s="69"/>
    </row>
    <row r="514" spans="1:1" x14ac:dyDescent="0.2">
      <c r="A514" s="69"/>
    </row>
    <row r="515" spans="1:1" x14ac:dyDescent="0.2">
      <c r="A515" s="69"/>
    </row>
    <row r="516" spans="1:1" x14ac:dyDescent="0.2">
      <c r="A516" s="69"/>
    </row>
    <row r="517" spans="1:1" x14ac:dyDescent="0.2">
      <c r="A517" s="69"/>
    </row>
    <row r="518" spans="1:1" x14ac:dyDescent="0.2">
      <c r="A518" s="69"/>
    </row>
    <row r="519" spans="1:1" x14ac:dyDescent="0.2">
      <c r="A519" s="69"/>
    </row>
    <row r="520" spans="1:1" x14ac:dyDescent="0.2">
      <c r="A520" s="69"/>
    </row>
    <row r="521" spans="1:1" x14ac:dyDescent="0.2">
      <c r="A521" s="69"/>
    </row>
    <row r="522" spans="1:1" x14ac:dyDescent="0.2">
      <c r="A522" s="69"/>
    </row>
    <row r="523" spans="1:1" x14ac:dyDescent="0.2">
      <c r="A523" s="69"/>
    </row>
    <row r="524" spans="1:1" x14ac:dyDescent="0.2">
      <c r="A524" s="69"/>
    </row>
    <row r="525" spans="1:1" x14ac:dyDescent="0.2">
      <c r="A525" s="69"/>
    </row>
    <row r="526" spans="1:1" x14ac:dyDescent="0.2">
      <c r="A526" s="69"/>
    </row>
    <row r="527" spans="1:1" x14ac:dyDescent="0.2">
      <c r="A527" s="69"/>
    </row>
    <row r="528" spans="1:1" x14ac:dyDescent="0.2">
      <c r="A528" s="69"/>
    </row>
    <row r="529" spans="1:1" x14ac:dyDescent="0.2">
      <c r="A529" s="69"/>
    </row>
    <row r="530" spans="1:1" x14ac:dyDescent="0.2">
      <c r="A530" s="69"/>
    </row>
    <row r="531" spans="1:1" x14ac:dyDescent="0.2">
      <c r="A531" s="69"/>
    </row>
    <row r="532" spans="1:1" x14ac:dyDescent="0.2">
      <c r="A532" s="69"/>
    </row>
    <row r="533" spans="1:1" x14ac:dyDescent="0.2">
      <c r="A533" s="69"/>
    </row>
    <row r="534" spans="1:1" x14ac:dyDescent="0.2">
      <c r="A534" s="69"/>
    </row>
    <row r="535" spans="1:1" x14ac:dyDescent="0.2">
      <c r="A535" s="69"/>
    </row>
    <row r="536" spans="1:1" x14ac:dyDescent="0.2">
      <c r="A536" s="69"/>
    </row>
    <row r="537" spans="1:1" x14ac:dyDescent="0.2">
      <c r="A537" s="69"/>
    </row>
    <row r="538" spans="1:1" x14ac:dyDescent="0.2">
      <c r="A538" s="69"/>
    </row>
    <row r="539" spans="1:1" x14ac:dyDescent="0.2">
      <c r="A539" s="69"/>
    </row>
    <row r="540" spans="1:1" x14ac:dyDescent="0.2">
      <c r="A540" s="69"/>
    </row>
    <row r="541" spans="1:1" x14ac:dyDescent="0.2">
      <c r="A541" s="69"/>
    </row>
    <row r="542" spans="1:1" x14ac:dyDescent="0.2">
      <c r="A542" s="69"/>
    </row>
    <row r="543" spans="1:1" x14ac:dyDescent="0.2">
      <c r="A543" s="69"/>
    </row>
    <row r="544" spans="1:1" x14ac:dyDescent="0.2">
      <c r="A544" s="69"/>
    </row>
    <row r="545" spans="1:1" x14ac:dyDescent="0.2">
      <c r="A545" s="69"/>
    </row>
    <row r="546" spans="1:1" x14ac:dyDescent="0.2">
      <c r="A546" s="69"/>
    </row>
    <row r="547" spans="1:1" x14ac:dyDescent="0.2">
      <c r="A547" s="69"/>
    </row>
    <row r="548" spans="1:1" x14ac:dyDescent="0.2">
      <c r="A548" s="69"/>
    </row>
    <row r="549" spans="1:1" x14ac:dyDescent="0.2">
      <c r="A549" s="69"/>
    </row>
    <row r="550" spans="1:1" x14ac:dyDescent="0.2">
      <c r="A550" s="69"/>
    </row>
    <row r="551" spans="1:1" x14ac:dyDescent="0.2">
      <c r="A551" s="69"/>
    </row>
    <row r="552" spans="1:1" x14ac:dyDescent="0.2">
      <c r="A552" s="69"/>
    </row>
    <row r="553" spans="1:1" x14ac:dyDescent="0.2">
      <c r="A553" s="69"/>
    </row>
    <row r="554" spans="1:1" x14ac:dyDescent="0.2">
      <c r="A554" s="69"/>
    </row>
    <row r="555" spans="1:1" x14ac:dyDescent="0.2">
      <c r="A555" s="69"/>
    </row>
    <row r="556" spans="1:1" x14ac:dyDescent="0.2">
      <c r="A556" s="69"/>
    </row>
    <row r="557" spans="1:1" x14ac:dyDescent="0.2">
      <c r="A557" s="69"/>
    </row>
    <row r="558" spans="1:1" x14ac:dyDescent="0.2">
      <c r="A558" s="69"/>
    </row>
    <row r="559" spans="1:1" x14ac:dyDescent="0.2">
      <c r="A559" s="69"/>
    </row>
    <row r="560" spans="1:1" x14ac:dyDescent="0.2">
      <c r="A560" s="69"/>
    </row>
    <row r="561" spans="1:1" x14ac:dyDescent="0.2">
      <c r="A561" s="69"/>
    </row>
    <row r="562" spans="1:1" x14ac:dyDescent="0.2">
      <c r="A562" s="69"/>
    </row>
    <row r="563" spans="1:1" x14ac:dyDescent="0.2">
      <c r="A563" s="69"/>
    </row>
    <row r="564" spans="1:1" x14ac:dyDescent="0.2">
      <c r="A564" s="69"/>
    </row>
    <row r="565" spans="1:1" x14ac:dyDescent="0.2">
      <c r="A565" s="69"/>
    </row>
    <row r="566" spans="1:1" x14ac:dyDescent="0.2">
      <c r="A566" s="69"/>
    </row>
    <row r="567" spans="1:1" x14ac:dyDescent="0.2">
      <c r="A567" s="69"/>
    </row>
    <row r="568" spans="1:1" x14ac:dyDescent="0.2">
      <c r="A568" s="69"/>
    </row>
    <row r="569" spans="1:1" x14ac:dyDescent="0.2">
      <c r="A569" s="69"/>
    </row>
    <row r="570" spans="1:1" x14ac:dyDescent="0.2">
      <c r="A570" s="69"/>
    </row>
    <row r="571" spans="1:1" x14ac:dyDescent="0.2">
      <c r="A571" s="69"/>
    </row>
    <row r="572" spans="1:1" x14ac:dyDescent="0.2">
      <c r="A572" s="69"/>
    </row>
    <row r="573" spans="1:1" x14ac:dyDescent="0.2">
      <c r="A573" s="69"/>
    </row>
    <row r="574" spans="1:1" x14ac:dyDescent="0.2">
      <c r="A574" s="69"/>
    </row>
    <row r="575" spans="1:1" x14ac:dyDescent="0.2">
      <c r="A575" s="69"/>
    </row>
    <row r="576" spans="1:1" x14ac:dyDescent="0.2">
      <c r="A576" s="69"/>
    </row>
    <row r="577" spans="1:1" x14ac:dyDescent="0.2">
      <c r="A577" s="69"/>
    </row>
    <row r="578" spans="1:1" x14ac:dyDescent="0.2">
      <c r="A578" s="69"/>
    </row>
    <row r="579" spans="1:1" x14ac:dyDescent="0.2">
      <c r="A579" s="69"/>
    </row>
    <row r="580" spans="1:1" x14ac:dyDescent="0.2">
      <c r="A580" s="69"/>
    </row>
    <row r="581" spans="1:1" x14ac:dyDescent="0.2">
      <c r="A581" s="69"/>
    </row>
    <row r="582" spans="1:1" x14ac:dyDescent="0.2">
      <c r="A582" s="69"/>
    </row>
    <row r="583" spans="1:1" x14ac:dyDescent="0.2">
      <c r="A583" s="69"/>
    </row>
    <row r="584" spans="1:1" x14ac:dyDescent="0.2">
      <c r="A584" s="69"/>
    </row>
    <row r="585" spans="1:1" x14ac:dyDescent="0.2">
      <c r="A585" s="69"/>
    </row>
    <row r="586" spans="1:1" x14ac:dyDescent="0.2">
      <c r="A586" s="69"/>
    </row>
    <row r="587" spans="1:1" x14ac:dyDescent="0.2">
      <c r="A587" s="69"/>
    </row>
    <row r="588" spans="1:1" x14ac:dyDescent="0.2">
      <c r="A588" s="69"/>
    </row>
    <row r="589" spans="1:1" x14ac:dyDescent="0.2">
      <c r="A589" s="69"/>
    </row>
    <row r="590" spans="1:1" x14ac:dyDescent="0.2">
      <c r="A590" s="69"/>
    </row>
    <row r="591" spans="1:1" x14ac:dyDescent="0.2">
      <c r="A591" s="69"/>
    </row>
    <row r="592" spans="1:1" x14ac:dyDescent="0.2">
      <c r="A592" s="69"/>
    </row>
    <row r="593" spans="1:1" x14ac:dyDescent="0.2">
      <c r="A593" s="69"/>
    </row>
    <row r="594" spans="1:1" x14ac:dyDescent="0.2">
      <c r="A594" s="69"/>
    </row>
    <row r="595" spans="1:1" x14ac:dyDescent="0.2">
      <c r="A595" s="69"/>
    </row>
    <row r="596" spans="1:1" x14ac:dyDescent="0.2">
      <c r="A596" s="69"/>
    </row>
    <row r="597" spans="1:1" x14ac:dyDescent="0.2">
      <c r="A597" s="69"/>
    </row>
    <row r="598" spans="1:1" x14ac:dyDescent="0.2">
      <c r="A598" s="69"/>
    </row>
    <row r="599" spans="1:1" x14ac:dyDescent="0.2">
      <c r="A599" s="69"/>
    </row>
    <row r="600" spans="1:1" x14ac:dyDescent="0.2">
      <c r="A600" s="69"/>
    </row>
    <row r="601" spans="1:1" x14ac:dyDescent="0.2">
      <c r="A601" s="69"/>
    </row>
    <row r="602" spans="1:1" x14ac:dyDescent="0.2">
      <c r="A602" s="69"/>
    </row>
    <row r="603" spans="1:1" x14ac:dyDescent="0.2">
      <c r="A603" s="69"/>
    </row>
    <row r="604" spans="1:1" x14ac:dyDescent="0.2">
      <c r="A604" s="69"/>
    </row>
    <row r="605" spans="1:1" x14ac:dyDescent="0.2">
      <c r="A605" s="69"/>
    </row>
    <row r="606" spans="1:1" x14ac:dyDescent="0.2">
      <c r="A606" s="69"/>
    </row>
    <row r="607" spans="1:1" x14ac:dyDescent="0.2">
      <c r="A607" s="69"/>
    </row>
    <row r="608" spans="1:1" x14ac:dyDescent="0.2">
      <c r="A608" s="69"/>
    </row>
    <row r="609" spans="1:1" x14ac:dyDescent="0.2">
      <c r="A609" s="69"/>
    </row>
    <row r="610" spans="1:1" x14ac:dyDescent="0.2">
      <c r="A610" s="69"/>
    </row>
    <row r="611" spans="1:1" x14ac:dyDescent="0.2">
      <c r="A611" s="69"/>
    </row>
    <row r="612" spans="1:1" x14ac:dyDescent="0.2">
      <c r="A612" s="69"/>
    </row>
    <row r="613" spans="1:1" x14ac:dyDescent="0.2">
      <c r="A613" s="69"/>
    </row>
    <row r="614" spans="1:1" x14ac:dyDescent="0.2">
      <c r="A614" s="69"/>
    </row>
    <row r="615" spans="1:1" x14ac:dyDescent="0.2">
      <c r="A615" s="69"/>
    </row>
    <row r="616" spans="1:1" x14ac:dyDescent="0.2">
      <c r="A616" s="69"/>
    </row>
    <row r="617" spans="1:1" x14ac:dyDescent="0.2">
      <c r="A617" s="69"/>
    </row>
    <row r="618" spans="1:1" x14ac:dyDescent="0.2">
      <c r="A618" s="69"/>
    </row>
    <row r="619" spans="1:1" x14ac:dyDescent="0.2">
      <c r="A619" s="69"/>
    </row>
    <row r="620" spans="1:1" x14ac:dyDescent="0.2">
      <c r="A620" s="69"/>
    </row>
    <row r="621" spans="1:1" x14ac:dyDescent="0.2">
      <c r="A621" s="69"/>
    </row>
    <row r="622" spans="1:1" x14ac:dyDescent="0.2">
      <c r="A622" s="69"/>
    </row>
    <row r="623" spans="1:1" x14ac:dyDescent="0.2">
      <c r="A623" s="69"/>
    </row>
    <row r="624" spans="1:1" x14ac:dyDescent="0.2">
      <c r="A624" s="69"/>
    </row>
    <row r="625" spans="1:1" x14ac:dyDescent="0.2">
      <c r="A625" s="69"/>
    </row>
    <row r="626" spans="1:1" x14ac:dyDescent="0.2">
      <c r="A626" s="69"/>
    </row>
    <row r="627" spans="1:1" x14ac:dyDescent="0.2">
      <c r="A627" s="69"/>
    </row>
    <row r="628" spans="1:1" x14ac:dyDescent="0.2">
      <c r="A628" s="69"/>
    </row>
    <row r="629" spans="1:1" x14ac:dyDescent="0.2">
      <c r="A629" s="69"/>
    </row>
    <row r="630" spans="1:1" x14ac:dyDescent="0.2">
      <c r="A630" s="69"/>
    </row>
    <row r="631" spans="1:1" x14ac:dyDescent="0.2">
      <c r="A631" s="69"/>
    </row>
    <row r="632" spans="1:1" x14ac:dyDescent="0.2">
      <c r="A632" s="69"/>
    </row>
    <row r="633" spans="1:1" x14ac:dyDescent="0.2">
      <c r="A633" s="69"/>
    </row>
    <row r="634" spans="1:1" x14ac:dyDescent="0.2">
      <c r="A634" s="69"/>
    </row>
    <row r="635" spans="1:1" x14ac:dyDescent="0.2">
      <c r="A635" s="69"/>
    </row>
    <row r="636" spans="1:1" x14ac:dyDescent="0.2">
      <c r="A636" s="69"/>
    </row>
    <row r="637" spans="1:1" x14ac:dyDescent="0.2">
      <c r="A637" s="69"/>
    </row>
    <row r="638" spans="1:1" x14ac:dyDescent="0.2">
      <c r="A638" s="69"/>
    </row>
    <row r="639" spans="1:1" x14ac:dyDescent="0.2">
      <c r="A639" s="69"/>
    </row>
    <row r="640" spans="1:1" x14ac:dyDescent="0.2">
      <c r="A640" s="69"/>
    </row>
    <row r="641" spans="1:5" x14ac:dyDescent="0.2">
      <c r="A641" s="69"/>
    </row>
    <row r="642" spans="1:5" x14ac:dyDescent="0.2">
      <c r="A642" s="69"/>
    </row>
    <row r="643" spans="1:5" x14ac:dyDescent="0.2">
      <c r="A643" s="69"/>
    </row>
    <row r="644" spans="1:5" x14ac:dyDescent="0.2">
      <c r="A644" s="69"/>
    </row>
    <row r="645" spans="1:5" x14ac:dyDescent="0.2">
      <c r="A645" s="69"/>
    </row>
    <row r="646" spans="1:5" x14ac:dyDescent="0.2">
      <c r="A646" s="69"/>
    </row>
    <row r="647" spans="1:5" x14ac:dyDescent="0.2">
      <c r="A647" s="69"/>
    </row>
    <row r="648" spans="1:5" x14ac:dyDescent="0.2">
      <c r="A648" s="69"/>
    </row>
    <row r="649" spans="1:5" x14ac:dyDescent="0.2">
      <c r="A649" s="69"/>
    </row>
    <row r="650" spans="1:5" x14ac:dyDescent="0.2">
      <c r="A650" s="69" t="str">
        <f t="shared" ref="A650:A680" si="24">IF(D650="","",LEFT(D650,SEARCH("-",D650)-1))</f>
        <v/>
      </c>
      <c r="B650" s="68" t="str">
        <f t="shared" ref="B650:B680" si="25">IF(D650="","",MID(D650,SEARCH("-",D650,1)+1,SEARCH("-",D650,SEARCH("-",D650,1)+1)-SEARCH("-",D650,1)-1))</f>
        <v/>
      </c>
      <c r="C650" s="69" t="str">
        <f t="shared" ref="C650:C680" si="26">IF(D650="","",RIGHT(D650,LEN(D650)-SEARCH("-",D650,SEARCH("-",D650,SEARCH("-",D650)+1))))</f>
        <v/>
      </c>
      <c r="D650" s="66" t="str">
        <f>IF('VVD for SDDC 5.1'!D455="","",'VVD for SDDC 5.1'!D455)</f>
        <v/>
      </c>
      <c r="E650" s="66" t="str">
        <f t="shared" ref="E650:E680" si="27">IF(C650="","",INT(C650))</f>
        <v/>
      </c>
    </row>
    <row r="651" spans="1:5" x14ac:dyDescent="0.2">
      <c r="A651" s="69" t="str">
        <f t="shared" si="24"/>
        <v/>
      </c>
      <c r="B651" s="68" t="str">
        <f t="shared" si="25"/>
        <v/>
      </c>
      <c r="C651" s="69" t="str">
        <f t="shared" si="26"/>
        <v/>
      </c>
      <c r="D651" s="66" t="str">
        <f>IF('VVD for SDDC 5.1'!D456="","",'VVD for SDDC 5.1'!D456)</f>
        <v/>
      </c>
      <c r="E651" s="66" t="str">
        <f t="shared" si="27"/>
        <v/>
      </c>
    </row>
    <row r="652" spans="1:5" x14ac:dyDescent="0.2">
      <c r="A652" s="69" t="str">
        <f t="shared" si="24"/>
        <v/>
      </c>
      <c r="B652" s="68" t="str">
        <f t="shared" si="25"/>
        <v/>
      </c>
      <c r="C652" s="69" t="str">
        <f t="shared" si="26"/>
        <v/>
      </c>
      <c r="D652" s="66" t="str">
        <f>IF('VVD for SDDC 5.1'!D457="","",'VVD for SDDC 5.1'!D457)</f>
        <v/>
      </c>
      <c r="E652" s="66" t="str">
        <f t="shared" si="27"/>
        <v/>
      </c>
    </row>
    <row r="653" spans="1:5" x14ac:dyDescent="0.2">
      <c r="A653" s="69" t="str">
        <f t="shared" si="24"/>
        <v/>
      </c>
      <c r="B653" s="68" t="str">
        <f t="shared" si="25"/>
        <v/>
      </c>
      <c r="C653" s="69" t="str">
        <f t="shared" si="26"/>
        <v/>
      </c>
      <c r="D653" s="66" t="str">
        <f>IF('VVD for SDDC 5.1'!D458="","",'VVD for SDDC 5.1'!D458)</f>
        <v/>
      </c>
      <c r="E653" s="66" t="str">
        <f t="shared" si="27"/>
        <v/>
      </c>
    </row>
    <row r="654" spans="1:5" x14ac:dyDescent="0.2">
      <c r="A654" s="69" t="str">
        <f t="shared" si="24"/>
        <v/>
      </c>
      <c r="B654" s="68" t="str">
        <f t="shared" si="25"/>
        <v/>
      </c>
      <c r="C654" s="69" t="str">
        <f t="shared" si="26"/>
        <v/>
      </c>
      <c r="D654" s="66" t="str">
        <f>IF('VVD for SDDC 5.1'!D459="","",'VVD for SDDC 5.1'!D459)</f>
        <v/>
      </c>
      <c r="E654" s="66" t="str">
        <f t="shared" si="27"/>
        <v/>
      </c>
    </row>
    <row r="655" spans="1:5" x14ac:dyDescent="0.2">
      <c r="A655" s="69" t="str">
        <f t="shared" si="24"/>
        <v/>
      </c>
      <c r="B655" s="68" t="str">
        <f t="shared" si="25"/>
        <v/>
      </c>
      <c r="C655" s="69" t="str">
        <f t="shared" si="26"/>
        <v/>
      </c>
      <c r="D655" s="66" t="str">
        <f>IF('VVD for SDDC 5.1'!D460="","",'VVD for SDDC 5.1'!D460)</f>
        <v/>
      </c>
      <c r="E655" s="66" t="str">
        <f t="shared" si="27"/>
        <v/>
      </c>
    </row>
    <row r="656" spans="1:5" x14ac:dyDescent="0.2">
      <c r="A656" s="69" t="str">
        <f t="shared" si="24"/>
        <v/>
      </c>
      <c r="B656" s="68" t="str">
        <f t="shared" si="25"/>
        <v/>
      </c>
      <c r="C656" s="69" t="str">
        <f t="shared" si="26"/>
        <v/>
      </c>
      <c r="D656" s="66" t="str">
        <f>IF('VVD for SDDC 5.1'!D461="","",'VVD for SDDC 5.1'!D461)</f>
        <v/>
      </c>
      <c r="E656" s="66" t="str">
        <f t="shared" si="27"/>
        <v/>
      </c>
    </row>
    <row r="657" spans="1:5" x14ac:dyDescent="0.2">
      <c r="A657" s="69" t="str">
        <f t="shared" si="24"/>
        <v/>
      </c>
      <c r="B657" s="68" t="str">
        <f t="shared" si="25"/>
        <v/>
      </c>
      <c r="C657" s="69" t="str">
        <f t="shared" si="26"/>
        <v/>
      </c>
      <c r="D657" s="66" t="str">
        <f>IF('VVD for SDDC 5.1'!D462="","",'VVD for SDDC 5.1'!D462)</f>
        <v/>
      </c>
      <c r="E657" s="66" t="str">
        <f t="shared" si="27"/>
        <v/>
      </c>
    </row>
    <row r="658" spans="1:5" x14ac:dyDescent="0.2">
      <c r="A658" s="69" t="str">
        <f t="shared" si="24"/>
        <v/>
      </c>
      <c r="B658" s="68" t="str">
        <f t="shared" si="25"/>
        <v/>
      </c>
      <c r="C658" s="69" t="str">
        <f t="shared" si="26"/>
        <v/>
      </c>
      <c r="D658" s="66" t="str">
        <f>IF('VVD for SDDC 5.1'!D463="","",'VVD for SDDC 5.1'!D463)</f>
        <v/>
      </c>
      <c r="E658" s="66" t="str">
        <f t="shared" si="27"/>
        <v/>
      </c>
    </row>
    <row r="659" spans="1:5" x14ac:dyDescent="0.2">
      <c r="A659" s="69" t="str">
        <f t="shared" si="24"/>
        <v/>
      </c>
      <c r="B659" s="68" t="str">
        <f t="shared" si="25"/>
        <v/>
      </c>
      <c r="C659" s="69" t="str">
        <f t="shared" si="26"/>
        <v/>
      </c>
      <c r="D659" s="66" t="str">
        <f>IF('VVD for SDDC 5.1'!D464="","",'VVD for SDDC 5.1'!D464)</f>
        <v/>
      </c>
      <c r="E659" s="66" t="str">
        <f t="shared" si="27"/>
        <v/>
      </c>
    </row>
    <row r="660" spans="1:5" x14ac:dyDescent="0.2">
      <c r="A660" s="69" t="str">
        <f t="shared" si="24"/>
        <v/>
      </c>
      <c r="B660" s="68" t="str">
        <f t="shared" si="25"/>
        <v/>
      </c>
      <c r="C660" s="69" t="str">
        <f t="shared" si="26"/>
        <v/>
      </c>
      <c r="D660" s="66" t="str">
        <f>IF('VVD for SDDC 5.1'!D465="","",'VVD for SDDC 5.1'!D465)</f>
        <v/>
      </c>
      <c r="E660" s="66" t="str">
        <f t="shared" si="27"/>
        <v/>
      </c>
    </row>
    <row r="661" spans="1:5" x14ac:dyDescent="0.2">
      <c r="A661" s="69" t="str">
        <f t="shared" si="24"/>
        <v/>
      </c>
      <c r="B661" s="68" t="str">
        <f t="shared" si="25"/>
        <v/>
      </c>
      <c r="C661" s="69" t="str">
        <f t="shared" si="26"/>
        <v/>
      </c>
      <c r="D661" s="66" t="str">
        <f>IF('VVD for SDDC 5.1'!D466="","",'VVD for SDDC 5.1'!D466)</f>
        <v/>
      </c>
      <c r="E661" s="66" t="str">
        <f t="shared" si="27"/>
        <v/>
      </c>
    </row>
    <row r="662" spans="1:5" x14ac:dyDescent="0.2">
      <c r="A662" s="69" t="str">
        <f t="shared" si="24"/>
        <v/>
      </c>
      <c r="B662" s="68" t="str">
        <f t="shared" si="25"/>
        <v/>
      </c>
      <c r="C662" s="69" t="str">
        <f t="shared" si="26"/>
        <v/>
      </c>
      <c r="D662" s="66" t="str">
        <f>IF('VVD for SDDC 5.1'!D467="","",'VVD for SDDC 5.1'!D467)</f>
        <v/>
      </c>
      <c r="E662" s="66" t="str">
        <f t="shared" si="27"/>
        <v/>
      </c>
    </row>
    <row r="663" spans="1:5" x14ac:dyDescent="0.2">
      <c r="A663" s="69" t="str">
        <f t="shared" si="24"/>
        <v/>
      </c>
      <c r="B663" s="68" t="str">
        <f t="shared" si="25"/>
        <v/>
      </c>
      <c r="C663" s="69" t="str">
        <f t="shared" si="26"/>
        <v/>
      </c>
      <c r="D663" s="66" t="str">
        <f>IF('VVD for SDDC 5.1'!D468="","",'VVD for SDDC 5.1'!D468)</f>
        <v/>
      </c>
      <c r="E663" s="66" t="str">
        <f t="shared" si="27"/>
        <v/>
      </c>
    </row>
    <row r="664" spans="1:5" x14ac:dyDescent="0.2">
      <c r="A664" s="69" t="str">
        <f t="shared" si="24"/>
        <v/>
      </c>
      <c r="B664" s="68" t="str">
        <f t="shared" si="25"/>
        <v/>
      </c>
      <c r="C664" s="69" t="str">
        <f t="shared" si="26"/>
        <v/>
      </c>
      <c r="D664" s="66" t="str">
        <f>IF('VVD for SDDC 5.1'!D469="","",'VVD for SDDC 5.1'!D469)</f>
        <v/>
      </c>
      <c r="E664" s="66" t="str">
        <f t="shared" si="27"/>
        <v/>
      </c>
    </row>
    <row r="665" spans="1:5" x14ac:dyDescent="0.2">
      <c r="A665" s="69" t="str">
        <f t="shared" si="24"/>
        <v/>
      </c>
      <c r="B665" s="68" t="str">
        <f t="shared" si="25"/>
        <v/>
      </c>
      <c r="C665" s="69" t="str">
        <f t="shared" si="26"/>
        <v/>
      </c>
      <c r="D665" s="66" t="str">
        <f>IF('VVD for SDDC 5.1'!D470="","",'VVD for SDDC 5.1'!D470)</f>
        <v/>
      </c>
      <c r="E665" s="66" t="str">
        <f t="shared" si="27"/>
        <v/>
      </c>
    </row>
    <row r="666" spans="1:5" x14ac:dyDescent="0.2">
      <c r="A666" s="69" t="str">
        <f t="shared" si="24"/>
        <v/>
      </c>
      <c r="B666" s="68" t="str">
        <f t="shared" si="25"/>
        <v/>
      </c>
      <c r="C666" s="69" t="str">
        <f t="shared" si="26"/>
        <v/>
      </c>
      <c r="D666" s="66" t="str">
        <f>IF('VVD for SDDC 5.1'!D471="","",'VVD for SDDC 5.1'!D471)</f>
        <v/>
      </c>
      <c r="E666" s="66" t="str">
        <f t="shared" si="27"/>
        <v/>
      </c>
    </row>
    <row r="667" spans="1:5" x14ac:dyDescent="0.2">
      <c r="A667" s="69" t="str">
        <f t="shared" si="24"/>
        <v/>
      </c>
      <c r="B667" s="68" t="str">
        <f t="shared" si="25"/>
        <v/>
      </c>
      <c r="C667" s="69" t="str">
        <f t="shared" si="26"/>
        <v/>
      </c>
      <c r="D667" s="66" t="str">
        <f>IF('VVD for SDDC 5.1'!D472="","",'VVD for SDDC 5.1'!D472)</f>
        <v/>
      </c>
      <c r="E667" s="66" t="str">
        <f t="shared" si="27"/>
        <v/>
      </c>
    </row>
    <row r="668" spans="1:5" x14ac:dyDescent="0.2">
      <c r="A668" s="69" t="str">
        <f t="shared" si="24"/>
        <v/>
      </c>
      <c r="B668" s="68" t="str">
        <f t="shared" si="25"/>
        <v/>
      </c>
      <c r="C668" s="69" t="str">
        <f t="shared" si="26"/>
        <v/>
      </c>
      <c r="D668" s="66" t="str">
        <f>IF('VVD for SDDC 5.1'!D473="","",'VVD for SDDC 5.1'!D473)</f>
        <v/>
      </c>
      <c r="E668" s="66" t="str">
        <f t="shared" si="27"/>
        <v/>
      </c>
    </row>
    <row r="669" spans="1:5" x14ac:dyDescent="0.2">
      <c r="A669" s="69" t="str">
        <f t="shared" si="24"/>
        <v/>
      </c>
      <c r="B669" s="68" t="str">
        <f t="shared" si="25"/>
        <v/>
      </c>
      <c r="C669" s="69" t="str">
        <f t="shared" si="26"/>
        <v/>
      </c>
      <c r="D669" s="66" t="str">
        <f>IF('VVD for SDDC 5.1'!D474="","",'VVD for SDDC 5.1'!D474)</f>
        <v/>
      </c>
      <c r="E669" s="66" t="str">
        <f t="shared" si="27"/>
        <v/>
      </c>
    </row>
    <row r="670" spans="1:5" x14ac:dyDescent="0.2">
      <c r="A670" s="69" t="str">
        <f t="shared" si="24"/>
        <v/>
      </c>
      <c r="B670" s="68" t="str">
        <f t="shared" si="25"/>
        <v/>
      </c>
      <c r="C670" s="69" t="str">
        <f t="shared" si="26"/>
        <v/>
      </c>
      <c r="D670" s="66" t="str">
        <f>IF('VVD for SDDC 5.1'!D475="","",'VVD for SDDC 5.1'!D475)</f>
        <v/>
      </c>
      <c r="E670" s="66" t="str">
        <f t="shared" si="27"/>
        <v/>
      </c>
    </row>
    <row r="671" spans="1:5" x14ac:dyDescent="0.2">
      <c r="A671" s="69" t="str">
        <f t="shared" si="24"/>
        <v/>
      </c>
      <c r="B671" s="68" t="str">
        <f t="shared" si="25"/>
        <v/>
      </c>
      <c r="C671" s="69" t="str">
        <f t="shared" si="26"/>
        <v/>
      </c>
      <c r="D671" s="66" t="str">
        <f>IF('VVD for SDDC 5.1'!D476="","",'VVD for SDDC 5.1'!D476)</f>
        <v/>
      </c>
      <c r="E671" s="66" t="str">
        <f t="shared" si="27"/>
        <v/>
      </c>
    </row>
    <row r="672" spans="1:5" x14ac:dyDescent="0.2">
      <c r="A672" s="69" t="str">
        <f t="shared" si="24"/>
        <v/>
      </c>
      <c r="B672" s="68" t="str">
        <f t="shared" si="25"/>
        <v/>
      </c>
      <c r="C672" s="69" t="str">
        <f t="shared" si="26"/>
        <v/>
      </c>
      <c r="D672" s="66" t="str">
        <f>IF('VVD for SDDC 5.1'!D477="","",'VVD for SDDC 5.1'!D477)</f>
        <v/>
      </c>
      <c r="E672" s="66" t="str">
        <f t="shared" si="27"/>
        <v/>
      </c>
    </row>
    <row r="673" spans="1:5" x14ac:dyDescent="0.2">
      <c r="A673" s="69" t="str">
        <f t="shared" si="24"/>
        <v/>
      </c>
      <c r="B673" s="68" t="str">
        <f t="shared" si="25"/>
        <v/>
      </c>
      <c r="C673" s="69" t="str">
        <f t="shared" si="26"/>
        <v/>
      </c>
      <c r="D673" s="66" t="str">
        <f>IF('VVD for SDDC 5.1'!D478="","",'VVD for SDDC 5.1'!D478)</f>
        <v/>
      </c>
      <c r="E673" s="66" t="str">
        <f t="shared" si="27"/>
        <v/>
      </c>
    </row>
    <row r="674" spans="1:5" x14ac:dyDescent="0.2">
      <c r="A674" s="69" t="str">
        <f t="shared" si="24"/>
        <v/>
      </c>
      <c r="B674" s="68" t="str">
        <f t="shared" si="25"/>
        <v/>
      </c>
      <c r="C674" s="69" t="str">
        <f t="shared" si="26"/>
        <v/>
      </c>
      <c r="D674" s="66" t="str">
        <f>IF('VVD for SDDC 5.1'!D479="","",'VVD for SDDC 5.1'!D479)</f>
        <v/>
      </c>
      <c r="E674" s="66" t="str">
        <f t="shared" si="27"/>
        <v/>
      </c>
    </row>
    <row r="675" spans="1:5" x14ac:dyDescent="0.2">
      <c r="A675" s="69" t="str">
        <f t="shared" si="24"/>
        <v/>
      </c>
      <c r="B675" s="68" t="str">
        <f t="shared" si="25"/>
        <v/>
      </c>
      <c r="C675" s="69" t="str">
        <f t="shared" si="26"/>
        <v/>
      </c>
      <c r="D675" s="66" t="str">
        <f>IF('VVD for SDDC 5.1'!D480="","",'VVD for SDDC 5.1'!D480)</f>
        <v/>
      </c>
      <c r="E675" s="66" t="str">
        <f t="shared" si="27"/>
        <v/>
      </c>
    </row>
    <row r="676" spans="1:5" x14ac:dyDescent="0.2">
      <c r="A676" s="69" t="str">
        <f t="shared" si="24"/>
        <v/>
      </c>
      <c r="B676" s="68" t="str">
        <f t="shared" si="25"/>
        <v/>
      </c>
      <c r="C676" s="69" t="str">
        <f t="shared" si="26"/>
        <v/>
      </c>
      <c r="D676" s="66" t="str">
        <f>IF('VVD for SDDC 5.1'!D481="","",'VVD for SDDC 5.1'!D481)</f>
        <v/>
      </c>
      <c r="E676" s="66" t="str">
        <f t="shared" si="27"/>
        <v/>
      </c>
    </row>
    <row r="677" spans="1:5" x14ac:dyDescent="0.2">
      <c r="A677" s="69" t="str">
        <f t="shared" si="24"/>
        <v/>
      </c>
      <c r="B677" s="68" t="str">
        <f t="shared" si="25"/>
        <v/>
      </c>
      <c r="C677" s="69" t="str">
        <f t="shared" si="26"/>
        <v/>
      </c>
      <c r="D677" s="66" t="str">
        <f>IF('VVD for SDDC 5.1'!D482="","",'VVD for SDDC 5.1'!D482)</f>
        <v/>
      </c>
      <c r="E677" s="66" t="str">
        <f t="shared" si="27"/>
        <v/>
      </c>
    </row>
    <row r="678" spans="1:5" x14ac:dyDescent="0.2">
      <c r="A678" s="69" t="str">
        <f t="shared" si="24"/>
        <v/>
      </c>
      <c r="B678" s="68" t="str">
        <f t="shared" si="25"/>
        <v/>
      </c>
      <c r="C678" s="69" t="str">
        <f t="shared" si="26"/>
        <v/>
      </c>
      <c r="D678" s="66" t="str">
        <f>IF('VVD for SDDC 5.1'!D483="","",'VVD for SDDC 5.1'!D483)</f>
        <v/>
      </c>
      <c r="E678" s="66" t="str">
        <f t="shared" si="27"/>
        <v/>
      </c>
    </row>
    <row r="679" spans="1:5" x14ac:dyDescent="0.2">
      <c r="A679" s="69" t="str">
        <f t="shared" si="24"/>
        <v/>
      </c>
      <c r="B679" s="68" t="str">
        <f t="shared" si="25"/>
        <v/>
      </c>
      <c r="C679" s="69" t="str">
        <f t="shared" si="26"/>
        <v/>
      </c>
      <c r="D679" s="66" t="str">
        <f>IF('VVD for SDDC 5.1'!D484="","",'VVD for SDDC 5.1'!D484)</f>
        <v/>
      </c>
      <c r="E679" s="66" t="str">
        <f t="shared" si="27"/>
        <v/>
      </c>
    </row>
    <row r="680" spans="1:5" x14ac:dyDescent="0.2">
      <c r="A680" s="69" t="str">
        <f t="shared" si="24"/>
        <v/>
      </c>
      <c r="B680" s="68" t="str">
        <f t="shared" si="25"/>
        <v/>
      </c>
      <c r="C680" s="69" t="str">
        <f t="shared" si="26"/>
        <v/>
      </c>
      <c r="D680" s="66" t="str">
        <f>IF('VVD for SDDC 5.1'!D485="","",'VVD for SDDC 5.1'!D485)</f>
        <v/>
      </c>
      <c r="E680" s="66" t="str">
        <f t="shared" si="27"/>
        <v/>
      </c>
    </row>
  </sheetData>
  <autoFilter ref="E1:E682" xr:uid="{5E8FA0EB-28CD-1048-B89D-1D9E351CAB33}">
    <sortState xmlns:xlrd2="http://schemas.microsoft.com/office/spreadsheetml/2017/richdata2" ref="A2:I682">
      <sortCondition ref="E1:E682"/>
    </sortState>
  </autoFilter>
  <mergeCells count="1">
    <mergeCell ref="L1:P1"/>
  </mergeCells>
  <conditionalFormatting sqref="I3">
    <cfRule type="duplicateValues" dxfId="0" priority="1"/>
  </conditionalFormatting>
  <dataValidations count="2">
    <dataValidation type="list" allowBlank="1" showInputMessage="1" showErrorMessage="1" sqref="H3" xr:uid="{B5C399D4-A487-894F-895D-02DD144AF31A}">
      <formula1>$O$3:$O$7</formula1>
    </dataValidation>
    <dataValidation type="list" allowBlank="1" showInputMessage="1" showErrorMessage="1" sqref="G3" xr:uid="{9D1473DA-C47F-C043-819A-FB1C25414174}">
      <formula1>$P$3:$P$4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4"/>
  <sheetViews>
    <sheetView workbookViewId="0">
      <selection activeCell="A5" sqref="A5"/>
    </sheetView>
  </sheetViews>
  <sheetFormatPr baseColWidth="10" defaultColWidth="11" defaultRowHeight="16" x14ac:dyDescent="0.2"/>
  <sheetData>
    <row r="1" spans="1:1" x14ac:dyDescent="0.2">
      <c r="A1" t="s">
        <v>314</v>
      </c>
    </row>
    <row r="2" spans="1:1" x14ac:dyDescent="0.2">
      <c r="A2" t="s">
        <v>315</v>
      </c>
    </row>
    <row r="3" spans="1:1" x14ac:dyDescent="0.2">
      <c r="A3" t="s">
        <v>316</v>
      </c>
    </row>
    <row r="4" spans="1:1" x14ac:dyDescent="0.2">
      <c r="A4" t="s">
        <v>317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2EF44E0227C24E85294C0D2197735E" ma:contentTypeVersion="6" ma:contentTypeDescription="Create a new document." ma:contentTypeScope="" ma:versionID="4f779c73576b26b85bf466dcdcfdd90e">
  <xsd:schema xmlns:xsd="http://www.w3.org/2001/XMLSchema" xmlns:xs="http://www.w3.org/2001/XMLSchema" xmlns:p="http://schemas.microsoft.com/office/2006/metadata/properties" xmlns:ns2="7dc73e9a-a2c7-410e-a6a7-fe1b70e2a0b9" xmlns:ns3="daa80f42-9ae5-4835-be60-e49709dd5722" targetNamespace="http://schemas.microsoft.com/office/2006/metadata/properties" ma:root="true" ma:fieldsID="4a56196da1515840ec053ef5f430b34b" ns2:_="" ns3:_="">
    <xsd:import namespace="7dc73e9a-a2c7-410e-a6a7-fe1b70e2a0b9"/>
    <xsd:import namespace="daa80f42-9ae5-4835-be60-e49709dd572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73e9a-a2c7-410e-a6a7-fe1b70e2a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a80f42-9ae5-4835-be60-e49709dd5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F8D277-9150-49E1-A7DA-E75135C27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73e9a-a2c7-410e-a6a7-fe1b70e2a0b9"/>
    <ds:schemaRef ds:uri="daa80f42-9ae5-4835-be60-e49709dd5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58FD20-07D1-4C41-B28B-FFC1509D485F}">
  <ds:schemaRefs>
    <ds:schemaRef ds:uri="7dc73e9a-a2c7-410e-a6a7-fe1b70e2a0b9"/>
    <ds:schemaRef ds:uri="http://purl.org/dc/dcmitype/"/>
    <ds:schemaRef ds:uri="http://schemas.microsoft.com/office/infopath/2007/PartnerControls"/>
    <ds:schemaRef ds:uri="http://schemas.microsoft.com/office/2006/metadata/properties"/>
    <ds:schemaRef ds:uri="http://purl.org/dc/elements/1.1/"/>
    <ds:schemaRef ds:uri="http://www.w3.org/XML/1998/namespace"/>
    <ds:schemaRef ds:uri="http://schemas.microsoft.com/office/2006/documentManagement/types"/>
    <ds:schemaRef ds:uri="http://schemas.openxmlformats.org/package/2006/metadata/core-properties"/>
    <ds:schemaRef ds:uri="daa80f42-9ae5-4835-be60-e49709dd5722"/>
    <ds:schemaRef ds:uri="http://purl.org/dc/terms/"/>
  </ds:schemaRefs>
</ds:datastoreItem>
</file>

<file path=customXml/itemProps3.xml><?xml version="1.0" encoding="utf-8"?>
<ds:datastoreItem xmlns:ds="http://schemas.openxmlformats.org/officeDocument/2006/customXml" ds:itemID="{F207D330-D28B-4DA5-B22D-FAD49350AD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VVD for SDDC 5.1</vt:lpstr>
      <vt:lpstr>Metrics</vt:lpstr>
      <vt:lpstr>UUID_Gen</vt:lpstr>
      <vt:lpstr>Data Validation Values</vt:lpstr>
      <vt:lpstr>VVDCompliant</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VVD_for_SDDC_2.0_Official_Design_Decision_Checklist</dc:title>
  <dc:creator>jlory@vmware.com</dc:creator>
  <cp:lastModifiedBy>Brian OConnell</cp:lastModifiedBy>
  <dcterms:created xsi:type="dcterms:W3CDTF">2015-07-17T21:46:15Z</dcterms:created>
  <dcterms:modified xsi:type="dcterms:W3CDTF">2020-04-20T11:31:43Z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0x010100A82EF44E0227C24E85294C0D2197735E</vt:lpwstr>
  </property>
</Properties>
</file>